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435"/>
  </bookViews>
  <sheets>
    <sheet name="Лист1" sheetId="2" r:id="rId1"/>
  </sheets>
  <definedNames>
    <definedName name="_xlnm.Print_Titles" localSheetId="0">Лист1!$13:$15</definedName>
    <definedName name="_xlnm.Print_Area" localSheetId="0">Лист1!$A$1:$M$110</definedName>
  </definedNames>
  <calcPr calcId="145621"/>
</workbook>
</file>

<file path=xl/calcChain.xml><?xml version="1.0" encoding="utf-8"?>
<calcChain xmlns="http://schemas.openxmlformats.org/spreadsheetml/2006/main">
  <c r="I94" i="2" l="1"/>
  <c r="J94" i="2"/>
  <c r="K94" i="2"/>
  <c r="L94" i="2"/>
  <c r="M94" i="2"/>
  <c r="I18" i="2" l="1"/>
  <c r="F108" i="2" l="1"/>
  <c r="F109" i="2"/>
  <c r="G108" i="2" l="1"/>
  <c r="I17" i="2"/>
  <c r="G82" i="2" l="1"/>
  <c r="F82" i="2"/>
  <c r="G109" i="2" l="1"/>
  <c r="G105" i="2"/>
  <c r="G104" i="2"/>
  <c r="G103" i="2"/>
  <c r="G99" i="2"/>
  <c r="G95" i="2"/>
  <c r="G93" i="2"/>
  <c r="G92" i="2"/>
  <c r="G91" i="2"/>
  <c r="G90" i="2"/>
  <c r="G89" i="2"/>
  <c r="G88" i="2"/>
  <c r="G83" i="2"/>
  <c r="G77" i="2"/>
  <c r="G66" i="2"/>
  <c r="G64" i="2"/>
  <c r="G60" i="2"/>
  <c r="G54" i="2"/>
  <c r="G52" i="2"/>
  <c r="G50" i="2"/>
  <c r="G46" i="2"/>
  <c r="G44" i="2"/>
  <c r="G42" i="2"/>
  <c r="G38" i="2"/>
  <c r="H18" i="2"/>
  <c r="H94" i="2"/>
  <c r="H17" i="2" l="1"/>
  <c r="G94" i="2"/>
  <c r="F94" i="2"/>
  <c r="M18" i="2" l="1"/>
  <c r="M17" i="2" s="1"/>
  <c r="J18" i="2"/>
  <c r="J17" i="2" s="1"/>
  <c r="K18" i="2"/>
  <c r="G19" i="2"/>
  <c r="G21" i="2"/>
  <c r="G23" i="2"/>
  <c r="G29" i="2"/>
  <c r="G32" i="2"/>
  <c r="G34" i="2"/>
  <c r="K17" i="2" l="1"/>
  <c r="G18" i="2"/>
  <c r="G17" i="2" s="1"/>
  <c r="L18" i="2"/>
  <c r="L17" i="2" s="1"/>
  <c r="F19" i="2"/>
  <c r="F105" i="2"/>
  <c r="F104" i="2"/>
  <c r="F103" i="2"/>
  <c r="F99" i="2"/>
  <c r="F95" i="2"/>
  <c r="F89" i="2"/>
  <c r="F90" i="2"/>
  <c r="F91" i="2"/>
  <c r="F92" i="2"/>
  <c r="F93" i="2"/>
  <c r="F88" i="2"/>
  <c r="F83" i="2"/>
  <c r="F77" i="2"/>
  <c r="F66" i="2"/>
  <c r="F64" i="2"/>
  <c r="F60" i="2"/>
  <c r="F54" i="2"/>
  <c r="F52" i="2"/>
  <c r="F50" i="2"/>
  <c r="F46" i="2"/>
  <c r="F44" i="2"/>
  <c r="F42" i="2"/>
  <c r="F38" i="2"/>
  <c r="F34" i="2"/>
  <c r="F32" i="2"/>
  <c r="F29" i="2"/>
  <c r="F23" i="2"/>
  <c r="F21" i="2"/>
  <c r="F18" i="2" l="1"/>
  <c r="F17" i="2" s="1"/>
  <c r="D28" i="2"/>
  <c r="D64" i="2" l="1"/>
</calcChain>
</file>

<file path=xl/sharedStrings.xml><?xml version="1.0" encoding="utf-8"?>
<sst xmlns="http://schemas.openxmlformats.org/spreadsheetml/2006/main" count="289" uniqueCount="199">
  <si>
    <t>№п/п</t>
  </si>
  <si>
    <t>Наименование мероприятий инвестиционной программы</t>
  </si>
  <si>
    <t>Единица измерений</t>
  </si>
  <si>
    <t>Бюджетные средства</t>
  </si>
  <si>
    <t>по г.Алматы</t>
  </si>
  <si>
    <t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РЭС-1</t>
  </si>
  <si>
    <t xml:space="preserve"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РЭС-6 </t>
  </si>
  <si>
    <t>Перевод части нагрузок с существующих ПС-5А, ПС-17А и ПС-132А на вновь построенную ПС110/10 "Отрар"</t>
  </si>
  <si>
    <t>Реконструкция электрических сетей 10-6/0,4 кВ по Алматинской области с  заменой проводов на СИП</t>
  </si>
  <si>
    <t>Капитальный ремонт распределительных сетей и оборудования</t>
  </si>
  <si>
    <t>ВСЕГО на 2021 год</t>
  </si>
  <si>
    <t>Реконструкция  ПС 110/10кВ №119А "Новозападная"</t>
  </si>
  <si>
    <t>Реконструкция ПС 220/110/10кВ №7 АХБК</t>
  </si>
  <si>
    <t>Реконструкция КЛ-35 кВ от ПС№65А"Ремстройтехника" до опоры №2 ПС 36А "Мраморный завод"</t>
  </si>
  <si>
    <t>Прокладка КЛ-10 кВ "ПС-151А - ТП-1203</t>
  </si>
  <si>
    <t>Прокладка КЛ-10кВ: "РП24-оп.№1 ВЛ-6кВ ТП-5041</t>
  </si>
  <si>
    <t>Разработка схемы надежного электроснабжения ТП-2077 "БСМП" (потребитель 1 категории)</t>
  </si>
  <si>
    <t>Прокладка 2КЛ-10 кВ путем врезки в существующий КЛ-6 кВ «ф.36-1А – РП-41» до ТП-2391</t>
  </si>
  <si>
    <t>Перевод части нагрузок с существующей ПС №4 на вновь построенную ПС110/10-10КВ "Алатау"</t>
  </si>
  <si>
    <t>Строительство ПС 110/10 кВ «Кокозек» с присоединением к ОРУ-110 кВ ПС 220 кВ «Каскелен» Карасайского района Алматинской области</t>
  </si>
  <si>
    <t>Разработка ПСД "Перевод отрезка ВЛ-220кВ №2063/2073 от ПС №147А "Таугуль" до опоры №9 в КЛ-220кВ"</t>
  </si>
  <si>
    <t>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</t>
  </si>
  <si>
    <t>по Алматинской области</t>
  </si>
  <si>
    <t>Прокладка КЛ-10кВ от ПС-151А "Райымбек" до РП-41 с.2</t>
  </si>
  <si>
    <t>Реконструкция , новое строительство ВЛ-0,4кВ по РЭС-1, РЭС-4, РЭС-5, РЭС-7 с переводом на самонесущий изолированый провод. Строительство и реконструкция существующих ТП для разгрузки перегруженных ТП. Реконструкция не соответствующих эксплуатационным требованиям ТП-6-10/0,4кВ.</t>
  </si>
  <si>
    <t>Модернизация систем безопасности зданий и прилегающих к ним территорий (Манаса 24Б, Розыбакиева,6)</t>
  </si>
  <si>
    <t>шт</t>
  </si>
  <si>
    <t>1.1.</t>
  </si>
  <si>
    <t>компл.</t>
  </si>
  <si>
    <t>2.1.</t>
  </si>
  <si>
    <t>3.1.</t>
  </si>
  <si>
    <t>ПСД</t>
  </si>
  <si>
    <t>км</t>
  </si>
  <si>
    <t>5.1.</t>
  </si>
  <si>
    <t>км
шт</t>
  </si>
  <si>
    <t>8.1.</t>
  </si>
  <si>
    <t>7.1.</t>
  </si>
  <si>
    <t>7.2.</t>
  </si>
  <si>
    <t>6.1.</t>
  </si>
  <si>
    <t>6.2.</t>
  </si>
  <si>
    <t>6.3.</t>
  </si>
  <si>
    <t>11.1.</t>
  </si>
  <si>
    <t>12.1.</t>
  </si>
  <si>
    <t>9.1.</t>
  </si>
  <si>
    <t>10.1.</t>
  </si>
  <si>
    <t>10.2.</t>
  </si>
  <si>
    <t>10.3.</t>
  </si>
  <si>
    <t>3.2.</t>
  </si>
  <si>
    <t>3.3.</t>
  </si>
  <si>
    <t>шт
км</t>
  </si>
  <si>
    <t>1
3</t>
  </si>
  <si>
    <t>шт
компл.</t>
  </si>
  <si>
    <t>15.1.</t>
  </si>
  <si>
    <t>24.1.</t>
  </si>
  <si>
    <t>24.2.</t>
  </si>
  <si>
    <t>24.3.</t>
  </si>
  <si>
    <t>13.1.</t>
  </si>
  <si>
    <t>13.2.</t>
  </si>
  <si>
    <t>14.1.</t>
  </si>
  <si>
    <t>14.2.</t>
  </si>
  <si>
    <t>14.3.</t>
  </si>
  <si>
    <t>17.1.</t>
  </si>
  <si>
    <t>17.2.</t>
  </si>
  <si>
    <t>4.1.</t>
  </si>
  <si>
    <t>4.2.</t>
  </si>
  <si>
    <t>16.1.</t>
  </si>
  <si>
    <t>16.2.</t>
  </si>
  <si>
    <t>16.3.</t>
  </si>
  <si>
    <t>Замена вводного выключателя ВЭ-110 кВ Т-1</t>
  </si>
  <si>
    <t>Замена КЛ 35кВ - 3,7 км</t>
  </si>
  <si>
    <t>Прокладка новой КЛ-10кВ</t>
  </si>
  <si>
    <t>Прокладка новой 10кВ РП-1 ТП 8223 -1,5км</t>
  </si>
  <si>
    <t>Замена КЛ-6кВ ТП -2077 -8223 на КЛ 10кВ</t>
  </si>
  <si>
    <t xml:space="preserve">Прокладка новой 2-х КЛ-10кВ </t>
  </si>
  <si>
    <t xml:space="preserve">Прокладка новой КЛ-10кВ </t>
  </si>
  <si>
    <t>комплект</t>
  </si>
  <si>
    <t>Установка нового РП-10кВ</t>
  </si>
  <si>
    <t>Прокладка 2-х новых КЛ-10кВ от ПС 162А</t>
  </si>
  <si>
    <t>Прокладка новой КЛ-10кВ ПС17А ТП-2077</t>
  </si>
  <si>
    <t>Работа
Комплект
Штук</t>
  </si>
  <si>
    <t>компл</t>
  </si>
  <si>
    <t>Перевод сетей 6 кВ на напряжение 10 кВ на ПС №6А, ПС №3А (ПС №168А). 1-ый этап (Замена оборудования 6/0,4 кВ на 10/0,4 кВ в ТП-6/0,4 кВ, замена существующих КТП-6/0,4 кВ на  КТПН-10/0,4 кВ, замена силового оборудования в существующих ТП-6/0,4 кВ, телемеханика для ТП, КТП, КТПБ)</t>
  </si>
  <si>
    <t xml:space="preserve">Перевод сетей 6 кВ на напряжение 10 кВ на ПС №6А, ПС №3А (ПС №168А). 2-ый этап (Приобретение и прокладка КЛ 10 кВ) </t>
  </si>
  <si>
    <t>Установление Модуля «Веб клиент»</t>
  </si>
  <si>
    <t>Установление Модуля ГИС</t>
  </si>
  <si>
    <t>Установление Модуля автоматической подачи ремонтных заявок на ДП ОДС с подключением пользователей РЭС,1,2,3,4,5,6,7</t>
  </si>
  <si>
    <t>Обновление Оперативно-информационного комплекса ATI-SCADA до актуальной версии</t>
  </si>
  <si>
    <t>16.4.</t>
  </si>
  <si>
    <t xml:space="preserve">Поставка оборудования на 18 ТП </t>
  </si>
  <si>
    <t>Приобретение оборудования системы телемеханики на ТП</t>
  </si>
  <si>
    <t xml:space="preserve">Поставка шкафов ШУЭ </t>
  </si>
  <si>
    <t>18
30</t>
  </si>
  <si>
    <t xml:space="preserve">Приобретение и прокладка КЛ 10 кВ </t>
  </si>
  <si>
    <t xml:space="preserve">Приобретение и монтаж КЛ-10кВ </t>
  </si>
  <si>
    <t xml:space="preserve">Приобретение КТПБ замена ТП на КТПБ </t>
  </si>
  <si>
    <t>Приобретение и монтаж шкафов ТМ УТМ-64М</t>
  </si>
  <si>
    <t>9,9
12</t>
  </si>
  <si>
    <t xml:space="preserve">Приобретение КТПБ и замена ТП на КТПБ </t>
  </si>
  <si>
    <t>7,1
7</t>
  </si>
  <si>
    <t>Демонтаж опор</t>
  </si>
  <si>
    <t>Монтаж СИП</t>
  </si>
  <si>
    <t>Демонтаж существующего провода</t>
  </si>
  <si>
    <t>2035
11,35</t>
  </si>
  <si>
    <t xml:space="preserve">Монтаж ТП </t>
  </si>
  <si>
    <t xml:space="preserve">Монтаж опор </t>
  </si>
  <si>
    <t>Установка новых РП-10кВ на ПС №4А и ПС №164А</t>
  </si>
  <si>
    <t xml:space="preserve">Реконструкция ТП в РЭС-1 </t>
  </si>
  <si>
    <t>Реконструкция ТП в РЭС-2</t>
  </si>
  <si>
    <t>Реконструкция РП-27, РП-47</t>
  </si>
  <si>
    <t xml:space="preserve">Строительно-монтажные работы по прокладке  силового кабеля 10 кВ </t>
  </si>
  <si>
    <t xml:space="preserve">Строительно-монтажные работы по замене трансформаторов 10 кВ </t>
  </si>
  <si>
    <t>Строительные- монтажные работы по наладке РП (распределительный пункт) -10 кВ на территории ПС №5А</t>
  </si>
  <si>
    <t>Строительные-монтажные работы по наладке 2-х трансформаторов ТДНС-16000 кВа на территории ПС №5А</t>
  </si>
  <si>
    <t>20
211</t>
  </si>
  <si>
    <t>Реконструкция ТП (трансформаторных подстанций</t>
  </si>
  <si>
    <t xml:space="preserve">Замена комплектных трансформаторных подстанций </t>
  </si>
  <si>
    <t xml:space="preserve">Монтаж электросчетчиков </t>
  </si>
  <si>
    <t>Обустроиство подъездной дороги</t>
  </si>
  <si>
    <t xml:space="preserve">Строительство ЗРУ-10кВ </t>
  </si>
  <si>
    <t>Строительство ОПУ</t>
  </si>
  <si>
    <t xml:space="preserve">Установка нового модульного здания ЗРУ-10кВ ( IVсекции) </t>
  </si>
  <si>
    <t>Перевод существующих сетей 6 кВ ПС-22А, 50А, 54А, 100А на напряжение 10 кВ от ЛЭП-10 кВ ПС-150А "Алмалы" и от вновь построенных ПС "Медеу" и "Шымбулак"</t>
  </si>
  <si>
    <t>Строительно-монтажные работы по монтажу ТМГ</t>
  </si>
  <si>
    <t>Экспертиза</t>
  </si>
  <si>
    <t>Приобретение муфт</t>
  </si>
  <si>
    <t>шт.</t>
  </si>
  <si>
    <t xml:space="preserve">Приобретение кабеля 10 кВ </t>
  </si>
  <si>
    <t>Перевод нагрузки с ПС№19А на вновь построенную ПС "Мамыр"</t>
  </si>
  <si>
    <t>Реконструкция РП</t>
  </si>
  <si>
    <t xml:space="preserve">Прокладка кабеля 10 кВ NA2XS (F) 2Y-KZ </t>
  </si>
  <si>
    <t>Приобретение КТП</t>
  </si>
  <si>
    <t>Монтаж трансформатора ТДСН 16000/110-10 кВ</t>
  </si>
  <si>
    <t xml:space="preserve">Реконструкция ТП 6кВ </t>
  </si>
  <si>
    <t xml:space="preserve">Прокладка кабеля 10 кВ </t>
  </si>
  <si>
    <t>16.5.</t>
  </si>
  <si>
    <t>16.6.</t>
  </si>
  <si>
    <t>Монтаж муфт</t>
  </si>
  <si>
    <t>17.3.</t>
  </si>
  <si>
    <t>17.4.</t>
  </si>
  <si>
    <t>Корректировка ПСД "Строительство "ПС 110/10/6 кВ "Турксиб"</t>
  </si>
  <si>
    <t>Проведение комплексной вневедомственной экспертизы по рабочему проекту "Строительство "ПС 110/10/6 кВ "Турксиб"</t>
  </si>
  <si>
    <t>Разработка ПСД Реконструкция  ПС 110/10кВ №119А "Новозападная"</t>
  </si>
  <si>
    <t>Проведение комплексной вневедомственной экспертизы по рабочему проекту  Реконструкция  ПС 110/10кВ №119А "Новозападная"</t>
  </si>
  <si>
    <t>Разработка ПСД «Реконструкция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области»</t>
  </si>
  <si>
    <t>Проведение комплексной вневедомственной экспертизы по рабочему проекту «Реконструкция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области»</t>
  </si>
  <si>
    <t>3
3,511</t>
  </si>
  <si>
    <t>16.7.</t>
  </si>
  <si>
    <t>13.3.</t>
  </si>
  <si>
    <t>13.4.</t>
  </si>
  <si>
    <t>13.5.</t>
  </si>
  <si>
    <t xml:space="preserve">Разработка траншеи и прокладка кабеля 10 кВ </t>
  </si>
  <si>
    <t>16.8.</t>
  </si>
  <si>
    <t>16.9.</t>
  </si>
  <si>
    <t>16.10.</t>
  </si>
  <si>
    <t>шт
компл.
км</t>
  </si>
  <si>
    <t>787
4
133,14</t>
  </si>
  <si>
    <t>27.1.</t>
  </si>
  <si>
    <t>27.2.</t>
  </si>
  <si>
    <t>Инвестиционная программа на 2021 год</t>
  </si>
  <si>
    <t>Монтажные работы по установке КТП</t>
  </si>
  <si>
    <t>Приобретение ТМГ</t>
  </si>
  <si>
    <t>3.4.</t>
  </si>
  <si>
    <t>3.5.</t>
  </si>
  <si>
    <t>123
30,54</t>
  </si>
  <si>
    <t>2
3</t>
  </si>
  <si>
    <t>Количество в натуральных показателях</t>
  </si>
  <si>
    <t>план</t>
  </si>
  <si>
    <t>факт</t>
  </si>
  <si>
    <t>Сумма инвестиционной программы (проекты), тыс. тенге</t>
  </si>
  <si>
    <t>Информация о реализации инвестиционной программы (проекта) в разрезе источников финансирования, тыс. тенге</t>
  </si>
  <si>
    <t>Собственные средства</t>
  </si>
  <si>
    <t>Заемные средства</t>
  </si>
  <si>
    <t>Информация субъекта естественной монополии</t>
  </si>
  <si>
    <t>АО "Алатау Жарық Компаниясы"</t>
  </si>
  <si>
    <t>(наименование субъекта)</t>
  </si>
  <si>
    <t>передача и распределение электрической энергии</t>
  </si>
  <si>
    <t>(вид деятельности)</t>
  </si>
  <si>
    <t>7.3.</t>
  </si>
  <si>
    <t>*Проведение комплексной вневедомственной экспертизы  по РП "Корректировка ПСД: "Перевод части нагрузок с существующих ПС-5А,ПС-17А и ПС-132А на вновь построенную ПС-110/10 кВ "Отрар"</t>
  </si>
  <si>
    <t>Приобретение основных средств и нематериальных активов</t>
  </si>
  <si>
    <t>19.1.</t>
  </si>
  <si>
    <t>19.2.</t>
  </si>
  <si>
    <t>19.3.</t>
  </si>
  <si>
    <t>19.4.</t>
  </si>
  <si>
    <t>25.1.</t>
  </si>
  <si>
    <t>25.2.</t>
  </si>
  <si>
    <t>25.3.</t>
  </si>
  <si>
    <t>Приобретены: кабель - 23,178 км; кабельные муфты -104 шт.</t>
  </si>
  <si>
    <t>Приобретены: кабель -14,97 км; кабельные муфты -80 шт.</t>
  </si>
  <si>
    <t>Оперативно-информационный комплекс: ATI SCADA</t>
  </si>
  <si>
    <t>Работа -13
Комплект -45
Штук -473</t>
  </si>
  <si>
    <t>Приобретены: Ультрабук Lenova Yoga Slim 7 (82AA000FRK) - 4 шт.</t>
  </si>
  <si>
    <t>Работа -34
Комплект -98
Штук -665</t>
  </si>
  <si>
    <t>Приобретены: шкафы -17 шт.</t>
  </si>
  <si>
    <t>23,178
121</t>
  </si>
  <si>
    <t>Приобретены: шкафы ТМ УТМ-64М -9 шт.</t>
  </si>
  <si>
    <t>14,97
89</t>
  </si>
  <si>
    <t>Заключение экспертизы</t>
  </si>
  <si>
    <t>о ходе исполнения субъектом инвестиционной программы за 2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</si>
</sst>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2" fillId="0" borderId="0">
      <alignment horizontal="left" vertical="top"/>
    </xf>
    <xf numFmtId="0" fontId="10" fillId="0" borderId="0"/>
    <xf numFmtId="0" fontId="3" fillId="0" borderId="0"/>
    <xf numFmtId="0" fontId="1" fillId="0" borderId="0"/>
    <xf numFmtId="0" fontId="11" fillId="0" borderId="0"/>
    <xf numFmtId="0" fontId="4" fillId="0" borderId="0"/>
    <xf numFmtId="0" fontId="4" fillId="0" borderId="0"/>
    <xf numFmtId="165" fontId="6" fillId="0" borderId="0" applyFont="0" applyFill="0" applyBorder="0" applyAlignment="0" applyProtection="0"/>
  </cellStyleXfs>
  <cellXfs count="162">
    <xf numFmtId="0" fontId="0" fillId="0" borderId="0" xfId="0"/>
    <xf numFmtId="0" fontId="7" fillId="0" borderId="0" xfId="0" applyFont="1" applyFill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6" fontId="7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7" fillId="0" borderId="0" xfId="0" applyFont="1" applyFill="1" applyBorder="1" applyAlignment="1"/>
    <xf numFmtId="0" fontId="8" fillId="0" borderId="0" xfId="0" applyFont="1" applyFill="1" applyAlignment="1">
      <alignment vertical="center"/>
    </xf>
    <xf numFmtId="3" fontId="7" fillId="0" borderId="0" xfId="0" applyNumberFormat="1" applyFont="1" applyFill="1" applyBorder="1" applyAlignment="1"/>
    <xf numFmtId="0" fontId="8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 applyAlignment="1"/>
    <xf numFmtId="164" fontId="7" fillId="0" borderId="0" xfId="0" applyNumberFormat="1" applyFont="1" applyFill="1" applyAlignment="1"/>
    <xf numFmtId="164" fontId="7" fillId="0" borderId="0" xfId="1" applyNumberFormat="1" applyFont="1" applyFill="1" applyBorder="1" applyAlignment="1" applyProtection="1">
      <alignment horizontal="right" vertical="center" wrapText="1"/>
    </xf>
    <xf numFmtId="164" fontId="8" fillId="0" borderId="0" xfId="1" applyNumberFormat="1" applyFont="1" applyFill="1" applyBorder="1" applyAlignment="1" applyProtection="1">
      <alignment horizontal="right" vertical="center" wrapText="1"/>
    </xf>
    <xf numFmtId="0" fontId="7" fillId="0" borderId="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164" fontId="8" fillId="0" borderId="24" xfId="1" applyNumberFormat="1" applyFont="1" applyFill="1" applyBorder="1" applyAlignment="1" applyProtection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7" fillId="0" borderId="24" xfId="1" applyNumberFormat="1" applyFont="1" applyFill="1" applyBorder="1" applyAlignment="1" applyProtection="1">
      <alignment horizontal="right" vertical="center" wrapText="1"/>
    </xf>
    <xf numFmtId="0" fontId="9" fillId="0" borderId="24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164" fontId="7" fillId="0" borderId="24" xfId="1" applyNumberFormat="1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164" fontId="7" fillId="0" borderId="33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 wrapText="1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164" fontId="7" fillId="0" borderId="8" xfId="1" applyNumberFormat="1" applyFont="1" applyFill="1" applyBorder="1" applyAlignment="1" applyProtection="1">
      <alignment horizontal="right" vertical="center" wrapText="1"/>
    </xf>
    <xf numFmtId="164" fontId="7" fillId="0" borderId="8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right" vertical="center" wrapText="1"/>
    </xf>
    <xf numFmtId="0" fontId="7" fillId="0" borderId="8" xfId="0" applyFont="1" applyFill="1" applyBorder="1" applyAlignment="1"/>
    <xf numFmtId="0" fontId="8" fillId="0" borderId="1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Alignment="1">
      <alignment horizontal="left" vertical="center" wrapText="1"/>
    </xf>
    <xf numFmtId="3" fontId="8" fillId="0" borderId="9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3" fontId="8" fillId="0" borderId="30" xfId="0" applyNumberFormat="1" applyFont="1" applyFill="1" applyBorder="1" applyAlignment="1">
      <alignment horizontal="center" vertical="center"/>
    </xf>
    <xf numFmtId="164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NumberFormat="1" applyFont="1" applyFill="1" applyBorder="1" applyAlignment="1" applyProtection="1">
      <alignment horizontal="right" vertical="center" wrapText="1"/>
    </xf>
    <xf numFmtId="0" fontId="8" fillId="0" borderId="6" xfId="0" applyFont="1" applyFill="1" applyBorder="1" applyAlignment="1"/>
    <xf numFmtId="0" fontId="13" fillId="0" borderId="33" xfId="0" applyFont="1" applyFill="1" applyBorder="1" applyAlignment="1">
      <alignment horizontal="right" vertical="center" wrapText="1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vertical="center" wrapText="1"/>
    </xf>
    <xf numFmtId="164" fontId="8" fillId="0" borderId="27" xfId="1" applyNumberFormat="1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3" fontId="8" fillId="0" borderId="8" xfId="0" applyNumberFormat="1" applyFont="1" applyFill="1" applyBorder="1" applyAlignment="1">
      <alignment horizontal="center" vertical="center"/>
    </xf>
    <xf numFmtId="164" fontId="7" fillId="0" borderId="33" xfId="1" applyNumberFormat="1" applyFont="1" applyFill="1" applyBorder="1" applyAlignment="1" applyProtection="1">
      <alignment horizontal="center" vertical="center" wrapText="1"/>
    </xf>
    <xf numFmtId="164" fontId="7" fillId="0" borderId="34" xfId="1" applyNumberFormat="1" applyFont="1" applyFill="1" applyBorder="1" applyAlignment="1" applyProtection="1">
      <alignment horizontal="center" vertical="center" wrapText="1"/>
    </xf>
    <xf numFmtId="164" fontId="7" fillId="0" borderId="31" xfId="1" applyNumberFormat="1" applyFont="1" applyFill="1" applyBorder="1" applyAlignment="1" applyProtection="1">
      <alignment horizontal="center" vertical="center" wrapText="1"/>
    </xf>
    <xf numFmtId="164" fontId="7" fillId="0" borderId="9" xfId="1" applyNumberFormat="1" applyFont="1" applyFill="1" applyBorder="1" applyAlignment="1" applyProtection="1">
      <alignment horizontal="center" vertical="center" wrapText="1"/>
    </xf>
    <xf numFmtId="164" fontId="7" fillId="0" borderId="32" xfId="1" applyNumberFormat="1" applyFont="1" applyFill="1" applyBorder="1" applyAlignment="1" applyProtection="1">
      <alignment horizontal="center" vertical="center" wrapText="1"/>
    </xf>
    <xf numFmtId="164" fontId="7" fillId="0" borderId="7" xfId="1" applyNumberFormat="1" applyFont="1" applyFill="1" applyBorder="1" applyAlignment="1" applyProtection="1">
      <alignment horizontal="center" vertical="center" wrapText="1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 wrapText="1"/>
    </xf>
    <xf numFmtId="3" fontId="8" fillId="0" borderId="2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64" fontId="7" fillId="0" borderId="24" xfId="1" applyNumberFormat="1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164" fontId="7" fillId="0" borderId="24" xfId="1" applyNumberFormat="1" applyFont="1" applyFill="1" applyBorder="1" applyAlignment="1" applyProtection="1">
      <alignment horizontal="right" vertical="center" wrapText="1"/>
    </xf>
    <xf numFmtId="0" fontId="9" fillId="0" borderId="24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right" vertical="center" wrapText="1"/>
    </xf>
    <xf numFmtId="164" fontId="7" fillId="0" borderId="31" xfId="1" applyNumberFormat="1" applyFont="1" applyFill="1" applyBorder="1" applyAlignment="1" applyProtection="1">
      <alignment horizontal="right" vertical="center" wrapText="1"/>
    </xf>
  </cellXfs>
  <cellStyles count="14">
    <cellStyle name="S4" xfId="6"/>
    <cellStyle name="Обычный" xfId="0" builtinId="0"/>
    <cellStyle name="Обычный 2" xfId="4"/>
    <cellStyle name="Обычный 3" xfId="7"/>
    <cellStyle name="Обычный 3 2" xfId="1"/>
    <cellStyle name="Обычный 3 2 2 2 2" xfId="8"/>
    <cellStyle name="Обычный 3 2 2 5" xfId="9"/>
    <cellStyle name="Обычный 4" xfId="10"/>
    <cellStyle name="Обычный 58" xfId="11"/>
    <cellStyle name="Обычный 59" xfId="12"/>
    <cellStyle name="Финансовый 2" xfId="5"/>
    <cellStyle name="Финансовый 2 10 4" xfId="3"/>
    <cellStyle name="Финансовый 3" xfId="2"/>
    <cellStyle name="Финансовый 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110"/>
  <sheetViews>
    <sheetView tabSelected="1" view="pageBreakPreview" zoomScale="80" zoomScaleNormal="80" zoomScaleSheetLayoutView="80" workbookViewId="0">
      <pane ySplit="16" topLeftCell="A107" activePane="bottomLeft" state="frozen"/>
      <selection pane="bottomLeft" activeCell="J117" sqref="J117"/>
    </sheetView>
  </sheetViews>
  <sheetFormatPr defaultRowHeight="15.75" x14ac:dyDescent="0.25"/>
  <cols>
    <col min="1" max="1" width="10.28515625" style="14" customWidth="1"/>
    <col min="2" max="2" width="63.7109375" style="2" customWidth="1"/>
    <col min="3" max="3" width="19.42578125" style="4" customWidth="1"/>
    <col min="4" max="4" width="16.42578125" style="4" customWidth="1"/>
    <col min="5" max="5" width="31" style="4" customWidth="1"/>
    <col min="6" max="7" width="19.42578125" style="1" customWidth="1"/>
    <col min="8" max="8" width="19.42578125" style="4" customWidth="1"/>
    <col min="9" max="12" width="19.42578125" style="1" customWidth="1"/>
    <col min="13" max="13" width="19.42578125" style="15" customWidth="1"/>
    <col min="14" max="14" width="15.28515625" style="15" customWidth="1"/>
    <col min="15" max="15" width="13.42578125" style="1" bestFit="1" customWidth="1"/>
    <col min="16" max="16" width="14.85546875" style="1" bestFit="1" customWidth="1"/>
    <col min="17" max="259" width="9.140625" style="1"/>
    <col min="260" max="260" width="8.42578125" style="1" customWidth="1"/>
    <col min="261" max="261" width="62.5703125" style="1" customWidth="1"/>
    <col min="262" max="262" width="21" style="1" customWidth="1"/>
    <col min="263" max="263" width="15.42578125" style="1" customWidth="1"/>
    <col min="264" max="264" width="18.28515625" style="1" customWidth="1"/>
    <col min="265" max="268" width="16.5703125" style="1" customWidth="1"/>
    <col min="269" max="269" width="15.85546875" style="1" customWidth="1"/>
    <col min="270" max="270" width="11.28515625" style="1" customWidth="1"/>
    <col min="271" max="515" width="9.140625" style="1"/>
    <col min="516" max="516" width="8.42578125" style="1" customWidth="1"/>
    <col min="517" max="517" width="62.5703125" style="1" customWidth="1"/>
    <col min="518" max="518" width="21" style="1" customWidth="1"/>
    <col min="519" max="519" width="15.42578125" style="1" customWidth="1"/>
    <col min="520" max="520" width="18.28515625" style="1" customWidth="1"/>
    <col min="521" max="524" width="16.5703125" style="1" customWidth="1"/>
    <col min="525" max="525" width="15.85546875" style="1" customWidth="1"/>
    <col min="526" max="526" width="11.28515625" style="1" customWidth="1"/>
    <col min="527" max="771" width="9.140625" style="1"/>
    <col min="772" max="772" width="8.42578125" style="1" customWidth="1"/>
    <col min="773" max="773" width="62.5703125" style="1" customWidth="1"/>
    <col min="774" max="774" width="21" style="1" customWidth="1"/>
    <col min="775" max="775" width="15.42578125" style="1" customWidth="1"/>
    <col min="776" max="776" width="18.28515625" style="1" customWidth="1"/>
    <col min="777" max="780" width="16.5703125" style="1" customWidth="1"/>
    <col min="781" max="781" width="15.85546875" style="1" customWidth="1"/>
    <col min="782" max="782" width="11.28515625" style="1" customWidth="1"/>
    <col min="783" max="1027" width="9.140625" style="1"/>
    <col min="1028" max="1028" width="8.42578125" style="1" customWidth="1"/>
    <col min="1029" max="1029" width="62.5703125" style="1" customWidth="1"/>
    <col min="1030" max="1030" width="21" style="1" customWidth="1"/>
    <col min="1031" max="1031" width="15.42578125" style="1" customWidth="1"/>
    <col min="1032" max="1032" width="18.28515625" style="1" customWidth="1"/>
    <col min="1033" max="1036" width="16.5703125" style="1" customWidth="1"/>
    <col min="1037" max="1037" width="15.85546875" style="1" customWidth="1"/>
    <col min="1038" max="1038" width="11.28515625" style="1" customWidth="1"/>
    <col min="1039" max="1283" width="9.140625" style="1"/>
    <col min="1284" max="1284" width="8.42578125" style="1" customWidth="1"/>
    <col min="1285" max="1285" width="62.5703125" style="1" customWidth="1"/>
    <col min="1286" max="1286" width="21" style="1" customWidth="1"/>
    <col min="1287" max="1287" width="15.42578125" style="1" customWidth="1"/>
    <col min="1288" max="1288" width="18.28515625" style="1" customWidth="1"/>
    <col min="1289" max="1292" width="16.5703125" style="1" customWidth="1"/>
    <col min="1293" max="1293" width="15.85546875" style="1" customWidth="1"/>
    <col min="1294" max="1294" width="11.28515625" style="1" customWidth="1"/>
    <col min="1295" max="1539" width="9.140625" style="1"/>
    <col min="1540" max="1540" width="8.42578125" style="1" customWidth="1"/>
    <col min="1541" max="1541" width="62.5703125" style="1" customWidth="1"/>
    <col min="1542" max="1542" width="21" style="1" customWidth="1"/>
    <col min="1543" max="1543" width="15.42578125" style="1" customWidth="1"/>
    <col min="1544" max="1544" width="18.28515625" style="1" customWidth="1"/>
    <col min="1545" max="1548" width="16.5703125" style="1" customWidth="1"/>
    <col min="1549" max="1549" width="15.85546875" style="1" customWidth="1"/>
    <col min="1550" max="1550" width="11.28515625" style="1" customWidth="1"/>
    <col min="1551" max="1795" width="9.140625" style="1"/>
    <col min="1796" max="1796" width="8.42578125" style="1" customWidth="1"/>
    <col min="1797" max="1797" width="62.5703125" style="1" customWidth="1"/>
    <col min="1798" max="1798" width="21" style="1" customWidth="1"/>
    <col min="1799" max="1799" width="15.42578125" style="1" customWidth="1"/>
    <col min="1800" max="1800" width="18.28515625" style="1" customWidth="1"/>
    <col min="1801" max="1804" width="16.5703125" style="1" customWidth="1"/>
    <col min="1805" max="1805" width="15.85546875" style="1" customWidth="1"/>
    <col min="1806" max="1806" width="11.28515625" style="1" customWidth="1"/>
    <col min="1807" max="2051" width="9.140625" style="1"/>
    <col min="2052" max="2052" width="8.42578125" style="1" customWidth="1"/>
    <col min="2053" max="2053" width="62.5703125" style="1" customWidth="1"/>
    <col min="2054" max="2054" width="21" style="1" customWidth="1"/>
    <col min="2055" max="2055" width="15.42578125" style="1" customWidth="1"/>
    <col min="2056" max="2056" width="18.28515625" style="1" customWidth="1"/>
    <col min="2057" max="2060" width="16.5703125" style="1" customWidth="1"/>
    <col min="2061" max="2061" width="15.85546875" style="1" customWidth="1"/>
    <col min="2062" max="2062" width="11.28515625" style="1" customWidth="1"/>
    <col min="2063" max="2307" width="9.140625" style="1"/>
    <col min="2308" max="2308" width="8.42578125" style="1" customWidth="1"/>
    <col min="2309" max="2309" width="62.5703125" style="1" customWidth="1"/>
    <col min="2310" max="2310" width="21" style="1" customWidth="1"/>
    <col min="2311" max="2311" width="15.42578125" style="1" customWidth="1"/>
    <col min="2312" max="2312" width="18.28515625" style="1" customWidth="1"/>
    <col min="2313" max="2316" width="16.5703125" style="1" customWidth="1"/>
    <col min="2317" max="2317" width="15.85546875" style="1" customWidth="1"/>
    <col min="2318" max="2318" width="11.28515625" style="1" customWidth="1"/>
    <col min="2319" max="2563" width="9.140625" style="1"/>
    <col min="2564" max="2564" width="8.42578125" style="1" customWidth="1"/>
    <col min="2565" max="2565" width="62.5703125" style="1" customWidth="1"/>
    <col min="2566" max="2566" width="21" style="1" customWidth="1"/>
    <col min="2567" max="2567" width="15.42578125" style="1" customWidth="1"/>
    <col min="2568" max="2568" width="18.28515625" style="1" customWidth="1"/>
    <col min="2569" max="2572" width="16.5703125" style="1" customWidth="1"/>
    <col min="2573" max="2573" width="15.85546875" style="1" customWidth="1"/>
    <col min="2574" max="2574" width="11.28515625" style="1" customWidth="1"/>
    <col min="2575" max="2819" width="9.140625" style="1"/>
    <col min="2820" max="2820" width="8.42578125" style="1" customWidth="1"/>
    <col min="2821" max="2821" width="62.5703125" style="1" customWidth="1"/>
    <col min="2822" max="2822" width="21" style="1" customWidth="1"/>
    <col min="2823" max="2823" width="15.42578125" style="1" customWidth="1"/>
    <col min="2824" max="2824" width="18.28515625" style="1" customWidth="1"/>
    <col min="2825" max="2828" width="16.5703125" style="1" customWidth="1"/>
    <col min="2829" max="2829" width="15.85546875" style="1" customWidth="1"/>
    <col min="2830" max="2830" width="11.28515625" style="1" customWidth="1"/>
    <col min="2831" max="3075" width="9.140625" style="1"/>
    <col min="3076" max="3076" width="8.42578125" style="1" customWidth="1"/>
    <col min="3077" max="3077" width="62.5703125" style="1" customWidth="1"/>
    <col min="3078" max="3078" width="21" style="1" customWidth="1"/>
    <col min="3079" max="3079" width="15.42578125" style="1" customWidth="1"/>
    <col min="3080" max="3080" width="18.28515625" style="1" customWidth="1"/>
    <col min="3081" max="3084" width="16.5703125" style="1" customWidth="1"/>
    <col min="3085" max="3085" width="15.85546875" style="1" customWidth="1"/>
    <col min="3086" max="3086" width="11.28515625" style="1" customWidth="1"/>
    <col min="3087" max="3331" width="9.140625" style="1"/>
    <col min="3332" max="3332" width="8.42578125" style="1" customWidth="1"/>
    <col min="3333" max="3333" width="62.5703125" style="1" customWidth="1"/>
    <col min="3334" max="3334" width="21" style="1" customWidth="1"/>
    <col min="3335" max="3335" width="15.42578125" style="1" customWidth="1"/>
    <col min="3336" max="3336" width="18.28515625" style="1" customWidth="1"/>
    <col min="3337" max="3340" width="16.5703125" style="1" customWidth="1"/>
    <col min="3341" max="3341" width="15.85546875" style="1" customWidth="1"/>
    <col min="3342" max="3342" width="11.28515625" style="1" customWidth="1"/>
    <col min="3343" max="3587" width="9.140625" style="1"/>
    <col min="3588" max="3588" width="8.42578125" style="1" customWidth="1"/>
    <col min="3589" max="3589" width="62.5703125" style="1" customWidth="1"/>
    <col min="3590" max="3590" width="21" style="1" customWidth="1"/>
    <col min="3591" max="3591" width="15.42578125" style="1" customWidth="1"/>
    <col min="3592" max="3592" width="18.28515625" style="1" customWidth="1"/>
    <col min="3593" max="3596" width="16.5703125" style="1" customWidth="1"/>
    <col min="3597" max="3597" width="15.85546875" style="1" customWidth="1"/>
    <col min="3598" max="3598" width="11.28515625" style="1" customWidth="1"/>
    <col min="3599" max="3843" width="9.140625" style="1"/>
    <col min="3844" max="3844" width="8.42578125" style="1" customWidth="1"/>
    <col min="3845" max="3845" width="62.5703125" style="1" customWidth="1"/>
    <col min="3846" max="3846" width="21" style="1" customWidth="1"/>
    <col min="3847" max="3847" width="15.42578125" style="1" customWidth="1"/>
    <col min="3848" max="3848" width="18.28515625" style="1" customWidth="1"/>
    <col min="3849" max="3852" width="16.5703125" style="1" customWidth="1"/>
    <col min="3853" max="3853" width="15.85546875" style="1" customWidth="1"/>
    <col min="3854" max="3854" width="11.28515625" style="1" customWidth="1"/>
    <col min="3855" max="4099" width="9.140625" style="1"/>
    <col min="4100" max="4100" width="8.42578125" style="1" customWidth="1"/>
    <col min="4101" max="4101" width="62.5703125" style="1" customWidth="1"/>
    <col min="4102" max="4102" width="21" style="1" customWidth="1"/>
    <col min="4103" max="4103" width="15.42578125" style="1" customWidth="1"/>
    <col min="4104" max="4104" width="18.28515625" style="1" customWidth="1"/>
    <col min="4105" max="4108" width="16.5703125" style="1" customWidth="1"/>
    <col min="4109" max="4109" width="15.85546875" style="1" customWidth="1"/>
    <col min="4110" max="4110" width="11.28515625" style="1" customWidth="1"/>
    <col min="4111" max="4355" width="9.140625" style="1"/>
    <col min="4356" max="4356" width="8.42578125" style="1" customWidth="1"/>
    <col min="4357" max="4357" width="62.5703125" style="1" customWidth="1"/>
    <col min="4358" max="4358" width="21" style="1" customWidth="1"/>
    <col min="4359" max="4359" width="15.42578125" style="1" customWidth="1"/>
    <col min="4360" max="4360" width="18.28515625" style="1" customWidth="1"/>
    <col min="4361" max="4364" width="16.5703125" style="1" customWidth="1"/>
    <col min="4365" max="4365" width="15.85546875" style="1" customWidth="1"/>
    <col min="4366" max="4366" width="11.28515625" style="1" customWidth="1"/>
    <col min="4367" max="4611" width="9.140625" style="1"/>
    <col min="4612" max="4612" width="8.42578125" style="1" customWidth="1"/>
    <col min="4613" max="4613" width="62.5703125" style="1" customWidth="1"/>
    <col min="4614" max="4614" width="21" style="1" customWidth="1"/>
    <col min="4615" max="4615" width="15.42578125" style="1" customWidth="1"/>
    <col min="4616" max="4616" width="18.28515625" style="1" customWidth="1"/>
    <col min="4617" max="4620" width="16.5703125" style="1" customWidth="1"/>
    <col min="4621" max="4621" width="15.85546875" style="1" customWidth="1"/>
    <col min="4622" max="4622" width="11.28515625" style="1" customWidth="1"/>
    <col min="4623" max="4867" width="9.140625" style="1"/>
    <col min="4868" max="4868" width="8.42578125" style="1" customWidth="1"/>
    <col min="4869" max="4869" width="62.5703125" style="1" customWidth="1"/>
    <col min="4870" max="4870" width="21" style="1" customWidth="1"/>
    <col min="4871" max="4871" width="15.42578125" style="1" customWidth="1"/>
    <col min="4872" max="4872" width="18.28515625" style="1" customWidth="1"/>
    <col min="4873" max="4876" width="16.5703125" style="1" customWidth="1"/>
    <col min="4877" max="4877" width="15.85546875" style="1" customWidth="1"/>
    <col min="4878" max="4878" width="11.28515625" style="1" customWidth="1"/>
    <col min="4879" max="5123" width="9.140625" style="1"/>
    <col min="5124" max="5124" width="8.42578125" style="1" customWidth="1"/>
    <col min="5125" max="5125" width="62.5703125" style="1" customWidth="1"/>
    <col min="5126" max="5126" width="21" style="1" customWidth="1"/>
    <col min="5127" max="5127" width="15.42578125" style="1" customWidth="1"/>
    <col min="5128" max="5128" width="18.28515625" style="1" customWidth="1"/>
    <col min="5129" max="5132" width="16.5703125" style="1" customWidth="1"/>
    <col min="5133" max="5133" width="15.85546875" style="1" customWidth="1"/>
    <col min="5134" max="5134" width="11.28515625" style="1" customWidth="1"/>
    <col min="5135" max="5379" width="9.140625" style="1"/>
    <col min="5380" max="5380" width="8.42578125" style="1" customWidth="1"/>
    <col min="5381" max="5381" width="62.5703125" style="1" customWidth="1"/>
    <col min="5382" max="5382" width="21" style="1" customWidth="1"/>
    <col min="5383" max="5383" width="15.42578125" style="1" customWidth="1"/>
    <col min="5384" max="5384" width="18.28515625" style="1" customWidth="1"/>
    <col min="5385" max="5388" width="16.5703125" style="1" customWidth="1"/>
    <col min="5389" max="5389" width="15.85546875" style="1" customWidth="1"/>
    <col min="5390" max="5390" width="11.28515625" style="1" customWidth="1"/>
    <col min="5391" max="5635" width="9.140625" style="1"/>
    <col min="5636" max="5636" width="8.42578125" style="1" customWidth="1"/>
    <col min="5637" max="5637" width="62.5703125" style="1" customWidth="1"/>
    <col min="5638" max="5638" width="21" style="1" customWidth="1"/>
    <col min="5639" max="5639" width="15.42578125" style="1" customWidth="1"/>
    <col min="5640" max="5640" width="18.28515625" style="1" customWidth="1"/>
    <col min="5641" max="5644" width="16.5703125" style="1" customWidth="1"/>
    <col min="5645" max="5645" width="15.85546875" style="1" customWidth="1"/>
    <col min="5646" max="5646" width="11.28515625" style="1" customWidth="1"/>
    <col min="5647" max="5891" width="9.140625" style="1"/>
    <col min="5892" max="5892" width="8.42578125" style="1" customWidth="1"/>
    <col min="5893" max="5893" width="62.5703125" style="1" customWidth="1"/>
    <col min="5894" max="5894" width="21" style="1" customWidth="1"/>
    <col min="5895" max="5895" width="15.42578125" style="1" customWidth="1"/>
    <col min="5896" max="5896" width="18.28515625" style="1" customWidth="1"/>
    <col min="5897" max="5900" width="16.5703125" style="1" customWidth="1"/>
    <col min="5901" max="5901" width="15.85546875" style="1" customWidth="1"/>
    <col min="5902" max="5902" width="11.28515625" style="1" customWidth="1"/>
    <col min="5903" max="6147" width="9.140625" style="1"/>
    <col min="6148" max="6148" width="8.42578125" style="1" customWidth="1"/>
    <col min="6149" max="6149" width="62.5703125" style="1" customWidth="1"/>
    <col min="6150" max="6150" width="21" style="1" customWidth="1"/>
    <col min="6151" max="6151" width="15.42578125" style="1" customWidth="1"/>
    <col min="6152" max="6152" width="18.28515625" style="1" customWidth="1"/>
    <col min="6153" max="6156" width="16.5703125" style="1" customWidth="1"/>
    <col min="6157" max="6157" width="15.85546875" style="1" customWidth="1"/>
    <col min="6158" max="6158" width="11.28515625" style="1" customWidth="1"/>
    <col min="6159" max="6403" width="9.140625" style="1"/>
    <col min="6404" max="6404" width="8.42578125" style="1" customWidth="1"/>
    <col min="6405" max="6405" width="62.5703125" style="1" customWidth="1"/>
    <col min="6406" max="6406" width="21" style="1" customWidth="1"/>
    <col min="6407" max="6407" width="15.42578125" style="1" customWidth="1"/>
    <col min="6408" max="6408" width="18.28515625" style="1" customWidth="1"/>
    <col min="6409" max="6412" width="16.5703125" style="1" customWidth="1"/>
    <col min="6413" max="6413" width="15.85546875" style="1" customWidth="1"/>
    <col min="6414" max="6414" width="11.28515625" style="1" customWidth="1"/>
    <col min="6415" max="6659" width="9.140625" style="1"/>
    <col min="6660" max="6660" width="8.42578125" style="1" customWidth="1"/>
    <col min="6661" max="6661" width="62.5703125" style="1" customWidth="1"/>
    <col min="6662" max="6662" width="21" style="1" customWidth="1"/>
    <col min="6663" max="6663" width="15.42578125" style="1" customWidth="1"/>
    <col min="6664" max="6664" width="18.28515625" style="1" customWidth="1"/>
    <col min="6665" max="6668" width="16.5703125" style="1" customWidth="1"/>
    <col min="6669" max="6669" width="15.85546875" style="1" customWidth="1"/>
    <col min="6670" max="6670" width="11.28515625" style="1" customWidth="1"/>
    <col min="6671" max="6915" width="9.140625" style="1"/>
    <col min="6916" max="6916" width="8.42578125" style="1" customWidth="1"/>
    <col min="6917" max="6917" width="62.5703125" style="1" customWidth="1"/>
    <col min="6918" max="6918" width="21" style="1" customWidth="1"/>
    <col min="6919" max="6919" width="15.42578125" style="1" customWidth="1"/>
    <col min="6920" max="6920" width="18.28515625" style="1" customWidth="1"/>
    <col min="6921" max="6924" width="16.5703125" style="1" customWidth="1"/>
    <col min="6925" max="6925" width="15.85546875" style="1" customWidth="1"/>
    <col min="6926" max="6926" width="11.28515625" style="1" customWidth="1"/>
    <col min="6927" max="7171" width="9.140625" style="1"/>
    <col min="7172" max="7172" width="8.42578125" style="1" customWidth="1"/>
    <col min="7173" max="7173" width="62.5703125" style="1" customWidth="1"/>
    <col min="7174" max="7174" width="21" style="1" customWidth="1"/>
    <col min="7175" max="7175" width="15.42578125" style="1" customWidth="1"/>
    <col min="7176" max="7176" width="18.28515625" style="1" customWidth="1"/>
    <col min="7177" max="7180" width="16.5703125" style="1" customWidth="1"/>
    <col min="7181" max="7181" width="15.85546875" style="1" customWidth="1"/>
    <col min="7182" max="7182" width="11.28515625" style="1" customWidth="1"/>
    <col min="7183" max="7427" width="9.140625" style="1"/>
    <col min="7428" max="7428" width="8.42578125" style="1" customWidth="1"/>
    <col min="7429" max="7429" width="62.5703125" style="1" customWidth="1"/>
    <col min="7430" max="7430" width="21" style="1" customWidth="1"/>
    <col min="7431" max="7431" width="15.42578125" style="1" customWidth="1"/>
    <col min="7432" max="7432" width="18.28515625" style="1" customWidth="1"/>
    <col min="7433" max="7436" width="16.5703125" style="1" customWidth="1"/>
    <col min="7437" max="7437" width="15.85546875" style="1" customWidth="1"/>
    <col min="7438" max="7438" width="11.28515625" style="1" customWidth="1"/>
    <col min="7439" max="7683" width="9.140625" style="1"/>
    <col min="7684" max="7684" width="8.42578125" style="1" customWidth="1"/>
    <col min="7685" max="7685" width="62.5703125" style="1" customWidth="1"/>
    <col min="7686" max="7686" width="21" style="1" customWidth="1"/>
    <col min="7687" max="7687" width="15.42578125" style="1" customWidth="1"/>
    <col min="7688" max="7688" width="18.28515625" style="1" customWidth="1"/>
    <col min="7689" max="7692" width="16.5703125" style="1" customWidth="1"/>
    <col min="7693" max="7693" width="15.85546875" style="1" customWidth="1"/>
    <col min="7694" max="7694" width="11.28515625" style="1" customWidth="1"/>
    <col min="7695" max="7939" width="9.140625" style="1"/>
    <col min="7940" max="7940" width="8.42578125" style="1" customWidth="1"/>
    <col min="7941" max="7941" width="62.5703125" style="1" customWidth="1"/>
    <col min="7942" max="7942" width="21" style="1" customWidth="1"/>
    <col min="7943" max="7943" width="15.42578125" style="1" customWidth="1"/>
    <col min="7944" max="7944" width="18.28515625" style="1" customWidth="1"/>
    <col min="7945" max="7948" width="16.5703125" style="1" customWidth="1"/>
    <col min="7949" max="7949" width="15.85546875" style="1" customWidth="1"/>
    <col min="7950" max="7950" width="11.28515625" style="1" customWidth="1"/>
    <col min="7951" max="8195" width="9.140625" style="1"/>
    <col min="8196" max="8196" width="8.42578125" style="1" customWidth="1"/>
    <col min="8197" max="8197" width="62.5703125" style="1" customWidth="1"/>
    <col min="8198" max="8198" width="21" style="1" customWidth="1"/>
    <col min="8199" max="8199" width="15.42578125" style="1" customWidth="1"/>
    <col min="8200" max="8200" width="18.28515625" style="1" customWidth="1"/>
    <col min="8201" max="8204" width="16.5703125" style="1" customWidth="1"/>
    <col min="8205" max="8205" width="15.85546875" style="1" customWidth="1"/>
    <col min="8206" max="8206" width="11.28515625" style="1" customWidth="1"/>
    <col min="8207" max="8451" width="9.140625" style="1"/>
    <col min="8452" max="8452" width="8.42578125" style="1" customWidth="1"/>
    <col min="8453" max="8453" width="62.5703125" style="1" customWidth="1"/>
    <col min="8454" max="8454" width="21" style="1" customWidth="1"/>
    <col min="8455" max="8455" width="15.42578125" style="1" customWidth="1"/>
    <col min="8456" max="8456" width="18.28515625" style="1" customWidth="1"/>
    <col min="8457" max="8460" width="16.5703125" style="1" customWidth="1"/>
    <col min="8461" max="8461" width="15.85546875" style="1" customWidth="1"/>
    <col min="8462" max="8462" width="11.28515625" style="1" customWidth="1"/>
    <col min="8463" max="8707" width="9.140625" style="1"/>
    <col min="8708" max="8708" width="8.42578125" style="1" customWidth="1"/>
    <col min="8709" max="8709" width="62.5703125" style="1" customWidth="1"/>
    <col min="8710" max="8710" width="21" style="1" customWidth="1"/>
    <col min="8711" max="8711" width="15.42578125" style="1" customWidth="1"/>
    <col min="8712" max="8712" width="18.28515625" style="1" customWidth="1"/>
    <col min="8713" max="8716" width="16.5703125" style="1" customWidth="1"/>
    <col min="8717" max="8717" width="15.85546875" style="1" customWidth="1"/>
    <col min="8718" max="8718" width="11.28515625" style="1" customWidth="1"/>
    <col min="8719" max="8963" width="9.140625" style="1"/>
    <col min="8964" max="8964" width="8.42578125" style="1" customWidth="1"/>
    <col min="8965" max="8965" width="62.5703125" style="1" customWidth="1"/>
    <col min="8966" max="8966" width="21" style="1" customWidth="1"/>
    <col min="8967" max="8967" width="15.42578125" style="1" customWidth="1"/>
    <col min="8968" max="8968" width="18.28515625" style="1" customWidth="1"/>
    <col min="8969" max="8972" width="16.5703125" style="1" customWidth="1"/>
    <col min="8973" max="8973" width="15.85546875" style="1" customWidth="1"/>
    <col min="8974" max="8974" width="11.28515625" style="1" customWidth="1"/>
    <col min="8975" max="9219" width="9.140625" style="1"/>
    <col min="9220" max="9220" width="8.42578125" style="1" customWidth="1"/>
    <col min="9221" max="9221" width="62.5703125" style="1" customWidth="1"/>
    <col min="9222" max="9222" width="21" style="1" customWidth="1"/>
    <col min="9223" max="9223" width="15.42578125" style="1" customWidth="1"/>
    <col min="9224" max="9224" width="18.28515625" style="1" customWidth="1"/>
    <col min="9225" max="9228" width="16.5703125" style="1" customWidth="1"/>
    <col min="9229" max="9229" width="15.85546875" style="1" customWidth="1"/>
    <col min="9230" max="9230" width="11.28515625" style="1" customWidth="1"/>
    <col min="9231" max="9475" width="9.140625" style="1"/>
    <col min="9476" max="9476" width="8.42578125" style="1" customWidth="1"/>
    <col min="9477" max="9477" width="62.5703125" style="1" customWidth="1"/>
    <col min="9478" max="9478" width="21" style="1" customWidth="1"/>
    <col min="9479" max="9479" width="15.42578125" style="1" customWidth="1"/>
    <col min="9480" max="9480" width="18.28515625" style="1" customWidth="1"/>
    <col min="9481" max="9484" width="16.5703125" style="1" customWidth="1"/>
    <col min="9485" max="9485" width="15.85546875" style="1" customWidth="1"/>
    <col min="9486" max="9486" width="11.28515625" style="1" customWidth="1"/>
    <col min="9487" max="9731" width="9.140625" style="1"/>
    <col min="9732" max="9732" width="8.42578125" style="1" customWidth="1"/>
    <col min="9733" max="9733" width="62.5703125" style="1" customWidth="1"/>
    <col min="9734" max="9734" width="21" style="1" customWidth="1"/>
    <col min="9735" max="9735" width="15.42578125" style="1" customWidth="1"/>
    <col min="9736" max="9736" width="18.28515625" style="1" customWidth="1"/>
    <col min="9737" max="9740" width="16.5703125" style="1" customWidth="1"/>
    <col min="9741" max="9741" width="15.85546875" style="1" customWidth="1"/>
    <col min="9742" max="9742" width="11.28515625" style="1" customWidth="1"/>
    <col min="9743" max="9987" width="9.140625" style="1"/>
    <col min="9988" max="9988" width="8.42578125" style="1" customWidth="1"/>
    <col min="9989" max="9989" width="62.5703125" style="1" customWidth="1"/>
    <col min="9990" max="9990" width="21" style="1" customWidth="1"/>
    <col min="9991" max="9991" width="15.42578125" style="1" customWidth="1"/>
    <col min="9992" max="9992" width="18.28515625" style="1" customWidth="1"/>
    <col min="9993" max="9996" width="16.5703125" style="1" customWidth="1"/>
    <col min="9997" max="9997" width="15.85546875" style="1" customWidth="1"/>
    <col min="9998" max="9998" width="11.28515625" style="1" customWidth="1"/>
    <col min="9999" max="10243" width="9.140625" style="1"/>
    <col min="10244" max="10244" width="8.42578125" style="1" customWidth="1"/>
    <col min="10245" max="10245" width="62.5703125" style="1" customWidth="1"/>
    <col min="10246" max="10246" width="21" style="1" customWidth="1"/>
    <col min="10247" max="10247" width="15.42578125" style="1" customWidth="1"/>
    <col min="10248" max="10248" width="18.28515625" style="1" customWidth="1"/>
    <col min="10249" max="10252" width="16.5703125" style="1" customWidth="1"/>
    <col min="10253" max="10253" width="15.85546875" style="1" customWidth="1"/>
    <col min="10254" max="10254" width="11.28515625" style="1" customWidth="1"/>
    <col min="10255" max="10499" width="9.140625" style="1"/>
    <col min="10500" max="10500" width="8.42578125" style="1" customWidth="1"/>
    <col min="10501" max="10501" width="62.5703125" style="1" customWidth="1"/>
    <col min="10502" max="10502" width="21" style="1" customWidth="1"/>
    <col min="10503" max="10503" width="15.42578125" style="1" customWidth="1"/>
    <col min="10504" max="10504" width="18.28515625" style="1" customWidth="1"/>
    <col min="10505" max="10508" width="16.5703125" style="1" customWidth="1"/>
    <col min="10509" max="10509" width="15.85546875" style="1" customWidth="1"/>
    <col min="10510" max="10510" width="11.28515625" style="1" customWidth="1"/>
    <col min="10511" max="10755" width="9.140625" style="1"/>
    <col min="10756" max="10756" width="8.42578125" style="1" customWidth="1"/>
    <col min="10757" max="10757" width="62.5703125" style="1" customWidth="1"/>
    <col min="10758" max="10758" width="21" style="1" customWidth="1"/>
    <col min="10759" max="10759" width="15.42578125" style="1" customWidth="1"/>
    <col min="10760" max="10760" width="18.28515625" style="1" customWidth="1"/>
    <col min="10761" max="10764" width="16.5703125" style="1" customWidth="1"/>
    <col min="10765" max="10765" width="15.85546875" style="1" customWidth="1"/>
    <col min="10766" max="10766" width="11.28515625" style="1" customWidth="1"/>
    <col min="10767" max="11011" width="9.140625" style="1"/>
    <col min="11012" max="11012" width="8.42578125" style="1" customWidth="1"/>
    <col min="11013" max="11013" width="62.5703125" style="1" customWidth="1"/>
    <col min="11014" max="11014" width="21" style="1" customWidth="1"/>
    <col min="11015" max="11015" width="15.42578125" style="1" customWidth="1"/>
    <col min="11016" max="11016" width="18.28515625" style="1" customWidth="1"/>
    <col min="11017" max="11020" width="16.5703125" style="1" customWidth="1"/>
    <col min="11021" max="11021" width="15.85546875" style="1" customWidth="1"/>
    <col min="11022" max="11022" width="11.28515625" style="1" customWidth="1"/>
    <col min="11023" max="11267" width="9.140625" style="1"/>
    <col min="11268" max="11268" width="8.42578125" style="1" customWidth="1"/>
    <col min="11269" max="11269" width="62.5703125" style="1" customWidth="1"/>
    <col min="11270" max="11270" width="21" style="1" customWidth="1"/>
    <col min="11271" max="11271" width="15.42578125" style="1" customWidth="1"/>
    <col min="11272" max="11272" width="18.28515625" style="1" customWidth="1"/>
    <col min="11273" max="11276" width="16.5703125" style="1" customWidth="1"/>
    <col min="11277" max="11277" width="15.85546875" style="1" customWidth="1"/>
    <col min="11278" max="11278" width="11.28515625" style="1" customWidth="1"/>
    <col min="11279" max="11523" width="9.140625" style="1"/>
    <col min="11524" max="11524" width="8.42578125" style="1" customWidth="1"/>
    <col min="11525" max="11525" width="62.5703125" style="1" customWidth="1"/>
    <col min="11526" max="11526" width="21" style="1" customWidth="1"/>
    <col min="11527" max="11527" width="15.42578125" style="1" customWidth="1"/>
    <col min="11528" max="11528" width="18.28515625" style="1" customWidth="1"/>
    <col min="11529" max="11532" width="16.5703125" style="1" customWidth="1"/>
    <col min="11533" max="11533" width="15.85546875" style="1" customWidth="1"/>
    <col min="11534" max="11534" width="11.28515625" style="1" customWidth="1"/>
    <col min="11535" max="11779" width="9.140625" style="1"/>
    <col min="11780" max="11780" width="8.42578125" style="1" customWidth="1"/>
    <col min="11781" max="11781" width="62.5703125" style="1" customWidth="1"/>
    <col min="11782" max="11782" width="21" style="1" customWidth="1"/>
    <col min="11783" max="11783" width="15.42578125" style="1" customWidth="1"/>
    <col min="11784" max="11784" width="18.28515625" style="1" customWidth="1"/>
    <col min="11785" max="11788" width="16.5703125" style="1" customWidth="1"/>
    <col min="11789" max="11789" width="15.85546875" style="1" customWidth="1"/>
    <col min="11790" max="11790" width="11.28515625" style="1" customWidth="1"/>
    <col min="11791" max="12035" width="9.140625" style="1"/>
    <col min="12036" max="12036" width="8.42578125" style="1" customWidth="1"/>
    <col min="12037" max="12037" width="62.5703125" style="1" customWidth="1"/>
    <col min="12038" max="12038" width="21" style="1" customWidth="1"/>
    <col min="12039" max="12039" width="15.42578125" style="1" customWidth="1"/>
    <col min="12040" max="12040" width="18.28515625" style="1" customWidth="1"/>
    <col min="12041" max="12044" width="16.5703125" style="1" customWidth="1"/>
    <col min="12045" max="12045" width="15.85546875" style="1" customWidth="1"/>
    <col min="12046" max="12046" width="11.28515625" style="1" customWidth="1"/>
    <col min="12047" max="12291" width="9.140625" style="1"/>
    <col min="12292" max="12292" width="8.42578125" style="1" customWidth="1"/>
    <col min="12293" max="12293" width="62.5703125" style="1" customWidth="1"/>
    <col min="12294" max="12294" width="21" style="1" customWidth="1"/>
    <col min="12295" max="12295" width="15.42578125" style="1" customWidth="1"/>
    <col min="12296" max="12296" width="18.28515625" style="1" customWidth="1"/>
    <col min="12297" max="12300" width="16.5703125" style="1" customWidth="1"/>
    <col min="12301" max="12301" width="15.85546875" style="1" customWidth="1"/>
    <col min="12302" max="12302" width="11.28515625" style="1" customWidth="1"/>
    <col min="12303" max="12547" width="9.140625" style="1"/>
    <col min="12548" max="12548" width="8.42578125" style="1" customWidth="1"/>
    <col min="12549" max="12549" width="62.5703125" style="1" customWidth="1"/>
    <col min="12550" max="12550" width="21" style="1" customWidth="1"/>
    <col min="12551" max="12551" width="15.42578125" style="1" customWidth="1"/>
    <col min="12552" max="12552" width="18.28515625" style="1" customWidth="1"/>
    <col min="12553" max="12556" width="16.5703125" style="1" customWidth="1"/>
    <col min="12557" max="12557" width="15.85546875" style="1" customWidth="1"/>
    <col min="12558" max="12558" width="11.28515625" style="1" customWidth="1"/>
    <col min="12559" max="12803" width="9.140625" style="1"/>
    <col min="12804" max="12804" width="8.42578125" style="1" customWidth="1"/>
    <col min="12805" max="12805" width="62.5703125" style="1" customWidth="1"/>
    <col min="12806" max="12806" width="21" style="1" customWidth="1"/>
    <col min="12807" max="12807" width="15.42578125" style="1" customWidth="1"/>
    <col min="12808" max="12808" width="18.28515625" style="1" customWidth="1"/>
    <col min="12809" max="12812" width="16.5703125" style="1" customWidth="1"/>
    <col min="12813" max="12813" width="15.85546875" style="1" customWidth="1"/>
    <col min="12814" max="12814" width="11.28515625" style="1" customWidth="1"/>
    <col min="12815" max="13059" width="9.140625" style="1"/>
    <col min="13060" max="13060" width="8.42578125" style="1" customWidth="1"/>
    <col min="13061" max="13061" width="62.5703125" style="1" customWidth="1"/>
    <col min="13062" max="13062" width="21" style="1" customWidth="1"/>
    <col min="13063" max="13063" width="15.42578125" style="1" customWidth="1"/>
    <col min="13064" max="13064" width="18.28515625" style="1" customWidth="1"/>
    <col min="13065" max="13068" width="16.5703125" style="1" customWidth="1"/>
    <col min="13069" max="13069" width="15.85546875" style="1" customWidth="1"/>
    <col min="13070" max="13070" width="11.28515625" style="1" customWidth="1"/>
    <col min="13071" max="13315" width="9.140625" style="1"/>
    <col min="13316" max="13316" width="8.42578125" style="1" customWidth="1"/>
    <col min="13317" max="13317" width="62.5703125" style="1" customWidth="1"/>
    <col min="13318" max="13318" width="21" style="1" customWidth="1"/>
    <col min="13319" max="13319" width="15.42578125" style="1" customWidth="1"/>
    <col min="13320" max="13320" width="18.28515625" style="1" customWidth="1"/>
    <col min="13321" max="13324" width="16.5703125" style="1" customWidth="1"/>
    <col min="13325" max="13325" width="15.85546875" style="1" customWidth="1"/>
    <col min="13326" max="13326" width="11.28515625" style="1" customWidth="1"/>
    <col min="13327" max="13571" width="9.140625" style="1"/>
    <col min="13572" max="13572" width="8.42578125" style="1" customWidth="1"/>
    <col min="13573" max="13573" width="62.5703125" style="1" customWidth="1"/>
    <col min="13574" max="13574" width="21" style="1" customWidth="1"/>
    <col min="13575" max="13575" width="15.42578125" style="1" customWidth="1"/>
    <col min="13576" max="13576" width="18.28515625" style="1" customWidth="1"/>
    <col min="13577" max="13580" width="16.5703125" style="1" customWidth="1"/>
    <col min="13581" max="13581" width="15.85546875" style="1" customWidth="1"/>
    <col min="13582" max="13582" width="11.28515625" style="1" customWidth="1"/>
    <col min="13583" max="13827" width="9.140625" style="1"/>
    <col min="13828" max="13828" width="8.42578125" style="1" customWidth="1"/>
    <col min="13829" max="13829" width="62.5703125" style="1" customWidth="1"/>
    <col min="13830" max="13830" width="21" style="1" customWidth="1"/>
    <col min="13831" max="13831" width="15.42578125" style="1" customWidth="1"/>
    <col min="13832" max="13832" width="18.28515625" style="1" customWidth="1"/>
    <col min="13833" max="13836" width="16.5703125" style="1" customWidth="1"/>
    <col min="13837" max="13837" width="15.85546875" style="1" customWidth="1"/>
    <col min="13838" max="13838" width="11.28515625" style="1" customWidth="1"/>
    <col min="13839" max="14083" width="9.140625" style="1"/>
    <col min="14084" max="14084" width="8.42578125" style="1" customWidth="1"/>
    <col min="14085" max="14085" width="62.5703125" style="1" customWidth="1"/>
    <col min="14086" max="14086" width="21" style="1" customWidth="1"/>
    <col min="14087" max="14087" width="15.42578125" style="1" customWidth="1"/>
    <col min="14088" max="14088" width="18.28515625" style="1" customWidth="1"/>
    <col min="14089" max="14092" width="16.5703125" style="1" customWidth="1"/>
    <col min="14093" max="14093" width="15.85546875" style="1" customWidth="1"/>
    <col min="14094" max="14094" width="11.28515625" style="1" customWidth="1"/>
    <col min="14095" max="14339" width="9.140625" style="1"/>
    <col min="14340" max="14340" width="8.42578125" style="1" customWidth="1"/>
    <col min="14341" max="14341" width="62.5703125" style="1" customWidth="1"/>
    <col min="14342" max="14342" width="21" style="1" customWidth="1"/>
    <col min="14343" max="14343" width="15.42578125" style="1" customWidth="1"/>
    <col min="14344" max="14344" width="18.28515625" style="1" customWidth="1"/>
    <col min="14345" max="14348" width="16.5703125" style="1" customWidth="1"/>
    <col min="14349" max="14349" width="15.85546875" style="1" customWidth="1"/>
    <col min="14350" max="14350" width="11.28515625" style="1" customWidth="1"/>
    <col min="14351" max="14595" width="9.140625" style="1"/>
    <col min="14596" max="14596" width="8.42578125" style="1" customWidth="1"/>
    <col min="14597" max="14597" width="62.5703125" style="1" customWidth="1"/>
    <col min="14598" max="14598" width="21" style="1" customWidth="1"/>
    <col min="14599" max="14599" width="15.42578125" style="1" customWidth="1"/>
    <col min="14600" max="14600" width="18.28515625" style="1" customWidth="1"/>
    <col min="14601" max="14604" width="16.5703125" style="1" customWidth="1"/>
    <col min="14605" max="14605" width="15.85546875" style="1" customWidth="1"/>
    <col min="14606" max="14606" width="11.28515625" style="1" customWidth="1"/>
    <col min="14607" max="14851" width="9.140625" style="1"/>
    <col min="14852" max="14852" width="8.42578125" style="1" customWidth="1"/>
    <col min="14853" max="14853" width="62.5703125" style="1" customWidth="1"/>
    <col min="14854" max="14854" width="21" style="1" customWidth="1"/>
    <col min="14855" max="14855" width="15.42578125" style="1" customWidth="1"/>
    <col min="14856" max="14856" width="18.28515625" style="1" customWidth="1"/>
    <col min="14857" max="14860" width="16.5703125" style="1" customWidth="1"/>
    <col min="14861" max="14861" width="15.85546875" style="1" customWidth="1"/>
    <col min="14862" max="14862" width="11.28515625" style="1" customWidth="1"/>
    <col min="14863" max="15107" width="9.140625" style="1"/>
    <col min="15108" max="15108" width="8.42578125" style="1" customWidth="1"/>
    <col min="15109" max="15109" width="62.5703125" style="1" customWidth="1"/>
    <col min="15110" max="15110" width="21" style="1" customWidth="1"/>
    <col min="15111" max="15111" width="15.42578125" style="1" customWidth="1"/>
    <col min="15112" max="15112" width="18.28515625" style="1" customWidth="1"/>
    <col min="15113" max="15116" width="16.5703125" style="1" customWidth="1"/>
    <col min="15117" max="15117" width="15.85546875" style="1" customWidth="1"/>
    <col min="15118" max="15118" width="11.28515625" style="1" customWidth="1"/>
    <col min="15119" max="15363" width="9.140625" style="1"/>
    <col min="15364" max="15364" width="8.42578125" style="1" customWidth="1"/>
    <col min="15365" max="15365" width="62.5703125" style="1" customWidth="1"/>
    <col min="15366" max="15366" width="21" style="1" customWidth="1"/>
    <col min="15367" max="15367" width="15.42578125" style="1" customWidth="1"/>
    <col min="15368" max="15368" width="18.28515625" style="1" customWidth="1"/>
    <col min="15369" max="15372" width="16.5703125" style="1" customWidth="1"/>
    <col min="15373" max="15373" width="15.85546875" style="1" customWidth="1"/>
    <col min="15374" max="15374" width="11.28515625" style="1" customWidth="1"/>
    <col min="15375" max="15619" width="9.140625" style="1"/>
    <col min="15620" max="15620" width="8.42578125" style="1" customWidth="1"/>
    <col min="15621" max="15621" width="62.5703125" style="1" customWidth="1"/>
    <col min="15622" max="15622" width="21" style="1" customWidth="1"/>
    <col min="15623" max="15623" width="15.42578125" style="1" customWidth="1"/>
    <col min="15624" max="15624" width="18.28515625" style="1" customWidth="1"/>
    <col min="15625" max="15628" width="16.5703125" style="1" customWidth="1"/>
    <col min="15629" max="15629" width="15.85546875" style="1" customWidth="1"/>
    <col min="15630" max="15630" width="11.28515625" style="1" customWidth="1"/>
    <col min="15631" max="15875" width="9.140625" style="1"/>
    <col min="15876" max="15876" width="8.42578125" style="1" customWidth="1"/>
    <col min="15877" max="15877" width="62.5703125" style="1" customWidth="1"/>
    <col min="15878" max="15878" width="21" style="1" customWidth="1"/>
    <col min="15879" max="15879" width="15.42578125" style="1" customWidth="1"/>
    <col min="15880" max="15880" width="18.28515625" style="1" customWidth="1"/>
    <col min="15881" max="15884" width="16.5703125" style="1" customWidth="1"/>
    <col min="15885" max="15885" width="15.85546875" style="1" customWidth="1"/>
    <col min="15886" max="15886" width="11.28515625" style="1" customWidth="1"/>
    <col min="15887" max="16131" width="9.140625" style="1"/>
    <col min="16132" max="16132" width="8.42578125" style="1" customWidth="1"/>
    <col min="16133" max="16133" width="62.5703125" style="1" customWidth="1"/>
    <col min="16134" max="16134" width="21" style="1" customWidth="1"/>
    <col min="16135" max="16135" width="15.42578125" style="1" customWidth="1"/>
    <col min="16136" max="16136" width="18.28515625" style="1" customWidth="1"/>
    <col min="16137" max="16140" width="16.5703125" style="1" customWidth="1"/>
    <col min="16141" max="16141" width="15.85546875" style="1" customWidth="1"/>
    <col min="16142" max="16142" width="11.28515625" style="1" customWidth="1"/>
    <col min="16143" max="16384" width="9.140625" style="1"/>
  </cols>
  <sheetData>
    <row r="4" spans="1:14" x14ac:dyDescent="0.25">
      <c r="B4" s="16"/>
      <c r="D4" s="3"/>
      <c r="E4" s="3"/>
      <c r="H4" s="77"/>
      <c r="I4" s="26"/>
      <c r="J4" s="26"/>
      <c r="K4" s="26"/>
      <c r="L4" s="26"/>
    </row>
    <row r="5" spans="1:14" ht="18.75" x14ac:dyDescent="0.25">
      <c r="B5" s="16"/>
      <c r="D5" s="37"/>
      <c r="E5" s="3"/>
      <c r="F5" s="37" t="s">
        <v>172</v>
      </c>
      <c r="H5" s="77"/>
      <c r="I5" s="26"/>
      <c r="J5" s="26"/>
      <c r="K5" s="26"/>
      <c r="L5" s="26"/>
    </row>
    <row r="6" spans="1:14" ht="18.75" x14ac:dyDescent="0.25">
      <c r="B6" s="16"/>
      <c r="D6" s="37"/>
      <c r="E6" s="3"/>
      <c r="F6" s="37" t="s">
        <v>198</v>
      </c>
      <c r="H6" s="77"/>
      <c r="I6" s="26"/>
      <c r="J6" s="26"/>
      <c r="K6" s="26"/>
      <c r="L6" s="26"/>
    </row>
    <row r="7" spans="1:14" ht="18.75" x14ac:dyDescent="0.25">
      <c r="B7" s="16"/>
      <c r="D7" s="38"/>
      <c r="E7" s="3"/>
      <c r="F7" s="38" t="s">
        <v>173</v>
      </c>
      <c r="H7" s="77"/>
      <c r="I7" s="26"/>
      <c r="J7" s="79"/>
      <c r="K7" s="26"/>
      <c r="L7" s="26"/>
    </row>
    <row r="8" spans="1:14" ht="18.75" x14ac:dyDescent="0.25">
      <c r="B8" s="16"/>
      <c r="D8" s="39"/>
      <c r="E8" s="3"/>
      <c r="F8" s="39" t="s">
        <v>174</v>
      </c>
      <c r="H8" s="77"/>
      <c r="I8" s="26"/>
      <c r="J8" s="79"/>
      <c r="K8" s="79"/>
      <c r="L8" s="26"/>
    </row>
    <row r="9" spans="1:14" ht="18.75" x14ac:dyDescent="0.25">
      <c r="B9" s="16"/>
      <c r="D9" s="38"/>
      <c r="E9" s="3"/>
      <c r="F9" s="38" t="s">
        <v>175</v>
      </c>
      <c r="H9" s="77"/>
      <c r="I9" s="26"/>
      <c r="J9" s="26"/>
      <c r="K9" s="26"/>
      <c r="L9" s="26"/>
    </row>
    <row r="10" spans="1:14" ht="18.75" x14ac:dyDescent="0.25">
      <c r="B10" s="60"/>
      <c r="D10" s="39"/>
      <c r="E10" s="3"/>
      <c r="F10" s="39" t="s">
        <v>176</v>
      </c>
      <c r="H10" s="77"/>
      <c r="I10" s="79"/>
      <c r="J10" s="79"/>
      <c r="K10" s="79"/>
      <c r="L10" s="26"/>
    </row>
    <row r="11" spans="1:14" ht="16.5" thickBot="1" x14ac:dyDescent="0.3">
      <c r="B11" s="16"/>
      <c r="D11" s="3"/>
      <c r="E11" s="3"/>
      <c r="H11" s="77"/>
      <c r="I11" s="79"/>
      <c r="J11" s="79"/>
      <c r="K11" s="26"/>
      <c r="L11" s="26"/>
    </row>
    <row r="12" spans="1:14" ht="16.5" thickBot="1" x14ac:dyDescent="0.3">
      <c r="A12" s="142" t="s">
        <v>169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4"/>
    </row>
    <row r="13" spans="1:14" ht="48" customHeight="1" x14ac:dyDescent="0.25">
      <c r="A13" s="146" t="s">
        <v>0</v>
      </c>
      <c r="B13" s="148" t="s">
        <v>1</v>
      </c>
      <c r="C13" s="150" t="s">
        <v>2</v>
      </c>
      <c r="D13" s="139" t="s">
        <v>165</v>
      </c>
      <c r="E13" s="140"/>
      <c r="F13" s="139" t="s">
        <v>168</v>
      </c>
      <c r="G13" s="140"/>
      <c r="H13" s="141" t="s">
        <v>170</v>
      </c>
      <c r="I13" s="141"/>
      <c r="J13" s="139" t="s">
        <v>171</v>
      </c>
      <c r="K13" s="140"/>
      <c r="L13" s="141" t="s">
        <v>3</v>
      </c>
      <c r="M13" s="140"/>
    </row>
    <row r="14" spans="1:14" ht="16.5" thickBot="1" x14ac:dyDescent="0.3">
      <c r="A14" s="147"/>
      <c r="B14" s="149"/>
      <c r="C14" s="151"/>
      <c r="D14" s="73" t="s">
        <v>166</v>
      </c>
      <c r="E14" s="42" t="s">
        <v>167</v>
      </c>
      <c r="F14" s="73" t="s">
        <v>166</v>
      </c>
      <c r="G14" s="42" t="s">
        <v>167</v>
      </c>
      <c r="H14" s="72" t="s">
        <v>166</v>
      </c>
      <c r="I14" s="76" t="s">
        <v>167</v>
      </c>
      <c r="J14" s="73" t="s">
        <v>166</v>
      </c>
      <c r="K14" s="42" t="s">
        <v>167</v>
      </c>
      <c r="L14" s="72" t="s">
        <v>166</v>
      </c>
      <c r="M14" s="42" t="s">
        <v>167</v>
      </c>
    </row>
    <row r="15" spans="1:14" ht="16.5" thickBot="1" x14ac:dyDescent="0.3">
      <c r="A15" s="12">
        <v>1</v>
      </c>
      <c r="B15" s="5">
        <v>2</v>
      </c>
      <c r="C15" s="71">
        <v>3</v>
      </c>
      <c r="D15" s="74">
        <v>4</v>
      </c>
      <c r="E15" s="75">
        <v>5</v>
      </c>
      <c r="F15" s="74">
        <v>6</v>
      </c>
      <c r="G15" s="75">
        <v>7</v>
      </c>
      <c r="H15" s="103">
        <v>8</v>
      </c>
      <c r="I15" s="104">
        <v>9</v>
      </c>
      <c r="J15" s="74">
        <v>10</v>
      </c>
      <c r="K15" s="75">
        <v>11</v>
      </c>
      <c r="L15" s="103">
        <v>12</v>
      </c>
      <c r="M15" s="105">
        <v>13</v>
      </c>
    </row>
    <row r="16" spans="1:14" ht="16.5" thickBot="1" x14ac:dyDescent="0.3">
      <c r="A16" s="102"/>
      <c r="B16" s="152" t="s">
        <v>158</v>
      </c>
      <c r="C16" s="153"/>
      <c r="D16" s="153"/>
      <c r="E16" s="153"/>
      <c r="F16" s="154"/>
      <c r="G16" s="154"/>
      <c r="H16" s="154"/>
      <c r="I16" s="154"/>
      <c r="J16" s="154"/>
      <c r="K16" s="154"/>
      <c r="L16" s="154"/>
      <c r="M16" s="155"/>
      <c r="N16" s="1"/>
    </row>
    <row r="17" spans="1:14" x14ac:dyDescent="0.25">
      <c r="A17" s="10"/>
      <c r="B17" s="11" t="s">
        <v>10</v>
      </c>
      <c r="C17" s="28"/>
      <c r="D17" s="40"/>
      <c r="E17" s="41"/>
      <c r="F17" s="36">
        <f t="shared" ref="F17" si="0">F18+F94+F108+F109</f>
        <v>12619789.887217019</v>
      </c>
      <c r="G17" s="62">
        <f t="shared" ref="G17" si="1">G18+G94+G108+G109</f>
        <v>964174.29873000004</v>
      </c>
      <c r="H17" s="36">
        <f>H18+H94+H108+H109</f>
        <v>10659450.49118745</v>
      </c>
      <c r="I17" s="106">
        <f t="shared" ref="I17" si="2">I18+I94+I108+I109</f>
        <v>964174.29873000004</v>
      </c>
      <c r="J17" s="36">
        <f t="shared" ref="J17" si="3">J18+J94+J108+J109</f>
        <v>1960339.3960295701</v>
      </c>
      <c r="K17" s="106">
        <f t="shared" ref="K17" si="4">K18+K94+K108+K109</f>
        <v>0</v>
      </c>
      <c r="L17" s="36">
        <f t="shared" ref="L17" si="5">L18+L94+L108+L109</f>
        <v>0</v>
      </c>
      <c r="M17" s="106">
        <f t="shared" ref="M17" si="6">M18+M94+M108+M109</f>
        <v>0</v>
      </c>
    </row>
    <row r="18" spans="1:14" x14ac:dyDescent="0.25">
      <c r="A18" s="13"/>
      <c r="B18" s="9" t="s">
        <v>4</v>
      </c>
      <c r="C18" s="29"/>
      <c r="D18" s="29"/>
      <c r="E18" s="42"/>
      <c r="F18" s="98">
        <f t="shared" ref="F18:G19" si="7">H18+J18+L18</f>
        <v>10234851.271154162</v>
      </c>
      <c r="G18" s="63">
        <f t="shared" si="7"/>
        <v>518389.24011000001</v>
      </c>
      <c r="H18" s="98">
        <f t="shared" ref="H18:M18" si="8">SUM(H19:H93)</f>
        <v>8274511.8751245914</v>
      </c>
      <c r="I18" s="63">
        <f t="shared" si="8"/>
        <v>518389.24011000001</v>
      </c>
      <c r="J18" s="98">
        <f t="shared" si="8"/>
        <v>1960339.3960295701</v>
      </c>
      <c r="K18" s="63">
        <f t="shared" si="8"/>
        <v>0</v>
      </c>
      <c r="L18" s="98">
        <f t="shared" si="8"/>
        <v>0</v>
      </c>
      <c r="M18" s="63">
        <f t="shared" si="8"/>
        <v>0</v>
      </c>
      <c r="N18" s="17"/>
    </row>
    <row r="19" spans="1:14" x14ac:dyDescent="0.25">
      <c r="A19" s="25">
        <v>1</v>
      </c>
      <c r="B19" s="18" t="s">
        <v>11</v>
      </c>
      <c r="C19" s="30" t="s">
        <v>26</v>
      </c>
      <c r="D19" s="30">
        <v>1</v>
      </c>
      <c r="E19" s="43"/>
      <c r="F19" s="128">
        <f t="shared" si="7"/>
        <v>308376.84929198201</v>
      </c>
      <c r="G19" s="117">
        <f t="shared" si="7"/>
        <v>0</v>
      </c>
      <c r="H19" s="118">
        <v>308376.84929198201</v>
      </c>
      <c r="I19" s="127"/>
      <c r="J19" s="135"/>
      <c r="K19" s="127"/>
      <c r="L19" s="135"/>
      <c r="M19" s="145"/>
    </row>
    <row r="20" spans="1:14" x14ac:dyDescent="0.25">
      <c r="A20" s="24" t="s">
        <v>27</v>
      </c>
      <c r="B20" s="19" t="s">
        <v>68</v>
      </c>
      <c r="C20" s="31" t="s">
        <v>26</v>
      </c>
      <c r="D20" s="31">
        <v>1</v>
      </c>
      <c r="E20" s="44"/>
      <c r="F20" s="129"/>
      <c r="G20" s="117"/>
      <c r="H20" s="120"/>
      <c r="I20" s="127"/>
      <c r="J20" s="136"/>
      <c r="K20" s="127"/>
      <c r="L20" s="136"/>
      <c r="M20" s="145"/>
    </row>
    <row r="21" spans="1:14" x14ac:dyDescent="0.25">
      <c r="A21" s="25">
        <v>2</v>
      </c>
      <c r="B21" s="18" t="s">
        <v>12</v>
      </c>
      <c r="C21" s="29" t="s">
        <v>80</v>
      </c>
      <c r="D21" s="30">
        <v>3</v>
      </c>
      <c r="E21" s="43"/>
      <c r="F21" s="128">
        <f>H21+J21+L21</f>
        <v>260809.32842919801</v>
      </c>
      <c r="G21" s="117">
        <f>I21+K21+M21</f>
        <v>0</v>
      </c>
      <c r="H21" s="130">
        <v>260809.32842919801</v>
      </c>
      <c r="I21" s="127"/>
      <c r="J21" s="135"/>
      <c r="K21" s="127"/>
      <c r="L21" s="135"/>
      <c r="M21" s="132"/>
    </row>
    <row r="22" spans="1:14" x14ac:dyDescent="0.25">
      <c r="A22" s="24" t="s">
        <v>29</v>
      </c>
      <c r="B22" s="19" t="s">
        <v>120</v>
      </c>
      <c r="C22" s="32" t="s">
        <v>80</v>
      </c>
      <c r="D22" s="31">
        <v>1</v>
      </c>
      <c r="E22" s="44"/>
      <c r="F22" s="129"/>
      <c r="G22" s="117"/>
      <c r="H22" s="131"/>
      <c r="I22" s="127"/>
      <c r="J22" s="136"/>
      <c r="K22" s="127"/>
      <c r="L22" s="136"/>
      <c r="M22" s="132"/>
    </row>
    <row r="23" spans="1:14" ht="47.25" x14ac:dyDescent="0.25">
      <c r="A23" s="25">
        <v>3</v>
      </c>
      <c r="B23" s="6" t="s">
        <v>121</v>
      </c>
      <c r="C23" s="30" t="s">
        <v>49</v>
      </c>
      <c r="D23" s="30" t="s">
        <v>163</v>
      </c>
      <c r="E23" s="43">
        <v>11.336</v>
      </c>
      <c r="F23" s="128">
        <f>H23+J23+L23</f>
        <v>629321.02373893105</v>
      </c>
      <c r="G23" s="117">
        <f>I23+K23+M23</f>
        <v>34746.257619999997</v>
      </c>
      <c r="H23" s="130">
        <v>629321.02373893105</v>
      </c>
      <c r="I23" s="127">
        <v>34746.257619999997</v>
      </c>
      <c r="J23" s="130"/>
      <c r="K23" s="127"/>
      <c r="L23" s="130"/>
      <c r="M23" s="132"/>
      <c r="N23" s="1"/>
    </row>
    <row r="24" spans="1:14" x14ac:dyDescent="0.25">
      <c r="A24" s="24" t="s">
        <v>30</v>
      </c>
      <c r="B24" s="7" t="s">
        <v>130</v>
      </c>
      <c r="C24" s="32" t="s">
        <v>26</v>
      </c>
      <c r="D24" s="32">
        <v>3</v>
      </c>
      <c r="E24" s="45"/>
      <c r="F24" s="128"/>
      <c r="G24" s="117"/>
      <c r="H24" s="130"/>
      <c r="I24" s="127"/>
      <c r="J24" s="130"/>
      <c r="K24" s="127"/>
      <c r="L24" s="130"/>
      <c r="M24" s="132"/>
      <c r="N24" s="1"/>
    </row>
    <row r="25" spans="1:14" x14ac:dyDescent="0.25">
      <c r="A25" s="24" t="s">
        <v>47</v>
      </c>
      <c r="B25" s="7" t="s">
        <v>159</v>
      </c>
      <c r="C25" s="32" t="s">
        <v>26</v>
      </c>
      <c r="D25" s="32">
        <v>9</v>
      </c>
      <c r="E25" s="45"/>
      <c r="F25" s="129"/>
      <c r="G25" s="117"/>
      <c r="H25" s="131"/>
      <c r="I25" s="127"/>
      <c r="J25" s="131"/>
      <c r="K25" s="127"/>
      <c r="L25" s="131"/>
      <c r="M25" s="132"/>
      <c r="N25" s="1"/>
    </row>
    <row r="26" spans="1:14" x14ac:dyDescent="0.25">
      <c r="A26" s="24" t="s">
        <v>48</v>
      </c>
      <c r="B26" s="7" t="s">
        <v>160</v>
      </c>
      <c r="C26" s="32" t="s">
        <v>26</v>
      </c>
      <c r="D26" s="32">
        <v>13</v>
      </c>
      <c r="E26" s="45"/>
      <c r="F26" s="129"/>
      <c r="G26" s="117"/>
      <c r="H26" s="131"/>
      <c r="I26" s="127"/>
      <c r="J26" s="131"/>
      <c r="K26" s="127"/>
      <c r="L26" s="131"/>
      <c r="M26" s="132"/>
      <c r="N26" s="1"/>
    </row>
    <row r="27" spans="1:14" x14ac:dyDescent="0.25">
      <c r="A27" s="24" t="s">
        <v>161</v>
      </c>
      <c r="B27" s="7" t="s">
        <v>122</v>
      </c>
      <c r="C27" s="32" t="s">
        <v>26</v>
      </c>
      <c r="D27" s="32">
        <v>98</v>
      </c>
      <c r="E27" s="45"/>
      <c r="F27" s="129"/>
      <c r="G27" s="117"/>
      <c r="H27" s="131"/>
      <c r="I27" s="127"/>
      <c r="J27" s="131"/>
      <c r="K27" s="127"/>
      <c r="L27" s="131"/>
      <c r="M27" s="132"/>
      <c r="N27" s="1"/>
    </row>
    <row r="28" spans="1:14" x14ac:dyDescent="0.25">
      <c r="A28" s="24" t="s">
        <v>162</v>
      </c>
      <c r="B28" s="7" t="s">
        <v>150</v>
      </c>
      <c r="C28" s="32" t="s">
        <v>32</v>
      </c>
      <c r="D28" s="32">
        <f>46.94-16.4</f>
        <v>30.54</v>
      </c>
      <c r="E28" s="45">
        <v>11.336</v>
      </c>
      <c r="F28" s="129"/>
      <c r="G28" s="117"/>
      <c r="H28" s="131"/>
      <c r="I28" s="127"/>
      <c r="J28" s="131"/>
      <c r="K28" s="127"/>
      <c r="L28" s="131"/>
      <c r="M28" s="132"/>
      <c r="N28" s="1"/>
    </row>
    <row r="29" spans="1:14" ht="31.5" x14ac:dyDescent="0.25">
      <c r="A29" s="25">
        <v>4</v>
      </c>
      <c r="B29" s="6" t="s">
        <v>127</v>
      </c>
      <c r="C29" s="30" t="s">
        <v>49</v>
      </c>
      <c r="D29" s="30" t="s">
        <v>145</v>
      </c>
      <c r="E29" s="43"/>
      <c r="F29" s="128">
        <f>H29+J29+L29</f>
        <v>130056.36867518286</v>
      </c>
      <c r="G29" s="117">
        <f>I29+K29+M29</f>
        <v>0</v>
      </c>
      <c r="H29" s="130">
        <v>130056.36867518286</v>
      </c>
      <c r="I29" s="127"/>
      <c r="J29" s="130"/>
      <c r="K29" s="127"/>
      <c r="L29" s="130"/>
      <c r="M29" s="132"/>
      <c r="N29" s="1"/>
    </row>
    <row r="30" spans="1:14" x14ac:dyDescent="0.25">
      <c r="A30" s="8" t="s">
        <v>63</v>
      </c>
      <c r="B30" s="7" t="s">
        <v>128</v>
      </c>
      <c r="C30" s="32" t="s">
        <v>125</v>
      </c>
      <c r="D30" s="32">
        <v>3</v>
      </c>
      <c r="E30" s="45"/>
      <c r="F30" s="129"/>
      <c r="G30" s="117"/>
      <c r="H30" s="131"/>
      <c r="I30" s="127"/>
      <c r="J30" s="131"/>
      <c r="K30" s="127"/>
      <c r="L30" s="131"/>
      <c r="M30" s="132"/>
      <c r="N30" s="1"/>
    </row>
    <row r="31" spans="1:14" x14ac:dyDescent="0.25">
      <c r="A31" s="8" t="s">
        <v>64</v>
      </c>
      <c r="B31" s="7" t="s">
        <v>129</v>
      </c>
      <c r="C31" s="32" t="s">
        <v>32</v>
      </c>
      <c r="D31" s="32">
        <v>3.5110000000000001</v>
      </c>
      <c r="E31" s="45"/>
      <c r="F31" s="129"/>
      <c r="G31" s="117"/>
      <c r="H31" s="131"/>
      <c r="I31" s="127"/>
      <c r="J31" s="131"/>
      <c r="K31" s="127"/>
      <c r="L31" s="131"/>
      <c r="M31" s="132"/>
      <c r="N31" s="1"/>
    </row>
    <row r="32" spans="1:14" ht="31.5" x14ac:dyDescent="0.25">
      <c r="A32" s="25">
        <v>5</v>
      </c>
      <c r="B32" s="18" t="s">
        <v>13</v>
      </c>
      <c r="C32" s="29" t="s">
        <v>32</v>
      </c>
      <c r="D32" s="46">
        <v>3.7</v>
      </c>
      <c r="E32" s="43"/>
      <c r="F32" s="128">
        <f>H32+J32+L32</f>
        <v>359483.24100000004</v>
      </c>
      <c r="G32" s="117">
        <f>I32+K32+M32</f>
        <v>0</v>
      </c>
      <c r="H32" s="130">
        <v>359483.24100000004</v>
      </c>
      <c r="I32" s="127"/>
      <c r="J32" s="135"/>
      <c r="K32" s="127"/>
      <c r="L32" s="135"/>
      <c r="M32" s="132"/>
    </row>
    <row r="33" spans="1:13" x14ac:dyDescent="0.25">
      <c r="A33" s="24" t="s">
        <v>33</v>
      </c>
      <c r="B33" s="19" t="s">
        <v>69</v>
      </c>
      <c r="C33" s="32" t="s">
        <v>32</v>
      </c>
      <c r="D33" s="47">
        <v>3.7</v>
      </c>
      <c r="E33" s="44"/>
      <c r="F33" s="129"/>
      <c r="G33" s="117"/>
      <c r="H33" s="131"/>
      <c r="I33" s="127"/>
      <c r="J33" s="136"/>
      <c r="K33" s="127"/>
      <c r="L33" s="136"/>
      <c r="M33" s="132"/>
    </row>
    <row r="34" spans="1:13" ht="63" x14ac:dyDescent="0.25">
      <c r="A34" s="25">
        <v>6</v>
      </c>
      <c r="B34" s="18" t="s">
        <v>5</v>
      </c>
      <c r="C34" s="30" t="s">
        <v>34</v>
      </c>
      <c r="D34" s="46" t="s">
        <v>96</v>
      </c>
      <c r="E34" s="43" t="s">
        <v>194</v>
      </c>
      <c r="F34" s="128">
        <f>H34+J34+L34</f>
        <v>381818.8339701494</v>
      </c>
      <c r="G34" s="117">
        <f>I34+K34+M34</f>
        <v>300137.28307</v>
      </c>
      <c r="H34" s="130">
        <v>381818.8339701494</v>
      </c>
      <c r="I34" s="127">
        <v>300137.28307</v>
      </c>
      <c r="J34" s="135"/>
      <c r="K34" s="127"/>
      <c r="L34" s="135"/>
      <c r="M34" s="132"/>
    </row>
    <row r="35" spans="1:13" ht="31.5" x14ac:dyDescent="0.25">
      <c r="A35" s="24" t="s">
        <v>38</v>
      </c>
      <c r="B35" s="19" t="s">
        <v>93</v>
      </c>
      <c r="C35" s="32" t="s">
        <v>32</v>
      </c>
      <c r="D35" s="47">
        <v>9.9</v>
      </c>
      <c r="E35" s="116" t="s">
        <v>187</v>
      </c>
      <c r="F35" s="129"/>
      <c r="G35" s="117"/>
      <c r="H35" s="131"/>
      <c r="I35" s="127"/>
      <c r="J35" s="136"/>
      <c r="K35" s="127"/>
      <c r="L35" s="136"/>
      <c r="M35" s="132"/>
    </row>
    <row r="36" spans="1:13" x14ac:dyDescent="0.25">
      <c r="A36" s="24" t="s">
        <v>39</v>
      </c>
      <c r="B36" s="19" t="s">
        <v>94</v>
      </c>
      <c r="C36" s="32" t="s">
        <v>26</v>
      </c>
      <c r="D36" s="47">
        <v>3</v>
      </c>
      <c r="E36" s="44"/>
      <c r="F36" s="129"/>
      <c r="G36" s="117"/>
      <c r="H36" s="131"/>
      <c r="I36" s="127"/>
      <c r="J36" s="136"/>
      <c r="K36" s="127"/>
      <c r="L36" s="136"/>
      <c r="M36" s="132"/>
    </row>
    <row r="37" spans="1:13" x14ac:dyDescent="0.25">
      <c r="A37" s="24" t="s">
        <v>40</v>
      </c>
      <c r="B37" s="19" t="s">
        <v>95</v>
      </c>
      <c r="C37" s="32" t="s">
        <v>26</v>
      </c>
      <c r="D37" s="47">
        <v>9</v>
      </c>
      <c r="E37" s="44" t="s">
        <v>193</v>
      </c>
      <c r="F37" s="129"/>
      <c r="G37" s="117"/>
      <c r="H37" s="131"/>
      <c r="I37" s="127"/>
      <c r="J37" s="136"/>
      <c r="K37" s="127"/>
      <c r="L37" s="136"/>
      <c r="M37" s="132"/>
    </row>
    <row r="38" spans="1:13" ht="55.5" customHeight="1" x14ac:dyDescent="0.25">
      <c r="A38" s="25">
        <v>7</v>
      </c>
      <c r="B38" s="18" t="s">
        <v>6</v>
      </c>
      <c r="C38" s="30" t="s">
        <v>34</v>
      </c>
      <c r="D38" s="46" t="s">
        <v>98</v>
      </c>
      <c r="E38" s="43" t="s">
        <v>196</v>
      </c>
      <c r="F38" s="124">
        <f>H38+J38+L38</f>
        <v>284862.77843449148</v>
      </c>
      <c r="G38" s="117">
        <f>I38+K38+M38</f>
        <v>179027.83442</v>
      </c>
      <c r="H38" s="118">
        <v>284862.77843449148</v>
      </c>
      <c r="I38" s="121">
        <v>179027.83442</v>
      </c>
      <c r="J38" s="118"/>
      <c r="K38" s="121"/>
      <c r="L38" s="118"/>
      <c r="M38" s="137"/>
    </row>
    <row r="39" spans="1:13" ht="31.5" x14ac:dyDescent="0.25">
      <c r="A39" s="24" t="s">
        <v>36</v>
      </c>
      <c r="B39" s="19" t="s">
        <v>93</v>
      </c>
      <c r="C39" s="32" t="s">
        <v>32</v>
      </c>
      <c r="D39" s="47">
        <v>7.1</v>
      </c>
      <c r="E39" s="116" t="s">
        <v>188</v>
      </c>
      <c r="F39" s="125"/>
      <c r="G39" s="117"/>
      <c r="H39" s="119"/>
      <c r="I39" s="122"/>
      <c r="J39" s="119"/>
      <c r="K39" s="122"/>
      <c r="L39" s="119"/>
      <c r="M39" s="138"/>
    </row>
    <row r="40" spans="1:13" x14ac:dyDescent="0.25">
      <c r="A40" s="24" t="s">
        <v>37</v>
      </c>
      <c r="B40" s="19" t="s">
        <v>97</v>
      </c>
      <c r="C40" s="32" t="s">
        <v>26</v>
      </c>
      <c r="D40" s="47">
        <v>7</v>
      </c>
      <c r="E40" s="44"/>
      <c r="F40" s="125"/>
      <c r="G40" s="117"/>
      <c r="H40" s="119"/>
      <c r="I40" s="122"/>
      <c r="J40" s="119"/>
      <c r="K40" s="122"/>
      <c r="L40" s="119"/>
      <c r="M40" s="138"/>
    </row>
    <row r="41" spans="1:13" ht="31.5" x14ac:dyDescent="0.25">
      <c r="A41" s="24" t="s">
        <v>177</v>
      </c>
      <c r="B41" s="19" t="s">
        <v>95</v>
      </c>
      <c r="C41" s="32" t="s">
        <v>26</v>
      </c>
      <c r="D41" s="47"/>
      <c r="E41" s="116" t="s">
        <v>195</v>
      </c>
      <c r="F41" s="126"/>
      <c r="G41" s="117"/>
      <c r="H41" s="120"/>
      <c r="I41" s="123"/>
      <c r="J41" s="120"/>
      <c r="K41" s="123"/>
      <c r="L41" s="120"/>
      <c r="M41" s="134"/>
    </row>
    <row r="42" spans="1:13" x14ac:dyDescent="0.25">
      <c r="A42" s="25">
        <v>8</v>
      </c>
      <c r="B42" s="18" t="s">
        <v>14</v>
      </c>
      <c r="C42" s="29" t="s">
        <v>32</v>
      </c>
      <c r="D42" s="30">
        <v>1.8</v>
      </c>
      <c r="E42" s="43"/>
      <c r="F42" s="128">
        <f>H42+J42+L42</f>
        <v>40027.298999999999</v>
      </c>
      <c r="G42" s="117">
        <f>I42+K42+M42</f>
        <v>0</v>
      </c>
      <c r="H42" s="130">
        <v>40027.298999999999</v>
      </c>
      <c r="I42" s="127"/>
      <c r="J42" s="135"/>
      <c r="K42" s="127"/>
      <c r="L42" s="135"/>
      <c r="M42" s="132"/>
    </row>
    <row r="43" spans="1:13" x14ac:dyDescent="0.25">
      <c r="A43" s="24" t="s">
        <v>35</v>
      </c>
      <c r="B43" s="19" t="s">
        <v>70</v>
      </c>
      <c r="C43" s="32" t="s">
        <v>32</v>
      </c>
      <c r="D43" s="31">
        <v>1.8</v>
      </c>
      <c r="E43" s="44"/>
      <c r="F43" s="129"/>
      <c r="G43" s="117"/>
      <c r="H43" s="131"/>
      <c r="I43" s="127"/>
      <c r="J43" s="136"/>
      <c r="K43" s="127"/>
      <c r="L43" s="136"/>
      <c r="M43" s="132"/>
    </row>
    <row r="44" spans="1:13" x14ac:dyDescent="0.25">
      <c r="A44" s="25">
        <v>9</v>
      </c>
      <c r="B44" s="18" t="s">
        <v>15</v>
      </c>
      <c r="C44" s="29" t="s">
        <v>32</v>
      </c>
      <c r="D44" s="30">
        <v>0.3</v>
      </c>
      <c r="E44" s="43"/>
      <c r="F44" s="128">
        <f>H44+J44+L44</f>
        <v>230634.55</v>
      </c>
      <c r="G44" s="117">
        <f>I44+K44+M44</f>
        <v>0</v>
      </c>
      <c r="H44" s="130">
        <v>230634.55</v>
      </c>
      <c r="I44" s="127"/>
      <c r="J44" s="135"/>
      <c r="K44" s="127"/>
      <c r="L44" s="135"/>
      <c r="M44" s="132"/>
    </row>
    <row r="45" spans="1:13" x14ac:dyDescent="0.25">
      <c r="A45" s="24" t="s">
        <v>43</v>
      </c>
      <c r="B45" s="19" t="s">
        <v>70</v>
      </c>
      <c r="C45" s="32" t="s">
        <v>32</v>
      </c>
      <c r="D45" s="31">
        <v>0.3</v>
      </c>
      <c r="E45" s="44"/>
      <c r="F45" s="129"/>
      <c r="G45" s="117"/>
      <c r="H45" s="131"/>
      <c r="I45" s="127"/>
      <c r="J45" s="136"/>
      <c r="K45" s="127"/>
      <c r="L45" s="136"/>
      <c r="M45" s="132"/>
    </row>
    <row r="46" spans="1:13" ht="31.5" x14ac:dyDescent="0.25">
      <c r="A46" s="25">
        <v>10</v>
      </c>
      <c r="B46" s="18" t="s">
        <v>16</v>
      </c>
      <c r="C46" s="29" t="s">
        <v>32</v>
      </c>
      <c r="D46" s="30">
        <v>2.65</v>
      </c>
      <c r="E46" s="43"/>
      <c r="F46" s="128">
        <f>H46+J46+L46</f>
        <v>256685.77</v>
      </c>
      <c r="G46" s="117">
        <f>I46+K46+M46</f>
        <v>0</v>
      </c>
      <c r="H46" s="130">
        <v>256685.77</v>
      </c>
      <c r="I46" s="127"/>
      <c r="J46" s="135"/>
      <c r="K46" s="127"/>
      <c r="L46" s="135"/>
      <c r="M46" s="132"/>
    </row>
    <row r="47" spans="1:13" x14ac:dyDescent="0.25">
      <c r="A47" s="24" t="s">
        <v>44</v>
      </c>
      <c r="B47" s="19" t="s">
        <v>78</v>
      </c>
      <c r="C47" s="32" t="s">
        <v>32</v>
      </c>
      <c r="D47" s="31">
        <v>0.85</v>
      </c>
      <c r="E47" s="44"/>
      <c r="F47" s="129"/>
      <c r="G47" s="117"/>
      <c r="H47" s="131"/>
      <c r="I47" s="127"/>
      <c r="J47" s="136"/>
      <c r="K47" s="127"/>
      <c r="L47" s="136"/>
      <c r="M47" s="132"/>
    </row>
    <row r="48" spans="1:13" x14ac:dyDescent="0.25">
      <c r="A48" s="24" t="s">
        <v>45</v>
      </c>
      <c r="B48" s="19" t="s">
        <v>71</v>
      </c>
      <c r="C48" s="32" t="s">
        <v>32</v>
      </c>
      <c r="D48" s="31">
        <v>1.5</v>
      </c>
      <c r="E48" s="44"/>
      <c r="F48" s="129"/>
      <c r="G48" s="117"/>
      <c r="H48" s="131"/>
      <c r="I48" s="127"/>
      <c r="J48" s="136"/>
      <c r="K48" s="127"/>
      <c r="L48" s="136"/>
      <c r="M48" s="132"/>
    </row>
    <row r="49" spans="1:13" x14ac:dyDescent="0.25">
      <c r="A49" s="24" t="s">
        <v>46</v>
      </c>
      <c r="B49" s="19" t="s">
        <v>72</v>
      </c>
      <c r="C49" s="32" t="s">
        <v>32</v>
      </c>
      <c r="D49" s="31">
        <v>0.3</v>
      </c>
      <c r="E49" s="44"/>
      <c r="F49" s="129"/>
      <c r="G49" s="117"/>
      <c r="H49" s="131"/>
      <c r="I49" s="127"/>
      <c r="J49" s="136"/>
      <c r="K49" s="127"/>
      <c r="L49" s="136"/>
      <c r="M49" s="132"/>
    </row>
    <row r="50" spans="1:13" ht="31.5" x14ac:dyDescent="0.25">
      <c r="A50" s="25">
        <v>11</v>
      </c>
      <c r="B50" s="18" t="s">
        <v>17</v>
      </c>
      <c r="C50" s="29" t="s">
        <v>32</v>
      </c>
      <c r="D50" s="30">
        <v>2.4500000000000002</v>
      </c>
      <c r="E50" s="43"/>
      <c r="F50" s="128">
        <f>H50+J50+L50</f>
        <v>164907.82999999999</v>
      </c>
      <c r="G50" s="117">
        <f>I50+K50+M50</f>
        <v>0</v>
      </c>
      <c r="H50" s="130">
        <v>164907.82999999999</v>
      </c>
      <c r="I50" s="121"/>
      <c r="J50" s="135"/>
      <c r="K50" s="121"/>
      <c r="L50" s="135"/>
      <c r="M50" s="132"/>
    </row>
    <row r="51" spans="1:13" x14ac:dyDescent="0.25">
      <c r="A51" s="24" t="s">
        <v>41</v>
      </c>
      <c r="B51" s="19" t="s">
        <v>73</v>
      </c>
      <c r="C51" s="32" t="s">
        <v>32</v>
      </c>
      <c r="D51" s="31">
        <v>2.4500000000000002</v>
      </c>
      <c r="E51" s="44"/>
      <c r="F51" s="129"/>
      <c r="G51" s="117"/>
      <c r="H51" s="131"/>
      <c r="I51" s="123"/>
      <c r="J51" s="136"/>
      <c r="K51" s="123"/>
      <c r="L51" s="136"/>
      <c r="M51" s="132"/>
    </row>
    <row r="52" spans="1:13" x14ac:dyDescent="0.25">
      <c r="A52" s="25">
        <v>12</v>
      </c>
      <c r="B52" s="18" t="s">
        <v>23</v>
      </c>
      <c r="C52" s="29" t="s">
        <v>32</v>
      </c>
      <c r="D52" s="29">
        <v>2.77</v>
      </c>
      <c r="E52" s="42"/>
      <c r="F52" s="128">
        <f>H52+J52+L52</f>
        <v>256670.63999999998</v>
      </c>
      <c r="G52" s="117">
        <f>I52+K52+M52</f>
        <v>0</v>
      </c>
      <c r="H52" s="130">
        <v>256670.63999999998</v>
      </c>
      <c r="I52" s="127"/>
      <c r="J52" s="135"/>
      <c r="K52" s="127"/>
      <c r="L52" s="135"/>
      <c r="M52" s="132"/>
    </row>
    <row r="53" spans="1:13" x14ac:dyDescent="0.25">
      <c r="A53" s="24" t="s">
        <v>42</v>
      </c>
      <c r="B53" s="19" t="s">
        <v>74</v>
      </c>
      <c r="C53" s="32" t="s">
        <v>32</v>
      </c>
      <c r="D53" s="32">
        <v>2.77</v>
      </c>
      <c r="E53" s="45"/>
      <c r="F53" s="129"/>
      <c r="G53" s="117"/>
      <c r="H53" s="131"/>
      <c r="I53" s="127"/>
      <c r="J53" s="136"/>
      <c r="K53" s="127"/>
      <c r="L53" s="136"/>
      <c r="M53" s="132"/>
    </row>
    <row r="54" spans="1:13" ht="94.5" x14ac:dyDescent="0.25">
      <c r="A54" s="25">
        <v>13</v>
      </c>
      <c r="B54" s="18" t="s">
        <v>24</v>
      </c>
      <c r="C54" s="30" t="s">
        <v>49</v>
      </c>
      <c r="D54" s="30" t="s">
        <v>102</v>
      </c>
      <c r="E54" s="43"/>
      <c r="F54" s="128">
        <f>H54+J54+L54</f>
        <v>241543.84775000098</v>
      </c>
      <c r="G54" s="117">
        <f>I54+K54+M54</f>
        <v>0</v>
      </c>
      <c r="H54" s="130">
        <v>241543.84775000098</v>
      </c>
      <c r="I54" s="127"/>
      <c r="J54" s="135"/>
      <c r="K54" s="127"/>
      <c r="L54" s="135"/>
      <c r="M54" s="132"/>
    </row>
    <row r="55" spans="1:13" x14ac:dyDescent="0.25">
      <c r="A55" s="24" t="s">
        <v>56</v>
      </c>
      <c r="B55" s="19" t="s">
        <v>103</v>
      </c>
      <c r="C55" s="32" t="s">
        <v>26</v>
      </c>
      <c r="D55" s="32">
        <v>1239</v>
      </c>
      <c r="E55" s="45"/>
      <c r="F55" s="129"/>
      <c r="G55" s="117"/>
      <c r="H55" s="131"/>
      <c r="I55" s="127"/>
      <c r="J55" s="136"/>
      <c r="K55" s="127"/>
      <c r="L55" s="136"/>
      <c r="M55" s="132"/>
    </row>
    <row r="56" spans="1:13" x14ac:dyDescent="0.25">
      <c r="A56" s="24" t="s">
        <v>57</v>
      </c>
      <c r="B56" s="19" t="s">
        <v>104</v>
      </c>
      <c r="C56" s="32" t="s">
        <v>26</v>
      </c>
      <c r="D56" s="32">
        <v>201</v>
      </c>
      <c r="E56" s="45"/>
      <c r="F56" s="129"/>
      <c r="G56" s="117"/>
      <c r="H56" s="131"/>
      <c r="I56" s="127"/>
      <c r="J56" s="136"/>
      <c r="K56" s="127"/>
      <c r="L56" s="136"/>
      <c r="M56" s="132"/>
    </row>
    <row r="57" spans="1:13" x14ac:dyDescent="0.25">
      <c r="A57" s="24" t="s">
        <v>147</v>
      </c>
      <c r="B57" s="19" t="s">
        <v>99</v>
      </c>
      <c r="C57" s="32" t="s">
        <v>26</v>
      </c>
      <c r="D57" s="32">
        <v>595</v>
      </c>
      <c r="E57" s="45"/>
      <c r="F57" s="129"/>
      <c r="G57" s="117"/>
      <c r="H57" s="131"/>
      <c r="I57" s="127"/>
      <c r="J57" s="136"/>
      <c r="K57" s="127"/>
      <c r="L57" s="136"/>
      <c r="M57" s="132"/>
    </row>
    <row r="58" spans="1:13" x14ac:dyDescent="0.25">
      <c r="A58" s="24" t="s">
        <v>148</v>
      </c>
      <c r="B58" s="19" t="s">
        <v>100</v>
      </c>
      <c r="C58" s="32" t="s">
        <v>32</v>
      </c>
      <c r="D58" s="32">
        <v>4.5999999999999996</v>
      </c>
      <c r="E58" s="45"/>
      <c r="F58" s="129"/>
      <c r="G58" s="117"/>
      <c r="H58" s="131"/>
      <c r="I58" s="127"/>
      <c r="J58" s="136"/>
      <c r="K58" s="127"/>
      <c r="L58" s="136"/>
      <c r="M58" s="132"/>
    </row>
    <row r="59" spans="1:13" x14ac:dyDescent="0.25">
      <c r="A59" s="24" t="s">
        <v>149</v>
      </c>
      <c r="B59" s="19" t="s">
        <v>101</v>
      </c>
      <c r="C59" s="32" t="s">
        <v>32</v>
      </c>
      <c r="D59" s="32">
        <v>6.75</v>
      </c>
      <c r="E59" s="45"/>
      <c r="F59" s="129"/>
      <c r="G59" s="117"/>
      <c r="H59" s="131"/>
      <c r="I59" s="127"/>
      <c r="J59" s="136"/>
      <c r="K59" s="127"/>
      <c r="L59" s="136"/>
      <c r="M59" s="132"/>
    </row>
    <row r="60" spans="1:13" ht="94.5" x14ac:dyDescent="0.25">
      <c r="A60" s="25">
        <v>14</v>
      </c>
      <c r="B60" s="18" t="s">
        <v>81</v>
      </c>
      <c r="C60" s="30" t="s">
        <v>51</v>
      </c>
      <c r="D60" s="30" t="s">
        <v>91</v>
      </c>
      <c r="E60" s="43"/>
      <c r="F60" s="128">
        <f>H60+J60+L60</f>
        <v>1153263.3256735702</v>
      </c>
      <c r="G60" s="117">
        <f>I60+K60+M60</f>
        <v>0</v>
      </c>
      <c r="H60" s="130">
        <v>1153263.3256735702</v>
      </c>
      <c r="I60" s="127"/>
      <c r="J60" s="135"/>
      <c r="K60" s="127"/>
      <c r="L60" s="135"/>
      <c r="M60" s="132"/>
    </row>
    <row r="61" spans="1:13" x14ac:dyDescent="0.25">
      <c r="A61" s="24" t="s">
        <v>58</v>
      </c>
      <c r="B61" s="19" t="s">
        <v>88</v>
      </c>
      <c r="C61" s="32" t="s">
        <v>75</v>
      </c>
      <c r="D61" s="32">
        <v>18</v>
      </c>
      <c r="E61" s="45"/>
      <c r="F61" s="129"/>
      <c r="G61" s="117"/>
      <c r="H61" s="131"/>
      <c r="I61" s="127"/>
      <c r="J61" s="136"/>
      <c r="K61" s="127"/>
      <c r="L61" s="136"/>
      <c r="M61" s="132"/>
    </row>
    <row r="62" spans="1:13" x14ac:dyDescent="0.25">
      <c r="A62" s="24" t="s">
        <v>59</v>
      </c>
      <c r="B62" s="19" t="s">
        <v>89</v>
      </c>
      <c r="C62" s="32" t="s">
        <v>75</v>
      </c>
      <c r="D62" s="32">
        <v>12</v>
      </c>
      <c r="E62" s="45"/>
      <c r="F62" s="129"/>
      <c r="G62" s="117"/>
      <c r="H62" s="131"/>
      <c r="I62" s="127"/>
      <c r="J62" s="136"/>
      <c r="K62" s="127"/>
      <c r="L62" s="136"/>
      <c r="M62" s="132"/>
    </row>
    <row r="63" spans="1:13" x14ac:dyDescent="0.25">
      <c r="A63" s="24" t="s">
        <v>60</v>
      </c>
      <c r="B63" s="19" t="s">
        <v>90</v>
      </c>
      <c r="C63" s="32" t="s">
        <v>26</v>
      </c>
      <c r="D63" s="32">
        <v>18</v>
      </c>
      <c r="E63" s="45"/>
      <c r="F63" s="129"/>
      <c r="G63" s="117"/>
      <c r="H63" s="131"/>
      <c r="I63" s="127"/>
      <c r="J63" s="136"/>
      <c r="K63" s="127"/>
      <c r="L63" s="136"/>
      <c r="M63" s="132"/>
    </row>
    <row r="64" spans="1:13" ht="47.25" x14ac:dyDescent="0.25">
      <c r="A64" s="25">
        <v>15</v>
      </c>
      <c r="B64" s="18" t="s">
        <v>82</v>
      </c>
      <c r="C64" s="29" t="s">
        <v>32</v>
      </c>
      <c r="D64" s="33">
        <f>D65</f>
        <v>19.29</v>
      </c>
      <c r="E64" s="48"/>
      <c r="F64" s="128">
        <f>H64+J64+L64</f>
        <v>1913074.6168214283</v>
      </c>
      <c r="G64" s="117">
        <f>I64+K64+M64</f>
        <v>0</v>
      </c>
      <c r="H64" s="130">
        <v>1913074.6168214283</v>
      </c>
      <c r="I64" s="127"/>
      <c r="J64" s="135"/>
      <c r="K64" s="127"/>
      <c r="L64" s="135"/>
      <c r="M64" s="132"/>
    </row>
    <row r="65" spans="1:14" x14ac:dyDescent="0.25">
      <c r="A65" s="24" t="s">
        <v>52</v>
      </c>
      <c r="B65" s="19" t="s">
        <v>92</v>
      </c>
      <c r="C65" s="32" t="s">
        <v>32</v>
      </c>
      <c r="D65" s="34">
        <v>19.29</v>
      </c>
      <c r="E65" s="49"/>
      <c r="F65" s="129"/>
      <c r="G65" s="117"/>
      <c r="H65" s="131"/>
      <c r="I65" s="127"/>
      <c r="J65" s="136"/>
      <c r="K65" s="127"/>
      <c r="L65" s="136"/>
      <c r="M65" s="132"/>
      <c r="N65" s="1"/>
    </row>
    <row r="66" spans="1:14" ht="47.25" x14ac:dyDescent="0.25">
      <c r="A66" s="25">
        <v>16</v>
      </c>
      <c r="B66" s="18" t="s">
        <v>18</v>
      </c>
      <c r="C66" s="30" t="s">
        <v>154</v>
      </c>
      <c r="D66" s="30" t="s">
        <v>155</v>
      </c>
      <c r="E66" s="43"/>
      <c r="F66" s="128">
        <f>H66+J66+L66</f>
        <v>2321144.5274099959</v>
      </c>
      <c r="G66" s="117">
        <f>I66+K66+M66</f>
        <v>0</v>
      </c>
      <c r="H66" s="130">
        <v>360805.131380426</v>
      </c>
      <c r="I66" s="127"/>
      <c r="J66" s="135">
        <v>1960339.3960295701</v>
      </c>
      <c r="K66" s="127"/>
      <c r="L66" s="135"/>
      <c r="M66" s="132"/>
      <c r="N66" s="1"/>
    </row>
    <row r="67" spans="1:14" x14ac:dyDescent="0.25">
      <c r="A67" s="24" t="s">
        <v>65</v>
      </c>
      <c r="B67" s="19" t="s">
        <v>131</v>
      </c>
      <c r="C67" s="31" t="s">
        <v>26</v>
      </c>
      <c r="D67" s="31">
        <v>2</v>
      </c>
      <c r="E67" s="44"/>
      <c r="F67" s="128"/>
      <c r="G67" s="117"/>
      <c r="H67" s="130"/>
      <c r="I67" s="127"/>
      <c r="J67" s="135"/>
      <c r="K67" s="127"/>
      <c r="L67" s="135"/>
      <c r="M67" s="132"/>
      <c r="N67" s="1"/>
    </row>
    <row r="68" spans="1:14" x14ac:dyDescent="0.25">
      <c r="A68" s="24" t="s">
        <v>66</v>
      </c>
      <c r="B68" s="19" t="s">
        <v>132</v>
      </c>
      <c r="C68" s="31" t="s">
        <v>26</v>
      </c>
      <c r="D68" s="31">
        <v>1</v>
      </c>
      <c r="E68" s="44"/>
      <c r="F68" s="128"/>
      <c r="G68" s="117"/>
      <c r="H68" s="130"/>
      <c r="I68" s="127"/>
      <c r="J68" s="135"/>
      <c r="K68" s="127"/>
      <c r="L68" s="135"/>
      <c r="M68" s="132"/>
      <c r="N68" s="1"/>
    </row>
    <row r="69" spans="1:14" x14ac:dyDescent="0.25">
      <c r="A69" s="24" t="s">
        <v>67</v>
      </c>
      <c r="B69" s="19" t="s">
        <v>106</v>
      </c>
      <c r="C69" s="32" t="s">
        <v>26</v>
      </c>
      <c r="D69" s="32">
        <v>37</v>
      </c>
      <c r="E69" s="45"/>
      <c r="F69" s="129"/>
      <c r="G69" s="117"/>
      <c r="H69" s="131"/>
      <c r="I69" s="127"/>
      <c r="J69" s="136"/>
      <c r="K69" s="127"/>
      <c r="L69" s="136"/>
      <c r="M69" s="132"/>
      <c r="N69" s="1"/>
    </row>
    <row r="70" spans="1:14" x14ac:dyDescent="0.25">
      <c r="A70" s="24" t="s">
        <v>87</v>
      </c>
      <c r="B70" s="19" t="s">
        <v>107</v>
      </c>
      <c r="C70" s="32" t="s">
        <v>26</v>
      </c>
      <c r="D70" s="32">
        <v>104</v>
      </c>
      <c r="E70" s="45"/>
      <c r="F70" s="129"/>
      <c r="G70" s="117"/>
      <c r="H70" s="131"/>
      <c r="I70" s="127"/>
      <c r="J70" s="136"/>
      <c r="K70" s="127"/>
      <c r="L70" s="136"/>
      <c r="M70" s="132"/>
      <c r="N70" s="1"/>
    </row>
    <row r="71" spans="1:14" x14ac:dyDescent="0.25">
      <c r="A71" s="24" t="s">
        <v>134</v>
      </c>
      <c r="B71" s="19" t="s">
        <v>108</v>
      </c>
      <c r="C71" s="32" t="s">
        <v>28</v>
      </c>
      <c r="D71" s="32">
        <v>2</v>
      </c>
      <c r="E71" s="45"/>
      <c r="F71" s="129"/>
      <c r="G71" s="117"/>
      <c r="H71" s="131"/>
      <c r="I71" s="127"/>
      <c r="J71" s="136"/>
      <c r="K71" s="127"/>
      <c r="L71" s="136"/>
      <c r="M71" s="132"/>
      <c r="N71" s="1"/>
    </row>
    <row r="72" spans="1:14" x14ac:dyDescent="0.25">
      <c r="A72" s="24" t="s">
        <v>135</v>
      </c>
      <c r="B72" s="19" t="s">
        <v>105</v>
      </c>
      <c r="C72" s="32" t="s">
        <v>28</v>
      </c>
      <c r="D72" s="32">
        <v>2</v>
      </c>
      <c r="E72" s="45"/>
      <c r="F72" s="129"/>
      <c r="G72" s="117"/>
      <c r="H72" s="131"/>
      <c r="I72" s="127"/>
      <c r="J72" s="136"/>
      <c r="K72" s="127"/>
      <c r="L72" s="136"/>
      <c r="M72" s="132"/>
      <c r="N72" s="1"/>
    </row>
    <row r="73" spans="1:14" x14ac:dyDescent="0.25">
      <c r="A73" s="24" t="s">
        <v>146</v>
      </c>
      <c r="B73" s="19" t="s">
        <v>126</v>
      </c>
      <c r="C73" s="32" t="s">
        <v>32</v>
      </c>
      <c r="D73" s="32">
        <v>71.040000000000006</v>
      </c>
      <c r="E73" s="45"/>
      <c r="F73" s="158"/>
      <c r="G73" s="117"/>
      <c r="H73" s="159"/>
      <c r="I73" s="127"/>
      <c r="J73" s="160"/>
      <c r="K73" s="127"/>
      <c r="L73" s="160"/>
      <c r="M73" s="132"/>
      <c r="N73" s="1"/>
    </row>
    <row r="74" spans="1:14" x14ac:dyDescent="0.25">
      <c r="A74" s="24" t="s">
        <v>151</v>
      </c>
      <c r="B74" s="19" t="s">
        <v>133</v>
      </c>
      <c r="C74" s="32" t="s">
        <v>32</v>
      </c>
      <c r="D74" s="32">
        <v>62.098000000000006</v>
      </c>
      <c r="E74" s="45"/>
      <c r="F74" s="158"/>
      <c r="G74" s="117"/>
      <c r="H74" s="159"/>
      <c r="I74" s="127"/>
      <c r="J74" s="160"/>
      <c r="K74" s="127"/>
      <c r="L74" s="160"/>
      <c r="M74" s="132"/>
      <c r="N74" s="1"/>
    </row>
    <row r="75" spans="1:14" x14ac:dyDescent="0.25">
      <c r="A75" s="24" t="s">
        <v>152</v>
      </c>
      <c r="B75" s="19" t="s">
        <v>124</v>
      </c>
      <c r="C75" s="32" t="s">
        <v>26</v>
      </c>
      <c r="D75" s="32">
        <v>38</v>
      </c>
      <c r="E75" s="45"/>
      <c r="F75" s="158"/>
      <c r="G75" s="117"/>
      <c r="H75" s="159"/>
      <c r="I75" s="127"/>
      <c r="J75" s="160"/>
      <c r="K75" s="127"/>
      <c r="L75" s="160"/>
      <c r="M75" s="132"/>
      <c r="N75" s="1"/>
    </row>
    <row r="76" spans="1:14" x14ac:dyDescent="0.25">
      <c r="A76" s="24" t="s">
        <v>153</v>
      </c>
      <c r="B76" s="19" t="s">
        <v>136</v>
      </c>
      <c r="C76" s="32" t="s">
        <v>26</v>
      </c>
      <c r="D76" s="32">
        <v>605</v>
      </c>
      <c r="E76" s="45"/>
      <c r="F76" s="158"/>
      <c r="G76" s="117"/>
      <c r="H76" s="159"/>
      <c r="I76" s="127"/>
      <c r="J76" s="160"/>
      <c r="K76" s="127"/>
      <c r="L76" s="160"/>
      <c r="M76" s="132"/>
      <c r="N76" s="1"/>
    </row>
    <row r="77" spans="1:14" ht="31.5" x14ac:dyDescent="0.25">
      <c r="A77" s="25">
        <v>17</v>
      </c>
      <c r="B77" s="18" t="s">
        <v>7</v>
      </c>
      <c r="C77" s="30" t="s">
        <v>34</v>
      </c>
      <c r="D77" s="30" t="s">
        <v>113</v>
      </c>
      <c r="E77" s="43"/>
      <c r="F77" s="128">
        <f>H77+J77+L77</f>
        <v>836535.10311101796</v>
      </c>
      <c r="G77" s="117">
        <f>I77+K77+M77</f>
        <v>0</v>
      </c>
      <c r="H77" s="130">
        <v>836535.10311101796</v>
      </c>
      <c r="I77" s="127"/>
      <c r="J77" s="135"/>
      <c r="K77" s="127"/>
      <c r="L77" s="135"/>
      <c r="M77" s="132"/>
    </row>
    <row r="78" spans="1:14" ht="31.5" x14ac:dyDescent="0.25">
      <c r="A78" s="24" t="s">
        <v>61</v>
      </c>
      <c r="B78" s="19" t="s">
        <v>109</v>
      </c>
      <c r="C78" s="32" t="s">
        <v>32</v>
      </c>
      <c r="D78" s="32">
        <v>20</v>
      </c>
      <c r="E78" s="45"/>
      <c r="F78" s="129"/>
      <c r="G78" s="117"/>
      <c r="H78" s="131"/>
      <c r="I78" s="127"/>
      <c r="J78" s="136"/>
      <c r="K78" s="127"/>
      <c r="L78" s="136"/>
      <c r="M78" s="132"/>
    </row>
    <row r="79" spans="1:14" ht="31.5" x14ac:dyDescent="0.25">
      <c r="A79" s="24" t="s">
        <v>62</v>
      </c>
      <c r="B79" s="19" t="s">
        <v>110</v>
      </c>
      <c r="C79" s="32" t="s">
        <v>26</v>
      </c>
      <c r="D79" s="32">
        <v>208</v>
      </c>
      <c r="E79" s="45"/>
      <c r="F79" s="129"/>
      <c r="G79" s="117"/>
      <c r="H79" s="131"/>
      <c r="I79" s="127"/>
      <c r="J79" s="136"/>
      <c r="K79" s="127"/>
      <c r="L79" s="136"/>
      <c r="M79" s="132"/>
    </row>
    <row r="80" spans="1:14" ht="31.5" x14ac:dyDescent="0.25">
      <c r="A80" s="24" t="s">
        <v>137</v>
      </c>
      <c r="B80" s="19" t="s">
        <v>111</v>
      </c>
      <c r="C80" s="32" t="s">
        <v>26</v>
      </c>
      <c r="D80" s="32">
        <v>1</v>
      </c>
      <c r="E80" s="45"/>
      <c r="F80" s="129"/>
      <c r="G80" s="117"/>
      <c r="H80" s="131"/>
      <c r="I80" s="127"/>
      <c r="J80" s="136"/>
      <c r="K80" s="127"/>
      <c r="L80" s="136"/>
      <c r="M80" s="132"/>
    </row>
    <row r="81" spans="1:14" ht="31.5" x14ac:dyDescent="0.25">
      <c r="A81" s="24" t="s">
        <v>138</v>
      </c>
      <c r="B81" s="19" t="s">
        <v>112</v>
      </c>
      <c r="C81" s="32" t="s">
        <v>26</v>
      </c>
      <c r="D81" s="32">
        <v>2</v>
      </c>
      <c r="E81" s="45"/>
      <c r="F81" s="129"/>
      <c r="G81" s="117"/>
      <c r="H81" s="131"/>
      <c r="I81" s="127"/>
      <c r="J81" s="136"/>
      <c r="K81" s="127"/>
      <c r="L81" s="136"/>
      <c r="M81" s="132"/>
    </row>
    <row r="82" spans="1:14" ht="63" x14ac:dyDescent="0.25">
      <c r="A82" s="25">
        <v>18</v>
      </c>
      <c r="B82" s="18" t="s">
        <v>178</v>
      </c>
      <c r="C82" s="29" t="s">
        <v>123</v>
      </c>
      <c r="D82" s="32"/>
      <c r="E82" s="42" t="s">
        <v>197</v>
      </c>
      <c r="F82" s="98">
        <f>H82+J82+L82</f>
        <v>0</v>
      </c>
      <c r="G82" s="64">
        <f>I82+K82+M82</f>
        <v>1139.787</v>
      </c>
      <c r="H82" s="58"/>
      <c r="I82" s="67">
        <v>1139.787</v>
      </c>
      <c r="J82" s="55"/>
      <c r="K82" s="67"/>
      <c r="L82" s="55"/>
      <c r="M82" s="91"/>
    </row>
    <row r="83" spans="1:14" x14ac:dyDescent="0.25">
      <c r="A83" s="25">
        <v>19</v>
      </c>
      <c r="B83" s="18" t="s">
        <v>189</v>
      </c>
      <c r="C83" s="29" t="s">
        <v>26</v>
      </c>
      <c r="D83" s="29">
        <v>4</v>
      </c>
      <c r="E83" s="42"/>
      <c r="F83" s="128">
        <f>H83+J83+L83</f>
        <v>167100.79999999999</v>
      </c>
      <c r="G83" s="117">
        <f>I83+K83+M83</f>
        <v>1784</v>
      </c>
      <c r="H83" s="130">
        <v>167100.79999999999</v>
      </c>
      <c r="I83" s="127">
        <v>1784</v>
      </c>
      <c r="J83" s="135"/>
      <c r="K83" s="127"/>
      <c r="L83" s="135"/>
      <c r="M83" s="132"/>
    </row>
    <row r="84" spans="1:14" x14ac:dyDescent="0.25">
      <c r="A84" s="24" t="s">
        <v>180</v>
      </c>
      <c r="B84" s="19" t="s">
        <v>83</v>
      </c>
      <c r="C84" s="32" t="s">
        <v>26</v>
      </c>
      <c r="D84" s="32">
        <v>1</v>
      </c>
      <c r="E84" s="45"/>
      <c r="F84" s="129"/>
      <c r="G84" s="117"/>
      <c r="H84" s="131"/>
      <c r="I84" s="127"/>
      <c r="J84" s="136"/>
      <c r="K84" s="127"/>
      <c r="L84" s="136"/>
      <c r="M84" s="132"/>
    </row>
    <row r="85" spans="1:14" x14ac:dyDescent="0.25">
      <c r="A85" s="24" t="s">
        <v>181</v>
      </c>
      <c r="B85" s="19" t="s">
        <v>84</v>
      </c>
      <c r="C85" s="32" t="s">
        <v>26</v>
      </c>
      <c r="D85" s="32">
        <v>1</v>
      </c>
      <c r="E85" s="45"/>
      <c r="F85" s="129"/>
      <c r="G85" s="117"/>
      <c r="H85" s="131"/>
      <c r="I85" s="127"/>
      <c r="J85" s="136"/>
      <c r="K85" s="127"/>
      <c r="L85" s="136"/>
      <c r="M85" s="132"/>
    </row>
    <row r="86" spans="1:14" ht="47.25" x14ac:dyDescent="0.25">
      <c r="A86" s="24" t="s">
        <v>182</v>
      </c>
      <c r="B86" s="19" t="s">
        <v>85</v>
      </c>
      <c r="C86" s="32" t="s">
        <v>26</v>
      </c>
      <c r="D86" s="32">
        <v>1</v>
      </c>
      <c r="E86" s="45"/>
      <c r="F86" s="129"/>
      <c r="G86" s="117"/>
      <c r="H86" s="131"/>
      <c r="I86" s="127"/>
      <c r="J86" s="136"/>
      <c r="K86" s="127"/>
      <c r="L86" s="136"/>
      <c r="M86" s="132"/>
    </row>
    <row r="87" spans="1:14" ht="47.25" x14ac:dyDescent="0.25">
      <c r="A87" s="24" t="s">
        <v>183</v>
      </c>
      <c r="B87" s="19" t="s">
        <v>86</v>
      </c>
      <c r="C87" s="32" t="s">
        <v>26</v>
      </c>
      <c r="D87" s="32">
        <v>1</v>
      </c>
      <c r="E87" s="44" t="s">
        <v>191</v>
      </c>
      <c r="F87" s="129"/>
      <c r="G87" s="117"/>
      <c r="H87" s="131"/>
      <c r="I87" s="127"/>
      <c r="J87" s="136"/>
      <c r="K87" s="127"/>
      <c r="L87" s="136"/>
      <c r="M87" s="132"/>
    </row>
    <row r="88" spans="1:14" ht="47.25" x14ac:dyDescent="0.25">
      <c r="A88" s="25">
        <v>20</v>
      </c>
      <c r="B88" s="18" t="s">
        <v>25</v>
      </c>
      <c r="C88" s="29" t="s">
        <v>75</v>
      </c>
      <c r="D88" s="29">
        <v>1</v>
      </c>
      <c r="E88" s="42"/>
      <c r="F88" s="98">
        <f>H88+J88+L88</f>
        <v>261238.62</v>
      </c>
      <c r="G88" s="64">
        <f>I88+K88+M88</f>
        <v>0</v>
      </c>
      <c r="H88" s="57">
        <v>261238.62</v>
      </c>
      <c r="I88" s="66"/>
      <c r="J88" s="54"/>
      <c r="K88" s="66"/>
      <c r="L88" s="54"/>
      <c r="M88" s="70"/>
    </row>
    <row r="89" spans="1:14" ht="31.5" x14ac:dyDescent="0.25">
      <c r="A89" s="25">
        <v>21</v>
      </c>
      <c r="B89" s="18" t="s">
        <v>20</v>
      </c>
      <c r="C89" s="29" t="s">
        <v>31</v>
      </c>
      <c r="D89" s="29">
        <v>1</v>
      </c>
      <c r="E89" s="42"/>
      <c r="F89" s="98">
        <f>H89+J89+L89</f>
        <v>15000</v>
      </c>
      <c r="G89" s="64">
        <f>I89+K89+M89</f>
        <v>0</v>
      </c>
      <c r="H89" s="57">
        <v>15000</v>
      </c>
      <c r="I89" s="66"/>
      <c r="J89" s="54"/>
      <c r="K89" s="66"/>
      <c r="L89" s="54"/>
      <c r="M89" s="70"/>
    </row>
    <row r="90" spans="1:14" ht="34.5" customHeight="1" x14ac:dyDescent="0.25">
      <c r="A90" s="147">
        <v>22</v>
      </c>
      <c r="B90" s="6" t="s">
        <v>139</v>
      </c>
      <c r="C90" s="29" t="s">
        <v>31</v>
      </c>
      <c r="D90" s="29">
        <v>1</v>
      </c>
      <c r="E90" s="42"/>
      <c r="F90" s="98">
        <f t="shared" ref="F90:F93" si="9">H90+J90+L90</f>
        <v>17811.096348214302</v>
      </c>
      <c r="G90" s="64">
        <f t="shared" ref="G90:G95" si="10">I90+K90+M90</f>
        <v>0</v>
      </c>
      <c r="H90" s="57">
        <v>17811.096348214302</v>
      </c>
      <c r="I90" s="67"/>
      <c r="J90" s="57"/>
      <c r="K90" s="67"/>
      <c r="L90" s="57"/>
      <c r="M90" s="70"/>
      <c r="N90" s="1"/>
    </row>
    <row r="91" spans="1:14" ht="47.25" x14ac:dyDescent="0.25">
      <c r="A91" s="157"/>
      <c r="B91" s="6" t="s">
        <v>140</v>
      </c>
      <c r="C91" s="29" t="s">
        <v>123</v>
      </c>
      <c r="D91" s="29">
        <v>1</v>
      </c>
      <c r="E91" s="42"/>
      <c r="F91" s="98">
        <f t="shared" si="9"/>
        <v>1497.4880000000001</v>
      </c>
      <c r="G91" s="64">
        <f t="shared" si="10"/>
        <v>0</v>
      </c>
      <c r="H91" s="57">
        <v>1497.4880000000001</v>
      </c>
      <c r="I91" s="67"/>
      <c r="J91" s="57"/>
      <c r="K91" s="67"/>
      <c r="L91" s="57"/>
      <c r="M91" s="70"/>
      <c r="N91" s="1"/>
    </row>
    <row r="92" spans="1:14" ht="31.5" x14ac:dyDescent="0.25">
      <c r="A92" s="147">
        <v>23</v>
      </c>
      <c r="B92" s="6" t="s">
        <v>141</v>
      </c>
      <c r="C92" s="29" t="s">
        <v>31</v>
      </c>
      <c r="D92" s="29">
        <v>1</v>
      </c>
      <c r="E92" s="42"/>
      <c r="F92" s="98">
        <f t="shared" si="9"/>
        <v>1746.2775000000001</v>
      </c>
      <c r="G92" s="64">
        <f t="shared" si="10"/>
        <v>0</v>
      </c>
      <c r="H92" s="57">
        <v>1746.2775000000001</v>
      </c>
      <c r="I92" s="67"/>
      <c r="J92" s="57"/>
      <c r="K92" s="67"/>
      <c r="L92" s="57"/>
      <c r="M92" s="70"/>
      <c r="N92" s="1"/>
    </row>
    <row r="93" spans="1:14" ht="48" thickBot="1" x14ac:dyDescent="0.3">
      <c r="A93" s="157"/>
      <c r="B93" s="94" t="s">
        <v>142</v>
      </c>
      <c r="C93" s="81" t="s">
        <v>123</v>
      </c>
      <c r="D93" s="81">
        <v>1</v>
      </c>
      <c r="E93" s="82" t="s">
        <v>197</v>
      </c>
      <c r="F93" s="61">
        <f t="shared" si="9"/>
        <v>1241.056</v>
      </c>
      <c r="G93" s="80">
        <f t="shared" si="10"/>
        <v>1554.078</v>
      </c>
      <c r="H93" s="59">
        <v>1241.056</v>
      </c>
      <c r="I93" s="83">
        <v>1554.078</v>
      </c>
      <c r="J93" s="59"/>
      <c r="K93" s="83"/>
      <c r="L93" s="59"/>
      <c r="M93" s="84"/>
      <c r="N93" s="1"/>
    </row>
    <row r="94" spans="1:14" ht="16.5" thickBot="1" x14ac:dyDescent="0.3">
      <c r="A94" s="24"/>
      <c r="B94" s="88" t="s">
        <v>22</v>
      </c>
      <c r="C94" s="89"/>
      <c r="D94" s="89"/>
      <c r="E94" s="90"/>
      <c r="F94" s="99">
        <f>H94+J94+L94</f>
        <v>1804500.6160628572</v>
      </c>
      <c r="G94" s="100">
        <f t="shared" si="10"/>
        <v>900</v>
      </c>
      <c r="H94" s="99">
        <f>SUM(H95:H107)</f>
        <v>1804500.6160628572</v>
      </c>
      <c r="I94" s="99">
        <f>SUM(I95:I107)</f>
        <v>900</v>
      </c>
      <c r="J94" s="99">
        <f t="shared" ref="J94:M94" si="11">SUM(J95:J107)</f>
        <v>0</v>
      </c>
      <c r="K94" s="99">
        <f t="shared" si="11"/>
        <v>0</v>
      </c>
      <c r="L94" s="99">
        <f t="shared" si="11"/>
        <v>0</v>
      </c>
      <c r="M94" s="99">
        <f t="shared" si="11"/>
        <v>0</v>
      </c>
    </row>
    <row r="95" spans="1:14" ht="47.25" x14ac:dyDescent="0.25">
      <c r="A95" s="25">
        <v>24</v>
      </c>
      <c r="B95" s="85" t="s">
        <v>19</v>
      </c>
      <c r="C95" s="86" t="s">
        <v>49</v>
      </c>
      <c r="D95" s="86" t="s">
        <v>164</v>
      </c>
      <c r="E95" s="87"/>
      <c r="F95" s="126">
        <f>H95+J95+L95</f>
        <v>1000000</v>
      </c>
      <c r="G95" s="133">
        <f t="shared" si="10"/>
        <v>0</v>
      </c>
      <c r="H95" s="120">
        <v>1000000</v>
      </c>
      <c r="I95" s="122"/>
      <c r="J95" s="161"/>
      <c r="K95" s="123"/>
      <c r="L95" s="161"/>
      <c r="M95" s="134"/>
    </row>
    <row r="96" spans="1:14" x14ac:dyDescent="0.25">
      <c r="A96" s="24" t="s">
        <v>53</v>
      </c>
      <c r="B96" s="19" t="s">
        <v>117</v>
      </c>
      <c r="C96" s="32" t="s">
        <v>32</v>
      </c>
      <c r="D96" s="32">
        <v>3</v>
      </c>
      <c r="E96" s="45"/>
      <c r="F96" s="128"/>
      <c r="G96" s="117"/>
      <c r="H96" s="130"/>
      <c r="I96" s="122"/>
      <c r="J96" s="135"/>
      <c r="K96" s="127"/>
      <c r="L96" s="135"/>
      <c r="M96" s="132"/>
    </row>
    <row r="97" spans="1:16" x14ac:dyDescent="0.25">
      <c r="A97" s="24" t="s">
        <v>54</v>
      </c>
      <c r="B97" s="19" t="s">
        <v>118</v>
      </c>
      <c r="C97" s="32" t="s">
        <v>26</v>
      </c>
      <c r="D97" s="32">
        <v>1</v>
      </c>
      <c r="E97" s="45"/>
      <c r="F97" s="128"/>
      <c r="G97" s="117"/>
      <c r="H97" s="130"/>
      <c r="I97" s="122"/>
      <c r="J97" s="135"/>
      <c r="K97" s="127"/>
      <c r="L97" s="135"/>
      <c r="M97" s="132"/>
    </row>
    <row r="98" spans="1:16" x14ac:dyDescent="0.25">
      <c r="A98" s="24" t="s">
        <v>55</v>
      </c>
      <c r="B98" s="19" t="s">
        <v>119</v>
      </c>
      <c r="C98" s="32" t="s">
        <v>26</v>
      </c>
      <c r="D98" s="32">
        <v>1</v>
      </c>
      <c r="E98" s="45"/>
      <c r="F98" s="129"/>
      <c r="G98" s="117"/>
      <c r="H98" s="131"/>
      <c r="I98" s="123"/>
      <c r="J98" s="136"/>
      <c r="K98" s="127"/>
      <c r="L98" s="136"/>
      <c r="M98" s="132"/>
    </row>
    <row r="99" spans="1:16" ht="31.5" x14ac:dyDescent="0.25">
      <c r="A99" s="25">
        <v>25</v>
      </c>
      <c r="B99" s="18" t="s">
        <v>8</v>
      </c>
      <c r="C99" s="29" t="s">
        <v>26</v>
      </c>
      <c r="D99" s="29">
        <v>2658</v>
      </c>
      <c r="E99" s="42"/>
      <c r="F99" s="128">
        <f>H99+J99+L99</f>
        <v>388082.11549499998</v>
      </c>
      <c r="G99" s="117">
        <f>I99+K99+M99</f>
        <v>0</v>
      </c>
      <c r="H99" s="130">
        <v>388082.11549499998</v>
      </c>
      <c r="I99" s="127"/>
      <c r="J99" s="135"/>
      <c r="K99" s="127"/>
      <c r="L99" s="135"/>
      <c r="M99" s="132"/>
    </row>
    <row r="100" spans="1:16" x14ac:dyDescent="0.25">
      <c r="A100" s="24" t="s">
        <v>184</v>
      </c>
      <c r="B100" s="19" t="s">
        <v>114</v>
      </c>
      <c r="C100" s="32" t="s">
        <v>26</v>
      </c>
      <c r="D100" s="32">
        <v>15</v>
      </c>
      <c r="E100" s="45"/>
      <c r="F100" s="129"/>
      <c r="G100" s="117"/>
      <c r="H100" s="131"/>
      <c r="I100" s="127"/>
      <c r="J100" s="136"/>
      <c r="K100" s="127"/>
      <c r="L100" s="136"/>
      <c r="M100" s="132"/>
    </row>
    <row r="101" spans="1:16" x14ac:dyDescent="0.25">
      <c r="A101" s="24" t="s">
        <v>185</v>
      </c>
      <c r="B101" s="19" t="s">
        <v>115</v>
      </c>
      <c r="C101" s="32" t="s">
        <v>26</v>
      </c>
      <c r="D101" s="32">
        <v>36</v>
      </c>
      <c r="E101" s="45"/>
      <c r="F101" s="129"/>
      <c r="G101" s="117"/>
      <c r="H101" s="131"/>
      <c r="I101" s="127"/>
      <c r="J101" s="136"/>
      <c r="K101" s="127"/>
      <c r="L101" s="136"/>
      <c r="M101" s="132"/>
    </row>
    <row r="102" spans="1:16" x14ac:dyDescent="0.25">
      <c r="A102" s="24" t="s">
        <v>186</v>
      </c>
      <c r="B102" s="19" t="s">
        <v>116</v>
      </c>
      <c r="C102" s="32" t="s">
        <v>26</v>
      </c>
      <c r="D102" s="32">
        <v>2607</v>
      </c>
      <c r="E102" s="45"/>
      <c r="F102" s="129"/>
      <c r="G102" s="117"/>
      <c r="H102" s="131"/>
      <c r="I102" s="127"/>
      <c r="J102" s="136"/>
      <c r="K102" s="127"/>
      <c r="L102" s="136"/>
      <c r="M102" s="132"/>
    </row>
    <row r="103" spans="1:16" ht="63" x14ac:dyDescent="0.25">
      <c r="A103" s="147">
        <v>26</v>
      </c>
      <c r="B103" s="6" t="s">
        <v>143</v>
      </c>
      <c r="C103" s="29" t="s">
        <v>31</v>
      </c>
      <c r="D103" s="29">
        <v>1</v>
      </c>
      <c r="E103" s="42"/>
      <c r="F103" s="98">
        <f t="shared" ref="F103:G105" si="12">H103+J103+L103</f>
        <v>5886.6165678571415</v>
      </c>
      <c r="G103" s="64">
        <f t="shared" si="12"/>
        <v>0</v>
      </c>
      <c r="H103" s="57">
        <v>5886.6165678571415</v>
      </c>
      <c r="I103" s="67"/>
      <c r="J103" s="35"/>
      <c r="K103" s="68"/>
      <c r="L103" s="35"/>
      <c r="M103" s="70"/>
      <c r="N103" s="1"/>
    </row>
    <row r="104" spans="1:16" ht="78.75" x14ac:dyDescent="0.25">
      <c r="A104" s="156"/>
      <c r="B104" s="6" t="s">
        <v>144</v>
      </c>
      <c r="C104" s="29" t="s">
        <v>123</v>
      </c>
      <c r="D104" s="29">
        <v>1</v>
      </c>
      <c r="E104" s="42" t="s">
        <v>197</v>
      </c>
      <c r="F104" s="98">
        <f t="shared" si="12"/>
        <v>241.05600000000001</v>
      </c>
      <c r="G104" s="64">
        <f t="shared" si="12"/>
        <v>900</v>
      </c>
      <c r="H104" s="57">
        <v>241.05600000000001</v>
      </c>
      <c r="I104" s="67">
        <v>900</v>
      </c>
      <c r="J104" s="35"/>
      <c r="K104" s="68"/>
      <c r="L104" s="35"/>
      <c r="M104" s="70"/>
      <c r="N104" s="1"/>
    </row>
    <row r="105" spans="1:16" ht="63" x14ac:dyDescent="0.25">
      <c r="A105" s="25">
        <v>27</v>
      </c>
      <c r="B105" s="18" t="s">
        <v>21</v>
      </c>
      <c r="C105" s="30" t="s">
        <v>49</v>
      </c>
      <c r="D105" s="30" t="s">
        <v>50</v>
      </c>
      <c r="E105" s="43"/>
      <c r="F105" s="128">
        <f t="shared" si="12"/>
        <v>410290.82799999998</v>
      </c>
      <c r="G105" s="117">
        <f t="shared" si="12"/>
        <v>0</v>
      </c>
      <c r="H105" s="130">
        <v>410290.82799999998</v>
      </c>
      <c r="I105" s="127"/>
      <c r="J105" s="135"/>
      <c r="K105" s="127"/>
      <c r="L105" s="135"/>
      <c r="M105" s="132"/>
    </row>
    <row r="106" spans="1:16" x14ac:dyDescent="0.25">
      <c r="A106" s="24" t="s">
        <v>156</v>
      </c>
      <c r="B106" s="19" t="s">
        <v>76</v>
      </c>
      <c r="C106" s="32" t="s">
        <v>26</v>
      </c>
      <c r="D106" s="32">
        <v>1</v>
      </c>
      <c r="E106" s="45"/>
      <c r="F106" s="129"/>
      <c r="G106" s="117"/>
      <c r="H106" s="131"/>
      <c r="I106" s="127"/>
      <c r="J106" s="136"/>
      <c r="K106" s="127"/>
      <c r="L106" s="136"/>
      <c r="M106" s="132"/>
    </row>
    <row r="107" spans="1:16" x14ac:dyDescent="0.25">
      <c r="A107" s="24" t="s">
        <v>157</v>
      </c>
      <c r="B107" s="19" t="s">
        <v>77</v>
      </c>
      <c r="C107" s="32" t="s">
        <v>32</v>
      </c>
      <c r="D107" s="32">
        <v>3</v>
      </c>
      <c r="E107" s="45"/>
      <c r="F107" s="129"/>
      <c r="G107" s="117"/>
      <c r="H107" s="131"/>
      <c r="I107" s="127"/>
      <c r="J107" s="136"/>
      <c r="K107" s="127"/>
      <c r="L107" s="136"/>
      <c r="M107" s="132"/>
    </row>
    <row r="108" spans="1:16" ht="31.5" x14ac:dyDescent="0.25">
      <c r="A108" s="56">
        <v>28</v>
      </c>
      <c r="B108" s="93" t="s">
        <v>179</v>
      </c>
      <c r="C108" s="113" t="s">
        <v>26</v>
      </c>
      <c r="D108" s="92"/>
      <c r="E108" s="82">
        <v>2</v>
      </c>
      <c r="F108" s="98">
        <f t="shared" ref="F108:F109" si="13">H108+J108+L108</f>
        <v>0</v>
      </c>
      <c r="G108" s="80">
        <f>I108+K108+M108</f>
        <v>219520</v>
      </c>
      <c r="H108" s="35"/>
      <c r="I108" s="114">
        <v>219520</v>
      </c>
      <c r="J108" s="110"/>
      <c r="K108" s="111"/>
      <c r="L108" s="110"/>
      <c r="M108" s="112"/>
    </row>
    <row r="109" spans="1:16" ht="48" thickBot="1" x14ac:dyDescent="0.3">
      <c r="A109" s="50">
        <v>29</v>
      </c>
      <c r="B109" s="51" t="s">
        <v>9</v>
      </c>
      <c r="C109" s="52" t="s">
        <v>79</v>
      </c>
      <c r="D109" s="115" t="s">
        <v>192</v>
      </c>
      <c r="E109" s="53" t="s">
        <v>190</v>
      </c>
      <c r="F109" s="101">
        <f t="shared" si="13"/>
        <v>580438</v>
      </c>
      <c r="G109" s="65">
        <f>I109+K109+M109</f>
        <v>225365.05862</v>
      </c>
      <c r="H109" s="107">
        <v>580438</v>
      </c>
      <c r="I109" s="69">
        <v>225365.05862</v>
      </c>
      <c r="J109" s="108"/>
      <c r="K109" s="69"/>
      <c r="L109" s="108"/>
      <c r="M109" s="109"/>
      <c r="N109" s="20"/>
      <c r="O109" s="21"/>
      <c r="P109" s="21"/>
    </row>
    <row r="110" spans="1:16" x14ac:dyDescent="0.25">
      <c r="A110" s="95"/>
      <c r="B110" s="96"/>
      <c r="C110" s="97"/>
      <c r="D110" s="97"/>
      <c r="E110" s="97"/>
      <c r="F110" s="27"/>
      <c r="G110" s="27"/>
      <c r="H110" s="78"/>
      <c r="I110" s="23"/>
      <c r="J110" s="22"/>
      <c r="K110" s="23"/>
      <c r="L110" s="22"/>
      <c r="N110" s="20"/>
      <c r="O110" s="21"/>
      <c r="P110" s="21"/>
    </row>
  </sheetData>
  <mergeCells count="181">
    <mergeCell ref="F99:F102"/>
    <mergeCell ref="H99:H102"/>
    <mergeCell ref="J99:J102"/>
    <mergeCell ref="L99:L102"/>
    <mergeCell ref="K99:K102"/>
    <mergeCell ref="F77:F81"/>
    <mergeCell ref="H77:H81"/>
    <mergeCell ref="J77:J81"/>
    <mergeCell ref="L77:L81"/>
    <mergeCell ref="F83:F87"/>
    <mergeCell ref="H83:H87"/>
    <mergeCell ref="J83:J87"/>
    <mergeCell ref="L83:L87"/>
    <mergeCell ref="K77:K81"/>
    <mergeCell ref="J105:J107"/>
    <mergeCell ref="L105:L107"/>
    <mergeCell ref="H95:H98"/>
    <mergeCell ref="J95:J98"/>
    <mergeCell ref="L95:L98"/>
    <mergeCell ref="J64:J65"/>
    <mergeCell ref="L64:L65"/>
    <mergeCell ref="M99:M102"/>
    <mergeCell ref="G105:G107"/>
    <mergeCell ref="I105:I107"/>
    <mergeCell ref="K105:K107"/>
    <mergeCell ref="M105:M107"/>
    <mergeCell ref="M77:M81"/>
    <mergeCell ref="G83:G87"/>
    <mergeCell ref="I83:I87"/>
    <mergeCell ref="K83:K87"/>
    <mergeCell ref="L66:L76"/>
    <mergeCell ref="G52:G53"/>
    <mergeCell ref="M60:M63"/>
    <mergeCell ref="M54:M59"/>
    <mergeCell ref="M64:M65"/>
    <mergeCell ref="K64:K65"/>
    <mergeCell ref="I64:I65"/>
    <mergeCell ref="G64:G65"/>
    <mergeCell ref="K66:K76"/>
    <mergeCell ref="M66:M76"/>
    <mergeCell ref="A92:A93"/>
    <mergeCell ref="G66:G76"/>
    <mergeCell ref="F64:F65"/>
    <mergeCell ref="H64:H65"/>
    <mergeCell ref="F95:F98"/>
    <mergeCell ref="F50:F51"/>
    <mergeCell ref="H50:H51"/>
    <mergeCell ref="J50:J51"/>
    <mergeCell ref="L50:L51"/>
    <mergeCell ref="F52:F53"/>
    <mergeCell ref="H52:H53"/>
    <mergeCell ref="J52:J53"/>
    <mergeCell ref="L52:L53"/>
    <mergeCell ref="F54:F59"/>
    <mergeCell ref="H54:H59"/>
    <mergeCell ref="J54:J59"/>
    <mergeCell ref="I54:I59"/>
    <mergeCell ref="K54:K59"/>
    <mergeCell ref="I52:I53"/>
    <mergeCell ref="K52:K53"/>
    <mergeCell ref="K50:K51"/>
    <mergeCell ref="F66:F76"/>
    <mergeCell ref="H66:H76"/>
    <mergeCell ref="J66:J76"/>
    <mergeCell ref="B16:M16"/>
    <mergeCell ref="I21:I22"/>
    <mergeCell ref="A103:A104"/>
    <mergeCell ref="A90:A91"/>
    <mergeCell ref="F23:F28"/>
    <mergeCell ref="H23:H28"/>
    <mergeCell ref="J23:J28"/>
    <mergeCell ref="L23:L28"/>
    <mergeCell ref="F32:F33"/>
    <mergeCell ref="H32:H33"/>
    <mergeCell ref="J32:J33"/>
    <mergeCell ref="L32:L33"/>
    <mergeCell ref="F42:F43"/>
    <mergeCell ref="H42:H43"/>
    <mergeCell ref="J42:J43"/>
    <mergeCell ref="L42:L43"/>
    <mergeCell ref="F46:F49"/>
    <mergeCell ref="H46:H49"/>
    <mergeCell ref="J46:J49"/>
    <mergeCell ref="L46:L49"/>
    <mergeCell ref="L54:L59"/>
    <mergeCell ref="J29:J31"/>
    <mergeCell ref="L29:L31"/>
    <mergeCell ref="J34:J37"/>
    <mergeCell ref="K23:K28"/>
    <mergeCell ref="M23:M28"/>
    <mergeCell ref="D13:E13"/>
    <mergeCell ref="F13:G13"/>
    <mergeCell ref="H13:I13"/>
    <mergeCell ref="J13:K13"/>
    <mergeCell ref="L13:M13"/>
    <mergeCell ref="A12:M12"/>
    <mergeCell ref="G19:G20"/>
    <mergeCell ref="G21:G22"/>
    <mergeCell ref="I19:I20"/>
    <mergeCell ref="K19:K20"/>
    <mergeCell ref="M19:M20"/>
    <mergeCell ref="A13:A14"/>
    <mergeCell ref="B13:B14"/>
    <mergeCell ref="C13:C14"/>
    <mergeCell ref="F21:F22"/>
    <mergeCell ref="H21:H22"/>
    <mergeCell ref="J21:J22"/>
    <mergeCell ref="L21:L22"/>
    <mergeCell ref="F19:F20"/>
    <mergeCell ref="H19:H20"/>
    <mergeCell ref="J19:J20"/>
    <mergeCell ref="L19:L20"/>
    <mergeCell ref="J38:J41"/>
    <mergeCell ref="K38:K41"/>
    <mergeCell ref="L38:L41"/>
    <mergeCell ref="M38:M41"/>
    <mergeCell ref="K21:K22"/>
    <mergeCell ref="M21:M22"/>
    <mergeCell ref="I44:I45"/>
    <mergeCell ref="K44:K45"/>
    <mergeCell ref="M44:M45"/>
    <mergeCell ref="I42:I43"/>
    <mergeCell ref="K42:K43"/>
    <mergeCell ref="M42:M43"/>
    <mergeCell ref="K34:K37"/>
    <mergeCell ref="M34:M37"/>
    <mergeCell ref="K32:K33"/>
    <mergeCell ref="M32:M33"/>
    <mergeCell ref="J44:J45"/>
    <mergeCell ref="L44:L45"/>
    <mergeCell ref="L34:L37"/>
    <mergeCell ref="I34:I37"/>
    <mergeCell ref="I32:I33"/>
    <mergeCell ref="K29:K31"/>
    <mergeCell ref="M29:M31"/>
    <mergeCell ref="I23:I28"/>
    <mergeCell ref="M83:M87"/>
    <mergeCell ref="G95:G98"/>
    <mergeCell ref="I95:I98"/>
    <mergeCell ref="K95:K98"/>
    <mergeCell ref="M95:M98"/>
    <mergeCell ref="G42:G43"/>
    <mergeCell ref="G44:G45"/>
    <mergeCell ref="G46:G49"/>
    <mergeCell ref="G50:G51"/>
    <mergeCell ref="I66:I76"/>
    <mergeCell ref="G77:G81"/>
    <mergeCell ref="I77:I81"/>
    <mergeCell ref="H44:H45"/>
    <mergeCell ref="H60:H63"/>
    <mergeCell ref="G54:G59"/>
    <mergeCell ref="G60:G63"/>
    <mergeCell ref="I60:I63"/>
    <mergeCell ref="K60:K63"/>
    <mergeCell ref="J60:J63"/>
    <mergeCell ref="L60:L63"/>
    <mergeCell ref="M52:M53"/>
    <mergeCell ref="M50:M51"/>
    <mergeCell ref="M46:M49"/>
    <mergeCell ref="K46:K49"/>
    <mergeCell ref="G38:G41"/>
    <mergeCell ref="H38:H41"/>
    <mergeCell ref="I38:I41"/>
    <mergeCell ref="F38:F41"/>
    <mergeCell ref="I29:I31"/>
    <mergeCell ref="G23:G28"/>
    <mergeCell ref="G29:G31"/>
    <mergeCell ref="G32:G33"/>
    <mergeCell ref="G34:G37"/>
    <mergeCell ref="F105:F107"/>
    <mergeCell ref="H105:H107"/>
    <mergeCell ref="F29:F31"/>
    <mergeCell ref="H29:H31"/>
    <mergeCell ref="G99:G102"/>
    <mergeCell ref="I99:I102"/>
    <mergeCell ref="F34:F37"/>
    <mergeCell ref="H34:H37"/>
    <mergeCell ref="F44:F45"/>
    <mergeCell ref="F60:F63"/>
    <mergeCell ref="I46:I49"/>
    <mergeCell ref="I50:I51"/>
  </mergeCells>
  <pageMargins left="0.31496062992125984" right="0.31496062992125984" top="0.94488188976377963" bottom="0.59055118110236227" header="0.31496062992125984" footer="0.31496062992125984"/>
  <pageSetup paperSize="9" scale="47" fitToHeight="3" orientation="landscape" r:id="rId1"/>
  <rowBreaks count="1" manualBreakCount="1">
    <brk id="4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 Наталья</dc:creator>
  <cp:lastModifiedBy>Темиржанова Эльмира</cp:lastModifiedBy>
  <cp:lastPrinted>2021-07-19T06:52:24Z</cp:lastPrinted>
  <dcterms:created xsi:type="dcterms:W3CDTF">2019-10-29T01:57:16Z</dcterms:created>
  <dcterms:modified xsi:type="dcterms:W3CDTF">2021-07-19T09:37:48Z</dcterms:modified>
</cp:coreProperties>
</file>