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чий стол 2\Общая папка ОТО\Исполнение 2023год\По итогам 2023 года\Публичные слушания\"/>
    </mc:Choice>
  </mc:AlternateContent>
  <bookViews>
    <workbookView xWindow="0" yWindow="0" windowWidth="28575" windowHeight="11760"/>
  </bookViews>
  <sheets>
    <sheet name="Форма 21" sheetId="2" r:id="rId1"/>
    <sheet name="продолжение " sheetId="4" state="hidden" r:id="rId2"/>
    <sheet name="продолжение таблицы" sheetId="3" state="hidden" r:id="rId3"/>
  </sheets>
  <externalReferences>
    <externalReference r:id="rId4"/>
  </externalReferences>
  <definedNames>
    <definedName name="_FilterDatabase" localSheetId="0" hidden="1">'Форма 21'!$A$12:$R$350</definedName>
    <definedName name="Print_Area" localSheetId="1">'продолжение '!$C$1:$AA$24</definedName>
    <definedName name="Print_Area" localSheetId="0">'Форма 21'!$A$1:$AA$350</definedName>
    <definedName name="Print_Titles" localSheetId="0">'Форма 21'!$9:$11</definedName>
    <definedName name="_xlnm.Print_Area" localSheetId="0">'Форма 21'!$A$1:$AA$354</definedName>
  </definedNames>
  <calcPr calcId="152511"/>
</workbook>
</file>

<file path=xl/calcChain.xml><?xml version="1.0" encoding="utf-8"?>
<calcChain xmlns="http://schemas.openxmlformats.org/spreadsheetml/2006/main">
  <c r="W235" i="2" l="1"/>
  <c r="V235" i="2"/>
  <c r="O235" i="2"/>
  <c r="P235" i="2"/>
  <c r="Q235" i="2"/>
  <c r="R235" i="2"/>
  <c r="S235" i="2"/>
  <c r="T235" i="2"/>
  <c r="U235" i="2"/>
  <c r="X235" i="2"/>
  <c r="Y235" i="2"/>
  <c r="Z235" i="2"/>
  <c r="N51" i="2"/>
  <c r="M349" i="2"/>
  <c r="M348" i="2"/>
  <c r="M347" i="2"/>
  <c r="M346" i="2"/>
  <c r="M341" i="2"/>
  <c r="M340" i="2"/>
  <c r="M328" i="2"/>
  <c r="M327" i="2"/>
  <c r="M326" i="2"/>
  <c r="M325" i="2"/>
  <c r="M41" i="2"/>
  <c r="M16" i="2"/>
  <c r="M221" i="2"/>
  <c r="M133" i="2"/>
  <c r="M129" i="2"/>
  <c r="M107" i="2"/>
  <c r="M85" i="2"/>
  <c r="M63" i="2"/>
  <c r="M40" i="2"/>
  <c r="M38" i="2"/>
  <c r="M37" i="2"/>
  <c r="M35" i="2"/>
  <c r="M34" i="2"/>
  <c r="M32" i="2"/>
  <c r="M30" i="2"/>
  <c r="M29" i="2"/>
  <c r="M27" i="2"/>
  <c r="M26" i="2"/>
  <c r="M24" i="2"/>
  <c r="M21" i="2"/>
  <c r="M20" i="2"/>
  <c r="M19" i="2"/>
  <c r="M18" i="2"/>
  <c r="M15" i="2"/>
  <c r="N59" i="2"/>
  <c r="N60" i="2" l="1"/>
  <c r="M235" i="2"/>
  <c r="Q303" i="2"/>
  <c r="M14" i="2"/>
  <c r="M60" i="2" s="1"/>
  <c r="I235" i="2" l="1"/>
  <c r="I338" i="2"/>
  <c r="K282" i="2"/>
  <c r="K259" i="2" l="1"/>
  <c r="K242" i="2"/>
  <c r="K243" i="2"/>
  <c r="R60" i="2" l="1"/>
  <c r="R350" i="2" s="1"/>
  <c r="S60" i="2"/>
  <c r="S350" i="2" s="1"/>
  <c r="T60" i="2"/>
  <c r="U60" i="2"/>
  <c r="V60" i="2"/>
  <c r="V350" i="2" s="1"/>
  <c r="W60" i="2"/>
  <c r="W350" i="2" s="1"/>
  <c r="X60" i="2"/>
  <c r="X350" i="2" s="1"/>
  <c r="Y60" i="2"/>
  <c r="Y350" i="2" s="1"/>
  <c r="Z60" i="2"/>
  <c r="M338" i="2" l="1"/>
  <c r="M324" i="2"/>
  <c r="M236" i="2"/>
  <c r="M303" i="2"/>
  <c r="J60" i="2"/>
  <c r="J235" i="2"/>
  <c r="J324" i="2"/>
  <c r="J338" i="2"/>
  <c r="M350" i="2" l="1"/>
  <c r="J285" i="2"/>
  <c r="J275" i="2"/>
  <c r="J265" i="2"/>
  <c r="J241" i="2"/>
  <c r="J238" i="2"/>
  <c r="J299" i="2"/>
  <c r="J288" i="2"/>
  <c r="J236" i="2" l="1"/>
  <c r="J312" i="2"/>
  <c r="J311" i="2"/>
  <c r="J310" i="2"/>
  <c r="J303" i="2" s="1"/>
  <c r="K14" i="2"/>
  <c r="K21" i="2"/>
  <c r="K20" i="2"/>
  <c r="K19" i="2"/>
  <c r="K16" i="2"/>
  <c r="K18" i="2"/>
  <c r="K348" i="2"/>
  <c r="N303" i="2" l="1"/>
  <c r="J350" i="2"/>
  <c r="I60" i="2"/>
  <c r="I324" i="2" l="1"/>
  <c r="K349" i="2"/>
  <c r="K346" i="2"/>
  <c r="K347" i="2"/>
  <c r="K345" i="2"/>
  <c r="K343" i="2" l="1"/>
  <c r="K341" i="2"/>
  <c r="K340" i="2"/>
  <c r="K336" i="2"/>
  <c r="K337" i="2"/>
  <c r="K335" i="2"/>
  <c r="K328" i="2"/>
  <c r="K326" i="2"/>
  <c r="K327" i="2"/>
  <c r="K325" i="2"/>
  <c r="I305" i="2"/>
  <c r="I303" i="2" s="1"/>
  <c r="I266" i="2"/>
  <c r="I238" i="2"/>
  <c r="I236" i="2" s="1"/>
  <c r="K133" i="2"/>
  <c r="K51" i="2"/>
  <c r="K59" i="2"/>
  <c r="I350" i="2" l="1"/>
  <c r="L15" i="4"/>
  <c r="Y13" i="4"/>
  <c r="Y15" i="4" s="1"/>
  <c r="X13" i="4"/>
  <c r="X15" i="4" s="1"/>
  <c r="W13" i="4"/>
  <c r="W15" i="4" s="1"/>
  <c r="V13" i="4"/>
  <c r="V15" i="4" s="1"/>
  <c r="U13" i="4"/>
  <c r="U15" i="4" s="1"/>
  <c r="T13" i="4"/>
  <c r="T15" i="4" s="1"/>
  <c r="S13" i="4"/>
  <c r="S15" i="4" s="1"/>
  <c r="R13" i="4"/>
  <c r="R15" i="4" s="1"/>
  <c r="Q13" i="4"/>
  <c r="P13" i="4"/>
  <c r="O13" i="4"/>
  <c r="N13" i="4"/>
  <c r="I13" i="4"/>
  <c r="J10" i="4"/>
  <c r="J13" i="4" s="1"/>
  <c r="J15" i="4" s="1"/>
  <c r="M9" i="4"/>
  <c r="K9" i="4"/>
  <c r="M8" i="4"/>
  <c r="K8" i="4"/>
  <c r="K10" i="4" l="1"/>
  <c r="K13" i="4" s="1"/>
  <c r="I15" i="4"/>
  <c r="K15" i="4" s="1"/>
  <c r="N15" i="4"/>
  <c r="P15" i="4"/>
  <c r="Q15" i="4"/>
  <c r="O15" i="4"/>
  <c r="M10" i="4"/>
  <c r="M13" i="4" s="1"/>
  <c r="M15" i="4" l="1"/>
  <c r="K305" i="2"/>
  <c r="K306" i="2"/>
  <c r="K307" i="2"/>
  <c r="K308" i="2"/>
  <c r="K309" i="2"/>
  <c r="K310" i="2"/>
  <c r="K312" i="2"/>
  <c r="K314" i="2"/>
  <c r="K315" i="2"/>
  <c r="K304" i="2"/>
  <c r="K237" i="2" l="1"/>
  <c r="K238" i="2"/>
  <c r="K239" i="2"/>
  <c r="K240" i="2"/>
  <c r="K241" i="2"/>
  <c r="K244" i="2"/>
  <c r="K245" i="2"/>
  <c r="K246" i="2"/>
  <c r="K247" i="2"/>
  <c r="K248" i="2"/>
  <c r="K249" i="2"/>
  <c r="K250" i="2"/>
  <c r="K251" i="2"/>
  <c r="K252" i="2"/>
  <c r="K253" i="2"/>
  <c r="K254" i="2"/>
  <c r="K255" i="2"/>
  <c r="K256" i="2"/>
  <c r="K257" i="2"/>
  <c r="K258" i="2"/>
  <c r="K260" i="2"/>
  <c r="K261" i="2"/>
  <c r="K262" i="2"/>
  <c r="K263" i="2"/>
  <c r="K264" i="2"/>
  <c r="K265" i="2"/>
  <c r="K266" i="2"/>
  <c r="K267" i="2"/>
  <c r="K268" i="2"/>
  <c r="K269" i="2"/>
  <c r="K270" i="2"/>
  <c r="K271" i="2"/>
  <c r="K272" i="2"/>
  <c r="K273" i="2"/>
  <c r="K274" i="2"/>
  <c r="K275" i="2"/>
  <c r="K276" i="2"/>
  <c r="K277" i="2"/>
  <c r="K278" i="2"/>
  <c r="K279" i="2"/>
  <c r="K280" i="2"/>
  <c r="K281" i="2"/>
  <c r="K283" i="2"/>
  <c r="K284" i="2"/>
  <c r="K285" i="2"/>
  <c r="K286" i="2"/>
  <c r="K287" i="2"/>
  <c r="K288" i="2"/>
  <c r="K289" i="2"/>
  <c r="K290" i="2"/>
  <c r="K291" i="2"/>
  <c r="K292" i="2"/>
  <c r="K293" i="2"/>
  <c r="K294" i="2"/>
  <c r="K295" i="2"/>
  <c r="K296" i="2"/>
  <c r="K297" i="2"/>
  <c r="K298" i="2"/>
  <c r="K299" i="2"/>
  <c r="K300" i="2"/>
  <c r="K301" i="2"/>
  <c r="K302" i="2"/>
  <c r="K236" i="2" l="1"/>
  <c r="L350" i="2" l="1"/>
  <c r="N236" i="2"/>
  <c r="N235" i="2"/>
  <c r="K221" i="2"/>
  <c r="K129" i="2"/>
  <c r="K107" i="2"/>
  <c r="K85" i="2"/>
  <c r="K63" i="2"/>
  <c r="Q60" i="2"/>
  <c r="P60" i="2"/>
  <c r="O60" i="2"/>
  <c r="N350" i="2"/>
  <c r="K41" i="2"/>
  <c r="K40" i="2"/>
  <c r="K38" i="2"/>
  <c r="K37" i="2"/>
  <c r="K35" i="2"/>
  <c r="K34" i="2"/>
  <c r="K32" i="2"/>
  <c r="K30" i="2"/>
  <c r="K29" i="2"/>
  <c r="K27" i="2"/>
  <c r="K26" i="2"/>
  <c r="K24" i="2"/>
  <c r="K15" i="2"/>
  <c r="Q350" i="2" l="1"/>
  <c r="O350" i="2"/>
  <c r="K60" i="2"/>
  <c r="P350" i="2"/>
  <c r="K235" i="2"/>
  <c r="H11" i="3" l="1"/>
  <c r="G11" i="3"/>
  <c r="F11" i="3"/>
  <c r="E11" i="3"/>
  <c r="D11" i="3"/>
  <c r="C11" i="3"/>
  <c r="B11" i="3"/>
  <c r="A11" i="3"/>
  <c r="K350" i="2"/>
</calcChain>
</file>

<file path=xl/sharedStrings.xml><?xml version="1.0" encoding="utf-8"?>
<sst xmlns="http://schemas.openxmlformats.org/spreadsheetml/2006/main" count="1167" uniqueCount="539">
  <si>
    <t>№п/п</t>
  </si>
  <si>
    <t>заемные</t>
  </si>
  <si>
    <t>Наименование регулируемых услуг (товаров, работ) и обслуживаемая территория</t>
  </si>
  <si>
    <t>Наименование мероприятий</t>
  </si>
  <si>
    <t>Количество в натуральных показателях</t>
  </si>
  <si>
    <t>план</t>
  </si>
  <si>
    <t>факт</t>
  </si>
  <si>
    <t>Период предоставления услуги в рамках инвестиционной программы (проекта)</t>
  </si>
  <si>
    <t>План</t>
  </si>
  <si>
    <t>Факт</t>
  </si>
  <si>
    <t>причины отклонения</t>
  </si>
  <si>
    <t>Разъяснение причин отклонения достигнутых фактических показателей от показателей в утвержденной инвестиционной программе (проекте)</t>
  </si>
  <si>
    <t>Оценка повышения качества и надежности предоставляемых регулируемых услуг (товаров, работ)</t>
  </si>
  <si>
    <t>Улучшение производственных показателей, объем передачи электроэнергии (тыс.кВтч)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</si>
  <si>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</si>
  <si>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>Снижение потерь, %, по годам реализации в зависимости  от утвержденной  инвестиционной программы (проекта)</t>
  </si>
  <si>
    <t>Снижение аварийности, по годам реализации в зависимости  от утвержденной  инвестиционной программы (проекта)</t>
  </si>
  <si>
    <t>факт прошлого года</t>
  </si>
  <si>
    <t>факт текущего года</t>
  </si>
  <si>
    <t>Информация о плановых и фактических объемах предоставления регулируемых услуг (товаров, работ)</t>
  </si>
  <si>
    <t>Сумма инвестиционной программы (проекта)</t>
  </si>
  <si>
    <t>собственные средства</t>
  </si>
  <si>
    <t>Амортизация</t>
  </si>
  <si>
    <t>Прибыль</t>
  </si>
  <si>
    <t>Информация о фактических  условиях и размерах финансирования инвестиционной программы (проекта), тыс. тенге</t>
  </si>
  <si>
    <t>ВСЕГО:</t>
  </si>
  <si>
    <t>Приобретение основных средств и нематериальных активов</t>
  </si>
  <si>
    <t>Капитальный ремонт распределительных сетей и оборудования</t>
  </si>
  <si>
    <t>Единица измерения</t>
  </si>
  <si>
    <t>(наименование субъекта естественной монополии, вид деятельности)</t>
  </si>
  <si>
    <t>компл.</t>
  </si>
  <si>
    <t>км</t>
  </si>
  <si>
    <t>ПСД</t>
  </si>
  <si>
    <t>шт.</t>
  </si>
  <si>
    <t>Отчет о прибылях и убытках</t>
  </si>
  <si>
    <t>шт</t>
  </si>
  <si>
    <t>Экспертиза</t>
  </si>
  <si>
    <t>компл</t>
  </si>
  <si>
    <t>Комплект</t>
  </si>
  <si>
    <t>Штука</t>
  </si>
  <si>
    <t>Реконструкция и новое строительство электрических сетей 10-6-0,4 кВ по РЭС-2, замена перегруженных и отработавших нормативный срок КЛ для повышения надежности электроснабжения</t>
  </si>
  <si>
    <t>Реконструкция и новое строительство электрических сетей 10-6-0,4 кВ по РЭС-4, замена перегруженных и отработавших нормативный срок КЛ для повышения надежности электроснабжения</t>
  </si>
  <si>
    <t>Реконструкция электрических сетей 10/0,4кВ РЭС "Отеген батыр"</t>
  </si>
  <si>
    <t>Реконструкция электрических сетей 6-10/0,4кВ Карасайского РЭС</t>
  </si>
  <si>
    <t>Реконструкция электрических сетей 6-10/0,4кВ Талгарского РЭС</t>
  </si>
  <si>
    <t>Проектно-сметная документация</t>
  </si>
  <si>
    <t>Заключение экспертизы</t>
  </si>
  <si>
    <t>Алматинская область</t>
  </si>
  <si>
    <t>Увеличение уставного капитала</t>
  </si>
  <si>
    <t>2021-2023</t>
  </si>
  <si>
    <t>Итого по г.Алматы</t>
  </si>
  <si>
    <t>Итого по Алматинской области</t>
  </si>
  <si>
    <t>в приложении к настоящему отчету</t>
  </si>
  <si>
    <t>По итогам  2021 года объемы передачи электроэнергии по сетям АО «АЖК»    составили   7 649,687 млн.кВт.час,    что   больше  объемов  2020 года.
(6 837,774 млн.кВт.час) на 812 млн.кВт.час или 11,87%.
На увеличение объемов передачи электроэнергии в 2021 году повлияли следующие факторы:
- В связи пандемии COVID-19 в 2020 году произошло снижение объемов передачи электроэнергии по сетям АО «АЖК», но, начиная с 2021 года ослабления ограничительных мероприятий и карантина пандемии COVID-19 по сравнению с прошлым годом привело к росту потребления электроэнергии в Республике Казахстан и, в том числе в Алматинском регионе.
- остальной прирост – 2% - за счет снижения потерь электроэнергии в сетях АЖК и оживления экономики в Казахстане на 2-3% при естественном приросте.
Принимая во внимание развитие экономики Республики Казахстан и, в частности, Алматинского региона, объемы электропотребления в зоне ответственности АО «АЖК» и, соответственно, объемы передачи и электроэнергии по сетям АО «АЖК» будут неуклонно увеличиваться. На снижение электропотребления могут повлиять форс-мажорные обстоятельства, непреодолимой силы, как например мировой экономический финансовый кризис 2009 года и пандемия COVID-19 в 2020.</t>
  </si>
  <si>
    <t>ИВД</t>
  </si>
  <si>
    <t>по г. Алматы</t>
  </si>
  <si>
    <t>Форма 21</t>
  </si>
  <si>
    <t>АО "Алатау Жарық Компаниясы" передача электрической энергии</t>
  </si>
  <si>
    <t>продолжение таблицы</t>
  </si>
  <si>
    <t>Информация о сопоставлении фактических показателей исполнения инвестиционной программы (проекта) с показателями, утвержденными в инвестиционной программе (проекте)</t>
  </si>
  <si>
    <t xml:space="preserve">Приказом Министра энергетики Республики Казахстан от 16 сентября 2020 года № 311 утверждена «Методика расчета уровня износа основных средств энергопередающих организаций» (далее-Методика), где в соответствии с пунктом 4 главы «Цели и задачи освидетельствования и периодичность его проведения и продления паркового ресурса»  АО «АЖК» была поставлена задача о необходимом пересчете износа основных средств. 
На основании вышеизложенного заключен договор №576702/2021/1 от 09.07.2021г. с ТОО «Багалау Консалтинг» для оценки износа основного оборудования АО «АЖК». Общий физический износ основных фондов электрических сетей АО «АЖК» составил 93,34%. Из них износ составляет ВЛ-91,5%, КЛ 76,4% и ПС и ТП -111,93%.
Расчёт физического износа основных фондов электрических сетей по новой Методике показывает, что значение износа может оказаться больше 100%. Это означает, что учитывается реальный уровень износа электросетевого оборудования по сравнению с традиционным методом оценки износа, когда срок службы превышал срок службы оборудования, износ составлял не более 100%.
Парковый ресурс основного оборудования, несмотря на увеличение количества ремонтов и размеров инвестиций, остаётся достаточно высоким и отражает высокий уровень изношенности оборудования. 
Как показывает анализ расчетов физического износа электросетевого оборудования АО «АЖК» по годам ввода в эксплуатацию, ЛЭП 6кВ и 10кВ эксплуатируются более срока нормативной службы, что свидетельствует об изношенности основных средств. </t>
  </si>
  <si>
    <t>В соответствии с совместным приказом ДКРЕМ ЗК МНЭ РК по городу Алматы № 63-ОД от 20 сентября 2021 года и ДКРЕМ ЗК МНЭ РК по Алматинской области № 199-ОД от 20 сентября 2021 «Об утверждении тарифа и тарифной сметы на услуги акционерного общества «Алатау Жарык Компаниясы» по передаче электрической энергии» нормативные потери электроэнергии в сетях АО «АЖК» на 2021 год определен в размере 12,90%.          Фактические потери электроэнергии в сетях АО «АЖК» за 2021 год составили 11,92%
АО «АЖК» является энергопередающей организацией, для которой одной из основных задач в области энергосбережения является снижение потерь электроэнергии в электрических сетях АО «АЖК». Для этого в АО «АЖК» постоянно разрабатываются и выполняются планы по снижению потерь электроэнергии и программы энергосбережения и энергоэффективности. 
В целях реализации Закона Республики Казахстан от 25 декабря 1997 года №210-1 «Об энергосбережении» и во исполнении Послания Президента РК народу Казахстана от 02 февраля 2010г., в АО «АЖК» в 2020 году разработана и утверждена Приказом АО «АЖК» №099-п от 12.06.2020г. «Программа энергосбережения и повышения энергоэффективности в электрических сетях АО «АЖК» на 2020-2024гг.» (далее Программа). 
Как один из пунктов Программы, в 2020 году в АО «АЖК» был утвержден «План организационно-технических мероприятий снижению технических потерь электроэнергии в АО «АЖК» на 2020-2024гг. »
В результате выполнения организационно-технических мероприятий за 2021 год, снижение потерь электроэнергии в сетях АО «АЖК» составило 6602,940 тыс.кВт.ч. 
Постоянное проведение мероприятий по снижению потерь электроэнергии привело к снижению фактических потерь электроэнергии в сети АО «АЖК» с 28,32% в 2002 году до 11,92% в 2021 году. При этом сверхнормативные потери электроэнергии в сети АО «АЖК» отсутствуют с 2012 года.</t>
  </si>
  <si>
    <t>В 2021 году аварий и отказов I-степени в электрических сетях АО АЖК не было. Произошло 1135 отказов  II-степени по сравнению с 1137 отказами в 2020г. (уменьшение на 0,17%) с аварийным недоотпуском  электроэнергии   506,6 тыс. кВт.ч. против 420,1 тыс. кВт.ч. в 2020г. (увеличение на 20%). 
Состояние аварийности за 12 месяцев 2021 год в электрических сетях АО АЖК выглядит следующим образом (сравнение с аналогичным периодом 2020 года): 
В транспортных сетях 35кВ и выше (в черте города) произошло 51 отказов II степени,
уменьшение на 3 или 5,5%. 
В транспортных сетях 35кВ и выше (по области) произошло 52 отказов II степени,
увеличение на 8 или 18%. 
В кабельных сетях города на КЛ-6/10кВ произошло 1032 отказа II степени,  
уменьшение на 7 или 0,6%.</t>
  </si>
  <si>
    <t>Отклонение</t>
  </si>
  <si>
    <t>Председатель Правления</t>
  </si>
  <si>
    <t>Управляющий директор по капитальному строительству</t>
  </si>
  <si>
    <t>Начальник Управления перспективного развития</t>
  </si>
  <si>
    <t>Асылов А.Н.</t>
  </si>
  <si>
    <t>Ибраимханов Д.Е.</t>
  </si>
  <si>
    <t>Жакупбеков Н.Е.</t>
  </si>
  <si>
    <t>Первый заместитель Председателя Правления - Главный инженер</t>
  </si>
  <si>
    <t>Сағындықов Б.Қ.</t>
  </si>
  <si>
    <t>Реконструкция КЛ-35 кВ от ПС№65А"Ремстройтехника" до опоры №2 ПС 36А "Мраморный завод"</t>
  </si>
  <si>
    <t>Корректировка ПСД "Реконструкция и новое строительство электрических сетей 10-6-0,4кВ, замена перегруженных и отработавших нормативный срок КЛ для повышения надежности по РЭС-1"</t>
  </si>
  <si>
    <t xml:space="preserve">Реконструкция и новое строительство электрических сетей 10-6-0,4 кВ , замена перегруженных и отработавщих нормативный срок КЛ для повышения надежности по РЭС-6 </t>
  </si>
  <si>
    <t xml:space="preserve">Корректировка ПСД "Реконструкция и новое строительство электрических сетей 10-6-0,4 кВ , замена перегруженных и отработавщих нормативный срок КЛ для повышения надежности по РЭС-6" </t>
  </si>
  <si>
    <t>Разработка ПСД «Реконструкция и новое строительство электрических сетей 6-10 кВ по РЭС-1, РЭС-2, РЭС-4, РЭС-5, РЭС-6, РЭС-7 замена перегруженных и отработавших нормативный срок КЛ для повышения надежности электроснабжения»</t>
  </si>
  <si>
    <t>Проведение комплексной вневедомственной экспертизы по рабочему проекту «Реконструкция и новое строительство электрических сетей 6-10 кВ по РЭС-1, РЭС-2, РЭС-4, РЭС-5, РЭС-6, РЭС-7 замена перегруженных и отработавших нормативный срок КЛ для повышения надежности электроснабжения»</t>
  </si>
  <si>
    <t>Прокладка КЛ-10кВ: "РП24-оп.№1 ВЛ-6кВ ТП-5041</t>
  </si>
  <si>
    <t>Прокладка КЛ-10кВ от ПС-151А "Райымбек" до РП-41 с.2</t>
  </si>
  <si>
    <t xml:space="preserve">АО "АЖК" является региональной электросетевой компанией на юге Республики Казахстан по передаче и распределению электрической энергии, эксплуатации электрических сетей и подстанций. 
Приказом Агентства РК по регулированию естественных монополий от 24 января 2005 года № 16-ОД АО "АЖК" включено в республиканский раздел Государственного регистра субъектов естественных монополии по предоставлению услуг передачи и распределения электрической энергии. 
 Площадь территории обслуживания -111 731 кв/км </t>
  </si>
  <si>
    <t>Проведение комплексной вневедомственной экспертизы по рабочему проекту "Реконструкция ПС-220/110/10 кВ №7А "АХБК"</t>
  </si>
  <si>
    <t>2022-2023</t>
  </si>
  <si>
    <t>Приобретение оборудования для реконструкции ТП -7 шт.</t>
  </si>
  <si>
    <t>Согласно Правилам определения стоимости работ по проведению комлексной вневедомственной экспертизы проектов строительства объектов (Приказ и.о. Министра национальной экономики Республики Казахстан от 21 декабря 2015 года № 780) стоимость проведения комплексной вневедомственной экспертизы проектов строительства объектов устанавливается по формуле с учетом МРПэ - значение месячного расчетного показателя на дату заключения договора на проведение экспертизы и МРПп - значение месячного расчетного показателя на дату определения стоимости проектных работ.  Ранее МРПп брался по состоянию на 2021 год, также пересмотрена стоимость ПИР с учетом цен 2022 года, соответственно пересмотрена стоимость с учетом МРПп и цен 2022года.</t>
  </si>
  <si>
    <t>Приобретение муфт - 23 шт.</t>
  </si>
  <si>
    <t>Перевод части нагрузок с существующих ПС-5А, ПС-17А и ПС-132А на вновь построенную ПС110/10 "Отрар"</t>
  </si>
  <si>
    <t>Монтаж трансформатора - 1 шт.</t>
  </si>
  <si>
    <t>Разработка автоматизированной системы коммерческого учета электроэнергии ПС областных РЭС и РП города, и расширению существующих систем диспетчеризации с установкой систем телемеханики и связи в ЖРЭС, ТРЭС АО «АЖК</t>
  </si>
  <si>
    <t>Реконструкция и строительство распределительных сетей 35-10-6-0,4кВ по Алматинской области со строительством РП-10кВ и ВЛ-10кВ в Карасайском районе Алматинской области</t>
  </si>
  <si>
    <t>компл.
шт
км</t>
  </si>
  <si>
    <t>компл - 164
штук - 953
км - 34,14</t>
  </si>
  <si>
    <t>компл - 164
штук - 889
км - 34,14</t>
  </si>
  <si>
    <t>Штук -140</t>
  </si>
  <si>
    <t>экономия с процедуры закупа ТМЦ</t>
  </si>
  <si>
    <t>Разработка схемы надежного электроснабжения ТП-2077 "БСМП" (потребитель 1 категории)</t>
  </si>
  <si>
    <t>Информация о сопоставлении фактических показателей исполнения инвестиционной программы (проекта) с показателями, утвержденными в инвестиционной программе (проекте)*</t>
  </si>
  <si>
    <t>отклонение</t>
  </si>
  <si>
    <t>Сагымбеков Ж. Б.</t>
  </si>
  <si>
    <t>Управляющий директор по строительству и ремонту</t>
  </si>
  <si>
    <t>Әбділдабеков Ж. М.</t>
  </si>
  <si>
    <t>Заместитель Председателя Правления - Главный инженер</t>
  </si>
  <si>
    <t xml:space="preserve">Разработка ПСД "Реконструкция ПС 110 кВ №46А "Шоссейная" с заменой трансформаторов на 2х63МВА с КРУН-10кВ" </t>
  </si>
  <si>
    <t xml:space="preserve">Проведение комплексной вневедомственной экспертизы по рабочему проекту "Реконструкция ПС 110 кВ №46А "Шоссейная" с заменой трансформаторов на 2х63МВА с КРУН-10кВ" </t>
  </si>
  <si>
    <t xml:space="preserve">Прокладка силового кабеля  10 кВ </t>
  </si>
  <si>
    <t>Разработка ПСД "Реконструкция ЛЭП-110кВ №103А/104А с заменой существующего провода на композитный</t>
  </si>
  <si>
    <t xml:space="preserve">Проведение комплексной вневедомственной экспертизы по рабочему проекту «Реконструкция и новое строительство электрических сетей 10-6-0,4 кВ по РЭС-1 замена перегруженных и отработавших нормативный срок КЛ для повышения надежности электроснабжения» </t>
  </si>
  <si>
    <t>Приобретение и монтаж оборудования для РП-6 кВ</t>
  </si>
  <si>
    <t xml:space="preserve">Проведение комплексной вневедомственной экспертизы по рабочему проекту «Реконструкция и новое строительство электрических сетей 10-6-0,4 кВ по РЭС-6 замена перегруженных и отработавших нормативный срок КЛ для повышения надежности электроснабжения» </t>
  </si>
  <si>
    <t>СМР «Реконструкция и новое строительство электрических сетей 6-10 кВ по РЭС-1, РЭС-2, РЭС-4, РЭС-5, РЭС-6, РЭС-7 замена перегруженных и отработавших нормативный срок КЛ для повышения надежности электроснабжения»</t>
  </si>
  <si>
    <t>Приобретение силового кабеля 10 кВ</t>
  </si>
  <si>
    <t>Прокладка КЛ-10 кВ "ПС-151А - ТП-1203</t>
  </si>
  <si>
    <t>Перевод электрических сетей 6 кВ РП-42 на повышенное напряжение 10 кВ. Замена существующих КЛ</t>
  </si>
  <si>
    <t>Проведение комплексной вневедомственной экспертизы по рабочему проекту  «Перевод электрических сетей 6 кВ РП-42 на повышенное напряжение 10 кВ. Замена существующих КЛ»</t>
  </si>
  <si>
    <t>Проведение комплексной вневедомственной экспертизы по рабочему проекту «Перевод сетей 6 кВ на напряжение 10 кВ на ПС№6А, ПС №3А (ПС №168А) (2 этап)»</t>
  </si>
  <si>
    <t>2017-2023</t>
  </si>
  <si>
    <t>Разработка автоматизированной системы коммерческого учета электроэнергии ПС областных РЭС и РП города, и расширению существующих систем диспетчеризации с установкой систем телемеханики и связи в ЖРЭС, ТРЭС АО «АЖК (ОФФТЕЙК)</t>
  </si>
  <si>
    <t>метр</t>
  </si>
  <si>
    <t>Модернизация систем безопасности зданий и прилегающих к ним территорий (Манаса 24Б, Розыбакиева,6)</t>
  </si>
  <si>
    <t>Замена КТПН</t>
  </si>
  <si>
    <t>Комплексные работы по замене основного оборудования по г.Алматы и Алматинской области</t>
  </si>
  <si>
    <t>Выключатель вакуумный</t>
  </si>
  <si>
    <t>Выключатель нагрузки</t>
  </si>
  <si>
    <t>Выключатель нагрузки автогазовый</t>
  </si>
  <si>
    <t>Заградитель</t>
  </si>
  <si>
    <t>Ограничитель перенапряжений 110кВ</t>
  </si>
  <si>
    <t>Ограничитель перенапряжения</t>
  </si>
  <si>
    <t>Трансформатор напряжения</t>
  </si>
  <si>
    <t>Элегазовый выключатель на напряжение 110 кВ</t>
  </si>
  <si>
    <t>Аккумуляторная батарея</t>
  </si>
  <si>
    <t>Источник бесперебойного питания</t>
  </si>
  <si>
    <t>Регистратор</t>
  </si>
  <si>
    <t>Шкаф релейной защиты и автоматики</t>
  </si>
  <si>
    <t>Коммуникационный контроллер</t>
  </si>
  <si>
    <t>Конденсатор связи</t>
  </si>
  <si>
    <t>Модем</t>
  </si>
  <si>
    <t>Модуль ввода/вывода</t>
  </si>
  <si>
    <t>Модуль связи</t>
  </si>
  <si>
    <t>Процессор</t>
  </si>
  <si>
    <t>Термосигнализатор</t>
  </si>
  <si>
    <t>Реле защиты</t>
  </si>
  <si>
    <t>Трансформатор тока</t>
  </si>
  <si>
    <t>Устройство защиты</t>
  </si>
  <si>
    <t>Устройство сбора данных телеметрии</t>
  </si>
  <si>
    <t>Модуль ввода-вывода</t>
  </si>
  <si>
    <t>Элемент выкатной</t>
  </si>
  <si>
    <t xml:space="preserve">	Модуль управления</t>
  </si>
  <si>
    <t>Выключатель</t>
  </si>
  <si>
    <t>ВЛ-10кВ ф.2-88И с.М.Дехкан</t>
  </si>
  <si>
    <t>ВЛ-10кВ ф.14-70И (совместный подвес 0,4кВ от ТП №76 на 9 опорах 0,35км) с.Бахар</t>
  </si>
  <si>
    <t>ВЛ-10кВ ф.3-104А с.Тасмурун</t>
  </si>
  <si>
    <t>ВЛ-10кВ ф.7-42И с.Бижанова</t>
  </si>
  <si>
    <t>ВЛ-0,4 кВ ТП-1413 "Юг" мкр.Самгау, ул. Аршалы,Ботакара</t>
  </si>
  <si>
    <t>ВЛ-0,4 кВ ТП-3500 мкр. Таужолы</t>
  </si>
  <si>
    <t>ВЛ-0,4 кВ ТП-3680 мкр.Калкаман-2</t>
  </si>
  <si>
    <t>ВЛ-0,4 кВ ТП-392(4706) мкр.Боролдай</t>
  </si>
  <si>
    <t>ВЛ-0,4 кВ ТП-6958 ул.Саврасова</t>
  </si>
  <si>
    <t>ВЛ-0,4 кВ ТП-7466 мкр.Таугуль, ул. Карменова</t>
  </si>
  <si>
    <t>КЛ-10 кВ ТП-2759 с1,с2 - ТП-2762 с1,с2 ул.Жарокова - уг.ул.Шевченко</t>
  </si>
  <si>
    <t>КЛ-0,4 кВ ТП-5601- к/я-4 ул.Сеченева, 33</t>
  </si>
  <si>
    <t xml:space="preserve">КЛ-0,4 кВ ТП-5648-к/я-11к мкр.Орбита-4 </t>
  </si>
  <si>
    <t>КЛ-0,4 кВ ТП-5632 к/я-10А-к/я10Б, к/я-10В-к/я11 мкр.Орбита-2</t>
  </si>
  <si>
    <t>КЛ-0,4 кВ ТП 6146-КЯ 6 ул.Маметова угол ул.Уалиханова</t>
  </si>
  <si>
    <t>КЛ-0,4 кВ ТП 6146-КЯ 8 ул.Маметова угол ул.Уалиханова</t>
  </si>
  <si>
    <t>КЛ-0,4кВ ТП-7377 М-н Тастак-1</t>
  </si>
  <si>
    <t>работа</t>
  </si>
  <si>
    <t>системный блок 271 шт</t>
  </si>
  <si>
    <t>монитор 150 шт</t>
  </si>
  <si>
    <t>Цифровая камера "Экшн камера", 26 шт</t>
  </si>
  <si>
    <t>Мост измерительный HFJS-8103C, 3 шт</t>
  </si>
  <si>
    <t>Измеритель коэффициента трансформации СА-540, 1шт</t>
  </si>
  <si>
    <t>Микроометр, 7 шт</t>
  </si>
  <si>
    <t>Лицензии Microsoft Visio 24шт</t>
  </si>
  <si>
    <t>Лицензии Microsoft Project proffessional 6 шт</t>
  </si>
  <si>
    <t>Лицензии программного обеспечения CorelDRAW-21шт</t>
  </si>
  <si>
    <t>Аппарат телефонный шнуровой  57 штук</t>
  </si>
  <si>
    <t>Аппарат телефонный бесшнуровой  18 штук</t>
  </si>
  <si>
    <t xml:space="preserve">                                       Дополнительные мероприятия</t>
  </si>
  <si>
    <t>Модернизация и реконструкция ПС в зоне г.Алматы</t>
  </si>
  <si>
    <t>Реконструкции ПС с заменой ОД КЗ 35-110кВ на элегазовые выключатели</t>
  </si>
  <si>
    <t>г.Алматы</t>
  </si>
  <si>
    <t>Реконструкции ПС с заменой масляных выключателей на вакуумные реклоузеры и элегазовые выключатели</t>
  </si>
  <si>
    <t>Приобретение и монтаж выкуумного выключателя 35 кВ (2500А)</t>
  </si>
  <si>
    <t>Реконструкции ПС с заменой выключателей ВМ и ВМГ на вакуумные выключатели (ретрофит) г.Алматы</t>
  </si>
  <si>
    <t xml:space="preserve">Приобретение и монтаж выкуумного выключателя 10 кВ </t>
  </si>
  <si>
    <t>«Перевод ПС-35/10кВ №133А «Орбита» в РП-10кВ совмещенный с ТП-10/0,4кВ»</t>
  </si>
  <si>
    <t>Приобретение муфт</t>
  </si>
  <si>
    <t>Модернизация и реконструкция ЛЭП-6-10-0,4 кВ в зоне г.Алматы</t>
  </si>
  <si>
    <t>Разработка ПСД «Реконструкция ВЛ-0,4 кВ по РЭС с заменой проводов на СИП, в том числе строительство и реконструкция существующих ТП-6-10/0,4 кВ для разгрузки перегруженных ТП-6-10/0,4 кВ»</t>
  </si>
  <si>
    <t>Разработка ПСД «Реконструкция и новое строительство электрических сетей 6-10 кВ по РЭС-1, РЭС-2, РЭС-5, РЭС-6, РЭС-7 замена перегруженных и отработавших нормативный срок КЛ для повышения надежности электроснабжения»</t>
  </si>
  <si>
    <t>по Алматинской области</t>
  </si>
  <si>
    <t>Реконструкция и модернизации ПС в зоне Алматинской области</t>
  </si>
  <si>
    <t>Реконструкции ПС с заменой выключателей ВМ и ВМГ на вакуумные выключатели (ретрофит) Алматинская область</t>
  </si>
  <si>
    <t xml:space="preserve"> Замена ОДКЗ-110кВ, с модернизацией устройств РЗиА РЗиА и АСКУЭ на №55И ПС «Панфиловская», ПС №29А «Узын Агаш», ПС №114 «Междуреченская», №121И ПС «Есик Западная», ПС №39И «БайдекеБи» Алматинской области</t>
  </si>
  <si>
    <t>Приобретение и монтаж блока измерительно-преоброзовательный РТВ</t>
  </si>
  <si>
    <t>Приобретение и монтаж элегазовые выключатели 110 кВ</t>
  </si>
  <si>
    <t xml:space="preserve">Разработка ПСД "Реконструкция ВЛ-110 кВ №119А, №127А, №128А, №152А, №157А" </t>
  </si>
  <si>
    <t>Реконструкция и модернизация электрических сетей-6-10-0,4кВ в зоне Алматинской области</t>
  </si>
  <si>
    <t>Разработка ПСД по реконструкции и модернизации ЛЭП-6-10-0,4кВ в зоне Алматинской области</t>
  </si>
  <si>
    <t>Оптимизация протяженных сетей 6-10кВ с установкой в сеть "умных" выключателей</t>
  </si>
  <si>
    <t>Приобретение и монтаж выключателя ваккумный наружной установки с функцией АПВ</t>
  </si>
  <si>
    <t>«Замена существующей КЛ-10 кВ ф.1-35А от ПС-35А до опоры №1 ВЛ-10 кВ с выносом с территории застройки, расположенный по адресу: Илийский район, п. Боралдай»</t>
  </si>
  <si>
    <t>Приобретение и прокладка КЛ-10 кВ</t>
  </si>
  <si>
    <t xml:space="preserve">Замена СКТП-10/0,4кВ на КТПН-10/0,4кВ (с увеличением мощности трансформаторов) Есикский РЭС, Карасайский РЭС, Отеген Батыр РЭС (КТПН-Т-400/10 У1 воздушнный ввод на ВНА, выход 0,4кВ (4*250А) корпус крашенный металл </t>
  </si>
  <si>
    <t>Отчет об исполнении  инвестиционной программы  за 2023 год</t>
  </si>
  <si>
    <t>28.1</t>
  </si>
  <si>
    <t>28.2</t>
  </si>
  <si>
    <t>28.3</t>
  </si>
  <si>
    <t>28.4</t>
  </si>
  <si>
    <t>28.5</t>
  </si>
  <si>
    <t>28.6</t>
  </si>
  <si>
    <t>28.7</t>
  </si>
  <si>
    <t>28.8</t>
  </si>
  <si>
    <t>28.9</t>
  </si>
  <si>
    <t>28.10</t>
  </si>
  <si>
    <t>28.11</t>
  </si>
  <si>
    <t>Установка очистки масел, производительность более 10 м3/час, дегазационная установка УВДМ-6М1  (экономия по статье "Тех.потери" )</t>
  </si>
  <si>
    <t>Электростанция, передвижная, дизельная, ДЭС - 250 на двухосном шасси (Дизель-генераторная установка,</t>
  </si>
  <si>
    <t>Автотранспорт (Пикап) 3шт</t>
  </si>
  <si>
    <t>Автотранспорт (Hyundai Sonata, легковой, класс В) 2шт</t>
  </si>
  <si>
    <t>28.12</t>
  </si>
  <si>
    <t>28.13</t>
  </si>
  <si>
    <t>28.14</t>
  </si>
  <si>
    <t>28.15</t>
  </si>
  <si>
    <t>28.16</t>
  </si>
  <si>
    <t>28.17</t>
  </si>
  <si>
    <t>28.18</t>
  </si>
  <si>
    <t>Фреза-бензорез 14 штук</t>
  </si>
  <si>
    <t xml:space="preserve">факт текущего года </t>
  </si>
  <si>
    <t>10,90%</t>
  </si>
  <si>
    <t xml:space="preserve"> По итогам  2023 года объемы передачи электроэнергии по сетям АО «АЖК»  составили 8 686 187,648 тыс.кВт.час, что больше объемов 2022 года (8 159 232,481 тыс.кВт.час) на 526 955,167 тыс.кВт.час или 6,46%. 
На увеличение объемов передачи электроэнергии в 2023 году по отношению к 2022 году повлияли следующие факторы: 
 1. На увеличение объемов передачи по итогам 2023 года повлияла чрезвычайная ситуация в стране в январе 2022 года, где произошло резкое снижение потребления в связи с январскими событиями. В январе 2023 года по сравнению с прошлым годом произошло увеличение передачи на 20,37% по отношению к аналогичному месяцу прошлого года. 
 2. Температурный фактор. Поскольку основным потребителем услуги по передаче электроэнергии по сетям АО «АЖК» является ТОО «АлматыЭнергоСбыт» (около 84% от общего объема передачи), потребление которого характеризуется бытовой, мелкомоторной нагрузкой и полностью отсутствием больших производств, потребление Алматинского энергоузла напрямую зависит от температуры наружного воздуха. За 2023 год среднегодовая температура наружного воздуха (+12,0 град) была аналогично температуре наружного воздуха 2022 года (+12,0 град). Зависимость потребления электроэнергии от температуры оценочно: при уменьшении на 1 градус температуры происходит увеличение потребления на 1,5-2% и наоборот. Однако, более холодная зима и жаркое лето 2023 года по сравнению с 2022 годом привели к увеличению потребления.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В энергетике РК нормальный прирост при стабильном развитии экономики из года в год составляет 3-4%. Так как Алматинский энергорегион является самым крупнейшим городом в стране и как крупнейший мегаполис с наибольшим населением с образовательными центрами республики, где сосредоточен значительный человеческий капитал, расположено большинство многочисленных достопримечательностей, исторических памятников культуры и истории, в контрастной архитектуре города – от старинных зданий до суперсовременных высотных комплексов, потребность в электроэнергии все больше увеличивается из года в год.</t>
  </si>
  <si>
    <t xml:space="preserve">  АО «АЖК» является энергопередающей организацией, для которой одной из основных задач в области энергосбережения является снижение потерь электроэнергии в электрических сетях АО «АЖК». Для этого в АО «АЖК» постоянно разрабатываются и выполняются планы по снижению потерь электроэнергии и программы энергосбережения и энергоэффективности. 
В целях реализации Закона Республики Казахстан от 25 декабря 1997 года №210-1 «Об энергосбережении» и во исполнении Послания Президента РК народу Казахстана от 02 февраля 2010г., в АО «АЖК» в 2020 году разработана и утверждена Приказом АО «АЖК» №099-п от 12.06.2020г. «Программа энергосбережения и повышения энергоэффективности в электрических сетях АО «АЖК» на 2020-2024гг.» (далее Программа). 
   Как один из пунктов Программы, в 2020 году в АО «АЖК» был утвержден «План организационно-технических мероприятий снижению технических потерь электроэнергии в АО «АЖК» на 2020-2024гг. основными пунктами которого являются: отключение трансформаторов в режимах малых нагрузок; отключение трансформаторов на подстанциях с сезонной нагрузкой 35-220кВ; снижение расхода электроэнергии на собственные нужды подстанций; замена проводов на перегруженных линиях; замена перегруженных и ввод в эксплуатацию дополнительных трансформаторов. Выполнение указанных мероприятий за 2023 год привели к снижению фактических потерь электроэнергии в сетях АО «АЖК» на 5 937,29 тыс.кВт.ч. 
   А также, постоянное проведение данных мероприятий по снижению потерь электроэнергии привело к снижению фактических потерь электроэнергии в сети Общества с 19,23% в 2008 году до 10,90%  по итогам 12 месяцев 2023 года (при нормативных потерях 12,79% за 12 месяцев 2023года). Сверхнормативные потери в сетях АО «АЖК» отсутствуют  начиная с 2012 года. </t>
  </si>
  <si>
    <t xml:space="preserve"> По итогам  2023 года объемы передачи электроэнергии по сетям АО «АЖК»  составили 8 686 187,648 тыс.кВт.час, что больше объемов 2022 года (8 159 232,481 тыс.кВт.час) на 526 955,167 тыс.кВт.час или 6,46%. 
На увеличение объемов передачи электроэнергии в 2023 году по отношению к 2022 году повлияли следующие факторы: 
 1. На увеличение объемов передачи по итогам 2023 года повлияла чрезвычайная ситуация в стране в январе 2022 года, где произошло резкое снижение потребления в связи с январскими событиями. В январе 2023 года по сравнению с прошлым годом произошло увеличение передачи на 20,37% по отношению к аналогичному месяцу прошлого года. 
 2. Температурный фактор. Поскольку основным потребителем услуги по передаче электроэнергии по сетям АО «АЖК» является ТОО «АлматыЭнергоСбыт» (около 84% от общего объема передачи), потребление которого характеризуется бытовой, мелкомоторной нагрузкой и полностью отсутствием больших производств, потребление Алматинского энергоузла напрямую зависит от температуры наружного воздуха. За 2023 год среднегодовая температура наружного воздуха (+12,0 град) была аналогично температуре наружного воздуха 2022 года (+12,0 град). Зависимость потребления электроэнергии от температуры оценочно: при уменьшении на 1 градус температуры происходит увеличение потребления на 1,5-2% и наоборот. Однако, более холодная зима и жаркое лето 2023 года по сравнению с 2022 годом привели к увеличению потребления.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В энергетике РК нормальный прирост при стабильном развитии экономики из года в год составляет 3-4%. Так как Алматинский энергорегион является самым крупнейшим городом в стране и как крупнейший мегаполис с наибольшим населением с образовательными центрами республики, где сосредоточен значительный человеческий капитал, расположено большинство многочисленных достопримечательностей, исторических памятников культуры и истории, в контрастной архитектуре города – от старинных зданий до суперсовременных высотных комплексов, потребность в электроэнергии все больше увеличивается из года в год.
</t>
  </si>
  <si>
    <t xml:space="preserve">   АО «АЖК» является энергопередающей организацией, для которой одной из основных задач в области энергосбережения является снижение потерь электроэнергии в электрических сетях АО «АЖК». Для этого в АО «АЖК» постоянно разрабатываются и выполняются планы по снижению потерь электроэнергии и программы энергосбережения и энергоэффективности. 
В целях реализации Закона Республики Казахстан от 25 декабря 1997 года №210-1 «Об энергосбережении» и во исполнении Послания Президента РК народу Казахстана от 02 февраля 2010г., в АО «АЖК» в 2020 году разработана и утверждена Приказом АО «АЖК» №099-п от 12.06.2020г. «Программа энергосбережения и повышения энергоэффективности в электрических сетях АО «АЖК» на 2020-2024гг.» (далее Программа). 
   Как один из пунктов Программы, в 2020 году в АО «АЖК» был утвержден «План организационно-технических мероприятий снижению технических потерь электроэнергии в АО «АЖК» на 2020-2024гг. основными пунктами которого являются: отключение трансформаторов в режимах малых нагрузок; отключение трансформаторов на подстанциях с сезонной нагрузкой 35-220кВ; снижение расхода электроэнергии на собственные нужды подстанций; замена проводов на перегруженных линиях; замена перегруженных и ввод в эксплуатацию дополнительных трансформаторов. Выполнение указанных мероприятий за 2023 год привели к снижению фактических потерь электроэнергии в сетях АО «АЖК» на 5 937,29 тыс.кВт.ч. 
   А также, постоянное проведение данных мероприятий по снижению потерь электроэнергии привело к снижению фактических потерь электроэнергии в сети Общества с 19,23% в 2008 году до 10,90%  по итогам 12 месяцев 2023 года (при нормативных потерях 12,79% за 12 месяцев 2023года). Сверхнормативные потери в сетях АО «АЖК» отсутствуют  начиная с 2012 года. 
</t>
  </si>
  <si>
    <t>Увеличение аварийности связано с ухудшением погодных условий в весенне-осенний период и принятием набаланс АО "АЖК" бесхозных сетей 
 За 12 месяцев 2023 года зафиксирован 1 случай отказа I-степени в электрических сетях АО АЖК. Произошло 1312 отказов II-степени по сравнению с 1120 отказами в 2022г. (увеличение на 17.1%). Состояние аварийности за 12 месяцев 2023 года в электрических сетях АО АЖК выглядит следующим образом (сравнение с аналогичным периодом 2022 года): 
В транспортных сетях 35кВ и выше (в черте города) произошло 91 отказов II степени,</t>
  </si>
  <si>
    <t>Увеличение аварийности связано с ухудшением погодных условий в весенне-осенний период и принятием набаланс АО "АЖК" бесхозных сетей.
 За 12 месяцев 2023 года зафиксирован 1 случай отказа I-степени в электрических сетях АО АЖК. Произошло 1312 отказов II-степени по сравнению с 1120 отказами в 2022г. (увеличение на 17.1%). Состояние аварийности за 12 месяцев 2023 года в электрических сетях АО АЖК выглядит следующим образом (сравнение с аналогичным периодом 2022 года): 
В транспортных сетях 35кВ и выше (в черте города) произошло 91 отказов II степени,</t>
  </si>
  <si>
    <t>Тендерная документация была загружена на сайт закупок 15.11.2023г. 
По СЗ от УЗ №19-37705 от 22.11.2023г закупка работ отменена в связи с окончанием текущего финансового года и сроком исполнения договоров.</t>
  </si>
  <si>
    <t>Устройство зарядно-выпрямительное</t>
  </si>
  <si>
    <t>Разработка землеустроительного проекта под строительство ЛЭП-110/220кВ в рамках проекта «Развитие сетей Шелекского энергоузла»</t>
  </si>
  <si>
    <t>Землеустроительный проект</t>
  </si>
  <si>
    <t>В связи с поступившей жалобой от Товарищество с ограниченной ответственностью "KazProm LLP" № 2838307662 от 12.12.2023г. заключение договора было приостановлено, срок рассмотрения жалобы 20 рабочих дней, что привело к неосвоению средств для закупа мониторов.</t>
  </si>
  <si>
    <t>На основании  протокола несоответствия, закуп цифровой камеры «Экшн камеры» не состоялся.</t>
  </si>
  <si>
    <t xml:space="preserve">Мост измерительный ввиду увеличения цены, проведена корректировка, с сокращением количества, с трех штук до двух, на сумму 14011тыс.тг., однако ввиду необходимости ОС, было восстановлено прежнее количество за счет экономии с других материалов. </t>
  </si>
  <si>
    <t>Согласно протокола итогов закупа, проведенных способом запроса ценовых предложений с применением торгов на понижение цены, потенциальным поставщиком (победителем) признано ТОО «OLMATEK», который на основании заключенного договора № 934910/2023/1 от 26.12.2023 года (далее - Договор), обязался поставить в АО «Алатау Жарык Компаниясы» Микроомметр (далее - Товар), согласно условиям Договора, поставка Товара должна быть произведена до 31.12.2023 года. Однако при отсутствии объективных причин ТОО «OLMATEK» не поставило Товар в указанные сроки, тем самым, не исполнив принятые на себя договорные обязательства. В тоже время, учитывая окончания срока действия Договора, АО «АЖК» направило в адрес ТОО «OLMATEK» уведомление о расторжении Договора.</t>
  </si>
  <si>
    <t xml:space="preserve">    В соответствии с утвержденным Приказом Министра энергетики РК №311 от 16.09.2020 года, была разработана новая методика расчета «Методические рекомендации по оценке износа основного электросетевого оборудования энергопередающих организаций», в связи с чем, экспертная организация выполнила работы по расчету износа основного электрооборудования компании.
         Общий физический износ основного электросетевого оборудования АО АО «АЖК» на 2021 год составил 93,34%.	
         По итогам исполнения инвестиционной программы АО «АЖК», износ на 2022г. составил 92,67%, на 2023г. 91,25%.
         </t>
  </si>
  <si>
    <t>2019-2023</t>
  </si>
  <si>
    <t>Прокладка силового кабеля  10 кВ -3,386 км</t>
  </si>
  <si>
    <t>Монтаж реклоузера вакуумного автоматического - 1 компект</t>
  </si>
  <si>
    <t xml:space="preserve">Монтаж реклоузера вакуумного автоматического -1 комплетк </t>
  </si>
  <si>
    <t>Монтаж и наладка устройств телемеханики в РП -3 компл№</t>
  </si>
  <si>
    <t>Прокладка силового кабеля  10 кВ -46 км</t>
  </si>
  <si>
    <t>монтаж и наладка устройств телемеханики в ТП-9 шт.</t>
  </si>
  <si>
    <t>Приобретение силового кабеля 10 кВ - 49 км</t>
  </si>
  <si>
    <t>Приобретение Муфт - 349 шт.</t>
  </si>
  <si>
    <t>Установка наружной ячейки КСО - 1 комплект</t>
  </si>
  <si>
    <t>Прокладка силового кабеля  10 кВ  - 1,45 км.</t>
  </si>
  <si>
    <t>Прокладка силового кабеля  10 кВ  - 0,23 км.</t>
  </si>
  <si>
    <t>монтаж устройств телемеханики для ТП - 1 комплект.</t>
  </si>
  <si>
    <t>Прокладка силового кабеля  10 кВ - 6,732 км</t>
  </si>
  <si>
    <t>Приобретение силового кабеля 10 кВ - 22 км</t>
  </si>
  <si>
    <t>Приобретение муфт - 103шт.</t>
  </si>
  <si>
    <t>Прокладка силового кабеля  10 кВ - 8 км</t>
  </si>
  <si>
    <t>Монтаж муфт-18шт.</t>
  </si>
  <si>
    <t>Прокладка силового кабеля  10 кВ - 23,894 км.</t>
  </si>
  <si>
    <t>Приобретение оборудования для РП - 1 компл.</t>
  </si>
  <si>
    <t>Приобретение оборудования для реконсрукции ТП - 9 компл.</t>
  </si>
  <si>
    <t>Приобретение ШУЭ - 70 шт.</t>
  </si>
  <si>
    <t>Реконструкция ТП - 28 шт.</t>
  </si>
  <si>
    <t>Приобретение здания блочно-модульного типа БМЗ из сэндвич панелей - 5 компл.</t>
  </si>
  <si>
    <t>Работы по монтажу автоматической пожарно-охранной сигнализации на РП - 4 компл.</t>
  </si>
  <si>
    <t>Работы по монтажу оборудования системы телемеханики на ПС-1компл.</t>
  </si>
  <si>
    <t>Работы по монтажу оборудования системы телемеханики в РП-2 компл</t>
  </si>
  <si>
    <t>Работы по монтажу оборудования системы телемеханики на ТП-31 компл.</t>
  </si>
  <si>
    <t>Приобретение и монтаж видеостенных панелей - 47 шт.</t>
  </si>
  <si>
    <t>Приобретение и монтаж коммутатора сетевых EX2300 - 4  шт.</t>
  </si>
  <si>
    <t>Приобретение и монтаж коммутаторов Cisco - 4 шт</t>
  </si>
  <si>
    <t>Приобретение  пульта, рабочих мест - 8 компл.</t>
  </si>
  <si>
    <t>Приобретение и монтаж шкафа центра обработки данных - 2 шт.</t>
  </si>
  <si>
    <t>Приобретение и монтаж сервера SCADA - 6 шт.</t>
  </si>
  <si>
    <t>Приобретение дизельного генератора - 2 шт.</t>
  </si>
  <si>
    <t>Монтаж устройств защиты на ТП - 232</t>
  </si>
  <si>
    <t>Приобретение устройств защиты - 233 шт.</t>
  </si>
  <si>
    <t>Анкерный зажим A-SLC. AC20.02- 94 шт.</t>
  </si>
  <si>
    <t>Анкерный зажим A-SLC. AC20.03 - 31 шт.</t>
  </si>
  <si>
    <t>Анкерный зажим A-SLC. AC20.04 - 300 шт.</t>
  </si>
  <si>
    <t>Поддерживающий зажим A-SLC. SCА.20.01 - 209 шт.</t>
  </si>
  <si>
    <t>Бандажная стальная лента A-SLC.BSL.20.01. - 1523 метр</t>
  </si>
  <si>
    <t>Плашечный зажим A-SLC. RC.20.01 - 34 шт.</t>
  </si>
  <si>
    <t>Плашечный соединительный зажим A-SLC. RCC.20.01  - 231 шт.</t>
  </si>
  <si>
    <t>Герметичный прокалывающий зажим A-SLC. SPC.20.02 - 525 шт.</t>
  </si>
  <si>
    <t>Герметичный прокалывающий зажим A-SLC. SPC.20.03 - 230 шт.</t>
  </si>
  <si>
    <t>Крюк сквозной A-SLC. SC.20.02. - 31 шт.</t>
  </si>
  <si>
    <t>Универсальный крюк A-SLC.UC.20.01 - 133 шт.</t>
  </si>
  <si>
    <t>Гайка крюкообразная A-SLC.NH.20.01. - 20 шт.</t>
  </si>
  <si>
    <t>Гайка крюкообразная A-SLC.NH.20.02. - 18 шт.</t>
  </si>
  <si>
    <t>Бандажный  крюк A-SLC.СB.20.02 - 62 шт.</t>
  </si>
  <si>
    <t>Крюк сквозной A-SLC. SC.20.01. - 119 шт.</t>
  </si>
  <si>
    <t>Бандажный  крюк A-SLC.СB.20.01. - 49 шт.</t>
  </si>
  <si>
    <t>Универсальный крюк A-SLC.UC.20.02 - 133 шт.</t>
  </si>
  <si>
    <t>Дистанционный бандаж  A-SLC. DB.20.01 - 19 шт.</t>
  </si>
  <si>
    <t>Дистанционный фиксатор A-SLC.RL.20.01 - 930 шт.</t>
  </si>
  <si>
    <t>Скрепы A-SLC.BSL.20.02. - 2343 шт.</t>
  </si>
  <si>
    <t>Мачтовый рубильник до 160А A-SLC. MS.20.02 - 16 шт.</t>
  </si>
  <si>
    <t>ОПН с прокалывающим зажимом  A-SLC. SPC.20.04 - 119 шт.</t>
  </si>
  <si>
    <t>Анкерный зажим A-SLC. AC20.02 - 16 шт.</t>
  </si>
  <si>
    <t>Анкерный зажим A-SLC. AC20.03 - 95 шт.</t>
  </si>
  <si>
    <t>Анкерный зажим A-SLC. AC20.04 - 81 шт.</t>
  </si>
  <si>
    <t>Поддерживающий зажим A-SLC. SCА.20.01 - 47 шт.</t>
  </si>
  <si>
    <t>Бандажная стальная лента A-SLC.BSL.20.01. - 1635 метр</t>
  </si>
  <si>
    <t>Плашечный соединительный зажим A-SLC. RCC.20.01 - 316 шт.</t>
  </si>
  <si>
    <t>Герметичный прокалывающий зажим A-SLC. SPC.20.02 - 181 шт.</t>
  </si>
  <si>
    <t>Герметичный прокалывающий зажим A-SLC. SPC.20.03 - 273 шт.</t>
  </si>
  <si>
    <t>Крюк сквозной A-SLC. SC.20.02. - 233 шт.</t>
  </si>
  <si>
    <t>Универсальный крюк A-SLC.UC.20.01 - 39 шт.</t>
  </si>
  <si>
    <t>Гайка крюкообразная A-SLC.NH.20.01. - 127 шт.</t>
  </si>
  <si>
    <t>Гайка крюкообразная A-SLC.NH.20.02. - 292 шт.</t>
  </si>
  <si>
    <t>Бандажный  крюк A-SLC.СB.20.02 - 407 шт.</t>
  </si>
  <si>
    <t>Крюк сквозной A-SLC. SC.20.01. - 93 шт.</t>
  </si>
  <si>
    <t>Универсальный крюк A-SLC.UC.20.02 - 39 шт.</t>
  </si>
  <si>
    <t>Бандажный  крюк A-SLC.СB.20.01. - 344 шт.</t>
  </si>
  <si>
    <t>Дистанционный бандаж  A-SLC. DB.20.01 - 304 шт.</t>
  </si>
  <si>
    <t>Дистанционный фиксатор A-SLC.RL.20.01 71 шт.</t>
  </si>
  <si>
    <t>Скрепы A-SLC.BSL.20.02. - 6652 шт.</t>
  </si>
  <si>
    <t>Мачтовый рубильник до 160А A-SLC. MS.20.02 - 3 шт</t>
  </si>
  <si>
    <t>ОПН с прокалывающим зажимом  A-SLC. SPC.20.04 - 2 шт.</t>
  </si>
  <si>
    <t>Анкерный зажим A-SLC. AC20.03 - 58 шт.</t>
  </si>
  <si>
    <t>Анкерный зажим A-SLC. AC20.04 - 161 шт.</t>
  </si>
  <si>
    <t>Поддерживающий зажим A-SLC. SCА.20.01 -35 шт.</t>
  </si>
  <si>
    <t>Бандажная стальная лента A-SLC.BSL.20.01. - 610 метр</t>
  </si>
  <si>
    <t>Плашечный зажим A-SLC. RC.20.01 - 13 шт.</t>
  </si>
  <si>
    <t>Плашечный соединительный зажим A-SLC. RCC.20.01  - 65 шт.</t>
  </si>
  <si>
    <t>Герметичный прокалывающий зажим A-SLC. SPC.20.02 - 302 шт.</t>
  </si>
  <si>
    <t>Герметичный прокалывающий зажим A-SLC. SPC.20.03 - 65 шт.</t>
  </si>
  <si>
    <t>Крюк сквозной A-SLC. SC.20.02. - 12 шт.</t>
  </si>
  <si>
    <t>Универсальный крюк A-SLC.UC.20.01 - 85 шт.</t>
  </si>
  <si>
    <t>Гайка крюкообразная A-SLC.NH.20.01. - 1 шт.</t>
  </si>
  <si>
    <t>Гайка крюкообразная A-SLC.NH.20.02. - 4 шт.</t>
  </si>
  <si>
    <t>Бандажный  крюк A-SLC.СB.20.02 -4 шт.</t>
  </si>
  <si>
    <t>Крюк сквозной A-SLC. SC.20.01. - 27 шт.</t>
  </si>
  <si>
    <t>Бандажный  крюк A-SLC.СB.20.01. - 53 шт.</t>
  </si>
  <si>
    <t>Универсальный крюк A-SLC.UC.20.02 - 85 шт.</t>
  </si>
  <si>
    <t>Дистанционный фиксатор A-SLC.RL.20.01 - 599 шт.</t>
  </si>
  <si>
    <t>Скрепы A-SLC.BSL.20.02. - 1039 шт.</t>
  </si>
  <si>
    <t>Мачтовый рубильник до 160А A-SLC. MS.20.02 - 1 шт.</t>
  </si>
  <si>
    <t>ОПН с прокалывающим зажимом  A-SLC. SPC.20.04 - 36 шт.</t>
  </si>
  <si>
    <t>Приобретение и монтаж блочно-модульного здания - 1 компл.</t>
  </si>
  <si>
    <t>Приобретение и монтаж камер КСО - 13 шт.</t>
  </si>
  <si>
    <t>Приобретение и монтаж трансформатора ТСЛ 630/6/10-0,4 кВ - 1 шт.</t>
  </si>
  <si>
    <t>Прокладка силового кабеля  10 кВ - 18,06 км.</t>
  </si>
  <si>
    <t>Видеокамера внутренняя - 88 шт.</t>
  </si>
  <si>
    <t>Видеокамера уличная - 77 шт.</t>
  </si>
  <si>
    <t>Жесткий диск - 16 шт.</t>
  </si>
  <si>
    <t>Программное обеспечение - 2 шт.</t>
  </si>
  <si>
    <t>Системный блок - 2 шт.</t>
  </si>
  <si>
    <t>Преобразователь интерфейса  - 3 шт.</t>
  </si>
  <si>
    <t>Сетевой видеорегистратор для видеокамер - 6 шт.</t>
  </si>
  <si>
    <t>Сетевые видеорегистраторы под управлением - 2 шт.</t>
  </si>
  <si>
    <t>Управляемый коммутатор (24 канальный ) - 7 шт.</t>
  </si>
  <si>
    <t>Управляемый коммутатор (16 канальный ) - 5 шт.</t>
  </si>
  <si>
    <t>Удаленное рабочее место  - 3 шт.</t>
  </si>
  <si>
    <t>Профессиональное программное обеспечение для синхронизации архива - 165 шт.</t>
  </si>
  <si>
    <t>Программное обеспечение для турникета - 1 шт.</t>
  </si>
  <si>
    <t>Программное обеспечение для распознавания авто номеров - 2 шт.</t>
  </si>
  <si>
    <t>Интеграция с системы контроля и управления доступом - 2 шт.</t>
  </si>
  <si>
    <t>Пакет лицензий - 2 шт.</t>
  </si>
  <si>
    <t>Монитор - 2 шт.</t>
  </si>
  <si>
    <t>LED телевизор -8 шт.</t>
  </si>
  <si>
    <t>Шлагбаум - 3 шт.</t>
  </si>
  <si>
    <t>Сетевой контроллер (для открытия и закрытия турникетов) - 6 шт.</t>
  </si>
  <si>
    <t>Серый считыватель (карточки) - 12 шт.</t>
  </si>
  <si>
    <t>Устройство удаленного мониторинга датчиков - 4 шт.</t>
  </si>
  <si>
    <t>Турникет - 4 шт.</t>
  </si>
  <si>
    <t>Комплект радиосигнализации -2 шт.</t>
  </si>
  <si>
    <t>Преобразователь интерфейса - 2 шт.</t>
  </si>
  <si>
    <t>Оптическая муфта - 5 шт.</t>
  </si>
  <si>
    <t>Коммутатор - 1 шт</t>
  </si>
  <si>
    <t>Контроллер двухпроводной линии связи (для адресных систем). - 59 шт.</t>
  </si>
  <si>
    <t>Релейный сигнально-пусковой блок с управлением по интерфейсу - 60 шт.</t>
  </si>
  <si>
    <t>Блок питания - 33 шт.</t>
  </si>
  <si>
    <t>Извещатель пожарный дымовой оптико-электронный - 1137 шт.</t>
  </si>
  <si>
    <t>Извещатель пожарный ручной адресный - 95 шт.</t>
  </si>
  <si>
    <t>Прибор управления оповещением -  20 шт.</t>
  </si>
  <si>
    <t>Преобразователь интерфейса - 5 шт.</t>
  </si>
  <si>
    <t>Контроллер двухпроводной линии связи (для адресных систем). - 3 шт.</t>
  </si>
  <si>
    <t>Релейный сигнально-пусковой блок с управлением по интерфейсу - 66 шт.</t>
  </si>
  <si>
    <t>Блоки съемные и выдвижные (модули, ячейки, ТЭЗ), масса до 5 кг. Монтаж оборудования - 2 шт.</t>
  </si>
  <si>
    <t>128-и канальный IP-видеорегистратор Модель - DS-96128NI-I16 576Mbps  - 16 шт.</t>
  </si>
  <si>
    <t>16 х Жесткий диск для сетевого хранилища Модель - DS-AIoT HDD HK728TAH/8T1 - 8 шт.</t>
  </si>
  <si>
    <t>22 Монитор Модель - DS-D5022FC-C (European standard)  - 12 шт.</t>
  </si>
  <si>
    <t>43" Монитор Модель - DS-D5043UC 43" - 17 шт.</t>
  </si>
  <si>
    <t xml:space="preserve">Detection range:12m 85.9°;30Kg pet immunity;IR LED; DS-PD1-MC-RS/ Магнитоконтактный датчик. - 1 шт </t>
  </si>
  <si>
    <t>DS-VP41D-C/HW7, Рабочая станция,i7-12700/8G DDR4х2/M.2 256G  - 269 шт.</t>
  </si>
  <si>
    <t>DS-PDSMK-4BAR , Дымовой извещатель 4-wire;Local test;85dB - 136 шт.</t>
  </si>
  <si>
    <t>DS-PD1-MC-RS, Магнитоконтактный датчик Detection range,12m 85,9°;30Kg pet immunity;IR LED - 156 шт.</t>
  </si>
  <si>
    <t>DS-PDD12P-EG2, Проводной PIR-датчик Detection range:12m 85.9°;30Kg pet immunity;IR LED -56 шт.</t>
  </si>
  <si>
    <t>DS-PS1-R , Проводной уличный оповещатель 8~16VDC - 22 шт.</t>
  </si>
  <si>
    <t>DS-PHA64-LP, Проводная охранная панель 1. Speed-X technology 2. BUS HD PIRCAM - 35 шт.</t>
  </si>
  <si>
    <t>DS-PM1-I8O2-H , Проводной расширитель на 8 шлейфов,1. Speed-X technology,2. Cascade connection - 8 шт.</t>
  </si>
  <si>
    <t>DS-PM1-O4L-H, Модуль расширения выходов, 1. Speed-X technology, 2. Cascade connection - 27 шт.</t>
  </si>
  <si>
    <t>DS-K7PEB, Кнопка аварийного выхода - 112 шт.</t>
  </si>
  <si>
    <t>HWR 118T Настенный динамик 5W - 83 шт.</t>
  </si>
  <si>
    <t>АКБ Номинальное напряжение 12, номинальная емкость (25°С) 20 часовой разряд 7 Ач. Аккумулятор - 4 шт.</t>
  </si>
  <si>
    <t>Бесконтактная кнопка выхода Модель - DS-K7P03(O-NEU)/T система контроля управления - 20 шт.</t>
  </si>
  <si>
    <t xml:space="preserve">Биометрический терминал доступа Модель - DS-K1T673DX Face Recognition Terminal, 7-inch LCD touch screen, - 22 шт </t>
  </si>
  <si>
    <t>Блоки съемные и выдвижные (модули, ячейки, ТЭЗ), масса до 5 кг. Монтаж оборудования - 6 шт.</t>
  </si>
  <si>
    <t>Доводчик дверной ГОСТ Р 56177-2014 7 класса, на массу дверного полотна до 160 кг - 874 шт.</t>
  </si>
  <si>
    <t>Дымовой извещатель 4-wire;Local test;»85dB DS-PDSMK-4BAR - 18 шт.</t>
  </si>
  <si>
    <t>Источник бесперебойного питания SVC V1500-F - 1 шт.</t>
  </si>
  <si>
    <t>Источник питания резервированный РИП-12, исполнение 01 - 55 шт.</t>
  </si>
  <si>
    <t>Кнопка аварийного выхода DS-K7PEB - 2 шт.</t>
  </si>
  <si>
    <t>Комплект монтажных уголков для электромагнитных замков 258-LZ:LZ-Bracket of Magnetic Lock,  - 11 шт.</t>
  </si>
  <si>
    <t>Комплект 2 - SFP 1 - SFP модуль Модель - HK-SFP-1.25G-20-1310 TX1310nm/1.25G, поддерживает передачу на скорости - 8 шт.</t>
  </si>
  <si>
    <t>Кроштейн турникета для терминалов Модель - DS-KAB6-ZU1  - 76 шт.</t>
  </si>
  <si>
    <t>Купольная 4Мп видеокамераМодель - DS-2CD3746G2-IZS (2.7-13.5mm)(H) - 202 шт</t>
  </si>
  <si>
    <t>Магнитоконтактный датчик Detection range:12m 85.9°;30Kg pet immunity;IR LED DS-PD1-MC-RS - 20 шт.</t>
  </si>
  <si>
    <t>Модуль расширения выходов 1. Speed-X technology 2. Cascade connection DS-PM1-O4L-H - 4 шт.</t>
  </si>
  <si>
    <t>Однодверный магнитный замок HIKVISION DS-K4H258S ЗАМОК 280 КГ(комплекте с уголками) - 108 шт.</t>
  </si>
  <si>
    <t>Оповещатель световой модели ЛЮКС-12 "Выход" - 11 шт.</t>
  </si>
  <si>
    <t>Оптическая полка 16 волокон 1U укомплектованная - 340 шт</t>
  </si>
  <si>
    <t>Патч Корд SHIP Cat.5e FTP LSZH RJ-45 1 м S4025BK0100-P шнур - 17 шт.</t>
  </si>
  <si>
    <t>Патч Панель SHIP P197-24М консолидация информационных кабелей - 2 шт.</t>
  </si>
  <si>
    <t>ПО Учета рабочего времени HikCentral-P-Attendance-Module Time  - 2 шт.</t>
  </si>
  <si>
    <t>ПО Распознавания номеров Модель - HikCentral-P-ANPR-1Ch - 19 шт.</t>
  </si>
  <si>
    <t>Прибор управления оповещением модели Рокот-2 - 268 шт.</t>
  </si>
  <si>
    <t>Проводной PIR-датчик Detection range:12m 85.9°;30Kg pet immunity;IR LED DS-PDD12P-EG2 - 72 шт.</t>
  </si>
  <si>
    <t>Проводной расширитель на 8 шлейфов,1. Speed-X technology,2. Cascade connection, DS-PM1-I8O2-H - 71 шт.</t>
  </si>
  <si>
    <t>Проводной уличный оповещатель 8~16VDC DS-PS1-R - 3 шт.</t>
  </si>
  <si>
    <t>Промышленный коммутатор DS-3T1306P-SI/HS L2, Smart Managed, 4 10/100M PoE ports, - 6 шт.</t>
  </si>
  <si>
    <t xml:space="preserve">Профессиональное ПО HikCentral-P-AlarmSystem-Module, Программное обеспечение  -4 шт </t>
  </si>
  <si>
    <t>Рабочая станция -2 шт.</t>
  </si>
  <si>
    <t>Сетевое хранилище / декодер Модель - DS-A81016S(B) 3U, - 1 шт.</t>
  </si>
  <si>
    <t>Сервер с предустановленной базовой лицензией на 64 канала видео Модель - HikCentral-P-VSS-Base/HW/64Ch  - 1 шт.</t>
  </si>
  <si>
    <t>Сетевое хранилище / декодер Модель DS-A81024S 4U,  - 4 шт.</t>
  </si>
  <si>
    <t>Тревожная кнопка выхода Модель - DS-K7PEB/Green Emergency Break glass, red and green color optional. - 3 шт.</t>
  </si>
  <si>
    <t>Турникет распашной (правая часть) Модель - DS-K3B501SX-R/MPg-Dp65 Турникет распашной (левая часть) Модель - DS-K3B501SX-L/MPg-Dp65 -14 шт.</t>
  </si>
  <si>
    <t>Управляемый коммутатор - 2 шт.</t>
  </si>
  <si>
    <t>Устройство ультразвуковое прибор ультразвуковой в одноблочном исполнении. Монтаж оборудования - 43 шт.</t>
  </si>
  <si>
    <t>Цилиндрическая 4Мп видеокамера Модель - DS-2CD3646G2-IZS (7-35mm)(H) -1 шт.</t>
  </si>
  <si>
    <t>Шлагбаум Модель - DS-TMG520-M (4m) Digital barrier gate, камера Распознавания номеров,Труба-кронштейн для камер видеонаблюдения ,Радар для систем въезда / выезда - 15 шт.</t>
  </si>
  <si>
    <t>Шкаф серверный SHIP - 2 шт.</t>
  </si>
  <si>
    <t>Разработка ПСД - 1 шт.</t>
  </si>
  <si>
    <t>Установка реклоузеров на ВЛ 6-10 кВ - 24 шт.</t>
  </si>
  <si>
    <t>Установка выключателей вакуумных наружной установки -40 шт.</t>
  </si>
  <si>
    <t>Замена силового трансформатора ТМ - 22 шт.</t>
  </si>
  <si>
    <t>Капитальный ремонт ВЛ - 11.87 км.</t>
  </si>
  <si>
    <t>Капитальный ремонт КЛ - 1,52 км</t>
  </si>
  <si>
    <t>Капитальный ремонт оборудования ТП - 14 шт.</t>
  </si>
  <si>
    <t>Микропроцессорные устройства РЗА серии РС83 - 58 шт.</t>
  </si>
  <si>
    <t>Замена ОДиКЗ на ЭВ - 3 компл.</t>
  </si>
  <si>
    <t>Замена КТПН - 59 компл.</t>
  </si>
  <si>
    <t>Приобретение КТПН - 59 компл.</t>
  </si>
  <si>
    <t>Приобретение ОДиКЗ на ЭВ - 3 компл.</t>
  </si>
  <si>
    <t>Приобретение ТМГ для ремонт оборудования  в ТП - 14 компл.</t>
  </si>
  <si>
    <t>Приобретение реклоузеров на ВЛ 6-10 кВ - 24 компл.</t>
  </si>
  <si>
    <t xml:space="preserve"> №870511-1116000 от 15.06.2023 года  тендер не состоялся</t>
  </si>
  <si>
    <t xml:space="preserve">Заключение договора приостановлено по причине  внесения в реестр недобросовестных поставщиков Фонда АО «Самрук Энерго».  
Данную информацию можно проверить пройдя ссылке https://zakup.sk.kz/#/ext/supplier путем внесение БИН (бизнес-идентификационный номер) 220540039058. </t>
  </si>
  <si>
    <t>Уведомление об отказе от исполнения договора № 870563/2023/1 от 05.10.2023</t>
  </si>
  <si>
    <t xml:space="preserve">Экономия по итогам предоставленной Подрядной организацией исполнительной документации. </t>
  </si>
  <si>
    <t>Экономия по итогам предоставленной Подрядной организацией исполнительной документации.</t>
  </si>
  <si>
    <t>24</t>
  </si>
  <si>
    <t>25</t>
  </si>
  <si>
    <t>28.19</t>
  </si>
  <si>
    <t>28.20</t>
  </si>
  <si>
    <t>28.21</t>
  </si>
  <si>
    <t>28.22</t>
  </si>
  <si>
    <t>28.23</t>
  </si>
  <si>
    <t>28.24</t>
  </si>
  <si>
    <t>28.25</t>
  </si>
  <si>
    <t>28.26</t>
  </si>
  <si>
    <t>28.27</t>
  </si>
  <si>
    <t>28.28</t>
  </si>
  <si>
    <t>28.29</t>
  </si>
  <si>
    <t>28.30</t>
  </si>
  <si>
    <t>28.31</t>
  </si>
  <si>
    <t>28.32</t>
  </si>
  <si>
    <t>28.33</t>
  </si>
  <si>
    <t>28.34</t>
  </si>
  <si>
    <t>28.35</t>
  </si>
  <si>
    <t>28.36</t>
  </si>
  <si>
    <t>28.37</t>
  </si>
  <si>
    <t>28.38</t>
  </si>
  <si>
    <t>28.39</t>
  </si>
  <si>
    <t>28.40</t>
  </si>
  <si>
    <t>28.41</t>
  </si>
  <si>
    <t>28.42</t>
  </si>
  <si>
    <t>28.43</t>
  </si>
  <si>
    <t>28.44</t>
  </si>
  <si>
    <t>28.45</t>
  </si>
  <si>
    <t>28.46</t>
  </si>
  <si>
    <t>28.47</t>
  </si>
  <si>
    <t>28.48</t>
  </si>
  <si>
    <t>28.49</t>
  </si>
  <si>
    <t>28.50</t>
  </si>
  <si>
    <t>28.51</t>
  </si>
  <si>
    <t>28.52</t>
  </si>
  <si>
    <t>28.53</t>
  </si>
  <si>
    <t>28.54</t>
  </si>
  <si>
    <t>28.55</t>
  </si>
  <si>
    <t>28.56</t>
  </si>
  <si>
    <t>28.57</t>
  </si>
  <si>
    <t>28.58</t>
  </si>
  <si>
    <t>28.59</t>
  </si>
  <si>
    <t>28.60</t>
  </si>
  <si>
    <t>28.61</t>
  </si>
  <si>
    <t>28.62</t>
  </si>
  <si>
    <t>28.63</t>
  </si>
  <si>
    <t>28.64</t>
  </si>
  <si>
    <t>28.65</t>
  </si>
  <si>
    <t>28.66</t>
  </si>
  <si>
    <t>29.1</t>
  </si>
  <si>
    <t>29.2</t>
  </si>
  <si>
    <t>29.3</t>
  </si>
  <si>
    <t>29.4</t>
  </si>
  <si>
    <t>29.5</t>
  </si>
  <si>
    <t>29.6</t>
  </si>
  <si>
    <t>29.7</t>
  </si>
  <si>
    <t>29.8</t>
  </si>
  <si>
    <t>29.9</t>
  </si>
  <si>
    <t>29.10</t>
  </si>
  <si>
    <t>29.11</t>
  </si>
  <si>
    <t>29.12</t>
  </si>
  <si>
    <t>29.13</t>
  </si>
  <si>
    <t>29.14</t>
  </si>
  <si>
    <t>29.15</t>
  </si>
  <si>
    <t>29.16</t>
  </si>
  <si>
    <t>29.17</t>
  </si>
  <si>
    <t>29.18</t>
  </si>
  <si>
    <t xml:space="preserve">Приобретение и монтаж выключателя ваккумный наружной установки с функцией АПВ - </t>
  </si>
  <si>
    <t>Приобретение и монтаж элегазовые колонковые выключатели 110 кВ, 2000А - 2 компл.</t>
  </si>
  <si>
    <t>Приобретение и монтаж выкуумного выключателя 10 кВ - 12 компл</t>
  </si>
  <si>
    <t>Приобретение и монтаж выкуумного выключателя 10 кВ - 12 компл.</t>
  </si>
  <si>
    <t>м</t>
  </si>
  <si>
    <t>Приобретение маркера эектронного - 608 шт.</t>
  </si>
  <si>
    <t>Приобретение маркераискателя - 1 шт.</t>
  </si>
  <si>
    <t>Приобретение трубы кабельной высокопрочная спиральная гибкая ПНД,с прятяжной - 8753,64 м</t>
  </si>
  <si>
    <t>Приобретение Щит постоянного тока BENNING - 1 шт.</t>
  </si>
  <si>
    <t>На основании  протокола несоответствия, закуп  «Измеритель коэффициента трансформации СА-540, 1шт» не состоялся.</t>
  </si>
  <si>
    <t>Автотранспорт (Грузовые, категории С)</t>
  </si>
  <si>
    <t>Автотранспорт (Легковые, категории 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</si>
</sst>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5">
    <numFmt numFmtId="41" formatCode="_-* #,##0\ _₽_-;\-* #,##0\ _₽_-;_-* &quot;-&quot;\ _₽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.00_р_._-;\-* #,##0.00_р_._-;_-* &quot;-&quot;??_р_._-;_-@_-"/>
    <numFmt numFmtId="167" formatCode="_-* #,##0\ _₽_-;\-* #,##0\ _₽_-;_-* &quot;-&quot;??\ _₽_-;_-@_-"/>
    <numFmt numFmtId="168" formatCode="#,##0.0000"/>
    <numFmt numFmtId="169" formatCode="0.0000000%"/>
    <numFmt numFmtId="170" formatCode="#,##0&quot;р.&quot;;[Red]\-#,##0&quot;р.&quot;"/>
    <numFmt numFmtId="171" formatCode="#,##0.00&quot;р.&quot;;\-#,##0.00&quot;р.&quot;"/>
    <numFmt numFmtId="172" formatCode="_-* #,##0_р_._-;\-* #,##0_р_._-;_-* &quot;-&quot;_р_._-;_-@_-"/>
    <numFmt numFmtId="173" formatCode="_-* #,##0.00&quot;р.&quot;_-;\-* #,##0.00&quot;р.&quot;_-;_-* &quot;-&quot;??&quot;р.&quot;_-;_-@_-"/>
    <numFmt numFmtId="174" formatCode="_(* #,##0_);_(* \(#,##0\);_(* &quot;-&quot;_);_(@_)"/>
    <numFmt numFmtId="175" formatCode="_(* #,##0_);_(* \(#,##0\);_(* &quot;-&quot;??_);_(@_)"/>
    <numFmt numFmtId="176" formatCode="_(* #,##0.00_);_(* \(#,##0.00\);_(* &quot;-&quot;??_);_(@_)"/>
    <numFmt numFmtId="177" formatCode="_-* #,##0&quot;тг.&quot;_-;\-* #,##0&quot;тг.&quot;_-;_-* &quot;-&quot;&quot;тг.&quot;_-;_-@_-"/>
    <numFmt numFmtId="178" formatCode="_-* #,##0\ &quot;руб&quot;_-;\-* #,##0\ &quot;руб&quot;_-;_-* &quot;-&quot;\ &quot;руб&quot;_-;_-@_-"/>
    <numFmt numFmtId="179" formatCode="&quot;?.&quot;#,##0_);[Red]\(&quot;?.&quot;#,##0\)"/>
    <numFmt numFmtId="180" formatCode="&quot;?.&quot;#,##0.00_);[Red]\(&quot;?.&quot;#,##0.00\)"/>
    <numFmt numFmtId="181" formatCode="_(* #,##0.0_);_(* \(#,##0.00\);_(* &quot;-&quot;??_);_(@_)"/>
    <numFmt numFmtId="182" formatCode="#,##0.0_);\(#,##0.0\)"/>
    <numFmt numFmtId="183" formatCode="&quot;$&quot;#,##0.0_);[Red]\(&quot;$&quot;#,##0.0\)"/>
    <numFmt numFmtId="184" formatCode="0.000"/>
    <numFmt numFmtId="185" formatCode="#\ ##0_.\ &quot;zі&quot;\ 00\ &quot;gr&quot;;\(#\ ##0.00\z\і\)"/>
    <numFmt numFmtId="186" formatCode="#\ ##0&quot;zі&quot;00&quot;gr&quot;;\(#\ ##0.00\z\і\)"/>
    <numFmt numFmtId="187" formatCode="#,##0.000_);\(#,##0.000\)"/>
    <numFmt numFmtId="188" formatCode="_-&quot;$&quot;* #,##0.00_-;\-&quot;$&quot;* #,##0.00_-;_-&quot;$&quot;* &quot;-&quot;??_-;_-@_-"/>
    <numFmt numFmtId="189" formatCode="0.0%;\(0.0%\)"/>
    <numFmt numFmtId="190" formatCode="\60\4\7\:"/>
    <numFmt numFmtId="191" formatCode="&quot;$&quot;#,##0_);[Red]\(&quot;$&quot;#,##0\)"/>
    <numFmt numFmtId="192" formatCode="&quot;$&quot;#,\);\(&quot;$&quot;#,##0\)"/>
    <numFmt numFmtId="193" formatCode="&quot;$&quot;#,##0\ ;\(&quot;$&quot;#,##0\)"/>
    <numFmt numFmtId="194" formatCode="* #,##0_);* \(#,##0\);&quot;-&quot;??_);@"/>
    <numFmt numFmtId="195" formatCode="#,##0.000000"/>
    <numFmt numFmtId="196" formatCode="#,##0.0;\(#,##0.0\)"/>
    <numFmt numFmtId="197" formatCode="_(#,##0;\(#,##0\);\-;&quot;  &quot;@"/>
    <numFmt numFmtId="198" formatCode="_(&quot;kr&quot;\ * #,##0_);_(&quot;kr&quot;\ * \(#,##0\);_(&quot;kr&quot;\ * &quot;-&quot;_);_(@_)"/>
    <numFmt numFmtId="199" formatCode="&quot;$&quot;0.00"/>
    <numFmt numFmtId="200" formatCode="_-* #,##0\ &quot;€&quot;_-;\-* #,##0\ &quot;€&quot;_-;_-* &quot;-&quot;\ &quot;€&quot;_-;_-@_-"/>
    <numFmt numFmtId="201" formatCode="#,##0.00&quot; $&quot;;[Red]\-#,##0.00&quot; $&quot;"/>
    <numFmt numFmtId="202" formatCode="_(* #,##0,_);_(* \(#,##0,\);_(* &quot;-&quot;_);_(@_)"/>
    <numFmt numFmtId="203" formatCode="0%_);\(0%\)"/>
    <numFmt numFmtId="204" formatCode="_-* #,##0\ _$_-;\-* #,##0\ _$_-;_-* &quot;-&quot;\ _$_-;_-@_-"/>
    <numFmt numFmtId="205" formatCode="&quot;$&quot;#,\);\(&quot;$&quot;#,\)"/>
    <numFmt numFmtId="206" formatCode="\+0.0;\-0.0"/>
    <numFmt numFmtId="207" formatCode="\+0.0%;\-0.0%"/>
    <numFmt numFmtId="208" formatCode="0.0%"/>
    <numFmt numFmtId="209" formatCode="_ * #,##0_ ;_ * \-#,##0_ ;_ * &quot;-&quot;??_ ;_ @_ "/>
    <numFmt numFmtId="210" formatCode="\g\ \=\ 0.0%;\g\ \=\ \-0.0%"/>
    <numFmt numFmtId="211" formatCode="&quot;$&quot;#,##0"/>
    <numFmt numFmtId="212" formatCode="0.0\x\ "/>
    <numFmt numFmtId="213" formatCode="#\ ##0&quot;zі&quot;_.00&quot;gr&quot;;\(#\ ##0.00\z\і\)"/>
    <numFmt numFmtId="214" formatCode="#\ ##0&quot;zі&quot;.00&quot;gr&quot;;\(#\ ##0&quot;zі&quot;.00&quot;gr&quot;\)"/>
    <numFmt numFmtId="215" formatCode="&quot;$&quot;#,;\(&quot;$&quot;#,\)"/>
    <numFmt numFmtId="216" formatCode="#,##0;\(#,##0\)"/>
    <numFmt numFmtId="217" formatCode="_ * #,##0.00_)_?_ ;_ * \(#,##0.00\)_?_ ;_ * &quot;-&quot;??_)_?_ ;_ @_ "/>
    <numFmt numFmtId="218" formatCode="General_)"/>
    <numFmt numFmtId="219" formatCode="_-* #,##0\ _р_._-;\-* #,##0\ _р_._-;_-* &quot;-&quot;\ _р_._-;_-@_-"/>
    <numFmt numFmtId="220" formatCode="_-* #,##0.00\ _р_._-;\-* #,##0.00\ _р_._-;_-* &quot;-&quot;??\ _р_._-;_-@_-"/>
    <numFmt numFmtId="221" formatCode="_-* #,##0\ &quot;FB&quot;_-;\-* #,##0\ &quot;FB&quot;_-;_-* &quot;-&quot;\ &quot;FB&quot;_-;_-@_-"/>
    <numFmt numFmtId="222" formatCode="_-* #,##0.00\ _F_B_-;\-* #,##0.00\ _F_B_-;_-* &quot;-&quot;??\ _F_B_-;_-@_-"/>
    <numFmt numFmtId="223" formatCode="#,##0_ ;[Red]\-#,##0\ "/>
    <numFmt numFmtId="224" formatCode="#"/>
    <numFmt numFmtId="225" formatCode="0.0"/>
    <numFmt numFmtId="226" formatCode="_-* ###0_-;\(###0\);_-* &quot;–&quot;_-;_-@_-"/>
    <numFmt numFmtId="227" formatCode="_-* #,##0_-;\(#,##0\);_-* &quot;–&quot;_-;_-@_-"/>
    <numFmt numFmtId="228" formatCode="_-* #,###_-;\(#,###\);_-* &quot;–&quot;_-;_-@_-"/>
    <numFmt numFmtId="229" formatCode="_-\ #,##0.000_-;\(#,##0.000\);_-* &quot;–&quot;_-;_-@_-"/>
    <numFmt numFmtId="230" formatCode="_-#,###_-;\(#,###\);_-\ &quot;–&quot;_-;_-@_-"/>
    <numFmt numFmtId="231" formatCode="_(* #,##0_);_(* \(#,##0\);_(* \-_);_(@_)"/>
    <numFmt numFmtId="232" formatCode="#,##0_)_%;\(#,##0\)_%;"/>
    <numFmt numFmtId="233" formatCode="#,##0.000\);[Red]\(#,##0.000\)"/>
    <numFmt numFmtId="234" formatCode="_._.* #,##0.0_)_%;_._.* \(#,##0.0\)_%"/>
    <numFmt numFmtId="235" formatCode="#,##0.0_)_%;\(#,##0.0\)_%;\ \ .0_)_%"/>
    <numFmt numFmtId="236" formatCode="_._.* #,##0.00_)_%;_._.* \(#,##0.00\)_%"/>
    <numFmt numFmtId="237" formatCode="#,##0.00_)_%;\(#,##0.00\)_%;\ \ .00_)_%"/>
    <numFmt numFmtId="238" formatCode="_._.* #,##0.000_)_%;_._.* \(#,##0.000\)_%"/>
    <numFmt numFmtId="239" formatCode="#,##0.000_)_%;\(#,##0.000\)_%;\ \ .000_)_%"/>
    <numFmt numFmtId="240" formatCode="_._.* \(#,##0\)_%;_._.* #,##0_)_%;_._.* 0_)_%;_._.@_)_%"/>
    <numFmt numFmtId="241" formatCode="_._.&quot;$&quot;* \(#,##0\)_%;_._.&quot;$&quot;* #,##0_)_%;_._.&quot;$&quot;* 0_)_%;_._.@_)_%"/>
    <numFmt numFmtId="242" formatCode="* \(#,##0\);* #,##0_);&quot;-&quot;??_);@"/>
    <numFmt numFmtId="243" formatCode="&quot;$&quot;* #,##0_)_%;&quot;$&quot;* \(#,##0\)_%;&quot;$&quot;* &quot;-&quot;??_)_%;@_)_%"/>
    <numFmt numFmtId="244" formatCode="\$#,##0_);[Red]&quot;($&quot;#,##0\)"/>
    <numFmt numFmtId="245" formatCode="_._.&quot;$&quot;* #,##0.0_)_%;_._.&quot;$&quot;* \(#,##0.0\)_%"/>
    <numFmt numFmtId="246" formatCode="&quot;$&quot;* #,##0.0_)_%;&quot;$&quot;* \(#,##0.0\)_%;&quot;$&quot;* \ .0_)_%"/>
    <numFmt numFmtId="247" formatCode="_._.&quot;$&quot;* #,##0.00_)_%;_._.&quot;$&quot;* \(#,##0.00\)_%"/>
    <numFmt numFmtId="248" formatCode="&quot;$&quot;* #,##0.00_)_%;&quot;$&quot;* \(#,##0.00\)_%;&quot;$&quot;* \ .00_)_%"/>
    <numFmt numFmtId="249" formatCode="_._.&quot;$&quot;* #,##0.000_)_%;_._.&quot;$&quot;* \(#,##0.000\)_%"/>
    <numFmt numFmtId="250" formatCode="&quot;$&quot;* #,##0.000_)_%;&quot;$&quot;* \(#,##0.000\)_%;&quot;$&quot;* \ .000_)_%"/>
    <numFmt numFmtId="251" formatCode="d\-mmm\-yy;@"/>
    <numFmt numFmtId="252" formatCode="d\-mmm;@"/>
    <numFmt numFmtId="253" formatCode="&quot;P&quot;#,##0.00;[Red]\-&quot;P&quot;#,##0.00"/>
    <numFmt numFmtId="254" formatCode="_-&quot;P&quot;* #,##0.00_-;\-&quot;P&quot;* #,##0.00_-;_-&quot;P&quot;* &quot;-&quot;??_-;_-@_-"/>
    <numFmt numFmtId="255" formatCode="_([$€-2]* #,##0.00_);_([$€-2]* \(#,##0.00\);_([$€-2]* &quot;-&quot;??_)"/>
    <numFmt numFmtId="256" formatCode="#,##0\ \ ;\(#,##0\)\ ;\—\ \ \ \ "/>
    <numFmt numFmtId="257" formatCode="&quot;$&quot;#,##0\ ;\-&quot;$&quot;#,##0"/>
    <numFmt numFmtId="258" formatCode="&quot;$&quot;#,##0.00\ ;\(&quot;$&quot;#,##0.00\)"/>
    <numFmt numFmtId="259" formatCode="_-* #,##0\ _P_t_s_-;\-* #,##0\ _P_t_s_-;_-* &quot;-&quot;\ _P_t_s_-;_-@_-"/>
    <numFmt numFmtId="260" formatCode="_-* #,##0.00\ _P_t_s_-;\-* #,##0.00\ _P_t_s_-;_-* &quot;-&quot;??\ _P_t_s_-;_-@_-"/>
    <numFmt numFmtId="261" formatCode="_-* #,##0\ &quot;Pts&quot;_-;\-* #,##0\ &quot;Pts&quot;_-;_-* &quot;-&quot;\ &quot;Pts&quot;_-;_-@_-"/>
    <numFmt numFmtId="262" formatCode="_-* #,##0.00\ &quot;Pts&quot;_-;\-* #,##0.00\ &quot;Pts&quot;_-;_-* &quot;-&quot;??\ &quot;Pts&quot;_-;_-@_-"/>
    <numFmt numFmtId="263" formatCode="_(&quot;$&quot;* #,##0_);_(&quot;$&quot;* \(#,##0\);_(&quot;$&quot;* &quot;-&quot;_);_(@_)"/>
    <numFmt numFmtId="264" formatCode="_(&quot;$&quot;* #,##0.00_);_(&quot;$&quot;* \(#,##0.00\);_(&quot;$&quot;* &quot;-&quot;??_);_(@_)"/>
    <numFmt numFmtId="265" formatCode="_(* #,##0,_);_(* \(#,##0,\);_(* \-_);_(@_)"/>
    <numFmt numFmtId="266" formatCode="0_)%;\(0\)%"/>
    <numFmt numFmtId="267" formatCode="_._._(* 0_)%;_._.* \(0\)%"/>
    <numFmt numFmtId="268" formatCode="_(0_)%;\(0\)%"/>
    <numFmt numFmtId="269" formatCode="_(0.0_)%;\(0.0\)%"/>
    <numFmt numFmtId="270" formatCode="_._._(* 0.0_)%;_._.* \(0.0\)%"/>
    <numFmt numFmtId="271" formatCode="_(0.00_)%;\(0.00\)%"/>
    <numFmt numFmtId="272" formatCode="_._._(* 0.00_)%;_._.* \(0.00\)%"/>
    <numFmt numFmtId="273" formatCode="_(0.000_)%;\(0.000\)%"/>
    <numFmt numFmtId="274" formatCode="_._._(* 0.000_)%;_._.* \(0.000\)%"/>
    <numFmt numFmtId="275" formatCode="#,##0______;;&quot;------------      &quot;"/>
    <numFmt numFmtId="276" formatCode="mm/dd/yy"/>
    <numFmt numFmtId="277" formatCode="_-* #,##0.00\ _T_L_-;\-* #,##0.00\ _T_L_-;_-* &quot;-&quot;??\ _T_L_-;_-@_-"/>
    <numFmt numFmtId="278" formatCode="&quot;P&quot;#,##0.00;\-&quot;P&quot;#,##0.00"/>
    <numFmt numFmtId="279" formatCode="_-&quot;P&quot;* #,##0_-;\-&quot;P&quot;* #,##0_-;_-&quot;P&quot;* &quot;-&quot;_-;_-@_-"/>
    <numFmt numFmtId="280" formatCode="#,##0.000_ ;\-#,##0.000\ "/>
    <numFmt numFmtId="281" formatCode="#,##0.00_ ;[Red]\-#,##0.00\ "/>
    <numFmt numFmtId="282" formatCode="_-* #,##0.00_р_._-;\-* #,##0.00_р_._-;_-* \-??_р_._-;_-@_-"/>
    <numFmt numFmtId="283" formatCode="#,##0.000"/>
    <numFmt numFmtId="284" formatCode="[$-409]d\-mmm\-yy;@"/>
    <numFmt numFmtId="285" formatCode="[$-409]d\-mmm;@"/>
    <numFmt numFmtId="286" formatCode="[$$-409]#,##0_ ;[Red]\-[$$-409]#,##0\ "/>
  </numFmts>
  <fonts count="247">
    <font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u/>
      <sz val="11"/>
      <color theme="10"/>
      <name val="Calibri"/>
      <family val="2"/>
      <charset val="204"/>
      <scheme val="minor"/>
    </font>
    <font>
      <sz val="10"/>
      <color indexed="8"/>
      <name val="MS Sans Serif"/>
      <family val="2"/>
      <charset val="204"/>
    </font>
    <font>
      <b/>
      <sz val="1"/>
      <color indexed="8"/>
      <name val="Courier"/>
      <family val="3"/>
    </font>
    <font>
      <sz val="10"/>
      <name val="Helv"/>
      <charset val="204"/>
    </font>
    <font>
      <sz val="10"/>
      <name val="Helv"/>
    </font>
    <font>
      <sz val="10"/>
      <name val="Helv"/>
      <charset val="178"/>
    </font>
    <font>
      <sz val="10"/>
      <name val="Helv"/>
      <family val="2"/>
    </font>
    <font>
      <sz val="1"/>
      <color indexed="8"/>
      <name val="Courier"/>
      <family val="3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</font>
    <font>
      <sz val="10"/>
      <color indexed="8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color indexed="9"/>
      <name val="Arial Cyr"/>
      <family val="2"/>
      <charset val="204"/>
    </font>
    <font>
      <sz val="10"/>
      <name val="MS Sans Serif"/>
      <family val="2"/>
      <charset val="204"/>
    </font>
    <font>
      <u/>
      <sz val="10"/>
      <color indexed="12"/>
      <name val="Arial Cyr"/>
      <charset val="204"/>
    </font>
    <font>
      <sz val="11"/>
      <color indexed="20"/>
      <name val="Calibri"/>
      <family val="2"/>
      <charset val="204"/>
    </font>
    <font>
      <sz val="11"/>
      <color indexed="20"/>
      <name val="Calibri"/>
      <family val="2"/>
    </font>
    <font>
      <sz val="10"/>
      <name val="Courier"/>
      <family val="1"/>
      <charset val="204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0"/>
      <name val="Pragmatica"/>
    </font>
    <font>
      <sz val="10"/>
      <name val="Courier"/>
      <family val="3"/>
    </font>
    <font>
      <b/>
      <sz val="11"/>
      <color indexed="52"/>
      <name val="Calibri"/>
      <family val="2"/>
      <charset val="204"/>
    </font>
    <font>
      <b/>
      <sz val="11"/>
      <color indexed="52"/>
      <name val="Calibri"/>
      <family val="2"/>
    </font>
    <font>
      <b/>
      <sz val="11"/>
      <color indexed="9"/>
      <name val="Calibri"/>
      <family val="2"/>
      <charset val="204"/>
    </font>
    <font>
      <b/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"/>
      <name val="Tahoma"/>
      <family val="2"/>
    </font>
    <font>
      <sz val="9"/>
      <name val="Arial Narrow"/>
      <family val="2"/>
      <charset val="204"/>
    </font>
    <font>
      <sz val="10"/>
      <name val="Times New Roman"/>
      <family val="1"/>
    </font>
    <font>
      <sz val="12"/>
      <name val="Tms Rmn"/>
      <charset val="204"/>
    </font>
    <font>
      <b/>
      <sz val="11"/>
      <color indexed="8"/>
      <name val="Calibri"/>
      <family val="2"/>
      <charset val="204"/>
    </font>
    <font>
      <i/>
      <sz val="11"/>
      <color indexed="23"/>
      <name val="Calibri"/>
      <family val="2"/>
      <charset val="204"/>
    </font>
    <font>
      <i/>
      <sz val="11"/>
      <color indexed="23"/>
      <name val="Calibri"/>
      <family val="2"/>
    </font>
    <font>
      <sz val="10"/>
      <color indexed="12"/>
      <name val="Arial"/>
      <family val="2"/>
    </font>
    <font>
      <sz val="9"/>
      <color indexed="17"/>
      <name val="Palatino"/>
      <family val="1"/>
    </font>
    <font>
      <sz val="10"/>
      <color indexed="62"/>
      <name val="Arial"/>
      <family val="2"/>
    </font>
    <font>
      <sz val="11"/>
      <color indexed="17"/>
      <name val="Calibri"/>
      <family val="2"/>
      <charset val="204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  <charset val="204"/>
    </font>
    <font>
      <b/>
      <sz val="18"/>
      <name val="Arial"/>
      <family val="2"/>
      <charset val="204"/>
    </font>
    <font>
      <b/>
      <sz val="13"/>
      <color indexed="56"/>
      <name val="Calibri"/>
      <family val="2"/>
      <charset val="204"/>
    </font>
    <font>
      <b/>
      <sz val="12"/>
      <name val="Arial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56"/>
      <name val="Calibri"/>
      <family val="2"/>
    </font>
    <font>
      <u/>
      <sz val="7.5"/>
      <color indexed="12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10"/>
      <name val="TimesDL"/>
      <charset val="204"/>
    </font>
    <font>
      <b/>
      <sz val="9"/>
      <name val="Helv"/>
      <charset val="204"/>
    </font>
    <font>
      <b/>
      <sz val="9"/>
      <name val="Helv"/>
      <family val="2"/>
    </font>
    <font>
      <b/>
      <sz val="14"/>
      <name val="Helv"/>
      <charset val="204"/>
    </font>
    <font>
      <b/>
      <sz val="14"/>
      <name val="Helv"/>
      <family val="2"/>
    </font>
    <font>
      <sz val="11"/>
      <color indexed="52"/>
      <name val="Calibri"/>
      <family val="2"/>
      <charset val="204"/>
    </font>
    <font>
      <sz val="11"/>
      <color indexed="52"/>
      <name val="Calibri"/>
      <family val="2"/>
    </font>
    <font>
      <sz val="11"/>
      <color indexed="60"/>
      <name val="Calibri"/>
      <family val="2"/>
      <charset val="204"/>
    </font>
    <font>
      <sz val="11"/>
      <color indexed="60"/>
      <name val="Calibri"/>
      <family val="2"/>
    </font>
    <font>
      <sz val="8"/>
      <color theme="1"/>
      <name val="Tahoma"/>
      <family val="2"/>
    </font>
    <font>
      <sz val="8"/>
      <name val="Helv"/>
      <charset val="204"/>
    </font>
    <font>
      <sz val="8"/>
      <name val="Helv"/>
      <family val="2"/>
    </font>
    <font>
      <b/>
      <sz val="11"/>
      <color indexed="63"/>
      <name val="Calibri"/>
      <family val="2"/>
      <charset val="204"/>
    </font>
    <font>
      <b/>
      <sz val="11"/>
      <color indexed="63"/>
      <name val="Calibri"/>
      <family val="2"/>
    </font>
    <font>
      <sz val="8"/>
      <name val="Arial"/>
      <family val="2"/>
      <charset val="204"/>
    </font>
    <font>
      <b/>
      <sz val="20"/>
      <name val="Times New Roman"/>
      <family val="1"/>
      <charset val="204"/>
    </font>
    <font>
      <sz val="12"/>
      <color indexed="8"/>
      <name val="Times New Roman"/>
      <family val="1"/>
    </font>
    <font>
      <b/>
      <sz val="8"/>
      <name val="Palatino"/>
      <family val="1"/>
      <charset val="204"/>
    </font>
    <font>
      <i/>
      <sz val="8"/>
      <name val="Helvetica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color indexed="10"/>
      <name val="Helvetica"/>
      <family val="2"/>
    </font>
    <font>
      <sz val="8"/>
      <name val="Helvetica"/>
      <family val="2"/>
    </font>
    <font>
      <b/>
      <sz val="18"/>
      <color indexed="62"/>
      <name val="Cambria"/>
      <family val="2"/>
      <charset val="204"/>
    </font>
    <font>
      <sz val="8"/>
      <color indexed="17"/>
      <name val="Helvetica"/>
      <family val="2"/>
    </font>
    <font>
      <b/>
      <sz val="10"/>
      <name val="Palatino"/>
      <family val="1"/>
    </font>
    <font>
      <sz val="10"/>
      <name val="NTHelvetica/Cyrillic"/>
      <charset val="204"/>
    </font>
    <font>
      <b/>
      <sz val="9"/>
      <name val="Helvetica"/>
      <family val="2"/>
    </font>
    <font>
      <sz val="10"/>
      <name val="Arial Narrow"/>
      <family val="2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204"/>
    </font>
    <font>
      <b/>
      <sz val="18"/>
      <color indexed="56"/>
      <name val="Cambria"/>
      <family val="2"/>
    </font>
    <font>
      <b/>
      <sz val="14"/>
      <name val="Times New Roman"/>
      <family val="1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u/>
      <sz val="10"/>
      <color theme="10"/>
      <name val="Arial Cyr"/>
      <charset val="204"/>
    </font>
    <font>
      <u/>
      <sz val="9"/>
      <color indexed="12"/>
      <name val="MS Sans Serif"/>
      <family val="2"/>
      <charset val="204"/>
    </font>
    <font>
      <u/>
      <sz val="10"/>
      <color theme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12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sz val="10"/>
      <name val="Times New Roman"/>
      <family val="1"/>
      <charset val="204"/>
    </font>
    <font>
      <sz val="8"/>
      <color theme="3"/>
      <name val="Cambria"/>
      <family val="2"/>
      <scheme val="major"/>
    </font>
    <font>
      <sz val="12"/>
      <color theme="1"/>
      <name val="Times New Roman"/>
      <family val="2"/>
      <charset val="204"/>
    </font>
    <font>
      <sz val="10"/>
      <name val="Arial Cyr"/>
    </font>
    <font>
      <sz val="11"/>
      <color theme="1"/>
      <name val="Calibri"/>
      <family val="2"/>
      <scheme val="minor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name val="Tahoma"/>
      <family val="2"/>
      <charset val="204"/>
    </font>
    <font>
      <sz val="10"/>
      <color indexed="52"/>
      <name val="Arial Cyr"/>
      <family val="2"/>
      <charset val="204"/>
    </font>
    <font>
      <sz val="9"/>
      <color indexed="8"/>
      <name val="Arial"/>
      <family val="2"/>
    </font>
    <font>
      <sz val="10"/>
      <color indexed="0"/>
      <name val="Helv"/>
      <charset val="204"/>
    </font>
    <font>
      <sz val="10"/>
      <color indexed="10"/>
      <name val="Arial Cyr"/>
      <family val="2"/>
      <charset val="204"/>
    </font>
    <font>
      <sz val="9"/>
      <name val="Arial Cyr"/>
      <charset val="204"/>
    </font>
    <font>
      <sz val="12"/>
      <name val="Times New Roman Cyr"/>
    </font>
    <font>
      <sz val="10"/>
      <color indexed="17"/>
      <name val="Arial Cyr"/>
      <family val="2"/>
      <charset val="204"/>
    </font>
    <font>
      <sz val="10"/>
      <name val="Geneva"/>
      <family val="2"/>
    </font>
    <font>
      <sz val="6"/>
      <color indexed="72"/>
      <name val="Courier"/>
      <family val="1"/>
      <charset val="204"/>
    </font>
    <font>
      <sz val="10"/>
      <color indexed="72"/>
      <name val="Courier"/>
      <family val="1"/>
      <charset val="204"/>
    </font>
    <font>
      <sz val="10"/>
      <name val="NTTimes/Cyrillic"/>
    </font>
    <font>
      <b/>
      <sz val="1"/>
      <color indexed="8"/>
      <name val="Courier"/>
      <family val="3"/>
      <charset val="204"/>
    </font>
    <font>
      <sz val="10"/>
      <name val="Times New Roman Cyr"/>
      <family val="1"/>
      <charset val="204"/>
    </font>
    <font>
      <sz val="10"/>
      <name val="Helv"/>
      <family val="2"/>
      <charset val="204"/>
    </font>
    <font>
      <sz val="10"/>
      <name val="Garamond"/>
      <family val="1"/>
      <charset val="204"/>
    </font>
    <font>
      <sz val="1"/>
      <color indexed="8"/>
      <name val="Courier"/>
      <family val="3"/>
      <charset val="204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sz val="8.25"/>
      <name val="Helv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Courier"/>
      <family val="3"/>
      <charset val="204"/>
    </font>
    <font>
      <b/>
      <sz val="10"/>
      <color indexed="8"/>
      <name val="Arial"/>
      <family val="2"/>
      <charset val="204"/>
    </font>
    <font>
      <sz val="12"/>
      <name val="Tms Rmn"/>
    </font>
    <font>
      <sz val="14"/>
      <color indexed="57"/>
      <name val="Arial"/>
      <family val="2"/>
    </font>
    <font>
      <sz val="6.5"/>
      <name val="Arial"/>
      <family val="2"/>
    </font>
    <font>
      <sz val="12"/>
      <color indexed="50"/>
      <name val="Arial"/>
      <family val="2"/>
    </font>
    <font>
      <sz val="7.5"/>
      <name val="Arial"/>
      <family val="2"/>
    </font>
    <font>
      <b/>
      <sz val="11"/>
      <name val="Arial"/>
      <family val="2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Palatino Linotype"/>
      <family val="1"/>
    </font>
    <font>
      <sz val="11"/>
      <name val="Times New Roma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b/>
      <sz val="16"/>
      <name val="Times New Roman"/>
      <family val="1"/>
    </font>
    <font>
      <sz val="10"/>
      <name val="MS Serif"/>
      <family val="2"/>
      <charset val="204"/>
    </font>
    <font>
      <sz val="11"/>
      <color indexed="12"/>
      <name val="Times New Roman"/>
      <family val="1"/>
    </font>
    <font>
      <sz val="10"/>
      <color indexed="12"/>
      <name val="Arial"/>
      <family val="2"/>
      <charset val="204"/>
    </font>
    <font>
      <sz val="10"/>
      <name val="PragmaticaCTT"/>
    </font>
    <font>
      <sz val="10"/>
      <color indexed="16"/>
      <name val="MS Serif"/>
      <family val="2"/>
      <charset val="204"/>
    </font>
    <font>
      <sz val="11"/>
      <name val="Times New Roman"/>
      <family val="1"/>
      <charset val="204"/>
    </font>
    <font>
      <sz val="8"/>
      <color indexed="57"/>
      <name val="Arial"/>
      <family val="2"/>
    </font>
    <font>
      <b/>
      <u/>
      <sz val="9"/>
      <name val="Times New Roman"/>
      <family val="1"/>
    </font>
    <font>
      <sz val="10"/>
      <color indexed="14"/>
      <name val="Times New Roman"/>
      <family val="1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b/>
      <sz val="9"/>
      <name val="Helv"/>
      <family val="2"/>
      <charset val="204"/>
    </font>
    <font>
      <b/>
      <sz val="14"/>
      <name val="Helv"/>
      <family val="2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0"/>
      <color indexed="18"/>
      <name val="Arial Tur"/>
      <family val="2"/>
      <charset val="162"/>
    </font>
    <font>
      <sz val="10"/>
      <name val="Palatino Linotype"/>
      <family val="1"/>
      <charset val="204"/>
    </font>
    <font>
      <sz val="10"/>
      <color theme="1"/>
      <name val="Calibri"/>
      <family val="2"/>
      <scheme val="minor"/>
    </font>
    <font>
      <sz val="8"/>
      <color indexed="8"/>
      <name val="Tahoma"/>
      <family val="2"/>
      <charset val="204"/>
    </font>
    <font>
      <sz val="8"/>
      <name val="Helv"/>
      <family val="2"/>
      <charset val="204"/>
    </font>
    <font>
      <sz val="11"/>
      <name val="Times New Roman CYR"/>
      <charset val="204"/>
    </font>
    <font>
      <sz val="12"/>
      <name val="TimesET"/>
      <charset val="204"/>
    </font>
    <font>
      <sz val="12"/>
      <color indexed="8"/>
      <name val="Times New Roman"/>
      <family val="1"/>
      <charset val="204"/>
    </font>
    <font>
      <u/>
      <sz val="10"/>
      <name val="Arial"/>
      <family val="2"/>
      <charset val="204"/>
    </font>
    <font>
      <i/>
      <sz val="12"/>
      <name val="Tms Rmn"/>
      <charset val="204"/>
    </font>
    <font>
      <sz val="8"/>
      <name val="Helv"/>
    </font>
    <font>
      <sz val="8"/>
      <color indexed="10"/>
      <name val="Helvetica"/>
      <family val="2"/>
      <charset val="204"/>
    </font>
    <font>
      <sz val="8"/>
      <name val="Helvetica"/>
      <family val="2"/>
      <charset val="204"/>
    </font>
    <font>
      <sz val="11"/>
      <name val="Univers"/>
      <family val="2"/>
    </font>
    <font>
      <b/>
      <sz val="9"/>
      <name val="Helvetica"/>
      <family val="2"/>
      <charset val="204"/>
    </font>
    <font>
      <sz val="10"/>
      <color indexed="0"/>
      <name val="Helv"/>
    </font>
    <font>
      <b/>
      <sz val="8"/>
      <color indexed="8"/>
      <name val="Helv"/>
    </font>
    <font>
      <b/>
      <sz val="10"/>
      <color indexed="10"/>
      <name val="Arial"/>
      <family val="2"/>
      <charset val="204"/>
    </font>
    <font>
      <b/>
      <sz val="10"/>
      <color indexed="10"/>
      <name val="Times New Roman"/>
      <family val="1"/>
    </font>
    <font>
      <b/>
      <sz val="10"/>
      <color indexed="39"/>
      <name val="Times New Roman"/>
      <family val="1"/>
    </font>
    <font>
      <b/>
      <u/>
      <sz val="10"/>
      <name val="Times New Roman"/>
      <family val="1"/>
    </font>
    <font>
      <b/>
      <sz val="8"/>
      <name val="Arial Cyr"/>
      <family val="2"/>
      <charset val="204"/>
    </font>
    <font>
      <u/>
      <sz val="11"/>
      <color indexed="12"/>
      <name val="Calibri"/>
      <family val="2"/>
      <charset val="204"/>
    </font>
    <font>
      <b/>
      <sz val="12"/>
      <name val="Arial Cyr"/>
      <family val="2"/>
      <charset val="204"/>
    </font>
    <font>
      <b/>
      <sz val="14"/>
      <name val="Arial Cyr"/>
      <family val="2"/>
      <charset val="204"/>
    </font>
    <font>
      <b/>
      <i/>
      <sz val="14"/>
      <color indexed="10"/>
      <name val="Arial Cyr"/>
      <family val="2"/>
      <charset val="204"/>
    </font>
    <font>
      <sz val="12"/>
      <name val="Arial Cyr"/>
      <family val="2"/>
      <charset val="204"/>
    </font>
    <font>
      <b/>
      <sz val="11"/>
      <name val="Arial Cyr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name val="Tahoma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color indexed="12"/>
      <name val="Arial Cyr"/>
      <family val="2"/>
      <charset val="204"/>
    </font>
    <font>
      <sz val="8"/>
      <name val="Arial Cyr"/>
      <family val="2"/>
      <charset val="204"/>
    </font>
    <font>
      <sz val="12"/>
      <name val="Times New Roman"/>
      <family val="1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  <font>
      <u/>
      <sz val="14"/>
      <color rgb="FF000000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8"/>
      <name val="Times New Roman"/>
      <family val="1"/>
      <charset val="204"/>
    </font>
    <font>
      <b/>
      <sz val="24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u/>
      <sz val="20"/>
      <color rgb="FF000000"/>
      <name val="Times New Roman"/>
      <family val="1"/>
      <charset val="204"/>
    </font>
    <font>
      <u/>
      <sz val="20"/>
      <color rgb="FF000000"/>
      <name val="Times New Roman"/>
      <family val="1"/>
      <charset val="204"/>
    </font>
    <font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20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20"/>
      <color rgb="FF1F497D"/>
      <name val="Times New Roman"/>
      <family val="1"/>
      <charset val="204"/>
    </font>
    <font>
      <sz val="28"/>
      <name val="Times New Roman"/>
      <family val="1"/>
      <charset val="204"/>
    </font>
    <font>
      <b/>
      <sz val="28"/>
      <color rgb="FF000000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9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49"/>
        <bgColor indexed="49"/>
      </patternFill>
    </fill>
    <fill>
      <patternFill patternType="solid">
        <fgColor indexed="10"/>
      </patternFill>
    </fill>
    <fill>
      <patternFill patternType="solid">
        <fgColor indexed="45"/>
        <bgColor indexed="45"/>
      </patternFill>
    </fill>
    <fill>
      <patternFill patternType="solid">
        <fgColor indexed="29"/>
        <bgColor indexed="29"/>
      </patternFill>
    </fill>
    <fill>
      <patternFill patternType="solid">
        <fgColor indexed="57"/>
      </patternFill>
    </fill>
    <fill>
      <patternFill patternType="solid">
        <fgColor indexed="26"/>
        <bgColor indexed="26"/>
      </patternFill>
    </fill>
    <fill>
      <patternFill patternType="solid">
        <fgColor indexed="11"/>
        <bgColor indexed="11"/>
      </patternFill>
    </fill>
    <fill>
      <patternFill patternType="solid">
        <fgColor indexed="46"/>
        <bgColor indexed="46"/>
      </patternFill>
    </fill>
    <fill>
      <patternFill patternType="solid">
        <fgColor indexed="27"/>
        <bgColor indexed="27"/>
      </patternFill>
    </fill>
    <fill>
      <patternFill patternType="solid">
        <fgColor indexed="44"/>
        <bgColor indexed="44"/>
      </patternFill>
    </fill>
    <fill>
      <patternFill patternType="solid">
        <fgColor indexed="53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9"/>
        <bgColor indexed="8"/>
      </patternFill>
    </fill>
    <fill>
      <patternFill patternType="solid">
        <fgColor indexed="33"/>
        <bgColor indexed="33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49"/>
      </patternFill>
    </fill>
    <fill>
      <patternFill patternType="lightUp">
        <fgColor indexed="9"/>
        <bgColor indexed="10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22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9"/>
        <bgColor indexed="35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53"/>
        <bgColor indexed="25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51"/>
        <bgColor indexed="13"/>
      </patternFill>
    </fill>
    <fill>
      <patternFill patternType="solid">
        <fgColor indexed="52"/>
        <bgColor indexed="51"/>
      </patternFill>
    </fill>
    <fill>
      <patternFill patternType="solid">
        <fgColor indexed="50"/>
        <bgColor indexed="51"/>
      </patternFill>
    </fill>
    <fill>
      <patternFill patternType="solid">
        <fgColor indexed="11"/>
        <bgColor indexed="49"/>
      </patternFill>
    </fill>
    <fill>
      <patternFill patternType="solid">
        <fgColor indexed="35"/>
        <bgColor indexed="49"/>
      </patternFill>
    </fill>
    <fill>
      <patternFill patternType="solid">
        <fgColor indexed="15"/>
        <bgColor indexed="35"/>
      </patternFill>
    </fill>
    <fill>
      <patternFill patternType="solid">
        <fgColor indexed="54"/>
        <bgColor indexed="23"/>
      </patternFill>
    </fill>
    <fill>
      <patternFill patternType="solid">
        <fgColor indexed="23"/>
        <bgColor indexed="55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7987">
    <xf numFmtId="255" fontId="0" fillId="0" borderId="0"/>
    <xf numFmtId="255" fontId="1" fillId="0" borderId="0"/>
    <xf numFmtId="255" fontId="3" fillId="0" borderId="0"/>
    <xf numFmtId="255" fontId="4" fillId="0" borderId="0">
      <alignment horizontal="left" vertical="top"/>
    </xf>
    <xf numFmtId="166" fontId="5" fillId="0" borderId="0" applyFont="0" applyFill="0" applyBorder="0" applyAlignment="0" applyProtection="0"/>
    <xf numFmtId="255" fontId="5" fillId="0" borderId="0"/>
    <xf numFmtId="255" fontId="7" fillId="0" borderId="0"/>
    <xf numFmtId="255" fontId="8" fillId="0" borderId="0"/>
    <xf numFmtId="255" fontId="7" fillId="0" borderId="0"/>
    <xf numFmtId="255" fontId="2" fillId="0" borderId="0"/>
    <xf numFmtId="166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55" fontId="1" fillId="0" borderId="0"/>
    <xf numFmtId="166" fontId="8" fillId="0" borderId="0" applyFont="0" applyFill="0" applyBorder="0" applyAlignment="0" applyProtection="0"/>
    <xf numFmtId="255" fontId="8" fillId="0" borderId="0"/>
    <xf numFmtId="166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255" fontId="5" fillId="0" borderId="0"/>
    <xf numFmtId="166" fontId="2" fillId="0" borderId="0" applyFont="0" applyFill="0" applyBorder="0" applyAlignment="0" applyProtection="0"/>
    <xf numFmtId="255" fontId="3" fillId="0" borderId="0"/>
    <xf numFmtId="255" fontId="10" fillId="0" borderId="0"/>
    <xf numFmtId="255" fontId="11" fillId="0" borderId="0">
      <protection locked="0"/>
    </xf>
    <xf numFmtId="255" fontId="11" fillId="0" borderId="0">
      <protection locked="0"/>
    </xf>
    <xf numFmtId="255" fontId="12" fillId="0" borderId="0"/>
    <xf numFmtId="255" fontId="13" fillId="0" borderId="0"/>
    <xf numFmtId="255" fontId="13" fillId="0" borderId="0"/>
    <xf numFmtId="255" fontId="13" fillId="0" borderId="0"/>
    <xf numFmtId="255" fontId="13" fillId="0" borderId="0"/>
    <xf numFmtId="255" fontId="13" fillId="0" borderId="0"/>
    <xf numFmtId="255" fontId="13" fillId="0" borderId="0"/>
    <xf numFmtId="255" fontId="13" fillId="0" borderId="0"/>
    <xf numFmtId="255" fontId="13" fillId="0" borderId="0"/>
    <xf numFmtId="255" fontId="13" fillId="0" borderId="0"/>
    <xf numFmtId="255" fontId="13" fillId="0" borderId="0"/>
    <xf numFmtId="255" fontId="13" fillId="0" borderId="0"/>
    <xf numFmtId="255" fontId="13" fillId="0" borderId="0"/>
    <xf numFmtId="255" fontId="13" fillId="0" borderId="0"/>
    <xf numFmtId="255" fontId="3" fillId="0" borderId="0"/>
    <xf numFmtId="255" fontId="13" fillId="0" borderId="0"/>
    <xf numFmtId="255" fontId="7" fillId="0" borderId="0"/>
    <xf numFmtId="255" fontId="14" fillId="0" borderId="0"/>
    <xf numFmtId="255" fontId="15" fillId="0" borderId="0"/>
    <xf numFmtId="255" fontId="12" fillId="0" borderId="0"/>
    <xf numFmtId="255" fontId="15" fillId="0" borderId="0"/>
    <xf numFmtId="255" fontId="7" fillId="0" borderId="0"/>
    <xf numFmtId="255" fontId="13" fillId="0" borderId="0"/>
    <xf numFmtId="255" fontId="15" fillId="0" borderId="0"/>
    <xf numFmtId="255" fontId="3" fillId="0" borderId="0"/>
    <xf numFmtId="255" fontId="12" fillId="0" borderId="0"/>
    <xf numFmtId="255" fontId="15" fillId="0" borderId="0"/>
    <xf numFmtId="255" fontId="12" fillId="0" borderId="0"/>
    <xf numFmtId="255" fontId="15" fillId="0" borderId="0"/>
    <xf numFmtId="255" fontId="12" fillId="0" borderId="0"/>
    <xf numFmtId="255" fontId="15" fillId="0" borderId="0"/>
    <xf numFmtId="255" fontId="12" fillId="0" borderId="0"/>
    <xf numFmtId="255" fontId="15" fillId="0" borderId="0"/>
    <xf numFmtId="255" fontId="12" fillId="0" borderId="0"/>
    <xf numFmtId="255" fontId="15" fillId="0" borderId="0"/>
    <xf numFmtId="255" fontId="12" fillId="0" borderId="0"/>
    <xf numFmtId="255" fontId="15" fillId="0" borderId="0"/>
    <xf numFmtId="255" fontId="12" fillId="0" borderId="0"/>
    <xf numFmtId="255" fontId="15" fillId="0" borderId="0"/>
    <xf numFmtId="255" fontId="12" fillId="0" borderId="0"/>
    <xf numFmtId="255" fontId="15" fillId="0" borderId="0"/>
    <xf numFmtId="255" fontId="12" fillId="0" borderId="0"/>
    <xf numFmtId="255" fontId="15" fillId="0" borderId="0"/>
    <xf numFmtId="255" fontId="12" fillId="0" borderId="0"/>
    <xf numFmtId="255" fontId="15" fillId="0" borderId="0"/>
    <xf numFmtId="255" fontId="12" fillId="0" borderId="0"/>
    <xf numFmtId="255" fontId="15" fillId="0" borderId="0"/>
    <xf numFmtId="255" fontId="12" fillId="0" borderId="0"/>
    <xf numFmtId="255" fontId="15" fillId="0" borderId="0"/>
    <xf numFmtId="255" fontId="12" fillId="0" borderId="0"/>
    <xf numFmtId="255" fontId="15" fillId="0" borderId="0"/>
    <xf numFmtId="255" fontId="12" fillId="0" borderId="0"/>
    <xf numFmtId="255" fontId="15" fillId="0" borderId="0"/>
    <xf numFmtId="255" fontId="12" fillId="0" borderId="0"/>
    <xf numFmtId="255" fontId="15" fillId="0" borderId="0"/>
    <xf numFmtId="255" fontId="12" fillId="0" borderId="0"/>
    <xf numFmtId="255" fontId="15" fillId="0" borderId="0"/>
    <xf numFmtId="255" fontId="12" fillId="0" borderId="0"/>
    <xf numFmtId="255" fontId="15" fillId="0" borderId="0"/>
    <xf numFmtId="255" fontId="12" fillId="0" borderId="0"/>
    <xf numFmtId="255" fontId="15" fillId="0" borderId="0"/>
    <xf numFmtId="255" fontId="12" fillId="0" borderId="0"/>
    <xf numFmtId="255" fontId="15" fillId="0" borderId="0"/>
    <xf numFmtId="255" fontId="12" fillId="0" borderId="0"/>
    <xf numFmtId="255" fontId="15" fillId="0" borderId="0"/>
    <xf numFmtId="255" fontId="12" fillId="0" borderId="0"/>
    <xf numFmtId="255" fontId="15" fillId="0" borderId="0"/>
    <xf numFmtId="255" fontId="12" fillId="0" borderId="0"/>
    <xf numFmtId="255" fontId="15" fillId="0" borderId="0"/>
    <xf numFmtId="255" fontId="3" fillId="0" borderId="0"/>
    <xf numFmtId="255" fontId="13" fillId="0" borderId="0"/>
    <xf numFmtId="255" fontId="15" fillId="0" borderId="0"/>
    <xf numFmtId="255" fontId="7" fillId="0" borderId="0"/>
    <xf numFmtId="255" fontId="12" fillId="0" borderId="0"/>
    <xf numFmtId="255" fontId="15" fillId="0" borderId="0"/>
    <xf numFmtId="255" fontId="12" fillId="0" borderId="0"/>
    <xf numFmtId="255" fontId="15" fillId="0" borderId="0"/>
    <xf numFmtId="255" fontId="12" fillId="0" borderId="0"/>
    <xf numFmtId="255" fontId="15" fillId="0" borderId="0"/>
    <xf numFmtId="255" fontId="12" fillId="0" borderId="0"/>
    <xf numFmtId="255" fontId="15" fillId="0" borderId="0"/>
    <xf numFmtId="255" fontId="12" fillId="0" borderId="0"/>
    <xf numFmtId="255" fontId="15" fillId="0" borderId="0"/>
    <xf numFmtId="255" fontId="12" fillId="0" borderId="0"/>
    <xf numFmtId="255" fontId="15" fillId="0" borderId="0"/>
    <xf numFmtId="255" fontId="12" fillId="0" borderId="0"/>
    <xf numFmtId="255" fontId="15" fillId="0" borderId="0"/>
    <xf numFmtId="255" fontId="12" fillId="0" borderId="0"/>
    <xf numFmtId="255" fontId="15" fillId="0" borderId="0"/>
    <xf numFmtId="255" fontId="12" fillId="0" borderId="0"/>
    <xf numFmtId="255" fontId="15" fillId="0" borderId="0"/>
    <xf numFmtId="255" fontId="12" fillId="0" borderId="0"/>
    <xf numFmtId="255" fontId="15" fillId="0" borderId="0"/>
    <xf numFmtId="255" fontId="12" fillId="0" borderId="0"/>
    <xf numFmtId="255" fontId="15" fillId="0" borderId="0"/>
    <xf numFmtId="255" fontId="12" fillId="0" borderId="0"/>
    <xf numFmtId="255" fontId="15" fillId="0" borderId="0"/>
    <xf numFmtId="255" fontId="12" fillId="0" borderId="0"/>
    <xf numFmtId="255" fontId="15" fillId="0" borderId="0"/>
    <xf numFmtId="255" fontId="13" fillId="0" borderId="0"/>
    <xf numFmtId="255" fontId="7" fillId="0" borderId="0"/>
    <xf numFmtId="255" fontId="12" fillId="0" borderId="0"/>
    <xf numFmtId="255" fontId="7" fillId="0" borderId="0"/>
    <xf numFmtId="255" fontId="7" fillId="0" borderId="0"/>
    <xf numFmtId="255" fontId="13" fillId="0" borderId="0"/>
    <xf numFmtId="255" fontId="7" fillId="0" borderId="0"/>
    <xf numFmtId="255" fontId="7" fillId="0" borderId="0"/>
    <xf numFmtId="255" fontId="13" fillId="0" borderId="0"/>
    <xf numFmtId="255" fontId="13" fillId="0" borderId="0"/>
    <xf numFmtId="255" fontId="15" fillId="0" borderId="0"/>
    <xf numFmtId="255" fontId="13" fillId="0" borderId="0"/>
    <xf numFmtId="255" fontId="13" fillId="0" borderId="0"/>
    <xf numFmtId="255" fontId="15" fillId="0" borderId="0"/>
    <xf numFmtId="255" fontId="12" fillId="0" borderId="0"/>
    <xf numFmtId="255" fontId="15" fillId="0" borderId="0"/>
    <xf numFmtId="255" fontId="13" fillId="0" borderId="0"/>
    <xf numFmtId="255" fontId="13" fillId="0" borderId="0"/>
    <xf numFmtId="255" fontId="13" fillId="0" borderId="0"/>
    <xf numFmtId="255" fontId="7" fillId="0" borderId="0"/>
    <xf numFmtId="255" fontId="12" fillId="0" borderId="0"/>
    <xf numFmtId="255" fontId="15" fillId="0" borderId="0"/>
    <xf numFmtId="255" fontId="7" fillId="0" borderId="0"/>
    <xf numFmtId="255" fontId="13" fillId="0" borderId="0"/>
    <xf numFmtId="255" fontId="13" fillId="0" borderId="0"/>
    <xf numFmtId="255" fontId="12" fillId="0" borderId="0"/>
    <xf numFmtId="255" fontId="13" fillId="0" borderId="0"/>
    <xf numFmtId="255" fontId="3" fillId="0" borderId="0"/>
    <xf numFmtId="255" fontId="3" fillId="0" borderId="0"/>
    <xf numFmtId="255" fontId="3" fillId="0" borderId="0"/>
    <xf numFmtId="255" fontId="3" fillId="0" borderId="0"/>
    <xf numFmtId="255" fontId="13" fillId="0" borderId="0"/>
    <xf numFmtId="255" fontId="3" fillId="0" borderId="0"/>
    <xf numFmtId="255" fontId="3" fillId="0" borderId="0"/>
    <xf numFmtId="255" fontId="3" fillId="0" borderId="0"/>
    <xf numFmtId="255" fontId="12" fillId="0" borderId="0"/>
    <xf numFmtId="255" fontId="15" fillId="0" borderId="0"/>
    <xf numFmtId="255" fontId="12" fillId="0" borderId="0"/>
    <xf numFmtId="255" fontId="15" fillId="0" borderId="0"/>
    <xf numFmtId="255" fontId="12" fillId="0" borderId="0"/>
    <xf numFmtId="255" fontId="15" fillId="0" borderId="0"/>
    <xf numFmtId="255" fontId="12" fillId="0" borderId="0"/>
    <xf numFmtId="255" fontId="15" fillId="0" borderId="0"/>
    <xf numFmtId="255" fontId="12" fillId="0" borderId="0"/>
    <xf numFmtId="255" fontId="15" fillId="0" borderId="0"/>
    <xf numFmtId="255" fontId="12" fillId="0" borderId="0"/>
    <xf numFmtId="255" fontId="15" fillId="0" borderId="0"/>
    <xf numFmtId="255" fontId="12" fillId="0" borderId="0"/>
    <xf numFmtId="255" fontId="15" fillId="0" borderId="0"/>
    <xf numFmtId="255" fontId="12" fillId="0" borderId="0"/>
    <xf numFmtId="255" fontId="15" fillId="0" borderId="0"/>
    <xf numFmtId="255" fontId="12" fillId="0" borderId="0"/>
    <xf numFmtId="255" fontId="15" fillId="0" borderId="0"/>
    <xf numFmtId="255" fontId="12" fillId="0" borderId="0"/>
    <xf numFmtId="255" fontId="15" fillId="0" borderId="0"/>
    <xf numFmtId="255" fontId="12" fillId="0" borderId="0"/>
    <xf numFmtId="255" fontId="15" fillId="0" borderId="0"/>
    <xf numFmtId="255" fontId="12" fillId="0" borderId="0"/>
    <xf numFmtId="255" fontId="15" fillId="0" borderId="0"/>
    <xf numFmtId="255" fontId="12" fillId="0" borderId="0"/>
    <xf numFmtId="255" fontId="15" fillId="0" borderId="0"/>
    <xf numFmtId="255" fontId="12" fillId="0" borderId="0"/>
    <xf numFmtId="255" fontId="15" fillId="0" borderId="0"/>
    <xf numFmtId="255" fontId="12" fillId="0" borderId="0"/>
    <xf numFmtId="255" fontId="15" fillId="0" borderId="0"/>
    <xf numFmtId="255" fontId="12" fillId="0" borderId="0"/>
    <xf numFmtId="255" fontId="15" fillId="0" borderId="0"/>
    <xf numFmtId="255" fontId="12" fillId="0" borderId="0"/>
    <xf numFmtId="255" fontId="15" fillId="0" borderId="0"/>
    <xf numFmtId="255" fontId="12" fillId="0" borderId="0"/>
    <xf numFmtId="255" fontId="15" fillId="0" borderId="0"/>
    <xf numFmtId="255" fontId="12" fillId="0" borderId="0"/>
    <xf numFmtId="255" fontId="15" fillId="0" borderId="0"/>
    <xf numFmtId="255" fontId="12" fillId="0" borderId="0"/>
    <xf numFmtId="255" fontId="15" fillId="0" borderId="0"/>
    <xf numFmtId="255" fontId="12" fillId="0" borderId="0"/>
    <xf numFmtId="255" fontId="15" fillId="0" borderId="0"/>
    <xf numFmtId="255" fontId="12" fillId="0" borderId="0"/>
    <xf numFmtId="255" fontId="15" fillId="0" borderId="0"/>
    <xf numFmtId="255" fontId="12" fillId="0" borderId="0"/>
    <xf numFmtId="255" fontId="12" fillId="0" borderId="0"/>
    <xf numFmtId="255" fontId="12" fillId="0" borderId="0"/>
    <xf numFmtId="255" fontId="10" fillId="0" borderId="0"/>
    <xf numFmtId="255" fontId="10" fillId="0" borderId="0"/>
    <xf numFmtId="255" fontId="12" fillId="0" borderId="0"/>
    <xf numFmtId="255" fontId="13" fillId="0" borderId="0"/>
    <xf numFmtId="255" fontId="13" fillId="0" borderId="0"/>
    <xf numFmtId="255" fontId="7" fillId="0" borderId="0"/>
    <xf numFmtId="255" fontId="13" fillId="0" borderId="0"/>
    <xf numFmtId="255" fontId="13" fillId="0" borderId="0"/>
    <xf numFmtId="255" fontId="12" fillId="0" borderId="0"/>
    <xf numFmtId="255" fontId="12" fillId="0" borderId="0"/>
    <xf numFmtId="255" fontId="15" fillId="0" borderId="0"/>
    <xf numFmtId="255" fontId="13" fillId="0" borderId="0"/>
    <xf numFmtId="255" fontId="3" fillId="0" borderId="0"/>
    <xf numFmtId="255" fontId="13" fillId="0" borderId="0"/>
    <xf numFmtId="255" fontId="15" fillId="0" borderId="0"/>
    <xf numFmtId="255" fontId="12" fillId="0" borderId="0"/>
    <xf numFmtId="255" fontId="13" fillId="0" borderId="0"/>
    <xf numFmtId="255" fontId="15" fillId="0" borderId="0"/>
    <xf numFmtId="255" fontId="12" fillId="0" borderId="0"/>
    <xf numFmtId="255" fontId="7" fillId="0" borderId="0"/>
    <xf numFmtId="255" fontId="7" fillId="0" borderId="0"/>
    <xf numFmtId="255" fontId="13" fillId="0" borderId="0"/>
    <xf numFmtId="255" fontId="12" fillId="0" borderId="0"/>
    <xf numFmtId="255" fontId="15" fillId="0" borderId="0"/>
    <xf numFmtId="255" fontId="13" fillId="0" borderId="0"/>
    <xf numFmtId="255" fontId="15" fillId="0" borderId="0"/>
    <xf numFmtId="255" fontId="3" fillId="0" borderId="0"/>
    <xf numFmtId="255" fontId="12" fillId="0" borderId="0"/>
    <xf numFmtId="255" fontId="15" fillId="0" borderId="0"/>
    <xf numFmtId="255" fontId="12" fillId="0" borderId="0"/>
    <xf numFmtId="255" fontId="12" fillId="0" borderId="0"/>
    <xf numFmtId="255" fontId="12" fillId="0" borderId="0"/>
    <xf numFmtId="255" fontId="12" fillId="0" borderId="0"/>
    <xf numFmtId="255" fontId="12" fillId="0" borderId="0"/>
    <xf numFmtId="255" fontId="7" fillId="0" borderId="0"/>
    <xf numFmtId="255" fontId="13" fillId="0" borderId="0"/>
    <xf numFmtId="255" fontId="3" fillId="0" borderId="0"/>
    <xf numFmtId="255" fontId="3" fillId="0" borderId="0"/>
    <xf numFmtId="255" fontId="3" fillId="0" borderId="0"/>
    <xf numFmtId="255" fontId="12" fillId="0" borderId="0"/>
    <xf numFmtId="255" fontId="15" fillId="0" borderId="0"/>
    <xf numFmtId="255" fontId="7" fillId="0" borderId="0"/>
    <xf numFmtId="255" fontId="13" fillId="0" borderId="0"/>
    <xf numFmtId="255" fontId="13" fillId="0" borderId="0"/>
    <xf numFmtId="255" fontId="13" fillId="0" borderId="0"/>
    <xf numFmtId="255" fontId="13" fillId="0" borderId="0"/>
    <xf numFmtId="255" fontId="13" fillId="0" borderId="0"/>
    <xf numFmtId="255" fontId="12" fillId="0" borderId="0"/>
    <xf numFmtId="255" fontId="12" fillId="0" borderId="0"/>
    <xf numFmtId="255" fontId="15" fillId="0" borderId="0"/>
    <xf numFmtId="255" fontId="12" fillId="0" borderId="0"/>
    <xf numFmtId="255" fontId="13" fillId="0" borderId="0"/>
    <xf numFmtId="255" fontId="12" fillId="0" borderId="0"/>
    <xf numFmtId="255" fontId="12" fillId="0" borderId="0"/>
    <xf numFmtId="255" fontId="13" fillId="0" borderId="0"/>
    <xf numFmtId="255" fontId="13" fillId="0" borderId="0"/>
    <xf numFmtId="255" fontId="12" fillId="0" borderId="0"/>
    <xf numFmtId="255" fontId="13" fillId="0" borderId="0"/>
    <xf numFmtId="255" fontId="10" fillId="0" borderId="0"/>
    <xf numFmtId="255" fontId="12" fillId="0" borderId="0"/>
    <xf numFmtId="255" fontId="12" fillId="0" borderId="0"/>
    <xf numFmtId="255" fontId="12" fillId="0" borderId="0"/>
    <xf numFmtId="255" fontId="12" fillId="0" borderId="0"/>
    <xf numFmtId="255" fontId="15" fillId="0" borderId="0"/>
    <xf numFmtId="255" fontId="13" fillId="0" borderId="0"/>
    <xf numFmtId="255" fontId="13" fillId="0" borderId="0"/>
    <xf numFmtId="255" fontId="13" fillId="0" borderId="0"/>
    <xf numFmtId="255" fontId="12" fillId="0" borderId="0"/>
    <xf numFmtId="255" fontId="13" fillId="0" borderId="0"/>
    <xf numFmtId="255" fontId="15" fillId="0" borderId="0"/>
    <xf numFmtId="255" fontId="12" fillId="0" borderId="0"/>
    <xf numFmtId="255" fontId="15" fillId="0" borderId="0"/>
    <xf numFmtId="255" fontId="3" fillId="0" borderId="0"/>
    <xf numFmtId="255" fontId="3" fillId="0" borderId="0"/>
    <xf numFmtId="255" fontId="7" fillId="0" borderId="0"/>
    <xf numFmtId="255" fontId="13" fillId="0" borderId="0"/>
    <xf numFmtId="255" fontId="13" fillId="0" borderId="0"/>
    <xf numFmtId="255" fontId="13" fillId="0" borderId="0"/>
    <xf numFmtId="255" fontId="13" fillId="0" borderId="0"/>
    <xf numFmtId="255" fontId="13" fillId="0" borderId="0"/>
    <xf numFmtId="255" fontId="13" fillId="0" borderId="0"/>
    <xf numFmtId="255" fontId="12" fillId="0" borderId="0"/>
    <xf numFmtId="255" fontId="13" fillId="0" borderId="0"/>
    <xf numFmtId="255" fontId="15" fillId="0" borderId="0"/>
    <xf numFmtId="255" fontId="13" fillId="0" borderId="0"/>
    <xf numFmtId="255" fontId="12" fillId="0" borderId="0"/>
    <xf numFmtId="255" fontId="13" fillId="0" borderId="0"/>
    <xf numFmtId="255" fontId="12" fillId="0" borderId="0"/>
    <xf numFmtId="255" fontId="15" fillId="0" borderId="0"/>
    <xf numFmtId="255" fontId="3" fillId="0" borderId="0"/>
    <xf numFmtId="255" fontId="12" fillId="0" borderId="0"/>
    <xf numFmtId="255" fontId="3" fillId="0" borderId="0"/>
    <xf numFmtId="255" fontId="15" fillId="0" borderId="0"/>
    <xf numFmtId="255" fontId="12" fillId="0" borderId="0"/>
    <xf numFmtId="255" fontId="3" fillId="0" borderId="0"/>
    <xf numFmtId="255" fontId="12" fillId="0" borderId="0"/>
    <xf numFmtId="255" fontId="13" fillId="0" borderId="0"/>
    <xf numFmtId="255" fontId="13" fillId="0" borderId="0"/>
    <xf numFmtId="255" fontId="13" fillId="0" borderId="0"/>
    <xf numFmtId="255" fontId="15" fillId="0" borderId="0"/>
    <xf numFmtId="255" fontId="12" fillId="0" borderId="0"/>
    <xf numFmtId="255" fontId="15" fillId="0" borderId="0"/>
    <xf numFmtId="255" fontId="13" fillId="0" borderId="0"/>
    <xf numFmtId="255" fontId="15" fillId="0" borderId="0"/>
    <xf numFmtId="255" fontId="13" fillId="0" borderId="0"/>
    <xf numFmtId="255" fontId="13" fillId="0" borderId="0"/>
    <xf numFmtId="255" fontId="13" fillId="0" borderId="0"/>
    <xf numFmtId="255" fontId="15" fillId="0" borderId="0"/>
    <xf numFmtId="255" fontId="7" fillId="0" borderId="0"/>
    <xf numFmtId="255" fontId="13" fillId="0" borderId="0"/>
    <xf numFmtId="255" fontId="13" fillId="0" borderId="0"/>
    <xf numFmtId="255" fontId="13" fillId="0" borderId="0"/>
    <xf numFmtId="255" fontId="13" fillId="0" borderId="0"/>
    <xf numFmtId="177" fontId="16" fillId="0" borderId="0">
      <protection locked="0"/>
    </xf>
    <xf numFmtId="255" fontId="16" fillId="0" borderId="0">
      <protection locked="0"/>
    </xf>
    <xf numFmtId="177" fontId="16" fillId="0" borderId="0">
      <protection locked="0"/>
    </xf>
    <xf numFmtId="177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173" fontId="17" fillId="0" borderId="0">
      <protection locked="0"/>
    </xf>
    <xf numFmtId="173" fontId="17" fillId="0" borderId="0">
      <protection locked="0"/>
    </xf>
    <xf numFmtId="173" fontId="17" fillId="0" borderId="0">
      <protection locked="0"/>
    </xf>
    <xf numFmtId="173" fontId="17" fillId="0" borderId="0">
      <protection locked="0"/>
    </xf>
    <xf numFmtId="177" fontId="16" fillId="0" borderId="0">
      <protection locked="0"/>
    </xf>
    <xf numFmtId="173" fontId="17" fillId="0" borderId="0">
      <protection locked="0"/>
    </xf>
    <xf numFmtId="173" fontId="17" fillId="0" borderId="0">
      <protection locked="0"/>
    </xf>
    <xf numFmtId="177" fontId="16" fillId="0" borderId="0">
      <protection locked="0"/>
    </xf>
    <xf numFmtId="255" fontId="16" fillId="0" borderId="10">
      <protection locked="0"/>
    </xf>
    <xf numFmtId="255" fontId="16" fillId="0" borderId="10">
      <protection locked="0"/>
    </xf>
    <xf numFmtId="255" fontId="16" fillId="0" borderId="10">
      <protection locked="0"/>
    </xf>
    <xf numFmtId="255" fontId="3" fillId="0" borderId="0"/>
    <xf numFmtId="255" fontId="18" fillId="0" borderId="0">
      <protection locked="0"/>
    </xf>
    <xf numFmtId="255" fontId="18" fillId="0" borderId="0">
      <protection locked="0"/>
    </xf>
    <xf numFmtId="255" fontId="18" fillId="0" borderId="0">
      <protection locked="0"/>
    </xf>
    <xf numFmtId="255" fontId="18" fillId="0" borderId="0">
      <protection locked="0"/>
    </xf>
    <xf numFmtId="255" fontId="17" fillId="0" borderId="10">
      <protection locked="0"/>
    </xf>
    <xf numFmtId="255" fontId="17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7" fillId="0" borderId="0">
      <protection locked="0"/>
    </xf>
    <xf numFmtId="255" fontId="17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7" fillId="0" borderId="0">
      <protection locked="0"/>
    </xf>
    <xf numFmtId="255" fontId="17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7" fillId="0" borderId="0">
      <protection locked="0"/>
    </xf>
    <xf numFmtId="255" fontId="17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7" fillId="0" borderId="0">
      <protection locked="0"/>
    </xf>
    <xf numFmtId="255" fontId="17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7" fillId="0" borderId="0">
      <protection locked="0"/>
    </xf>
    <xf numFmtId="255" fontId="17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7" fillId="0" borderId="0">
      <protection locked="0"/>
    </xf>
    <xf numFmtId="255" fontId="17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7" fillId="0" borderId="0">
      <protection locked="0"/>
    </xf>
    <xf numFmtId="255" fontId="17" fillId="0" borderId="10">
      <protection locked="0"/>
    </xf>
    <xf numFmtId="255" fontId="17" fillId="0" borderId="0">
      <protection locked="0"/>
    </xf>
    <xf numFmtId="255" fontId="17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7" fillId="0" borderId="0">
      <protection locked="0"/>
    </xf>
    <xf numFmtId="255" fontId="17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0">
      <protection locked="0"/>
    </xf>
    <xf numFmtId="255" fontId="17" fillId="0" borderId="0">
      <protection locked="0"/>
    </xf>
    <xf numFmtId="255" fontId="17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7" fillId="0" borderId="0">
      <protection locked="0"/>
    </xf>
    <xf numFmtId="255" fontId="17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7" fillId="0" borderId="0">
      <protection locked="0"/>
    </xf>
    <xf numFmtId="255" fontId="17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7" fillId="0" borderId="0">
      <protection locked="0"/>
    </xf>
    <xf numFmtId="255" fontId="17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7" fillId="0" borderId="0">
      <protection locked="0"/>
    </xf>
    <xf numFmtId="255" fontId="17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7" fillId="0" borderId="0">
      <protection locked="0"/>
    </xf>
    <xf numFmtId="255" fontId="17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7" fillId="0" borderId="0">
      <protection locked="0"/>
    </xf>
    <xf numFmtId="255" fontId="17" fillId="0" borderId="0">
      <protection locked="0"/>
    </xf>
    <xf numFmtId="255" fontId="17" fillId="0" borderId="0">
      <protection locked="0"/>
    </xf>
    <xf numFmtId="255" fontId="17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7" fillId="0" borderId="0">
      <protection locked="0"/>
    </xf>
    <xf numFmtId="255" fontId="17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1" fillId="0" borderId="0">
      <protection locked="0"/>
    </xf>
    <xf numFmtId="255" fontId="11" fillId="0" borderId="0">
      <protection locked="0"/>
    </xf>
    <xf numFmtId="178" fontId="8" fillId="0" borderId="0">
      <alignment horizontal="center"/>
    </xf>
    <xf numFmtId="255" fontId="5" fillId="2" borderId="0" applyNumberFormat="0" applyBorder="0" applyAlignment="0" applyProtection="0"/>
    <xf numFmtId="255" fontId="19" fillId="2" borderId="0" applyNumberFormat="0" applyBorder="0" applyAlignment="0" applyProtection="0"/>
    <xf numFmtId="255" fontId="5" fillId="2" borderId="0" applyNumberFormat="0" applyBorder="0" applyAlignment="0" applyProtection="0"/>
    <xf numFmtId="255" fontId="5" fillId="3" borderId="0" applyNumberFormat="0" applyBorder="0" applyAlignment="0" applyProtection="0"/>
    <xf numFmtId="255" fontId="19" fillId="3" borderId="0" applyNumberFormat="0" applyBorder="0" applyAlignment="0" applyProtection="0"/>
    <xf numFmtId="255" fontId="5" fillId="3" borderId="0" applyNumberFormat="0" applyBorder="0" applyAlignment="0" applyProtection="0"/>
    <xf numFmtId="255" fontId="5" fillId="4" borderId="0" applyNumberFormat="0" applyBorder="0" applyAlignment="0" applyProtection="0"/>
    <xf numFmtId="255" fontId="19" fillId="4" borderId="0" applyNumberFormat="0" applyBorder="0" applyAlignment="0" applyProtection="0"/>
    <xf numFmtId="255" fontId="5" fillId="4" borderId="0" applyNumberFormat="0" applyBorder="0" applyAlignment="0" applyProtection="0"/>
    <xf numFmtId="255" fontId="5" fillId="5" borderId="0" applyNumberFormat="0" applyBorder="0" applyAlignment="0" applyProtection="0"/>
    <xf numFmtId="255" fontId="19" fillId="5" borderId="0" applyNumberFormat="0" applyBorder="0" applyAlignment="0" applyProtection="0"/>
    <xf numFmtId="255" fontId="5" fillId="5" borderId="0" applyNumberFormat="0" applyBorder="0" applyAlignment="0" applyProtection="0"/>
    <xf numFmtId="255" fontId="5" fillId="6" borderId="0" applyNumberFormat="0" applyBorder="0" applyAlignment="0" applyProtection="0"/>
    <xf numFmtId="255" fontId="19" fillId="6" borderId="0" applyNumberFormat="0" applyBorder="0" applyAlignment="0" applyProtection="0"/>
    <xf numFmtId="255" fontId="5" fillId="6" borderId="0" applyNumberFormat="0" applyBorder="0" applyAlignment="0" applyProtection="0"/>
    <xf numFmtId="255" fontId="5" fillId="7" borderId="0" applyNumberFormat="0" applyBorder="0" applyAlignment="0" applyProtection="0"/>
    <xf numFmtId="255" fontId="19" fillId="7" borderId="0" applyNumberFormat="0" applyBorder="0" applyAlignment="0" applyProtection="0"/>
    <xf numFmtId="255" fontId="5" fillId="7" borderId="0" applyNumberFormat="0" applyBorder="0" applyAlignment="0" applyProtection="0"/>
    <xf numFmtId="255" fontId="20" fillId="2" borderId="0" applyNumberFormat="0" applyBorder="0" applyAlignment="0" applyProtection="0"/>
    <xf numFmtId="255" fontId="20" fillId="2" borderId="0" applyNumberFormat="0" applyBorder="0" applyAlignment="0" applyProtection="0"/>
    <xf numFmtId="255" fontId="20" fillId="3" borderId="0" applyNumberFormat="0" applyBorder="0" applyAlignment="0" applyProtection="0"/>
    <xf numFmtId="255" fontId="20" fillId="3" borderId="0" applyNumberFormat="0" applyBorder="0" applyAlignment="0" applyProtection="0"/>
    <xf numFmtId="255" fontId="20" fillId="4" borderId="0" applyNumberFormat="0" applyBorder="0" applyAlignment="0" applyProtection="0"/>
    <xf numFmtId="255" fontId="20" fillId="4" borderId="0" applyNumberFormat="0" applyBorder="0" applyAlignment="0" applyProtection="0"/>
    <xf numFmtId="255" fontId="20" fillId="5" borderId="0" applyNumberFormat="0" applyBorder="0" applyAlignment="0" applyProtection="0"/>
    <xf numFmtId="255" fontId="20" fillId="5" borderId="0" applyNumberFormat="0" applyBorder="0" applyAlignment="0" applyProtection="0"/>
    <xf numFmtId="255" fontId="20" fillId="6" borderId="0" applyNumberFormat="0" applyBorder="0" applyAlignment="0" applyProtection="0"/>
    <xf numFmtId="255" fontId="20" fillId="6" borderId="0" applyNumberFormat="0" applyBorder="0" applyAlignment="0" applyProtection="0"/>
    <xf numFmtId="255" fontId="20" fillId="8" borderId="0" applyNumberFormat="0" applyBorder="0" applyAlignment="0" applyProtection="0"/>
    <xf numFmtId="255" fontId="20" fillId="7" borderId="0" applyNumberFormat="0" applyBorder="0" applyAlignment="0" applyProtection="0"/>
    <xf numFmtId="255" fontId="20" fillId="8" borderId="0" applyNumberFormat="0" applyBorder="0" applyAlignment="0" applyProtection="0"/>
    <xf numFmtId="255" fontId="20" fillId="7" borderId="0" applyNumberFormat="0" applyBorder="0" applyAlignment="0" applyProtection="0"/>
    <xf numFmtId="255" fontId="5" fillId="9" borderId="0" applyNumberFormat="0" applyBorder="0" applyAlignment="0" applyProtection="0"/>
    <xf numFmtId="255" fontId="19" fillId="9" borderId="0" applyNumberFormat="0" applyBorder="0" applyAlignment="0" applyProtection="0"/>
    <xf numFmtId="255" fontId="5" fillId="9" borderId="0" applyNumberFormat="0" applyBorder="0" applyAlignment="0" applyProtection="0"/>
    <xf numFmtId="255" fontId="5" fillId="10" borderId="0" applyNumberFormat="0" applyBorder="0" applyAlignment="0" applyProtection="0"/>
    <xf numFmtId="255" fontId="19" fillId="10" borderId="0" applyNumberFormat="0" applyBorder="0" applyAlignment="0" applyProtection="0"/>
    <xf numFmtId="255" fontId="5" fillId="10" borderId="0" applyNumberFormat="0" applyBorder="0" applyAlignment="0" applyProtection="0"/>
    <xf numFmtId="255" fontId="5" fillId="11" borderId="0" applyNumberFormat="0" applyBorder="0" applyAlignment="0" applyProtection="0"/>
    <xf numFmtId="255" fontId="19" fillId="11" borderId="0" applyNumberFormat="0" applyBorder="0" applyAlignment="0" applyProtection="0"/>
    <xf numFmtId="255" fontId="5" fillId="11" borderId="0" applyNumberFormat="0" applyBorder="0" applyAlignment="0" applyProtection="0"/>
    <xf numFmtId="255" fontId="5" fillId="5" borderId="0" applyNumberFormat="0" applyBorder="0" applyAlignment="0" applyProtection="0"/>
    <xf numFmtId="255" fontId="19" fillId="5" borderId="0" applyNumberFormat="0" applyBorder="0" applyAlignment="0" applyProtection="0"/>
    <xf numFmtId="255" fontId="5" fillId="5" borderId="0" applyNumberFormat="0" applyBorder="0" applyAlignment="0" applyProtection="0"/>
    <xf numFmtId="255" fontId="5" fillId="9" borderId="0" applyNumberFormat="0" applyBorder="0" applyAlignment="0" applyProtection="0"/>
    <xf numFmtId="255" fontId="19" fillId="9" borderId="0" applyNumberFormat="0" applyBorder="0" applyAlignment="0" applyProtection="0"/>
    <xf numFmtId="255" fontId="5" fillId="9" borderId="0" applyNumberFormat="0" applyBorder="0" applyAlignment="0" applyProtection="0"/>
    <xf numFmtId="255" fontId="5" fillId="12" borderId="0" applyNumberFormat="0" applyBorder="0" applyAlignment="0" applyProtection="0"/>
    <xf numFmtId="255" fontId="19" fillId="12" borderId="0" applyNumberFormat="0" applyBorder="0" applyAlignment="0" applyProtection="0"/>
    <xf numFmtId="255" fontId="5" fillId="12" borderId="0" applyNumberFormat="0" applyBorder="0" applyAlignment="0" applyProtection="0"/>
    <xf numFmtId="255" fontId="20" fillId="9" borderId="0" applyNumberFormat="0" applyBorder="0" applyAlignment="0" applyProtection="0"/>
    <xf numFmtId="255" fontId="20" fillId="9" borderId="0" applyNumberFormat="0" applyBorder="0" applyAlignment="0" applyProtection="0"/>
    <xf numFmtId="255" fontId="20" fillId="10" borderId="0" applyNumberFormat="0" applyBorder="0" applyAlignment="0" applyProtection="0"/>
    <xf numFmtId="255" fontId="20" fillId="10" borderId="0" applyNumberFormat="0" applyBorder="0" applyAlignment="0" applyProtection="0"/>
    <xf numFmtId="255" fontId="20" fillId="11" borderId="0" applyNumberFormat="0" applyBorder="0" applyAlignment="0" applyProtection="0"/>
    <xf numFmtId="255" fontId="20" fillId="11" borderId="0" applyNumberFormat="0" applyBorder="0" applyAlignment="0" applyProtection="0"/>
    <xf numFmtId="255" fontId="20" fillId="5" borderId="0" applyNumberFormat="0" applyBorder="0" applyAlignment="0" applyProtection="0"/>
    <xf numFmtId="255" fontId="20" fillId="5" borderId="0" applyNumberFormat="0" applyBorder="0" applyAlignment="0" applyProtection="0"/>
    <xf numFmtId="255" fontId="20" fillId="9" borderId="0" applyNumberFormat="0" applyBorder="0" applyAlignment="0" applyProtection="0"/>
    <xf numFmtId="255" fontId="20" fillId="9" borderId="0" applyNumberFormat="0" applyBorder="0" applyAlignment="0" applyProtection="0"/>
    <xf numFmtId="255" fontId="20" fillId="12" borderId="0" applyNumberFormat="0" applyBorder="0" applyAlignment="0" applyProtection="0"/>
    <xf numFmtId="255" fontId="20" fillId="12" borderId="0" applyNumberFormat="0" applyBorder="0" applyAlignment="0" applyProtection="0"/>
    <xf numFmtId="255" fontId="21" fillId="13" borderId="0" applyNumberFormat="0" applyBorder="0" applyAlignment="0" applyProtection="0"/>
    <xf numFmtId="255" fontId="22" fillId="13" borderId="0" applyNumberFormat="0" applyBorder="0" applyAlignment="0" applyProtection="0"/>
    <xf numFmtId="255" fontId="21" fillId="10" borderId="0" applyNumberFormat="0" applyBorder="0" applyAlignment="0" applyProtection="0"/>
    <xf numFmtId="255" fontId="22" fillId="10" borderId="0" applyNumberFormat="0" applyBorder="0" applyAlignment="0" applyProtection="0"/>
    <xf numFmtId="255" fontId="21" fillId="11" borderId="0" applyNumberFormat="0" applyBorder="0" applyAlignment="0" applyProtection="0"/>
    <xf numFmtId="255" fontId="22" fillId="11" borderId="0" applyNumberFormat="0" applyBorder="0" applyAlignment="0" applyProtection="0"/>
    <xf numFmtId="255" fontId="21" fillId="14" borderId="0" applyNumberFormat="0" applyBorder="0" applyAlignment="0" applyProtection="0"/>
    <xf numFmtId="255" fontId="22" fillId="14" borderId="0" applyNumberFormat="0" applyBorder="0" applyAlignment="0" applyProtection="0"/>
    <xf numFmtId="255" fontId="21" fillId="15" borderId="0" applyNumberFormat="0" applyBorder="0" applyAlignment="0" applyProtection="0"/>
    <xf numFmtId="255" fontId="22" fillId="15" borderId="0" applyNumberFormat="0" applyBorder="0" applyAlignment="0" applyProtection="0"/>
    <xf numFmtId="255" fontId="21" fillId="16" borderId="0" applyNumberFormat="0" applyBorder="0" applyAlignment="0" applyProtection="0"/>
    <xf numFmtId="255" fontId="22" fillId="16" borderId="0" applyNumberFormat="0" applyBorder="0" applyAlignment="0" applyProtection="0"/>
    <xf numFmtId="255" fontId="23" fillId="13" borderId="0" applyNumberFormat="0" applyBorder="0" applyAlignment="0" applyProtection="0"/>
    <xf numFmtId="255" fontId="23" fillId="13" borderId="0" applyNumberFormat="0" applyBorder="0" applyAlignment="0" applyProtection="0"/>
    <xf numFmtId="255" fontId="23" fillId="10" borderId="0" applyNumberFormat="0" applyBorder="0" applyAlignment="0" applyProtection="0"/>
    <xf numFmtId="255" fontId="23" fillId="10" borderId="0" applyNumberFormat="0" applyBorder="0" applyAlignment="0" applyProtection="0"/>
    <xf numFmtId="255" fontId="23" fillId="11" borderId="0" applyNumberFormat="0" applyBorder="0" applyAlignment="0" applyProtection="0"/>
    <xf numFmtId="255" fontId="23" fillId="11" borderId="0" applyNumberFormat="0" applyBorder="0" applyAlignment="0" applyProtection="0"/>
    <xf numFmtId="255" fontId="23" fillId="14" borderId="0" applyNumberFormat="0" applyBorder="0" applyAlignment="0" applyProtection="0"/>
    <xf numFmtId="255" fontId="23" fillId="14" borderId="0" applyNumberFormat="0" applyBorder="0" applyAlignment="0" applyProtection="0"/>
    <xf numFmtId="255" fontId="23" fillId="15" borderId="0" applyNumberFormat="0" applyBorder="0" applyAlignment="0" applyProtection="0"/>
    <xf numFmtId="255" fontId="23" fillId="15" borderId="0" applyNumberFormat="0" applyBorder="0" applyAlignment="0" applyProtection="0"/>
    <xf numFmtId="255" fontId="23" fillId="16" borderId="0" applyNumberFormat="0" applyBorder="0" applyAlignment="0" applyProtection="0"/>
    <xf numFmtId="255" fontId="23" fillId="16" borderId="0" applyNumberFormat="0" applyBorder="0" applyAlignment="0" applyProtection="0"/>
    <xf numFmtId="179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255" fontId="21" fillId="17" borderId="0" applyNumberFormat="0" applyBorder="0" applyAlignment="0" applyProtection="0"/>
    <xf numFmtId="255" fontId="5" fillId="18" borderId="0" applyNumberFormat="0" applyBorder="0" applyAlignment="0" applyProtection="0"/>
    <xf numFmtId="255" fontId="5" fillId="19" borderId="0" applyNumberFormat="0" applyBorder="0" applyAlignment="0" applyProtection="0"/>
    <xf numFmtId="255" fontId="21" fillId="20" borderId="0" applyNumberFormat="0" applyBorder="0" applyAlignment="0" applyProtection="0"/>
    <xf numFmtId="255" fontId="22" fillId="17" borderId="0" applyNumberFormat="0" applyBorder="0" applyAlignment="0" applyProtection="0"/>
    <xf numFmtId="255" fontId="22" fillId="17" borderId="0" applyNumberFormat="0" applyBorder="0" applyAlignment="0" applyProtection="0"/>
    <xf numFmtId="255" fontId="22" fillId="17" borderId="0" applyNumberFormat="0" applyBorder="0" applyAlignment="0" applyProtection="0"/>
    <xf numFmtId="255" fontId="22" fillId="17" borderId="0" applyNumberFormat="0" applyBorder="0" applyAlignment="0" applyProtection="0"/>
    <xf numFmtId="255" fontId="22" fillId="17" borderId="0" applyNumberFormat="0" applyBorder="0" applyAlignment="0" applyProtection="0"/>
    <xf numFmtId="255" fontId="21" fillId="21" borderId="0" applyNumberFormat="0" applyBorder="0" applyAlignment="0" applyProtection="0"/>
    <xf numFmtId="255" fontId="5" fillId="22" borderId="0" applyNumberFormat="0" applyBorder="0" applyAlignment="0" applyProtection="0"/>
    <xf numFmtId="255" fontId="5" fillId="23" borderId="0" applyNumberFormat="0" applyBorder="0" applyAlignment="0" applyProtection="0"/>
    <xf numFmtId="255" fontId="21" fillId="23" borderId="0" applyNumberFormat="0" applyBorder="0" applyAlignment="0" applyProtection="0"/>
    <xf numFmtId="255" fontId="22" fillId="21" borderId="0" applyNumberFormat="0" applyBorder="0" applyAlignment="0" applyProtection="0"/>
    <xf numFmtId="255" fontId="22" fillId="21" borderId="0" applyNumberFormat="0" applyBorder="0" applyAlignment="0" applyProtection="0"/>
    <xf numFmtId="255" fontId="22" fillId="21" borderId="0" applyNumberFormat="0" applyBorder="0" applyAlignment="0" applyProtection="0"/>
    <xf numFmtId="255" fontId="22" fillId="21" borderId="0" applyNumberFormat="0" applyBorder="0" applyAlignment="0" applyProtection="0"/>
    <xf numFmtId="255" fontId="22" fillId="21" borderId="0" applyNumberFormat="0" applyBorder="0" applyAlignment="0" applyProtection="0"/>
    <xf numFmtId="255" fontId="21" fillId="24" borderId="0" applyNumberFormat="0" applyBorder="0" applyAlignment="0" applyProtection="0"/>
    <xf numFmtId="255" fontId="5" fillId="25" borderId="0" applyNumberFormat="0" applyBorder="0" applyAlignment="0" applyProtection="0"/>
    <xf numFmtId="255" fontId="5" fillId="26" borderId="0" applyNumberFormat="0" applyBorder="0" applyAlignment="0" applyProtection="0"/>
    <xf numFmtId="255" fontId="21" fillId="26" borderId="0" applyNumberFormat="0" applyBorder="0" applyAlignment="0" applyProtection="0"/>
    <xf numFmtId="255" fontId="22" fillId="24" borderId="0" applyNumberFormat="0" applyBorder="0" applyAlignment="0" applyProtection="0"/>
    <xf numFmtId="255" fontId="22" fillId="24" borderId="0" applyNumberFormat="0" applyBorder="0" applyAlignment="0" applyProtection="0"/>
    <xf numFmtId="255" fontId="22" fillId="24" borderId="0" applyNumberFormat="0" applyBorder="0" applyAlignment="0" applyProtection="0"/>
    <xf numFmtId="255" fontId="22" fillId="24" borderId="0" applyNumberFormat="0" applyBorder="0" applyAlignment="0" applyProtection="0"/>
    <xf numFmtId="255" fontId="22" fillId="24" borderId="0" applyNumberFormat="0" applyBorder="0" applyAlignment="0" applyProtection="0"/>
    <xf numFmtId="255" fontId="21" fillId="14" borderId="0" applyNumberFormat="0" applyBorder="0" applyAlignment="0" applyProtection="0"/>
    <xf numFmtId="255" fontId="5" fillId="27" borderId="0" applyNumberFormat="0" applyBorder="0" applyAlignment="0" applyProtection="0"/>
    <xf numFmtId="255" fontId="5" fillId="27" borderId="0" applyNumberFormat="0" applyBorder="0" applyAlignment="0" applyProtection="0"/>
    <xf numFmtId="255" fontId="21" fillId="19" borderId="0" applyNumberFormat="0" applyBorder="0" applyAlignment="0" applyProtection="0"/>
    <xf numFmtId="255" fontId="22" fillId="14" borderId="0" applyNumberFormat="0" applyBorder="0" applyAlignment="0" applyProtection="0"/>
    <xf numFmtId="255" fontId="22" fillId="14" borderId="0" applyNumberFormat="0" applyBorder="0" applyAlignment="0" applyProtection="0"/>
    <xf numFmtId="255" fontId="22" fillId="14" borderId="0" applyNumberFormat="0" applyBorder="0" applyAlignment="0" applyProtection="0"/>
    <xf numFmtId="255" fontId="22" fillId="14" borderId="0" applyNumberFormat="0" applyBorder="0" applyAlignment="0" applyProtection="0"/>
    <xf numFmtId="255" fontId="22" fillId="14" borderId="0" applyNumberFormat="0" applyBorder="0" applyAlignment="0" applyProtection="0"/>
    <xf numFmtId="255" fontId="21" fillId="15" borderId="0" applyNumberFormat="0" applyBorder="0" applyAlignment="0" applyProtection="0"/>
    <xf numFmtId="255" fontId="5" fillId="28" borderId="0" applyNumberFormat="0" applyBorder="0" applyAlignment="0" applyProtection="0"/>
    <xf numFmtId="255" fontId="5" fillId="29" borderId="0" applyNumberFormat="0" applyBorder="0" applyAlignment="0" applyProtection="0"/>
    <xf numFmtId="255" fontId="21" fillId="20" borderId="0" applyNumberFormat="0" applyBorder="0" applyAlignment="0" applyProtection="0"/>
    <xf numFmtId="255" fontId="22" fillId="15" borderId="0" applyNumberFormat="0" applyBorder="0" applyAlignment="0" applyProtection="0"/>
    <xf numFmtId="255" fontId="22" fillId="15" borderId="0" applyNumberFormat="0" applyBorder="0" applyAlignment="0" applyProtection="0"/>
    <xf numFmtId="255" fontId="22" fillId="15" borderId="0" applyNumberFormat="0" applyBorder="0" applyAlignment="0" applyProtection="0"/>
    <xf numFmtId="255" fontId="22" fillId="15" borderId="0" applyNumberFormat="0" applyBorder="0" applyAlignment="0" applyProtection="0"/>
    <xf numFmtId="255" fontId="22" fillId="15" borderId="0" applyNumberFormat="0" applyBorder="0" applyAlignment="0" applyProtection="0"/>
    <xf numFmtId="255" fontId="21" fillId="30" borderId="0" applyNumberFormat="0" applyBorder="0" applyAlignment="0" applyProtection="0"/>
    <xf numFmtId="255" fontId="5" fillId="31" borderId="0" applyNumberFormat="0" applyBorder="0" applyAlignment="0" applyProtection="0"/>
    <xf numFmtId="255" fontId="5" fillId="32" borderId="0" applyNumberFormat="0" applyBorder="0" applyAlignment="0" applyProtection="0"/>
    <xf numFmtId="255" fontId="21" fillId="33" borderId="0" applyNumberFormat="0" applyBorder="0" applyAlignment="0" applyProtection="0"/>
    <xf numFmtId="255" fontId="22" fillId="30" borderId="0" applyNumberFormat="0" applyBorder="0" applyAlignment="0" applyProtection="0"/>
    <xf numFmtId="255" fontId="22" fillId="30" borderId="0" applyNumberFormat="0" applyBorder="0" applyAlignment="0" applyProtection="0"/>
    <xf numFmtId="255" fontId="22" fillId="30" borderId="0" applyNumberFormat="0" applyBorder="0" applyAlignment="0" applyProtection="0"/>
    <xf numFmtId="255" fontId="22" fillId="30" borderId="0" applyNumberFormat="0" applyBorder="0" applyAlignment="0" applyProtection="0"/>
    <xf numFmtId="255" fontId="22" fillId="30" borderId="0" applyNumberFormat="0" applyBorder="0" applyAlignment="0" applyProtection="0"/>
    <xf numFmtId="255" fontId="25" fillId="0" borderId="0" applyNumberFormat="0" applyFill="0" applyBorder="0" applyAlignment="0" applyProtection="0">
      <alignment vertical="top"/>
      <protection locked="0"/>
    </xf>
    <xf numFmtId="255" fontId="26" fillId="3" borderId="0" applyNumberFormat="0" applyBorder="0" applyAlignment="0" applyProtection="0"/>
    <xf numFmtId="255" fontId="27" fillId="3" borderId="0" applyNumberFormat="0" applyBorder="0" applyAlignment="0" applyProtection="0"/>
    <xf numFmtId="255" fontId="28" fillId="26" borderId="0"/>
    <xf numFmtId="255" fontId="28" fillId="26" borderId="0"/>
    <xf numFmtId="255" fontId="28" fillId="26" borderId="0"/>
    <xf numFmtId="255" fontId="28" fillId="26" borderId="0"/>
    <xf numFmtId="255" fontId="28" fillId="26" borderId="0"/>
    <xf numFmtId="255" fontId="28" fillId="26" borderId="0"/>
    <xf numFmtId="255" fontId="29" fillId="26" borderId="0"/>
    <xf numFmtId="255" fontId="8" fillId="26" borderId="0"/>
    <xf numFmtId="255" fontId="30" fillId="0" borderId="0" applyFill="0" applyBorder="0" applyAlignment="0"/>
    <xf numFmtId="181" fontId="31" fillId="0" borderId="0" applyFill="0" applyBorder="0" applyAlignment="0"/>
    <xf numFmtId="182" fontId="13" fillId="0" borderId="0" applyFill="0" applyBorder="0" applyAlignment="0"/>
    <xf numFmtId="182" fontId="15" fillId="0" borderId="0" applyFill="0" applyBorder="0" applyAlignment="0"/>
    <xf numFmtId="183" fontId="3" fillId="0" borderId="0" applyFill="0" applyBorder="0" applyAlignment="0"/>
    <xf numFmtId="184" fontId="31" fillId="0" borderId="0" applyFill="0" applyBorder="0" applyAlignment="0"/>
    <xf numFmtId="185" fontId="32" fillId="0" borderId="0" applyFill="0" applyBorder="0" applyAlignment="0"/>
    <xf numFmtId="182" fontId="33" fillId="0" borderId="0" applyFill="0" applyBorder="0" applyAlignment="0"/>
    <xf numFmtId="186" fontId="32" fillId="0" borderId="0" applyFill="0" applyBorder="0" applyAlignment="0"/>
    <xf numFmtId="187" fontId="33" fillId="0" borderId="0" applyFill="0" applyBorder="0" applyAlignment="0"/>
    <xf numFmtId="188" fontId="13" fillId="0" borderId="0" applyFill="0" applyBorder="0" applyAlignment="0"/>
    <xf numFmtId="188" fontId="15" fillId="0" borderId="0" applyFill="0" applyBorder="0" applyAlignment="0"/>
    <xf numFmtId="189" fontId="13" fillId="0" borderId="0" applyFill="0" applyBorder="0" applyAlignment="0"/>
    <xf numFmtId="189" fontId="15" fillId="0" borderId="0" applyFill="0" applyBorder="0" applyAlignment="0"/>
    <xf numFmtId="182" fontId="13" fillId="0" borderId="0" applyFill="0" applyBorder="0" applyAlignment="0"/>
    <xf numFmtId="182" fontId="15" fillId="0" borderId="0" applyFill="0" applyBorder="0" applyAlignment="0"/>
    <xf numFmtId="255" fontId="34" fillId="8" borderId="11" applyNumberFormat="0" applyAlignment="0" applyProtection="0"/>
    <xf numFmtId="255" fontId="35" fillId="8" borderId="11" applyNumberFormat="0" applyAlignment="0" applyProtection="0"/>
    <xf numFmtId="174" fontId="7" fillId="34" borderId="12">
      <alignment vertical="center"/>
    </xf>
    <xf numFmtId="255" fontId="36" fillId="35" borderId="13" applyNumberFormat="0" applyAlignment="0" applyProtection="0"/>
    <xf numFmtId="255" fontId="37" fillId="35" borderId="13" applyNumberFormat="0" applyAlignment="0" applyProtection="0"/>
    <xf numFmtId="255" fontId="38" fillId="0" borderId="1">
      <alignment horizontal="left" wrapText="1"/>
    </xf>
    <xf numFmtId="255" fontId="39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5" fillId="0" borderId="0" applyFont="0" applyFill="0" applyBorder="0" applyAlignment="0" applyProtection="0"/>
    <xf numFmtId="166" fontId="8" fillId="0" borderId="0" applyFont="0" applyFill="0" applyBorder="0" applyAlignment="0" applyProtection="0"/>
    <xf numFmtId="176" fontId="40" fillId="0" borderId="0" applyFont="0" applyFill="0" applyBorder="0" applyAlignment="0" applyProtection="0"/>
    <xf numFmtId="176" fontId="5" fillId="0" borderId="0" applyFont="0" applyFill="0" applyBorder="0" applyAlignment="0" applyProtection="0"/>
    <xf numFmtId="190" fontId="31" fillId="0" borderId="0" applyFont="0" applyFill="0" applyBorder="0" applyAlignment="0" applyProtection="0"/>
    <xf numFmtId="3" fontId="3" fillId="36" borderId="0" applyFont="0" applyFill="0" applyBorder="0" applyAlignment="0" applyProtection="0"/>
    <xf numFmtId="3" fontId="41" fillId="0" borderId="14" applyNumberFormat="0" applyAlignment="0">
      <alignment vertical="center"/>
    </xf>
    <xf numFmtId="191" fontId="24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5" fillId="0" borderId="0" applyFont="0" applyFill="0" applyBorder="0" applyAlignment="0" applyProtection="0"/>
    <xf numFmtId="192" fontId="28" fillId="0" borderId="0" applyFont="0" applyFill="0" applyBorder="0" applyAlignment="0" applyProtection="0"/>
    <xf numFmtId="193" fontId="3" fillId="36" borderId="0" applyFont="0" applyFill="0" applyBorder="0" applyAlignment="0" applyProtection="0"/>
    <xf numFmtId="255" fontId="28" fillId="25" borderId="0"/>
    <xf numFmtId="255" fontId="28" fillId="25" borderId="0"/>
    <xf numFmtId="255" fontId="28" fillId="25" borderId="0"/>
    <xf numFmtId="255" fontId="28" fillId="25" borderId="0"/>
    <xf numFmtId="255" fontId="28" fillId="25" borderId="0"/>
    <xf numFmtId="255" fontId="28" fillId="25" borderId="0"/>
    <xf numFmtId="255" fontId="29" fillId="37" borderId="0"/>
    <xf numFmtId="255" fontId="8" fillId="37" borderId="0"/>
    <xf numFmtId="255" fontId="3" fillId="38" borderId="0" applyFont="0" applyFill="0" applyBorder="0" applyAlignment="0" applyProtection="0"/>
    <xf numFmtId="14" fontId="30" fillId="0" borderId="0" applyFill="0" applyBorder="0" applyAlignment="0"/>
    <xf numFmtId="255" fontId="3" fillId="38" borderId="0" applyFont="0" applyFill="0" applyBorder="0" applyAlignment="0" applyProtection="0"/>
    <xf numFmtId="194" fontId="42" fillId="0" borderId="0" applyFill="0" applyBorder="0" applyProtection="0"/>
    <xf numFmtId="38" fontId="24" fillId="0" borderId="15">
      <alignment vertical="center"/>
    </xf>
    <xf numFmtId="255" fontId="43" fillId="0" borderId="0" applyNumberFormat="0" applyFill="0" applyBorder="0" applyAlignment="0" applyProtection="0"/>
    <xf numFmtId="255" fontId="44" fillId="39" borderId="0" applyNumberFormat="0" applyBorder="0" applyAlignment="0" applyProtection="0"/>
    <xf numFmtId="255" fontId="44" fillId="40" borderId="0" applyNumberFormat="0" applyBorder="0" applyAlignment="0" applyProtection="0"/>
    <xf numFmtId="255" fontId="44" fillId="41" borderId="0" applyNumberFormat="0" applyBorder="0" applyAlignment="0" applyProtection="0"/>
    <xf numFmtId="188" fontId="13" fillId="0" borderId="0" applyFill="0" applyBorder="0" applyAlignment="0"/>
    <xf numFmtId="188" fontId="15" fillId="0" borderId="0" applyFill="0" applyBorder="0" applyAlignment="0"/>
    <xf numFmtId="182" fontId="13" fillId="0" borderId="0" applyFill="0" applyBorder="0" applyAlignment="0"/>
    <xf numFmtId="182" fontId="15" fillId="0" borderId="0" applyFill="0" applyBorder="0" applyAlignment="0"/>
    <xf numFmtId="188" fontId="13" fillId="0" borderId="0" applyFill="0" applyBorder="0" applyAlignment="0"/>
    <xf numFmtId="188" fontId="15" fillId="0" borderId="0" applyFill="0" applyBorder="0" applyAlignment="0"/>
    <xf numFmtId="189" fontId="13" fillId="0" borderId="0" applyFill="0" applyBorder="0" applyAlignment="0"/>
    <xf numFmtId="189" fontId="15" fillId="0" borderId="0" applyFill="0" applyBorder="0" applyAlignment="0"/>
    <xf numFmtId="182" fontId="13" fillId="0" borderId="0" applyFill="0" applyBorder="0" applyAlignment="0"/>
    <xf numFmtId="182" fontId="15" fillId="0" borderId="0" applyFill="0" applyBorder="0" applyAlignment="0"/>
    <xf numFmtId="255" fontId="45" fillId="0" borderId="0" applyNumberFormat="0" applyFill="0" applyBorder="0" applyAlignment="0" applyProtection="0"/>
    <xf numFmtId="255" fontId="46" fillId="0" borderId="0" applyNumberFormat="0" applyFill="0" applyBorder="0" applyAlignment="0" applyProtection="0"/>
    <xf numFmtId="195" fontId="47" fillId="42" borderId="16" applyAlignment="0">
      <protection locked="0"/>
    </xf>
    <xf numFmtId="196" fontId="48" fillId="0" borderId="0"/>
    <xf numFmtId="2" fontId="3" fillId="36" borderId="0" applyFont="0" applyFill="0" applyBorder="0" applyAlignment="0" applyProtection="0"/>
    <xf numFmtId="10" fontId="49" fillId="43" borderId="1" applyNumberFormat="0" applyFill="0" applyBorder="0" applyAlignment="0" applyProtection="0">
      <protection locked="0"/>
    </xf>
    <xf numFmtId="10" fontId="8" fillId="43" borderId="1" applyNumberFormat="0" applyFill="0" applyBorder="0" applyAlignment="0" applyProtection="0">
      <protection locked="0"/>
    </xf>
    <xf numFmtId="255" fontId="50" fillId="4" borderId="0" applyNumberFormat="0" applyBorder="0" applyAlignment="0" applyProtection="0"/>
    <xf numFmtId="255" fontId="51" fillId="4" borderId="0" applyNumberFormat="0" applyBorder="0" applyAlignment="0" applyProtection="0"/>
    <xf numFmtId="38" fontId="52" fillId="44" borderId="0" applyNumberFormat="0" applyBorder="0" applyAlignment="0" applyProtection="0"/>
    <xf numFmtId="255" fontId="53" fillId="0" borderId="17" applyNumberFormat="0" applyAlignment="0" applyProtection="0">
      <alignment horizontal="left" vertical="center"/>
    </xf>
    <xf numFmtId="255" fontId="53" fillId="0" borderId="2">
      <alignment horizontal="left" vertical="center"/>
    </xf>
    <xf numFmtId="14" fontId="38" fillId="45" borderId="18">
      <alignment horizontal="center" vertical="center" wrapText="1"/>
    </xf>
    <xf numFmtId="255" fontId="54" fillId="0" borderId="19" applyNumberFormat="0" applyFill="0" applyAlignment="0" applyProtection="0"/>
    <xf numFmtId="255" fontId="55" fillId="36" borderId="0" applyNumberFormat="0" applyFill="0" applyBorder="0" applyAlignment="0" applyProtection="0"/>
    <xf numFmtId="255" fontId="56" fillId="0" borderId="20" applyNumberFormat="0" applyFill="0" applyAlignment="0" applyProtection="0"/>
    <xf numFmtId="255" fontId="57" fillId="36" borderId="0" applyNumberFormat="0" applyFill="0" applyBorder="0" applyAlignment="0" applyProtection="0"/>
    <xf numFmtId="255" fontId="58" fillId="0" borderId="21" applyNumberFormat="0" applyFill="0" applyAlignment="0" applyProtection="0"/>
    <xf numFmtId="255" fontId="59" fillId="0" borderId="21" applyNumberFormat="0" applyFill="0" applyAlignment="0" applyProtection="0"/>
    <xf numFmtId="255" fontId="58" fillId="0" borderId="0" applyNumberFormat="0" applyFill="0" applyBorder="0" applyAlignment="0" applyProtection="0"/>
    <xf numFmtId="255" fontId="59" fillId="0" borderId="0" applyNumberFormat="0" applyFill="0" applyBorder="0" applyAlignment="0" applyProtection="0"/>
    <xf numFmtId="255" fontId="60" fillId="0" borderId="0" applyNumberFormat="0" applyFill="0" applyBorder="0" applyAlignment="0" applyProtection="0">
      <alignment vertical="top"/>
      <protection locked="0"/>
    </xf>
    <xf numFmtId="255" fontId="8" fillId="0" borderId="0" applyNumberFormat="0" applyFill="0" applyBorder="0" applyAlignment="0" applyProtection="0">
      <alignment vertical="top"/>
      <protection locked="0"/>
    </xf>
    <xf numFmtId="255" fontId="61" fillId="0" borderId="0" applyNumberFormat="0" applyFill="0" applyBorder="0" applyAlignment="0" applyProtection="0">
      <alignment vertical="top"/>
      <protection locked="0"/>
    </xf>
    <xf numFmtId="255" fontId="24" fillId="0" borderId="0"/>
    <xf numFmtId="197" fontId="3" fillId="46" borderId="1" applyNumberFormat="0" applyFont="0" applyAlignment="0">
      <protection locked="0"/>
    </xf>
    <xf numFmtId="10" fontId="52" fillId="47" borderId="1" applyNumberFormat="0" applyBorder="0" applyAlignment="0" applyProtection="0"/>
    <xf numFmtId="197" fontId="3" fillId="46" borderId="1" applyNumberFormat="0" applyFont="0" applyAlignment="0">
      <protection locked="0"/>
    </xf>
    <xf numFmtId="255" fontId="62" fillId="0" borderId="0" applyNumberFormat="0" applyFill="0" applyBorder="0" applyAlignment="0" applyProtection="0">
      <alignment vertical="top"/>
      <protection locked="0"/>
    </xf>
    <xf numFmtId="255" fontId="63" fillId="0" borderId="0">
      <alignment vertical="center"/>
    </xf>
    <xf numFmtId="198" fontId="64" fillId="0" borderId="0" applyFont="0" applyFill="0" applyBorder="0" applyAlignment="0" applyProtection="0"/>
    <xf numFmtId="199" fontId="64" fillId="0" borderId="0" applyFont="0" applyFill="0" applyBorder="0" applyAlignment="0" applyProtection="0"/>
    <xf numFmtId="255" fontId="65" fillId="0" borderId="0" applyProtection="0">
      <alignment vertical="center"/>
      <protection locked="0"/>
    </xf>
    <xf numFmtId="255" fontId="66" fillId="0" borderId="0" applyProtection="0">
      <alignment vertical="center"/>
      <protection locked="0"/>
    </xf>
    <xf numFmtId="255" fontId="65" fillId="0" borderId="0" applyNumberFormat="0" applyProtection="0">
      <alignment vertical="top"/>
      <protection locked="0"/>
    </xf>
    <xf numFmtId="255" fontId="66" fillId="0" borderId="0" applyNumberFormat="0" applyProtection="0">
      <alignment vertical="top"/>
      <protection locked="0"/>
    </xf>
    <xf numFmtId="255" fontId="67" fillId="0" borderId="22" applyAlignment="0"/>
    <xf numFmtId="255" fontId="68" fillId="0" borderId="22" applyAlignment="0"/>
    <xf numFmtId="188" fontId="13" fillId="0" borderId="0" applyFill="0" applyBorder="0" applyAlignment="0"/>
    <xf numFmtId="188" fontId="15" fillId="0" borderId="0" applyFill="0" applyBorder="0" applyAlignment="0"/>
    <xf numFmtId="182" fontId="13" fillId="0" borderId="0" applyFill="0" applyBorder="0" applyAlignment="0"/>
    <xf numFmtId="182" fontId="15" fillId="0" borderId="0" applyFill="0" applyBorder="0" applyAlignment="0"/>
    <xf numFmtId="188" fontId="13" fillId="0" borderId="0" applyFill="0" applyBorder="0" applyAlignment="0"/>
    <xf numFmtId="188" fontId="15" fillId="0" borderId="0" applyFill="0" applyBorder="0" applyAlignment="0"/>
    <xf numFmtId="189" fontId="13" fillId="0" borderId="0" applyFill="0" applyBorder="0" applyAlignment="0"/>
    <xf numFmtId="189" fontId="15" fillId="0" borderId="0" applyFill="0" applyBorder="0" applyAlignment="0"/>
    <xf numFmtId="182" fontId="13" fillId="0" borderId="0" applyFill="0" applyBorder="0" applyAlignment="0"/>
    <xf numFmtId="182" fontId="15" fillId="0" borderId="0" applyFill="0" applyBorder="0" applyAlignment="0"/>
    <xf numFmtId="255" fontId="69" fillId="0" borderId="23" applyNumberFormat="0" applyFill="0" applyAlignment="0" applyProtection="0"/>
    <xf numFmtId="255" fontId="70" fillId="0" borderId="23" applyNumberFormat="0" applyFill="0" applyAlignment="0" applyProtection="0"/>
    <xf numFmtId="255" fontId="8" fillId="0" borderId="24" applyNumberFormat="0" applyFont="0" applyFill="0" applyAlignment="0" applyProtection="0"/>
    <xf numFmtId="200" fontId="3" fillId="0" borderId="0" applyFont="0" applyFill="0" applyBorder="0" applyAlignment="0" applyProtection="0"/>
    <xf numFmtId="255" fontId="71" fillId="42" borderId="0" applyNumberFormat="0" applyBorder="0" applyAlignment="0" applyProtection="0"/>
    <xf numFmtId="255" fontId="72" fillId="42" borderId="0" applyNumberFormat="0" applyBorder="0" applyAlignment="0" applyProtection="0"/>
    <xf numFmtId="201" fontId="3" fillId="0" borderId="0"/>
    <xf numFmtId="255" fontId="3" fillId="0" borderId="0"/>
    <xf numFmtId="255" fontId="3" fillId="0" borderId="0"/>
    <xf numFmtId="255" fontId="73" fillId="0" borderId="0"/>
    <xf numFmtId="255" fontId="2" fillId="0" borderId="0"/>
    <xf numFmtId="255" fontId="8" fillId="0" borderId="0"/>
    <xf numFmtId="255" fontId="74" fillId="0" borderId="0"/>
    <xf numFmtId="255" fontId="75" fillId="0" borderId="0"/>
    <xf numFmtId="255" fontId="13" fillId="0" borderId="0"/>
    <xf numFmtId="255" fontId="5" fillId="48" borderId="25" applyNumberFormat="0" applyFont="0" applyAlignment="0" applyProtection="0"/>
    <xf numFmtId="255" fontId="19" fillId="48" borderId="25" applyNumberFormat="0" applyFont="0" applyAlignment="0" applyProtection="0"/>
    <xf numFmtId="255" fontId="5" fillId="48" borderId="25" applyNumberFormat="0" applyFont="0" applyAlignment="0" applyProtection="0"/>
    <xf numFmtId="202" fontId="3" fillId="38" borderId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255" fontId="39" fillId="0" borderId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255" fontId="76" fillId="8" borderId="26" applyNumberFormat="0" applyAlignment="0" applyProtection="0"/>
    <xf numFmtId="255" fontId="77" fillId="8" borderId="26" applyNumberFormat="0" applyAlignment="0" applyProtection="0"/>
    <xf numFmtId="255" fontId="78" fillId="36" borderId="0" applyFill="0" applyBorder="0" applyProtection="0">
      <alignment horizontal="center"/>
    </xf>
    <xf numFmtId="255" fontId="79" fillId="0" borderId="0"/>
    <xf numFmtId="255" fontId="80" fillId="38" borderId="0"/>
    <xf numFmtId="203" fontId="3" fillId="0" borderId="0" applyFont="0" applyFill="0" applyBorder="0" applyAlignment="0" applyProtection="0"/>
    <xf numFmtId="186" fontId="32" fillId="0" borderId="0" applyFont="0" applyFill="0" applyBorder="0" applyAlignment="0" applyProtection="0"/>
    <xf numFmtId="187" fontId="33" fillId="0" borderId="0" applyFont="0" applyFill="0" applyBorder="0" applyAlignment="0" applyProtection="0"/>
    <xf numFmtId="204" fontId="32" fillId="0" borderId="0" applyFont="0" applyFill="0" applyBorder="0" applyAlignment="0" applyProtection="0"/>
    <xf numFmtId="190" fontId="31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205" fontId="28" fillId="0" borderId="0" applyFont="0" applyFill="0" applyBorder="0" applyAlignment="0" applyProtection="0"/>
    <xf numFmtId="206" fontId="13" fillId="0" borderId="0"/>
    <xf numFmtId="206" fontId="15" fillId="0" borderId="0"/>
    <xf numFmtId="207" fontId="13" fillId="0" borderId="0"/>
    <xf numFmtId="207" fontId="15" fillId="0" borderId="0"/>
    <xf numFmtId="188" fontId="13" fillId="0" borderId="0" applyFill="0" applyBorder="0" applyAlignment="0"/>
    <xf numFmtId="188" fontId="15" fillId="0" borderId="0" applyFill="0" applyBorder="0" applyAlignment="0"/>
    <xf numFmtId="182" fontId="13" fillId="0" borderId="0" applyFill="0" applyBorder="0" applyAlignment="0"/>
    <xf numFmtId="182" fontId="15" fillId="0" borderId="0" applyFill="0" applyBorder="0" applyAlignment="0"/>
    <xf numFmtId="188" fontId="13" fillId="0" borderId="0" applyFill="0" applyBorder="0" applyAlignment="0"/>
    <xf numFmtId="188" fontId="15" fillId="0" borderId="0" applyFill="0" applyBorder="0" applyAlignment="0"/>
    <xf numFmtId="189" fontId="13" fillId="0" borderId="0" applyFill="0" applyBorder="0" applyAlignment="0"/>
    <xf numFmtId="189" fontId="15" fillId="0" borderId="0" applyFill="0" applyBorder="0" applyAlignment="0"/>
    <xf numFmtId="182" fontId="13" fillId="0" borderId="0" applyFill="0" applyBorder="0" applyAlignment="0"/>
    <xf numFmtId="182" fontId="15" fillId="0" borderId="0" applyFill="0" applyBorder="0" applyAlignment="0"/>
    <xf numFmtId="3" fontId="48" fillId="0" borderId="0"/>
    <xf numFmtId="255" fontId="79" fillId="0" borderId="0"/>
    <xf numFmtId="255" fontId="81" fillId="0" borderId="0" applyProtection="0"/>
    <xf numFmtId="3" fontId="7" fillId="0" borderId="0" applyFont="0" applyFill="0" applyBorder="0" applyAlignment="0"/>
    <xf numFmtId="208" fontId="82" fillId="0" borderId="0">
      <alignment horizontal="right"/>
    </xf>
    <xf numFmtId="4" fontId="30" fillId="46" borderId="26" applyNumberFormat="0" applyProtection="0">
      <alignment vertical="center"/>
    </xf>
    <xf numFmtId="4" fontId="83" fillId="46" borderId="26" applyNumberFormat="0" applyProtection="0">
      <alignment vertical="center"/>
    </xf>
    <xf numFmtId="4" fontId="30" fillId="46" borderId="26" applyNumberFormat="0" applyProtection="0">
      <alignment horizontal="left" vertical="center" indent="1"/>
    </xf>
    <xf numFmtId="4" fontId="30" fillId="46" borderId="26" applyNumberFormat="0" applyProtection="0">
      <alignment horizontal="left" vertical="center" indent="1"/>
    </xf>
    <xf numFmtId="255" fontId="3" fillId="49" borderId="26" applyNumberFormat="0" applyProtection="0">
      <alignment horizontal="left" vertical="center" indent="1"/>
    </xf>
    <xf numFmtId="4" fontId="30" fillId="50" borderId="26" applyNumberFormat="0" applyProtection="0">
      <alignment horizontal="right" vertical="center"/>
    </xf>
    <xf numFmtId="4" fontId="30" fillId="51" borderId="26" applyNumberFormat="0" applyProtection="0">
      <alignment horizontal="right" vertical="center"/>
    </xf>
    <xf numFmtId="4" fontId="30" fillId="52" borderId="26" applyNumberFormat="0" applyProtection="0">
      <alignment horizontal="right" vertical="center"/>
    </xf>
    <xf numFmtId="4" fontId="30" fillId="53" borderId="26" applyNumberFormat="0" applyProtection="0">
      <alignment horizontal="right" vertical="center"/>
    </xf>
    <xf numFmtId="4" fontId="30" fillId="54" borderId="26" applyNumberFormat="0" applyProtection="0">
      <alignment horizontal="right" vertical="center"/>
    </xf>
    <xf numFmtId="4" fontId="30" fillId="55" borderId="26" applyNumberFormat="0" applyProtection="0">
      <alignment horizontal="right" vertical="center"/>
    </xf>
    <xf numFmtId="4" fontId="30" fillId="56" borderId="26" applyNumberFormat="0" applyProtection="0">
      <alignment horizontal="right" vertical="center"/>
    </xf>
    <xf numFmtId="4" fontId="30" fillId="57" borderId="26" applyNumberFormat="0" applyProtection="0">
      <alignment horizontal="right" vertical="center"/>
    </xf>
    <xf numFmtId="4" fontId="30" fillId="58" borderId="26" applyNumberFormat="0" applyProtection="0">
      <alignment horizontal="right" vertical="center"/>
    </xf>
    <xf numFmtId="4" fontId="29" fillId="59" borderId="26" applyNumberFormat="0" applyProtection="0">
      <alignment horizontal="left" vertical="center" indent="1"/>
    </xf>
    <xf numFmtId="4" fontId="30" fillId="60" borderId="27" applyNumberFormat="0" applyProtection="0">
      <alignment horizontal="left" vertical="center" indent="1"/>
    </xf>
    <xf numFmtId="4" fontId="84" fillId="61" borderId="0" applyNumberFormat="0" applyProtection="0">
      <alignment horizontal="left" vertical="center" indent="1"/>
    </xf>
    <xf numFmtId="255" fontId="3" fillId="49" borderId="26" applyNumberFormat="0" applyProtection="0">
      <alignment horizontal="left" vertical="center" indent="1"/>
    </xf>
    <xf numFmtId="4" fontId="85" fillId="60" borderId="26" applyNumberFormat="0" applyProtection="0">
      <alignment horizontal="left" vertical="center" indent="1"/>
    </xf>
    <xf numFmtId="4" fontId="85" fillId="62" borderId="26" applyNumberFormat="0" applyProtection="0">
      <alignment horizontal="left" vertical="center" indent="1"/>
    </xf>
    <xf numFmtId="255" fontId="3" fillId="62" borderId="26" applyNumberFormat="0" applyProtection="0">
      <alignment horizontal="left" vertical="center" indent="1"/>
    </xf>
    <xf numFmtId="255" fontId="3" fillId="62" borderId="26" applyNumberFormat="0" applyProtection="0">
      <alignment horizontal="left" vertical="center" indent="1"/>
    </xf>
    <xf numFmtId="255" fontId="3" fillId="63" borderId="26" applyNumberFormat="0" applyProtection="0">
      <alignment horizontal="left" vertical="center" indent="1"/>
    </xf>
    <xf numFmtId="255" fontId="3" fillId="63" borderId="26" applyNumberFormat="0" applyProtection="0">
      <alignment horizontal="left" vertical="center" indent="1"/>
    </xf>
    <xf numFmtId="255" fontId="3" fillId="44" borderId="26" applyNumberFormat="0" applyProtection="0">
      <alignment horizontal="left" vertical="center" indent="1"/>
    </xf>
    <xf numFmtId="255" fontId="3" fillId="44" borderId="26" applyNumberFormat="0" applyProtection="0">
      <alignment horizontal="left" vertical="center" indent="1"/>
    </xf>
    <xf numFmtId="255" fontId="3" fillId="49" borderId="26" applyNumberFormat="0" applyProtection="0">
      <alignment horizontal="left" vertical="center" indent="1"/>
    </xf>
    <xf numFmtId="255" fontId="3" fillId="49" borderId="26" applyNumberFormat="0" applyProtection="0">
      <alignment horizontal="left" vertical="center" indent="1"/>
    </xf>
    <xf numFmtId="4" fontId="30" fillId="47" borderId="26" applyNumberFormat="0" applyProtection="0">
      <alignment vertical="center"/>
    </xf>
    <xf numFmtId="4" fontId="83" fillId="47" borderId="26" applyNumberFormat="0" applyProtection="0">
      <alignment vertical="center"/>
    </xf>
    <xf numFmtId="4" fontId="30" fillId="47" borderId="26" applyNumberFormat="0" applyProtection="0">
      <alignment horizontal="left" vertical="center" indent="1"/>
    </xf>
    <xf numFmtId="4" fontId="30" fillId="47" borderId="26" applyNumberFormat="0" applyProtection="0">
      <alignment horizontal="left" vertical="center" indent="1"/>
    </xf>
    <xf numFmtId="4" fontId="30" fillId="60" borderId="26" applyNumberFormat="0" applyProtection="0">
      <alignment horizontal="right" vertical="center"/>
    </xf>
    <xf numFmtId="4" fontId="83" fillId="60" borderId="26" applyNumberFormat="0" applyProtection="0">
      <alignment horizontal="right" vertical="center"/>
    </xf>
    <xf numFmtId="255" fontId="3" fillId="49" borderId="26" applyNumberFormat="0" applyProtection="0">
      <alignment horizontal="left" vertical="center" indent="1"/>
    </xf>
    <xf numFmtId="255" fontId="3" fillId="49" borderId="26" applyNumberFormat="0" applyProtection="0">
      <alignment horizontal="left" vertical="center" indent="1"/>
    </xf>
    <xf numFmtId="255" fontId="86" fillId="0" borderId="0"/>
    <xf numFmtId="4" fontId="87" fillId="60" borderId="26" applyNumberFormat="0" applyProtection="0">
      <alignment horizontal="right" vertical="center"/>
    </xf>
    <xf numFmtId="255" fontId="88" fillId="0" borderId="0"/>
    <xf numFmtId="209" fontId="89" fillId="0" borderId="0">
      <alignment horizontal="right"/>
    </xf>
    <xf numFmtId="210" fontId="82" fillId="0" borderId="0">
      <alignment horizontal="right"/>
    </xf>
    <xf numFmtId="255" fontId="90" fillId="0" borderId="0" applyNumberFormat="0" applyFill="0" applyBorder="0" applyAlignment="0" applyProtection="0"/>
    <xf numFmtId="208" fontId="91" fillId="0" borderId="0">
      <alignment horizontal="right"/>
    </xf>
    <xf numFmtId="255" fontId="89" fillId="0" borderId="0"/>
    <xf numFmtId="208" fontId="92" fillId="0" borderId="0">
      <alignment horizontal="right"/>
    </xf>
    <xf numFmtId="211" fontId="93" fillId="0" borderId="1">
      <alignment horizontal="left" vertical="center"/>
      <protection locked="0"/>
    </xf>
    <xf numFmtId="255" fontId="3" fillId="0" borderId="0"/>
    <xf numFmtId="255" fontId="94" fillId="0" borderId="0"/>
    <xf numFmtId="209" fontId="89" fillId="0" borderId="0">
      <alignment horizontal="right"/>
    </xf>
    <xf numFmtId="255" fontId="13" fillId="0" borderId="0"/>
    <xf numFmtId="255" fontId="15" fillId="0" borderId="0"/>
    <xf numFmtId="255" fontId="24" fillId="0" borderId="0" applyNumberFormat="0" applyFont="0" applyFill="0" applyBorder="0" applyAlignment="0" applyProtection="0">
      <alignment vertical="top"/>
    </xf>
    <xf numFmtId="212" fontId="89" fillId="0" borderId="0">
      <alignment horizontal="right"/>
    </xf>
    <xf numFmtId="38" fontId="95" fillId="0" borderId="6" applyBorder="0">
      <alignment horizontal="right"/>
      <protection locked="0"/>
    </xf>
    <xf numFmtId="49" fontId="30" fillId="0" borderId="0" applyFill="0" applyBorder="0" applyAlignment="0"/>
    <xf numFmtId="213" fontId="32" fillId="0" borderId="0" applyFill="0" applyBorder="0" applyAlignment="0"/>
    <xf numFmtId="205" fontId="33" fillId="0" borderId="0" applyFill="0" applyBorder="0" applyAlignment="0"/>
    <xf numFmtId="214" fontId="32" fillId="0" borderId="0" applyFill="0" applyBorder="0" applyAlignment="0"/>
    <xf numFmtId="215" fontId="33" fillId="0" borderId="0" applyFill="0" applyBorder="0" applyAlignment="0"/>
    <xf numFmtId="255" fontId="96" fillId="0" borderId="0" applyFill="0" applyBorder="0" applyProtection="0">
      <alignment horizontal="left" vertical="top"/>
    </xf>
    <xf numFmtId="255" fontId="97" fillId="0" borderId="0" applyNumberFormat="0" applyFill="0" applyBorder="0" applyAlignment="0" applyProtection="0"/>
    <xf numFmtId="255" fontId="98" fillId="0" borderId="0" applyNumberFormat="0" applyFill="0" applyBorder="0" applyAlignment="0" applyProtection="0"/>
    <xf numFmtId="216" fontId="48" fillId="0" borderId="0"/>
    <xf numFmtId="255" fontId="44" fillId="0" borderId="28" applyNumberFormat="0" applyFill="0" applyAlignment="0" applyProtection="0"/>
    <xf numFmtId="255" fontId="3" fillId="36" borderId="29" applyNumberFormat="0" applyFont="0" applyFill="0" applyAlignment="0" applyProtection="0"/>
    <xf numFmtId="255" fontId="99" fillId="0" borderId="0"/>
    <xf numFmtId="255" fontId="99" fillId="0" borderId="0"/>
    <xf numFmtId="217" fontId="64" fillId="0" borderId="0" applyFont="0" applyFill="0" applyBorder="0" applyAlignment="0" applyProtection="0"/>
    <xf numFmtId="175" fontId="64" fillId="0" borderId="0" applyFont="0" applyFill="0" applyBorder="0" applyAlignment="0" applyProtection="0"/>
    <xf numFmtId="255" fontId="99" fillId="0" borderId="0"/>
    <xf numFmtId="255" fontId="100" fillId="0" borderId="0" applyNumberFormat="0" applyFill="0" applyBorder="0" applyAlignment="0" applyProtection="0"/>
    <xf numFmtId="255" fontId="101" fillId="0" borderId="0" applyNumberFormat="0" applyFill="0" applyBorder="0" applyAlignment="0" applyProtection="0"/>
    <xf numFmtId="255" fontId="23" fillId="17" borderId="0" applyNumberFormat="0" applyBorder="0" applyAlignment="0" applyProtection="0"/>
    <xf numFmtId="255" fontId="23" fillId="17" borderId="0" applyNumberFormat="0" applyBorder="0" applyAlignment="0" applyProtection="0"/>
    <xf numFmtId="255" fontId="23" fillId="21" borderId="0" applyNumberFormat="0" applyBorder="0" applyAlignment="0" applyProtection="0"/>
    <xf numFmtId="255" fontId="23" fillId="21" borderId="0" applyNumberFormat="0" applyBorder="0" applyAlignment="0" applyProtection="0"/>
    <xf numFmtId="255" fontId="23" fillId="24" borderId="0" applyNumberFormat="0" applyBorder="0" applyAlignment="0" applyProtection="0"/>
    <xf numFmtId="255" fontId="23" fillId="24" borderId="0" applyNumberFormat="0" applyBorder="0" applyAlignment="0" applyProtection="0"/>
    <xf numFmtId="255" fontId="23" fillId="14" borderId="0" applyNumberFormat="0" applyBorder="0" applyAlignment="0" applyProtection="0"/>
    <xf numFmtId="255" fontId="23" fillId="14" borderId="0" applyNumberFormat="0" applyBorder="0" applyAlignment="0" applyProtection="0"/>
    <xf numFmtId="255" fontId="23" fillId="15" borderId="0" applyNumberFormat="0" applyBorder="0" applyAlignment="0" applyProtection="0"/>
    <xf numFmtId="255" fontId="23" fillId="15" borderId="0" applyNumberFormat="0" applyBorder="0" applyAlignment="0" applyProtection="0"/>
    <xf numFmtId="255" fontId="23" fillId="30" borderId="0" applyNumberFormat="0" applyBorder="0" applyAlignment="0" applyProtection="0"/>
    <xf numFmtId="255" fontId="23" fillId="30" borderId="0" applyNumberFormat="0" applyBorder="0" applyAlignment="0" applyProtection="0"/>
    <xf numFmtId="218" fontId="7" fillId="0" borderId="30">
      <protection locked="0"/>
    </xf>
    <xf numFmtId="255" fontId="102" fillId="8" borderId="11" applyNumberFormat="0" applyAlignment="0" applyProtection="0"/>
    <xf numFmtId="255" fontId="102" fillId="7" borderId="11" applyNumberFormat="0" applyAlignment="0" applyProtection="0"/>
    <xf numFmtId="255" fontId="102" fillId="8" borderId="11" applyNumberFormat="0" applyAlignment="0" applyProtection="0"/>
    <xf numFmtId="255" fontId="102" fillId="7" borderId="11" applyNumberFormat="0" applyAlignment="0" applyProtection="0"/>
    <xf numFmtId="255" fontId="103" fillId="8" borderId="26" applyNumberFormat="0" applyAlignment="0" applyProtection="0"/>
    <xf numFmtId="255" fontId="103" fillId="8" borderId="26" applyNumberFormat="0" applyAlignment="0" applyProtection="0"/>
    <xf numFmtId="255" fontId="104" fillId="8" borderId="11" applyNumberFormat="0" applyAlignment="0" applyProtection="0"/>
    <xf numFmtId="255" fontId="104" fillId="8" borderId="11" applyNumberFormat="0" applyAlignment="0" applyProtection="0"/>
    <xf numFmtId="255" fontId="25" fillId="0" borderId="0" applyNumberFormat="0" applyFill="0" applyBorder="0" applyAlignment="0" applyProtection="0">
      <alignment vertical="top"/>
      <protection locked="0"/>
    </xf>
    <xf numFmtId="255" fontId="105" fillId="0" borderId="0" applyNumberFormat="0" applyFill="0" applyBorder="0" applyAlignment="0" applyProtection="0">
      <alignment vertical="top"/>
      <protection locked="0"/>
    </xf>
    <xf numFmtId="255" fontId="106" fillId="0" borderId="0" applyNumberFormat="0" applyFill="0" applyBorder="0" applyAlignment="0" applyProtection="0">
      <alignment vertical="top"/>
      <protection locked="0"/>
    </xf>
    <xf numFmtId="255" fontId="107" fillId="0" borderId="0" applyNumberFormat="0" applyFill="0" applyBorder="0" applyAlignment="0" applyProtection="0">
      <alignment vertical="top"/>
      <protection locked="0"/>
    </xf>
    <xf numFmtId="255" fontId="107" fillId="0" borderId="0" applyNumberFormat="0" applyFill="0" applyBorder="0" applyAlignment="0" applyProtection="0">
      <alignment vertical="top"/>
      <protection locked="0"/>
    </xf>
    <xf numFmtId="255" fontId="25" fillId="0" borderId="0" applyNumberFormat="0" applyFill="0" applyBorder="0" applyAlignment="0" applyProtection="0">
      <alignment vertical="top"/>
      <protection locked="0"/>
    </xf>
    <xf numFmtId="255" fontId="108" fillId="44" borderId="12"/>
    <xf numFmtId="14" fontId="7" fillId="0" borderId="0">
      <alignment horizontal="right"/>
    </xf>
    <xf numFmtId="173" fontId="5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255" fontId="109" fillId="0" borderId="9">
      <alignment horizontal="left" vertical="top" wrapText="1"/>
    </xf>
    <xf numFmtId="255" fontId="110" fillId="0" borderId="19" applyNumberFormat="0" applyFill="0" applyAlignment="0" applyProtection="0"/>
    <xf numFmtId="255" fontId="110" fillId="0" borderId="19" applyNumberFormat="0" applyFill="0" applyAlignment="0" applyProtection="0"/>
    <xf numFmtId="255" fontId="111" fillId="0" borderId="20" applyNumberFormat="0" applyFill="0" applyAlignment="0" applyProtection="0"/>
    <xf numFmtId="255" fontId="111" fillId="0" borderId="20" applyNumberFormat="0" applyFill="0" applyAlignment="0" applyProtection="0"/>
    <xf numFmtId="255" fontId="112" fillId="0" borderId="21" applyNumberFormat="0" applyFill="0" applyAlignment="0" applyProtection="0"/>
    <xf numFmtId="255" fontId="112" fillId="0" borderId="21" applyNumberFormat="0" applyFill="0" applyAlignment="0" applyProtection="0"/>
    <xf numFmtId="255" fontId="112" fillId="0" borderId="0" applyNumberFormat="0" applyFill="0" applyBorder="0" applyAlignment="0" applyProtection="0"/>
    <xf numFmtId="255" fontId="112" fillId="0" borderId="0" applyNumberFormat="0" applyFill="0" applyBorder="0" applyAlignment="0" applyProtection="0"/>
    <xf numFmtId="218" fontId="113" fillId="45" borderId="30"/>
    <xf numFmtId="255" fontId="3" fillId="0" borderId="1">
      <alignment horizontal="right"/>
    </xf>
    <xf numFmtId="255" fontId="114" fillId="0" borderId="28" applyNumberFormat="0" applyFill="0" applyAlignment="0" applyProtection="0"/>
    <xf numFmtId="255" fontId="114" fillId="0" borderId="28" applyNumberFormat="0" applyFill="0" applyAlignment="0" applyProtection="0"/>
    <xf numFmtId="255" fontId="3" fillId="0" borderId="0"/>
    <xf numFmtId="255" fontId="3" fillId="0" borderId="0"/>
    <xf numFmtId="255" fontId="3" fillId="0" borderId="0"/>
    <xf numFmtId="255" fontId="8" fillId="0" borderId="0"/>
    <xf numFmtId="255" fontId="115" fillId="35" borderId="13" applyNumberFormat="0" applyAlignment="0" applyProtection="0"/>
    <xf numFmtId="255" fontId="115" fillId="35" borderId="13" applyNumberFormat="0" applyAlignment="0" applyProtection="0"/>
    <xf numFmtId="255" fontId="97" fillId="0" borderId="0" applyNumberFormat="0" applyFill="0" applyBorder="0" applyAlignment="0" applyProtection="0"/>
    <xf numFmtId="255" fontId="97" fillId="0" borderId="0" applyNumberFormat="0" applyFill="0" applyBorder="0" applyAlignment="0" applyProtection="0"/>
    <xf numFmtId="255" fontId="116" fillId="42" borderId="0" applyNumberFormat="0" applyBorder="0" applyAlignment="0" applyProtection="0"/>
    <xf numFmtId="255" fontId="116" fillId="42" borderId="0" applyNumberFormat="0" applyBorder="0" applyAlignment="0" applyProtection="0"/>
    <xf numFmtId="255" fontId="3" fillId="0" borderId="0"/>
    <xf numFmtId="255" fontId="8" fillId="0" borderId="0"/>
    <xf numFmtId="255" fontId="8" fillId="0" borderId="0"/>
    <xf numFmtId="255" fontId="5" fillId="0" borderId="0"/>
    <xf numFmtId="255" fontId="117" fillId="0" borderId="0"/>
    <xf numFmtId="255" fontId="3" fillId="0" borderId="0"/>
    <xf numFmtId="255" fontId="5" fillId="0" borderId="0"/>
    <xf numFmtId="255" fontId="8" fillId="0" borderId="0"/>
    <xf numFmtId="255" fontId="5" fillId="0" borderId="0"/>
    <xf numFmtId="255" fontId="3" fillId="0" borderId="0"/>
    <xf numFmtId="255" fontId="3" fillId="0" borderId="0"/>
    <xf numFmtId="255" fontId="3" fillId="0" borderId="0"/>
    <xf numFmtId="255" fontId="2" fillId="0" borderId="0"/>
    <xf numFmtId="255" fontId="5" fillId="0" borderId="0"/>
    <xf numFmtId="255" fontId="117" fillId="0" borderId="0"/>
    <xf numFmtId="255" fontId="7" fillId="0" borderId="0"/>
    <xf numFmtId="255" fontId="7" fillId="0" borderId="0"/>
    <xf numFmtId="255" fontId="3" fillId="0" borderId="0"/>
    <xf numFmtId="255" fontId="3" fillId="0" borderId="0"/>
    <xf numFmtId="255" fontId="3" fillId="0" borderId="0"/>
    <xf numFmtId="255" fontId="2" fillId="0" borderId="0"/>
    <xf numFmtId="255" fontId="3" fillId="0" borderId="0"/>
    <xf numFmtId="255" fontId="3" fillId="0" borderId="0"/>
    <xf numFmtId="255" fontId="8" fillId="0" borderId="0"/>
    <xf numFmtId="255" fontId="78" fillId="0" borderId="0">
      <alignment horizontal="left"/>
    </xf>
    <xf numFmtId="255" fontId="3" fillId="0" borderId="0"/>
    <xf numFmtId="255" fontId="8" fillId="0" borderId="0"/>
    <xf numFmtId="255" fontId="118" fillId="0" borderId="0"/>
    <xf numFmtId="255" fontId="8" fillId="0" borderId="0"/>
    <xf numFmtId="255" fontId="8" fillId="0" borderId="0"/>
    <xf numFmtId="255" fontId="52" fillId="0" borderId="0"/>
    <xf numFmtId="255" fontId="20" fillId="0" borderId="0"/>
    <xf numFmtId="255" fontId="8" fillId="0" borderId="0"/>
    <xf numFmtId="255" fontId="8" fillId="0" borderId="0"/>
    <xf numFmtId="255" fontId="20" fillId="0" borderId="0"/>
    <xf numFmtId="255" fontId="8" fillId="0" borderId="0"/>
    <xf numFmtId="255" fontId="8" fillId="0" borderId="0"/>
    <xf numFmtId="255" fontId="8" fillId="0" borderId="0"/>
    <xf numFmtId="255" fontId="20" fillId="0" borderId="0"/>
    <xf numFmtId="255" fontId="20" fillId="0" borderId="0"/>
    <xf numFmtId="255" fontId="20" fillId="0" borderId="0"/>
    <xf numFmtId="255" fontId="8" fillId="0" borderId="0"/>
    <xf numFmtId="255" fontId="8" fillId="0" borderId="0"/>
    <xf numFmtId="255" fontId="8" fillId="0" borderId="0"/>
    <xf numFmtId="255" fontId="8" fillId="0" borderId="0"/>
    <xf numFmtId="255" fontId="2" fillId="0" borderId="0"/>
    <xf numFmtId="255" fontId="8" fillId="0" borderId="0"/>
    <xf numFmtId="255" fontId="2" fillId="0" borderId="0"/>
    <xf numFmtId="255" fontId="8" fillId="0" borderId="0"/>
    <xf numFmtId="255" fontId="52" fillId="0" borderId="0"/>
    <xf numFmtId="255" fontId="8" fillId="0" borderId="0"/>
    <xf numFmtId="255" fontId="1" fillId="0" borderId="0"/>
    <xf numFmtId="255" fontId="119" fillId="0" borderId="0"/>
    <xf numFmtId="255" fontId="3" fillId="0" borderId="0"/>
    <xf numFmtId="255" fontId="3" fillId="0" borderId="0"/>
    <xf numFmtId="255" fontId="52" fillId="0" borderId="0"/>
    <xf numFmtId="255" fontId="118" fillId="0" borderId="0"/>
    <xf numFmtId="255" fontId="8" fillId="0" borderId="0"/>
    <xf numFmtId="255" fontId="8" fillId="0" borderId="0"/>
    <xf numFmtId="255" fontId="8" fillId="0" borderId="0"/>
    <xf numFmtId="255" fontId="8" fillId="0" borderId="0"/>
    <xf numFmtId="255" fontId="78" fillId="0" borderId="0">
      <alignment horizontal="left"/>
    </xf>
    <xf numFmtId="255" fontId="8" fillId="0" borderId="0"/>
    <xf numFmtId="255" fontId="8" fillId="0" borderId="0"/>
    <xf numFmtId="255" fontId="8" fillId="0" borderId="0"/>
    <xf numFmtId="255" fontId="8" fillId="0" borderId="0"/>
    <xf numFmtId="255" fontId="8" fillId="0" borderId="0"/>
    <xf numFmtId="255" fontId="8" fillId="0" borderId="0"/>
    <xf numFmtId="255" fontId="8" fillId="0" borderId="0"/>
    <xf numFmtId="255" fontId="1" fillId="0" borderId="0"/>
    <xf numFmtId="255" fontId="2" fillId="0" borderId="0"/>
    <xf numFmtId="255" fontId="2" fillId="0" borderId="0"/>
    <xf numFmtId="255" fontId="2" fillId="0" borderId="0"/>
    <xf numFmtId="255" fontId="78" fillId="0" borderId="0">
      <alignment horizontal="left"/>
    </xf>
    <xf numFmtId="255" fontId="5" fillId="0" borderId="0"/>
    <xf numFmtId="255" fontId="5" fillId="0" borderId="0"/>
    <xf numFmtId="255" fontId="5" fillId="0" borderId="0"/>
    <xf numFmtId="255" fontId="5" fillId="0" borderId="0"/>
    <xf numFmtId="255" fontId="2" fillId="0" borderId="0"/>
    <xf numFmtId="255" fontId="5" fillId="0" borderId="0"/>
    <xf numFmtId="255" fontId="120" fillId="0" borderId="0"/>
    <xf numFmtId="255" fontId="2" fillId="0" borderId="0"/>
    <xf numFmtId="255" fontId="5" fillId="0" borderId="0"/>
    <xf numFmtId="255" fontId="8" fillId="0" borderId="0"/>
    <xf numFmtId="255" fontId="8" fillId="0" borderId="0"/>
    <xf numFmtId="255" fontId="8" fillId="0" borderId="0"/>
    <xf numFmtId="255" fontId="8" fillId="0" borderId="0"/>
    <xf numFmtId="255" fontId="8" fillId="0" borderId="0"/>
    <xf numFmtId="255" fontId="8" fillId="0" borderId="0"/>
    <xf numFmtId="255" fontId="8" fillId="0" borderId="0"/>
    <xf numFmtId="255" fontId="8" fillId="0" borderId="0"/>
    <xf numFmtId="255" fontId="8" fillId="0" borderId="0"/>
    <xf numFmtId="255" fontId="8" fillId="0" borderId="0"/>
    <xf numFmtId="166" fontId="2" fillId="0" borderId="0" applyFont="0" applyFill="0" applyBorder="0" applyAlignment="0" applyProtection="0"/>
    <xf numFmtId="255" fontId="3" fillId="0" borderId="0"/>
    <xf numFmtId="255" fontId="120" fillId="0" borderId="0"/>
    <xf numFmtId="255" fontId="5" fillId="0" borderId="0"/>
    <xf numFmtId="255" fontId="2" fillId="0" borderId="0"/>
    <xf numFmtId="255" fontId="5" fillId="0" borderId="0"/>
    <xf numFmtId="255" fontId="2" fillId="0" borderId="0"/>
    <xf numFmtId="255" fontId="2" fillId="0" borderId="0"/>
    <xf numFmtId="255" fontId="5" fillId="0" borderId="0"/>
    <xf numFmtId="255" fontId="8" fillId="0" borderId="0"/>
    <xf numFmtId="255" fontId="8" fillId="0" borderId="0"/>
    <xf numFmtId="255" fontId="8" fillId="0" borderId="0"/>
    <xf numFmtId="255" fontId="8" fillId="0" borderId="0"/>
    <xf numFmtId="255" fontId="121" fillId="0" borderId="0"/>
    <xf numFmtId="255" fontId="2" fillId="0" borderId="0"/>
    <xf numFmtId="255" fontId="1" fillId="0" borderId="0"/>
    <xf numFmtId="255" fontId="5" fillId="0" borderId="0"/>
    <xf numFmtId="255" fontId="3" fillId="0" borderId="0"/>
    <xf numFmtId="255" fontId="78" fillId="0" borderId="0">
      <alignment horizontal="left"/>
    </xf>
    <xf numFmtId="255" fontId="20" fillId="0" borderId="0"/>
    <xf numFmtId="255" fontId="3" fillId="0" borderId="0"/>
    <xf numFmtId="255" fontId="8" fillId="0" borderId="0"/>
    <xf numFmtId="255" fontId="5" fillId="0" borderId="0"/>
    <xf numFmtId="255" fontId="8" fillId="0" borderId="0"/>
    <xf numFmtId="255" fontId="5" fillId="0" borderId="0"/>
    <xf numFmtId="255" fontId="8" fillId="0" borderId="0"/>
    <xf numFmtId="255" fontId="5" fillId="0" borderId="0"/>
    <xf numFmtId="255" fontId="2" fillId="0" borderId="0"/>
    <xf numFmtId="255" fontId="2" fillId="0" borderId="0"/>
    <xf numFmtId="255" fontId="3" fillId="0" borderId="0"/>
    <xf numFmtId="255" fontId="2" fillId="0" borderId="0"/>
    <xf numFmtId="255" fontId="5" fillId="0" borderId="0"/>
    <xf numFmtId="255" fontId="8" fillId="0" borderId="0"/>
    <xf numFmtId="255" fontId="85" fillId="0" borderId="0"/>
    <xf numFmtId="255" fontId="5" fillId="0" borderId="0"/>
    <xf numFmtId="255" fontId="3" fillId="0" borderId="0"/>
    <xf numFmtId="255" fontId="3" fillId="0" borderId="0"/>
    <xf numFmtId="255" fontId="3" fillId="0" borderId="0"/>
    <xf numFmtId="255" fontId="3" fillId="0" borderId="0"/>
    <xf numFmtId="255" fontId="3" fillId="0" borderId="0"/>
    <xf numFmtId="255" fontId="3" fillId="0" borderId="0"/>
    <xf numFmtId="255" fontId="3" fillId="0" borderId="0"/>
    <xf numFmtId="255" fontId="3" fillId="0" borderId="0"/>
    <xf numFmtId="255" fontId="3" fillId="0" borderId="0"/>
    <xf numFmtId="255" fontId="122" fillId="3" borderId="0" applyNumberFormat="0" applyBorder="0" applyAlignment="0" applyProtection="0"/>
    <xf numFmtId="255" fontId="122" fillId="3" borderId="0" applyNumberFormat="0" applyBorder="0" applyAlignment="0" applyProtection="0"/>
    <xf numFmtId="255" fontId="123" fillId="0" borderId="0" applyNumberFormat="0" applyFill="0" applyBorder="0" applyAlignment="0" applyProtection="0"/>
    <xf numFmtId="255" fontId="123" fillId="0" borderId="0" applyNumberFormat="0" applyFill="0" applyBorder="0" applyAlignment="0" applyProtection="0"/>
    <xf numFmtId="255" fontId="20" fillId="48" borderId="25" applyNumberFormat="0" applyFont="0" applyAlignment="0" applyProtection="0"/>
    <xf numFmtId="255" fontId="20" fillId="48" borderId="25" applyNumberFormat="0" applyFont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255" fontId="125" fillId="0" borderId="23" applyNumberFormat="0" applyFill="0" applyAlignment="0" applyProtection="0"/>
    <xf numFmtId="255" fontId="125" fillId="0" borderId="23" applyNumberFormat="0" applyFill="0" applyAlignment="0" applyProtection="0"/>
    <xf numFmtId="255" fontId="13" fillId="0" borderId="0"/>
    <xf numFmtId="255" fontId="12" fillId="0" borderId="0"/>
    <xf numFmtId="255" fontId="12" fillId="0" borderId="0"/>
    <xf numFmtId="255" fontId="12" fillId="0" borderId="0"/>
    <xf numFmtId="255" fontId="13" fillId="0" borderId="0"/>
    <xf numFmtId="255" fontId="13" fillId="0" borderId="0"/>
    <xf numFmtId="255" fontId="15" fillId="0" borderId="0"/>
    <xf numFmtId="255" fontId="12" fillId="0" borderId="0"/>
    <xf numFmtId="255" fontId="12" fillId="0" borderId="0"/>
    <xf numFmtId="255" fontId="12" fillId="0" borderId="0"/>
    <xf numFmtId="255" fontId="126" fillId="0" borderId="0"/>
    <xf numFmtId="255" fontId="12" fillId="0" borderId="0"/>
    <xf numFmtId="255" fontId="24" fillId="0" borderId="0" applyNumberFormat="0" applyFont="0" applyFill="0" applyBorder="0" applyAlignment="0" applyProtection="0">
      <alignment vertical="top"/>
    </xf>
    <xf numFmtId="255" fontId="24" fillId="0" borderId="0" applyNumberFormat="0" applyFont="0" applyFill="0" applyBorder="0" applyAlignment="0" applyProtection="0">
      <alignment vertical="top"/>
    </xf>
    <xf numFmtId="255" fontId="127" fillId="0" borderId="0"/>
    <xf numFmtId="255" fontId="24" fillId="0" borderId="0" applyNumberFormat="0" applyFont="0" applyFill="0" applyBorder="0" applyAlignment="0" applyProtection="0">
      <alignment vertical="top"/>
    </xf>
    <xf numFmtId="255" fontId="13" fillId="0" borderId="0"/>
    <xf numFmtId="255" fontId="24" fillId="0" borderId="0" applyNumberFormat="0" applyFont="0" applyFill="0" applyBorder="0" applyAlignment="0" applyProtection="0">
      <alignment vertical="top"/>
    </xf>
    <xf numFmtId="255" fontId="13" fillId="0" borderId="0"/>
    <xf numFmtId="255" fontId="24" fillId="0" borderId="0" applyNumberFormat="0" applyFont="0" applyFill="0" applyBorder="0" applyAlignment="0" applyProtection="0">
      <alignment vertical="top"/>
    </xf>
    <xf numFmtId="255" fontId="13" fillId="0" borderId="0"/>
    <xf numFmtId="255" fontId="13" fillId="0" borderId="0"/>
    <xf numFmtId="255" fontId="15" fillId="0" borderId="0"/>
    <xf numFmtId="255" fontId="24" fillId="0" borderId="0" applyNumberFormat="0" applyFont="0" applyFill="0" applyBorder="0" applyAlignment="0" applyProtection="0">
      <alignment vertical="top"/>
    </xf>
    <xf numFmtId="255" fontId="24" fillId="0" borderId="0" applyNumberFormat="0" applyFont="0" applyFill="0" applyBorder="0" applyAlignment="0" applyProtection="0">
      <alignment vertical="top"/>
    </xf>
    <xf numFmtId="255" fontId="24" fillId="0" borderId="0" applyNumberFormat="0" applyFont="0" applyFill="0" applyBorder="0" applyAlignment="0" applyProtection="0">
      <alignment vertical="top"/>
    </xf>
    <xf numFmtId="255" fontId="24" fillId="0" borderId="0" applyNumberFormat="0" applyFont="0" applyFill="0" applyBorder="0" applyAlignment="0" applyProtection="0">
      <alignment vertical="top"/>
    </xf>
    <xf numFmtId="255" fontId="8" fillId="0" borderId="0">
      <alignment vertical="justify"/>
    </xf>
    <xf numFmtId="255" fontId="8" fillId="38" borderId="1" applyNumberFormat="0" applyAlignment="0">
      <alignment horizontal="left"/>
    </xf>
    <xf numFmtId="255" fontId="8" fillId="38" borderId="1" applyNumberFormat="0" applyAlignment="0">
      <alignment horizontal="left"/>
    </xf>
    <xf numFmtId="255" fontId="8" fillId="38" borderId="1" applyNumberFormat="0" applyAlignment="0">
      <alignment horizontal="left"/>
    </xf>
    <xf numFmtId="255" fontId="8" fillId="38" borderId="1" applyNumberFormat="0" applyAlignment="0">
      <alignment horizontal="left"/>
    </xf>
    <xf numFmtId="255" fontId="128" fillId="0" borderId="0" applyNumberFormat="0" applyFill="0" applyBorder="0" applyAlignment="0" applyProtection="0"/>
    <xf numFmtId="255" fontId="128" fillId="0" borderId="0" applyNumberForma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" fontId="129" fillId="0" borderId="5" applyFont="0" applyBorder="0">
      <alignment horizontal="right"/>
      <protection locked="0"/>
    </xf>
    <xf numFmtId="173" fontId="3" fillId="0" borderId="0" applyFont="0" applyFill="0" applyBorder="0" applyAlignment="0" applyProtection="0"/>
    <xf numFmtId="255" fontId="11" fillId="0" borderId="0">
      <protection locked="0"/>
    </xf>
    <xf numFmtId="255" fontId="11" fillId="0" borderId="0">
      <protection locked="0"/>
    </xf>
    <xf numFmtId="172" fontId="8" fillId="0" borderId="0" applyFont="0" applyFill="0" applyBorder="0" applyAlignment="0" applyProtection="0"/>
    <xf numFmtId="219" fontId="130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255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208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25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220" fontId="130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25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222" fontId="3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255" fontId="12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97" fontId="3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92" fontId="7" fillId="0" borderId="0" applyFill="0" applyBorder="0" applyAlignment="0" applyProtection="0"/>
    <xf numFmtId="186" fontId="3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8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97" fontId="3" fillId="0" borderId="0" applyFont="0" applyFill="0" applyBorder="0" applyAlignment="0" applyProtection="0"/>
    <xf numFmtId="166" fontId="20" fillId="0" borderId="0" applyFont="0" applyFill="0" applyBorder="0" applyAlignment="0" applyProtection="0"/>
    <xf numFmtId="186" fontId="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97" fontId="3" fillId="0" borderId="0" applyFont="0" applyFill="0" applyBorder="0" applyAlignment="0" applyProtection="0"/>
    <xf numFmtId="166" fontId="5" fillId="0" borderId="0" applyFont="0" applyFill="0" applyBorder="0" applyAlignment="0" applyProtection="0"/>
    <xf numFmtId="222" fontId="5" fillId="0" borderId="0" applyFont="0" applyFill="0" applyBorder="0" applyAlignment="0" applyProtection="0"/>
    <xf numFmtId="222" fontId="5" fillId="0" borderId="0" applyFont="0" applyFill="0" applyBorder="0" applyAlignment="0" applyProtection="0"/>
    <xf numFmtId="222" fontId="5" fillId="0" borderId="0" applyFont="0" applyFill="0" applyBorder="0" applyAlignment="0" applyProtection="0"/>
    <xf numFmtId="222" fontId="5" fillId="0" borderId="0" applyFont="0" applyFill="0" applyBorder="0" applyAlignment="0" applyProtection="0"/>
    <xf numFmtId="222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20" fillId="0" borderId="0" applyFont="0" applyFill="0" applyBorder="0" applyAlignment="0" applyProtection="0"/>
    <xf numFmtId="222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0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97" fontId="3" fillId="0" borderId="0" applyFont="0" applyFill="0" applyBorder="0" applyAlignment="0" applyProtection="0"/>
    <xf numFmtId="191" fontId="5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255" fontId="131" fillId="4" borderId="0" applyNumberFormat="0" applyBorder="0" applyAlignment="0" applyProtection="0"/>
    <xf numFmtId="255" fontId="131" fillId="4" borderId="0" applyNumberFormat="0" applyBorder="0" applyAlignment="0" applyProtection="0"/>
    <xf numFmtId="4" fontId="3" fillId="0" borderId="1"/>
    <xf numFmtId="177" fontId="16" fillId="0" borderId="0">
      <protection locked="0"/>
    </xf>
    <xf numFmtId="177" fontId="16" fillId="0" borderId="0">
      <protection locked="0"/>
    </xf>
    <xf numFmtId="173" fontId="17" fillId="0" borderId="0">
      <protection locked="0"/>
    </xf>
    <xf numFmtId="173" fontId="17" fillId="0" borderId="0">
      <protection locked="0"/>
    </xf>
    <xf numFmtId="255" fontId="1" fillId="0" borderId="0"/>
    <xf numFmtId="255" fontId="2" fillId="0" borderId="0"/>
    <xf numFmtId="166" fontId="2" fillId="0" borderId="0" applyFont="0" applyFill="0" applyBorder="0" applyAlignment="0" applyProtection="0"/>
    <xf numFmtId="255" fontId="132" fillId="0" borderId="12"/>
    <xf numFmtId="255" fontId="13" fillId="0" borderId="0"/>
    <xf numFmtId="255" fontId="3" fillId="0" borderId="0"/>
    <xf numFmtId="255" fontId="3" fillId="0" borderId="0"/>
    <xf numFmtId="255" fontId="10" fillId="0" borderId="0"/>
    <xf numFmtId="255" fontId="8" fillId="0" borderId="0" applyFont="0" applyFill="0" applyBorder="0" applyAlignment="0" applyProtection="0"/>
    <xf numFmtId="255" fontId="3" fillId="0" borderId="0" applyFont="0" applyFill="0" applyBorder="0" applyAlignment="0" applyProtection="0"/>
    <xf numFmtId="224" fontId="133" fillId="0" borderId="0">
      <protection locked="0"/>
    </xf>
    <xf numFmtId="224" fontId="134" fillId="0" borderId="0">
      <protection locked="0"/>
    </xf>
    <xf numFmtId="224" fontId="134" fillId="0" borderId="0">
      <protection locked="0"/>
    </xf>
    <xf numFmtId="224" fontId="134" fillId="0" borderId="0">
      <protection locked="0"/>
    </xf>
    <xf numFmtId="224" fontId="134" fillId="0" borderId="0">
      <protection locked="0"/>
    </xf>
    <xf numFmtId="255" fontId="135" fillId="0" borderId="0"/>
    <xf numFmtId="255" fontId="11" fillId="0" borderId="0">
      <protection locked="0"/>
    </xf>
    <xf numFmtId="255" fontId="136" fillId="0" borderId="0">
      <protection locked="0"/>
    </xf>
    <xf numFmtId="255" fontId="11" fillId="0" borderId="0">
      <protection locked="0"/>
    </xf>
    <xf numFmtId="255" fontId="136" fillId="0" borderId="0">
      <protection locked="0"/>
    </xf>
    <xf numFmtId="255" fontId="13" fillId="0" borderId="0"/>
    <xf numFmtId="255" fontId="12" fillId="0" borderId="0"/>
    <xf numFmtId="255" fontId="13" fillId="0" borderId="0"/>
    <xf numFmtId="255" fontId="12" fillId="0" borderId="0"/>
    <xf numFmtId="255" fontId="12" fillId="0" borderId="0"/>
    <xf numFmtId="255" fontId="13" fillId="0" borderId="0"/>
    <xf numFmtId="255" fontId="12" fillId="0" borderId="0"/>
    <xf numFmtId="255" fontId="12" fillId="0" borderId="0"/>
    <xf numFmtId="255" fontId="13" fillId="0" borderId="0"/>
    <xf numFmtId="255" fontId="12" fillId="0" borderId="0"/>
    <xf numFmtId="255" fontId="12" fillId="0" borderId="0"/>
    <xf numFmtId="255" fontId="13" fillId="0" borderId="0"/>
    <xf numFmtId="255" fontId="12" fillId="0" borderId="0"/>
    <xf numFmtId="255" fontId="12" fillId="0" borderId="0"/>
    <xf numFmtId="255" fontId="13" fillId="0" borderId="0"/>
    <xf numFmtId="255" fontId="12" fillId="0" borderId="0"/>
    <xf numFmtId="255" fontId="12" fillId="0" borderId="0"/>
    <xf numFmtId="255" fontId="13" fillId="0" borderId="0"/>
    <xf numFmtId="255" fontId="12" fillId="0" borderId="0"/>
    <xf numFmtId="255" fontId="12" fillId="0" borderId="0"/>
    <xf numFmtId="255" fontId="13" fillId="0" borderId="0"/>
    <xf numFmtId="255" fontId="12" fillId="0" borderId="0"/>
    <xf numFmtId="255" fontId="12" fillId="0" borderId="0"/>
    <xf numFmtId="255" fontId="13" fillId="0" borderId="0"/>
    <xf numFmtId="255" fontId="12" fillId="0" borderId="0"/>
    <xf numFmtId="255" fontId="12" fillId="0" borderId="0"/>
    <xf numFmtId="255" fontId="13" fillId="0" borderId="0"/>
    <xf numFmtId="255" fontId="12" fillId="0" borderId="0"/>
    <xf numFmtId="255" fontId="12" fillId="0" borderId="0"/>
    <xf numFmtId="255" fontId="13" fillId="0" borderId="0"/>
    <xf numFmtId="255" fontId="12" fillId="0" borderId="0"/>
    <xf numFmtId="255" fontId="12" fillId="0" borderId="0"/>
    <xf numFmtId="255" fontId="13" fillId="0" borderId="0"/>
    <xf numFmtId="255" fontId="12" fillId="0" borderId="0"/>
    <xf numFmtId="255" fontId="12" fillId="0" borderId="0"/>
    <xf numFmtId="255" fontId="13" fillId="0" borderId="0"/>
    <xf numFmtId="255" fontId="12" fillId="0" borderId="0"/>
    <xf numFmtId="255" fontId="12" fillId="0" borderId="0"/>
    <xf numFmtId="255" fontId="13" fillId="0" borderId="0"/>
    <xf numFmtId="255" fontId="12" fillId="0" borderId="0"/>
    <xf numFmtId="255" fontId="12" fillId="0" borderId="0"/>
    <xf numFmtId="255" fontId="3" fillId="0" borderId="0"/>
    <xf numFmtId="255" fontId="13" fillId="0" borderId="0"/>
    <xf numFmtId="255" fontId="12" fillId="0" borderId="0"/>
    <xf numFmtId="255" fontId="12" fillId="0" borderId="0"/>
    <xf numFmtId="255" fontId="12" fillId="0" borderId="0"/>
    <xf numFmtId="4" fontId="137" fillId="0" borderId="0">
      <alignment vertical="center"/>
    </xf>
    <xf numFmtId="255" fontId="7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4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2" fillId="0" borderId="0"/>
    <xf numFmtId="255" fontId="7" fillId="0" borderId="0"/>
    <xf numFmtId="255" fontId="13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3" fillId="0" borderId="0"/>
    <xf numFmtId="255" fontId="12" fillId="0" borderId="0"/>
    <xf numFmtId="255" fontId="12" fillId="0" borderId="0"/>
    <xf numFmtId="255" fontId="13" fillId="0" borderId="0"/>
    <xf numFmtId="255" fontId="13" fillId="0" borderId="0"/>
    <xf numFmtId="255" fontId="3" fillId="0" borderId="0"/>
    <xf numFmtId="255" fontId="3" fillId="0" borderId="0"/>
    <xf numFmtId="255" fontId="3" fillId="0" borderId="0"/>
    <xf numFmtId="255" fontId="13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2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2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2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2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2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2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2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2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2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2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2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2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2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2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2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2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2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2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2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2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2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2" fillId="0" borderId="0"/>
    <xf numFmtId="255" fontId="13" fillId="0" borderId="0"/>
    <xf numFmtId="255" fontId="13" fillId="0" borderId="0"/>
    <xf numFmtId="255" fontId="13" fillId="0" borderId="0"/>
    <xf numFmtId="255" fontId="12" fillId="0" borderId="0"/>
    <xf numFmtId="255" fontId="13" fillId="0" borderId="0"/>
    <xf numFmtId="255" fontId="13" fillId="0" borderId="0"/>
    <xf numFmtId="255" fontId="3" fillId="0" borderId="0"/>
    <xf numFmtId="255" fontId="3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3" fillId="0" borderId="0"/>
    <xf numFmtId="255" fontId="12" fillId="0" borderId="0"/>
    <xf numFmtId="255" fontId="12" fillId="0" borderId="0"/>
    <xf numFmtId="255" fontId="7" fillId="0" borderId="0"/>
    <xf numFmtId="255" fontId="13" fillId="0" borderId="0"/>
    <xf numFmtId="255" fontId="13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2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2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2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2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2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2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2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2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2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2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2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2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2" fillId="0" borderId="0"/>
    <xf numFmtId="255" fontId="13" fillId="0" borderId="0"/>
    <xf numFmtId="255" fontId="12" fillId="0" borderId="0"/>
    <xf numFmtId="255" fontId="12" fillId="0" borderId="0"/>
    <xf numFmtId="216" fontId="3" fillId="46" borderId="5">
      <alignment wrapText="1"/>
      <protection locked="0"/>
    </xf>
    <xf numFmtId="255" fontId="139" fillId="46" borderId="5">
      <alignment wrapText="1"/>
      <protection locked="0"/>
    </xf>
    <xf numFmtId="255" fontId="139" fillId="46" borderId="5">
      <alignment wrapText="1"/>
      <protection locked="0"/>
    </xf>
    <xf numFmtId="255" fontId="139" fillId="46" borderId="5">
      <alignment wrapText="1"/>
      <protection locked="0"/>
    </xf>
    <xf numFmtId="255" fontId="139" fillId="46" borderId="5">
      <alignment wrapText="1"/>
      <protection locked="0"/>
    </xf>
    <xf numFmtId="216" fontId="3" fillId="46" borderId="5">
      <alignment wrapText="1"/>
      <protection locked="0"/>
    </xf>
    <xf numFmtId="216" fontId="3" fillId="46" borderId="5">
      <alignment wrapText="1"/>
      <protection locked="0"/>
    </xf>
    <xf numFmtId="216" fontId="3" fillId="46" borderId="5">
      <alignment wrapText="1"/>
      <protection locked="0"/>
    </xf>
    <xf numFmtId="255" fontId="139" fillId="46" borderId="5">
      <alignment wrapText="1"/>
      <protection locked="0"/>
    </xf>
    <xf numFmtId="255" fontId="139" fillId="46" borderId="5">
      <alignment wrapText="1"/>
      <protection locked="0"/>
    </xf>
    <xf numFmtId="216" fontId="3" fillId="46" borderId="5">
      <alignment wrapText="1"/>
      <protection locked="0"/>
    </xf>
    <xf numFmtId="216" fontId="3" fillId="46" borderId="5">
      <alignment wrapText="1"/>
      <protection locked="0"/>
    </xf>
    <xf numFmtId="216" fontId="3" fillId="46" borderId="5">
      <alignment wrapText="1"/>
      <protection locked="0"/>
    </xf>
    <xf numFmtId="216" fontId="3" fillId="46" borderId="5">
      <alignment wrapText="1"/>
      <protection locked="0"/>
    </xf>
    <xf numFmtId="255" fontId="139" fillId="46" borderId="5">
      <alignment wrapText="1"/>
      <protection locked="0"/>
    </xf>
    <xf numFmtId="255" fontId="7" fillId="0" borderId="0"/>
    <xf numFmtId="255" fontId="13" fillId="0" borderId="0"/>
    <xf numFmtId="255" fontId="12" fillId="0" borderId="0"/>
    <xf numFmtId="255" fontId="13" fillId="0" borderId="0"/>
    <xf numFmtId="255" fontId="12" fillId="0" borderId="0"/>
    <xf numFmtId="255" fontId="7" fillId="0" borderId="0"/>
    <xf numFmtId="255" fontId="7" fillId="0" borderId="0"/>
    <xf numFmtId="255" fontId="13" fillId="0" borderId="0"/>
    <xf numFmtId="255" fontId="12" fillId="0" borderId="0"/>
    <xf numFmtId="255" fontId="12" fillId="0" borderId="0"/>
    <xf numFmtId="255" fontId="7" fillId="0" borderId="0"/>
    <xf numFmtId="255" fontId="13" fillId="0" borderId="0"/>
    <xf numFmtId="255" fontId="12" fillId="0" borderId="0"/>
    <xf numFmtId="255" fontId="13" fillId="0" borderId="0"/>
    <xf numFmtId="255" fontId="13" fillId="0" borderId="0"/>
    <xf numFmtId="255" fontId="12" fillId="0" borderId="0"/>
    <xf numFmtId="255" fontId="12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3" fillId="0" borderId="0"/>
    <xf numFmtId="255" fontId="12" fillId="0" borderId="0"/>
    <xf numFmtId="255" fontId="12" fillId="0" borderId="0"/>
    <xf numFmtId="255" fontId="13" fillId="0" borderId="0"/>
    <xf numFmtId="255" fontId="12" fillId="0" borderId="0"/>
    <xf numFmtId="255" fontId="12" fillId="0" borderId="0"/>
    <xf numFmtId="255" fontId="8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3" fillId="0" borderId="0"/>
    <xf numFmtId="255" fontId="12" fillId="0" borderId="0"/>
    <xf numFmtId="255" fontId="12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2" fillId="0" borderId="0"/>
    <xf numFmtId="255" fontId="13" fillId="0" borderId="0"/>
    <xf numFmtId="255" fontId="12" fillId="0" borderId="0"/>
    <xf numFmtId="255" fontId="12" fillId="0" borderId="0"/>
    <xf numFmtId="255" fontId="13" fillId="0" borderId="0"/>
    <xf numFmtId="255" fontId="12" fillId="0" borderId="0"/>
    <xf numFmtId="255" fontId="12" fillId="0" borderId="0"/>
    <xf numFmtId="255" fontId="13" fillId="0" borderId="0"/>
    <xf numFmtId="255" fontId="12" fillId="0" borderId="0"/>
    <xf numFmtId="255" fontId="12" fillId="0" borderId="0"/>
    <xf numFmtId="255" fontId="13" fillId="0" borderId="0"/>
    <xf numFmtId="255" fontId="13" fillId="0" borderId="0"/>
    <xf numFmtId="255" fontId="7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2" fillId="0" borderId="0"/>
    <xf numFmtId="255" fontId="13" fillId="0" borderId="0"/>
    <xf numFmtId="255" fontId="12" fillId="0" borderId="0"/>
    <xf numFmtId="255" fontId="12" fillId="0" borderId="0"/>
    <xf numFmtId="255" fontId="13" fillId="0" borderId="0"/>
    <xf numFmtId="255" fontId="12" fillId="0" borderId="0"/>
    <xf numFmtId="255" fontId="12" fillId="0" borderId="0"/>
    <xf numFmtId="255" fontId="12" fillId="0" borderId="0"/>
    <xf numFmtId="255" fontId="13" fillId="0" borderId="0"/>
    <xf numFmtId="255" fontId="12" fillId="0" borderId="0"/>
    <xf numFmtId="255" fontId="12" fillId="0" borderId="0"/>
    <xf numFmtId="255" fontId="13" fillId="0" borderId="0"/>
    <xf numFmtId="255" fontId="3" fillId="0" borderId="0"/>
    <xf numFmtId="255" fontId="3" fillId="0" borderId="0"/>
    <xf numFmtId="255" fontId="3" fillId="0" borderId="0"/>
    <xf numFmtId="255" fontId="3" fillId="0" borderId="0"/>
    <xf numFmtId="255" fontId="13" fillId="0" borderId="0"/>
    <xf numFmtId="255" fontId="12" fillId="0" borderId="0"/>
    <xf numFmtId="255" fontId="12" fillId="0" borderId="0"/>
    <xf numFmtId="255" fontId="3" fillId="0" borderId="0"/>
    <xf numFmtId="255" fontId="3" fillId="0" borderId="0"/>
    <xf numFmtId="255" fontId="3" fillId="0" borderId="0"/>
    <xf numFmtId="255" fontId="3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2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2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2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2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2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2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2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2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2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2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2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2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2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2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2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2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2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2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2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2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2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2" fillId="0" borderId="0"/>
    <xf numFmtId="255" fontId="12" fillId="0" borderId="0"/>
    <xf numFmtId="255" fontId="12" fillId="0" borderId="0"/>
    <xf numFmtId="255" fontId="12" fillId="0" borderId="0"/>
    <xf numFmtId="255" fontId="10" fillId="0" borderId="0"/>
    <xf numFmtId="255" fontId="10" fillId="0" borderId="0"/>
    <xf numFmtId="255" fontId="12" fillId="0" borderId="0"/>
    <xf numFmtId="255" fontId="13" fillId="0" borderId="0"/>
    <xf numFmtId="255" fontId="12" fillId="0" borderId="0"/>
    <xf numFmtId="255" fontId="12" fillId="0" borderId="0"/>
    <xf numFmtId="255" fontId="13" fillId="0" borderId="0"/>
    <xf numFmtId="255" fontId="12" fillId="0" borderId="0"/>
    <xf numFmtId="255" fontId="12" fillId="0" borderId="0"/>
    <xf numFmtId="255" fontId="7" fillId="0" borderId="0"/>
    <xf numFmtId="255" fontId="13" fillId="0" borderId="0"/>
    <xf numFmtId="255" fontId="13" fillId="0" borderId="0"/>
    <xf numFmtId="255" fontId="12" fillId="0" borderId="0"/>
    <xf numFmtId="255" fontId="12" fillId="0" borderId="0"/>
    <xf numFmtId="255" fontId="13" fillId="0" borderId="0"/>
    <xf numFmtId="255" fontId="12" fillId="0" borderId="0"/>
    <xf numFmtId="255" fontId="12" fillId="0" borderId="0"/>
    <xf numFmtId="255" fontId="12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2" fillId="0" borderId="0"/>
    <xf numFmtId="255" fontId="13" fillId="0" borderId="0"/>
    <xf numFmtId="255" fontId="12" fillId="0" borderId="0"/>
    <xf numFmtId="255" fontId="12" fillId="0" borderId="0"/>
    <xf numFmtId="255" fontId="3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3" fillId="0" borderId="0"/>
    <xf numFmtId="255" fontId="12" fillId="0" borderId="0"/>
    <xf numFmtId="255" fontId="12" fillId="0" borderId="0"/>
    <xf numFmtId="255" fontId="12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3" fillId="0" borderId="0"/>
    <xf numFmtId="255" fontId="12" fillId="0" borderId="0"/>
    <xf numFmtId="255" fontId="12" fillId="0" borderId="0"/>
    <xf numFmtId="255" fontId="12" fillId="0" borderId="0"/>
    <xf numFmtId="255" fontId="7" fillId="0" borderId="0"/>
    <xf numFmtId="255" fontId="13" fillId="0" borderId="0"/>
    <xf numFmtId="255" fontId="12" fillId="0" borderId="0"/>
    <xf numFmtId="255" fontId="12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2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3" fillId="0" borderId="0"/>
    <xf numFmtId="255" fontId="12" fillId="0" borderId="0"/>
    <xf numFmtId="255" fontId="12" fillId="0" borderId="0"/>
    <xf numFmtId="255" fontId="13" fillId="0" borderId="0"/>
    <xf numFmtId="255" fontId="13" fillId="0" borderId="0"/>
    <xf numFmtId="255" fontId="3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2" fillId="0" borderId="0"/>
    <xf numFmtId="255" fontId="12" fillId="0" borderId="0"/>
    <xf numFmtId="255" fontId="12" fillId="0" borderId="0"/>
    <xf numFmtId="255" fontId="12" fillId="0" borderId="0"/>
    <xf numFmtId="255" fontId="12" fillId="0" borderId="0"/>
    <xf numFmtId="255" fontId="13" fillId="0" borderId="0"/>
    <xf numFmtId="255" fontId="13" fillId="0" borderId="0"/>
    <xf numFmtId="255" fontId="12" fillId="0" borderId="0"/>
    <xf numFmtId="255" fontId="12" fillId="0" borderId="0"/>
    <xf numFmtId="255" fontId="12" fillId="0" borderId="0"/>
    <xf numFmtId="255" fontId="12" fillId="0" borderId="0"/>
    <xf numFmtId="255" fontId="7" fillId="0" borderId="0"/>
    <xf numFmtId="255" fontId="12" fillId="0" borderId="0"/>
    <xf numFmtId="255" fontId="13" fillId="0" borderId="0"/>
    <xf numFmtId="255" fontId="13" fillId="0" borderId="0"/>
    <xf numFmtId="255" fontId="13" fillId="0" borderId="0"/>
    <xf numFmtId="255" fontId="12" fillId="0" borderId="0"/>
    <xf numFmtId="255" fontId="12" fillId="0" borderId="0"/>
    <xf numFmtId="255" fontId="13" fillId="0" borderId="0"/>
    <xf numFmtId="255" fontId="3" fillId="0" borderId="0"/>
    <xf numFmtId="255" fontId="3" fillId="0" borderId="0"/>
    <xf numFmtId="255" fontId="3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2" fillId="0" borderId="0"/>
    <xf numFmtId="255" fontId="7" fillId="0" borderId="0"/>
    <xf numFmtId="255" fontId="13" fillId="0" borderId="0"/>
    <xf numFmtId="255" fontId="12" fillId="0" borderId="0"/>
    <xf numFmtId="255" fontId="12" fillId="0" borderId="0"/>
    <xf numFmtId="255" fontId="13" fillId="0" borderId="0"/>
    <xf numFmtId="255" fontId="12" fillId="0" borderId="0"/>
    <xf numFmtId="255" fontId="12" fillId="0" borderId="0"/>
    <xf numFmtId="255" fontId="13" fillId="0" borderId="0"/>
    <xf numFmtId="255" fontId="12" fillId="0" borderId="0"/>
    <xf numFmtId="255" fontId="12" fillId="0" borderId="0"/>
    <xf numFmtId="255" fontId="13" fillId="0" borderId="0"/>
    <xf numFmtId="255" fontId="12" fillId="0" borderId="0"/>
    <xf numFmtId="255" fontId="12" fillId="0" borderId="0"/>
    <xf numFmtId="255" fontId="13" fillId="0" borderId="0"/>
    <xf numFmtId="255" fontId="12" fillId="0" borderId="0"/>
    <xf numFmtId="255" fontId="12" fillId="0" borderId="0"/>
    <xf numFmtId="255" fontId="12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2" fillId="0" borderId="0"/>
    <xf numFmtId="255" fontId="12" fillId="0" borderId="0"/>
    <xf numFmtId="255" fontId="13" fillId="0" borderId="0"/>
    <xf numFmtId="255" fontId="12" fillId="0" borderId="0"/>
    <xf numFmtId="255" fontId="12" fillId="0" borderId="0"/>
    <xf numFmtId="255" fontId="12" fillId="0" borderId="0"/>
    <xf numFmtId="255" fontId="12" fillId="0" borderId="0"/>
    <xf numFmtId="255" fontId="13" fillId="0" borderId="0"/>
    <xf numFmtId="255" fontId="12" fillId="0" borderId="0"/>
    <xf numFmtId="255" fontId="12" fillId="0" borderId="0"/>
    <xf numFmtId="255" fontId="13" fillId="0" borderId="0"/>
    <xf numFmtId="255" fontId="12" fillId="0" borderId="0"/>
    <xf numFmtId="255" fontId="12" fillId="0" borderId="0"/>
    <xf numFmtId="255" fontId="12" fillId="0" borderId="0"/>
    <xf numFmtId="255" fontId="13" fillId="0" borderId="0"/>
    <xf numFmtId="255" fontId="12" fillId="0" borderId="0"/>
    <xf numFmtId="255" fontId="12" fillId="0" borderId="0"/>
    <xf numFmtId="255" fontId="10" fillId="0" borderId="0"/>
    <xf numFmtId="255" fontId="12" fillId="0" borderId="0"/>
    <xf numFmtId="255" fontId="12" fillId="0" borderId="0"/>
    <xf numFmtId="255" fontId="12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2" fillId="0" borderId="0"/>
    <xf numFmtId="255" fontId="13" fillId="0" borderId="0"/>
    <xf numFmtId="255" fontId="12" fillId="0" borderId="0"/>
    <xf numFmtId="255" fontId="12" fillId="0" borderId="0"/>
    <xf numFmtId="255" fontId="13" fillId="0" borderId="0"/>
    <xf numFmtId="255" fontId="12" fillId="0" borderId="0"/>
    <xf numFmtId="255" fontId="12" fillId="0" borderId="0"/>
    <xf numFmtId="255" fontId="13" fillId="0" borderId="0"/>
    <xf numFmtId="255" fontId="12" fillId="0" borderId="0"/>
    <xf numFmtId="255" fontId="12" fillId="0" borderId="0"/>
    <xf numFmtId="255" fontId="12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3" fillId="0" borderId="0"/>
    <xf numFmtId="255" fontId="12" fillId="0" borderId="0"/>
    <xf numFmtId="255" fontId="12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2" fillId="0" borderId="0"/>
    <xf numFmtId="255" fontId="3" fillId="0" borderId="0"/>
    <xf numFmtId="255" fontId="3" fillId="0" borderId="0"/>
    <xf numFmtId="255" fontId="13" fillId="0" borderId="0"/>
    <xf numFmtId="255" fontId="13" fillId="0" borderId="0"/>
    <xf numFmtId="255" fontId="7" fillId="0" borderId="0"/>
    <xf numFmtId="255" fontId="13" fillId="0" borderId="0"/>
    <xf numFmtId="255" fontId="12" fillId="0" borderId="0"/>
    <xf numFmtId="255" fontId="12" fillId="0" borderId="0"/>
    <xf numFmtId="255" fontId="13" fillId="0" borderId="0"/>
    <xf numFmtId="255" fontId="12" fillId="0" borderId="0"/>
    <xf numFmtId="255" fontId="12" fillId="0" borderId="0"/>
    <xf numFmtId="255" fontId="13" fillId="0" borderId="0"/>
    <xf numFmtId="255" fontId="13" fillId="0" borderId="0"/>
    <xf numFmtId="255" fontId="12" fillId="0" borderId="0"/>
    <xf numFmtId="255" fontId="12" fillId="0" borderId="0"/>
    <xf numFmtId="255" fontId="13" fillId="0" borderId="0"/>
    <xf numFmtId="255" fontId="12" fillId="0" borderId="0"/>
    <xf numFmtId="255" fontId="12" fillId="0" borderId="0"/>
    <xf numFmtId="255" fontId="12" fillId="0" borderId="0"/>
    <xf numFmtId="255" fontId="12" fillId="0" borderId="0"/>
    <xf numFmtId="255" fontId="13" fillId="0" borderId="0"/>
    <xf numFmtId="255" fontId="12" fillId="0" borderId="0"/>
    <xf numFmtId="255" fontId="12" fillId="0" borderId="0"/>
    <xf numFmtId="255" fontId="12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3" fillId="0" borderId="0"/>
    <xf numFmtId="255" fontId="12" fillId="0" borderId="0"/>
    <xf numFmtId="255" fontId="12" fillId="0" borderId="0"/>
    <xf numFmtId="255" fontId="13" fillId="0" borderId="0"/>
    <xf numFmtId="255" fontId="12" fillId="0" borderId="0"/>
    <xf numFmtId="255" fontId="12" fillId="0" borderId="0"/>
    <xf numFmtId="255" fontId="12" fillId="0" borderId="0"/>
    <xf numFmtId="255" fontId="13" fillId="0" borderId="0"/>
    <xf numFmtId="255" fontId="12" fillId="0" borderId="0"/>
    <xf numFmtId="255" fontId="12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2" fillId="0" borderId="0"/>
    <xf numFmtId="255" fontId="3" fillId="0" borderId="0"/>
    <xf numFmtId="255" fontId="12" fillId="0" borderId="0"/>
    <xf numFmtId="255" fontId="3" fillId="0" borderId="0"/>
    <xf numFmtId="255" fontId="15" fillId="0" borderId="0"/>
    <xf numFmtId="255" fontId="138" fillId="0" borderId="0"/>
    <xf numFmtId="255" fontId="138" fillId="0" borderId="0"/>
    <xf numFmtId="255" fontId="12" fillId="0" borderId="0"/>
    <xf numFmtId="255" fontId="3" fillId="0" borderId="0"/>
    <xf numFmtId="255" fontId="12" fillId="0" borderId="0"/>
    <xf numFmtId="255" fontId="13" fillId="0" borderId="0"/>
    <xf numFmtId="255" fontId="12" fillId="0" borderId="0"/>
    <xf numFmtId="255" fontId="12" fillId="0" borderId="0"/>
    <xf numFmtId="255" fontId="13" fillId="0" borderId="0"/>
    <xf numFmtId="255" fontId="12" fillId="0" borderId="0"/>
    <xf numFmtId="255" fontId="12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3" fillId="0" borderId="0"/>
    <xf numFmtId="255" fontId="12" fillId="0" borderId="0"/>
    <xf numFmtId="255" fontId="12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2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3" fillId="0" borderId="0"/>
    <xf numFmtId="255" fontId="12" fillId="0" borderId="0"/>
    <xf numFmtId="255" fontId="12" fillId="0" borderId="0"/>
    <xf numFmtId="255" fontId="13" fillId="0" borderId="0"/>
    <xf numFmtId="255" fontId="12" fillId="0" borderId="0"/>
    <xf numFmtId="255" fontId="12" fillId="0" borderId="0"/>
    <xf numFmtId="255" fontId="13" fillId="0" borderId="0"/>
    <xf numFmtId="255" fontId="12" fillId="0" borderId="0"/>
    <xf numFmtId="255" fontId="12" fillId="0" borderId="0"/>
    <xf numFmtId="255" fontId="15" fillId="0" borderId="0"/>
    <xf numFmtId="255" fontId="15" fillId="0" borderId="0"/>
    <xf numFmtId="255" fontId="138" fillId="0" borderId="0"/>
    <xf numFmtId="255" fontId="138" fillId="0" borderId="0"/>
    <xf numFmtId="255" fontId="13" fillId="0" borderId="0"/>
    <xf numFmtId="255" fontId="12" fillId="0" borderId="0"/>
    <xf numFmtId="255" fontId="12" fillId="0" borderId="0"/>
    <xf numFmtId="255" fontId="12" fillId="0" borderId="0"/>
    <xf numFmtId="255" fontId="7" fillId="0" borderId="0"/>
    <xf numFmtId="255" fontId="13" fillId="0" borderId="0"/>
    <xf numFmtId="255" fontId="12" fillId="0" borderId="0"/>
    <xf numFmtId="255" fontId="12" fillId="0" borderId="0"/>
    <xf numFmtId="255" fontId="13" fillId="0" borderId="0"/>
    <xf numFmtId="255" fontId="12" fillId="0" borderId="0"/>
    <xf numFmtId="255" fontId="12" fillId="0" borderId="0"/>
    <xf numFmtId="255" fontId="13" fillId="0" borderId="0"/>
    <xf numFmtId="255" fontId="12" fillId="0" borderId="0"/>
    <xf numFmtId="255" fontId="12" fillId="0" borderId="0"/>
    <xf numFmtId="255" fontId="12" fillId="0" borderId="0"/>
    <xf numFmtId="255" fontId="13" fillId="0" borderId="0"/>
    <xf numFmtId="255" fontId="12" fillId="0" borderId="0"/>
    <xf numFmtId="255" fontId="12" fillId="0" borderId="0"/>
    <xf numFmtId="173" fontId="17" fillId="0" borderId="0">
      <protection locked="0"/>
    </xf>
    <xf numFmtId="255" fontId="16" fillId="0" borderId="0">
      <protection locked="0"/>
    </xf>
    <xf numFmtId="255" fontId="140" fillId="0" borderId="0">
      <protection locked="0"/>
    </xf>
    <xf numFmtId="255" fontId="16" fillId="0" borderId="0">
      <protection locked="0"/>
    </xf>
    <xf numFmtId="173" fontId="17" fillId="0" borderId="0">
      <protection locked="0"/>
    </xf>
    <xf numFmtId="255" fontId="16" fillId="0" borderId="0">
      <protection locked="0"/>
    </xf>
    <xf numFmtId="255" fontId="140" fillId="0" borderId="0">
      <protection locked="0"/>
    </xf>
    <xf numFmtId="173" fontId="16" fillId="0" borderId="0">
      <protection locked="0"/>
    </xf>
    <xf numFmtId="173" fontId="17" fillId="0" borderId="0">
      <protection locked="0"/>
    </xf>
    <xf numFmtId="173" fontId="16" fillId="0" borderId="0">
      <protection locked="0"/>
    </xf>
    <xf numFmtId="173" fontId="17" fillId="0" borderId="0">
      <protection locked="0"/>
    </xf>
    <xf numFmtId="173" fontId="16" fillId="0" borderId="0">
      <protection locked="0"/>
    </xf>
    <xf numFmtId="173" fontId="17" fillId="0" borderId="0">
      <protection locked="0"/>
    </xf>
    <xf numFmtId="255" fontId="140" fillId="0" borderId="0">
      <protection locked="0"/>
    </xf>
    <xf numFmtId="255" fontId="16" fillId="0" borderId="10">
      <protection locked="0"/>
    </xf>
    <xf numFmtId="255" fontId="140" fillId="0" borderId="10">
      <protection locked="0"/>
    </xf>
    <xf numFmtId="255" fontId="16" fillId="0" borderId="10">
      <protection locked="0"/>
    </xf>
    <xf numFmtId="255" fontId="17" fillId="0" borderId="10">
      <protection locked="0"/>
    </xf>
    <xf numFmtId="255" fontId="17" fillId="0" borderId="10">
      <protection locked="0"/>
    </xf>
    <xf numFmtId="255" fontId="16" fillId="0" borderId="10">
      <protection locked="0"/>
    </xf>
    <xf numFmtId="255" fontId="140" fillId="0" borderId="10">
      <protection locked="0"/>
    </xf>
    <xf numFmtId="255" fontId="3" fillId="0" borderId="0"/>
    <xf numFmtId="255" fontId="11" fillId="0" borderId="0">
      <protection locked="0"/>
    </xf>
    <xf numFmtId="255" fontId="18" fillId="0" borderId="0">
      <protection locked="0"/>
    </xf>
    <xf numFmtId="255" fontId="18" fillId="0" borderId="0">
      <protection locked="0"/>
    </xf>
    <xf numFmtId="255" fontId="136" fillId="0" borderId="0">
      <protection locked="0"/>
    </xf>
    <xf numFmtId="255" fontId="11" fillId="0" borderId="0">
      <protection locked="0"/>
    </xf>
    <xf numFmtId="255" fontId="18" fillId="0" borderId="0">
      <protection locked="0"/>
    </xf>
    <xf numFmtId="255" fontId="18" fillId="0" borderId="0">
      <protection locked="0"/>
    </xf>
    <xf numFmtId="255" fontId="136" fillId="0" borderId="0">
      <protection locked="0"/>
    </xf>
    <xf numFmtId="255" fontId="141" fillId="0" borderId="0"/>
    <xf numFmtId="255" fontId="16" fillId="0" borderId="10">
      <protection locked="0"/>
    </xf>
    <xf numFmtId="255" fontId="17" fillId="0" borderId="10">
      <protection locked="0"/>
    </xf>
    <xf numFmtId="255" fontId="17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1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6" fillId="0" borderId="0">
      <protection locked="0"/>
    </xf>
    <xf numFmtId="255" fontId="11" fillId="0" borderId="0">
      <protection locked="0"/>
    </xf>
    <xf numFmtId="255" fontId="11" fillId="0" borderId="0">
      <protection locked="0"/>
    </xf>
    <xf numFmtId="255" fontId="142" fillId="0" borderId="0"/>
    <xf numFmtId="225" fontId="143" fillId="0" borderId="6" applyFont="0" applyFill="0" applyBorder="0" applyAlignment="0" applyProtection="0">
      <alignment horizontal="right"/>
    </xf>
    <xf numFmtId="2" fontId="144" fillId="0" borderId="0" applyNumberFormat="0" applyFill="0" applyBorder="0" applyAlignment="0" applyProtection="0"/>
    <xf numFmtId="2" fontId="145" fillId="0" borderId="0" applyNumberFormat="0" applyFill="0" applyBorder="0" applyAlignment="0" applyProtection="0"/>
    <xf numFmtId="255" fontId="24" fillId="64" borderId="0"/>
    <xf numFmtId="255" fontId="19" fillId="2" borderId="0" applyNumberFormat="0" applyBorder="0" applyAlignment="0" applyProtection="0"/>
    <xf numFmtId="255" fontId="19" fillId="3" borderId="0" applyNumberFormat="0" applyBorder="0" applyAlignment="0" applyProtection="0"/>
    <xf numFmtId="255" fontId="19" fillId="4" borderId="0" applyNumberFormat="0" applyBorder="0" applyAlignment="0" applyProtection="0"/>
    <xf numFmtId="255" fontId="19" fillId="5" borderId="0" applyNumberFormat="0" applyBorder="0" applyAlignment="0" applyProtection="0"/>
    <xf numFmtId="255" fontId="5" fillId="65" borderId="0" applyNumberFormat="0" applyBorder="0" applyAlignment="0" applyProtection="0"/>
    <xf numFmtId="255" fontId="19" fillId="6" borderId="0" applyNumberFormat="0" applyBorder="0" applyAlignment="0" applyProtection="0"/>
    <xf numFmtId="255" fontId="5" fillId="66" borderId="0" applyNumberFormat="0" applyBorder="0" applyAlignment="0" applyProtection="0"/>
    <xf numFmtId="255" fontId="19" fillId="7" borderId="0" applyNumberFormat="0" applyBorder="0" applyAlignment="0" applyProtection="0"/>
    <xf numFmtId="255" fontId="20" fillId="2" borderId="0" applyNumberFormat="0" applyBorder="0" applyAlignment="0" applyProtection="0"/>
    <xf numFmtId="255" fontId="20" fillId="2" borderId="0" applyNumberFormat="0" applyBorder="0" applyAlignment="0" applyProtection="0"/>
    <xf numFmtId="255" fontId="20" fillId="3" borderId="0" applyNumberFormat="0" applyBorder="0" applyAlignment="0" applyProtection="0"/>
    <xf numFmtId="255" fontId="20" fillId="3" borderId="0" applyNumberFormat="0" applyBorder="0" applyAlignment="0" applyProtection="0"/>
    <xf numFmtId="255" fontId="20" fillId="4" borderId="0" applyNumberFormat="0" applyBorder="0" applyAlignment="0" applyProtection="0"/>
    <xf numFmtId="255" fontId="20" fillId="4" borderId="0" applyNumberFormat="0" applyBorder="0" applyAlignment="0" applyProtection="0"/>
    <xf numFmtId="255" fontId="20" fillId="5" borderId="0" applyNumberFormat="0" applyBorder="0" applyAlignment="0" applyProtection="0"/>
    <xf numFmtId="255" fontId="20" fillId="5" borderId="0" applyNumberFormat="0" applyBorder="0" applyAlignment="0" applyProtection="0"/>
    <xf numFmtId="255" fontId="20" fillId="6" borderId="0" applyNumberFormat="0" applyBorder="0" applyAlignment="0" applyProtection="0"/>
    <xf numFmtId="255" fontId="20" fillId="6" borderId="0" applyNumberFormat="0" applyBorder="0" applyAlignment="0" applyProtection="0"/>
    <xf numFmtId="255" fontId="20" fillId="8" borderId="0" applyNumberFormat="0" applyBorder="0" applyAlignment="0" applyProtection="0"/>
    <xf numFmtId="255" fontId="19" fillId="9" borderId="0" applyNumberFormat="0" applyBorder="0" applyAlignment="0" applyProtection="0"/>
    <xf numFmtId="255" fontId="19" fillId="10" borderId="0" applyNumberFormat="0" applyBorder="0" applyAlignment="0" applyProtection="0"/>
    <xf numFmtId="255" fontId="19" fillId="11" borderId="0" applyNumberFormat="0" applyBorder="0" applyAlignment="0" applyProtection="0"/>
    <xf numFmtId="255" fontId="19" fillId="5" borderId="0" applyNumberFormat="0" applyBorder="0" applyAlignment="0" applyProtection="0"/>
    <xf numFmtId="255" fontId="5" fillId="65" borderId="0" applyNumberFormat="0" applyBorder="0" applyAlignment="0" applyProtection="0"/>
    <xf numFmtId="255" fontId="19" fillId="9" borderId="0" applyNumberFormat="0" applyBorder="0" applyAlignment="0" applyProtection="0"/>
    <xf numFmtId="255" fontId="19" fillId="12" borderId="0" applyNumberFormat="0" applyBorder="0" applyAlignment="0" applyProtection="0"/>
    <xf numFmtId="255" fontId="20" fillId="9" borderId="0" applyNumberFormat="0" applyBorder="0" applyAlignment="0" applyProtection="0"/>
    <xf numFmtId="255" fontId="20" fillId="9" borderId="0" applyNumberFormat="0" applyBorder="0" applyAlignment="0" applyProtection="0"/>
    <xf numFmtId="255" fontId="20" fillId="10" borderId="0" applyNumberFormat="0" applyBorder="0" applyAlignment="0" applyProtection="0"/>
    <xf numFmtId="255" fontId="20" fillId="10" borderId="0" applyNumberFormat="0" applyBorder="0" applyAlignment="0" applyProtection="0"/>
    <xf numFmtId="255" fontId="20" fillId="11" borderId="0" applyNumberFormat="0" applyBorder="0" applyAlignment="0" applyProtection="0"/>
    <xf numFmtId="255" fontId="20" fillId="11" borderId="0" applyNumberFormat="0" applyBorder="0" applyAlignment="0" applyProtection="0"/>
    <xf numFmtId="255" fontId="20" fillId="5" borderId="0" applyNumberFormat="0" applyBorder="0" applyAlignment="0" applyProtection="0"/>
    <xf numFmtId="255" fontId="20" fillId="5" borderId="0" applyNumberFormat="0" applyBorder="0" applyAlignment="0" applyProtection="0"/>
    <xf numFmtId="255" fontId="20" fillId="9" borderId="0" applyNumberFormat="0" applyBorder="0" applyAlignment="0" applyProtection="0"/>
    <xf numFmtId="255" fontId="20" fillId="9" borderId="0" applyNumberFormat="0" applyBorder="0" applyAlignment="0" applyProtection="0"/>
    <xf numFmtId="255" fontId="20" fillId="12" borderId="0" applyNumberFormat="0" applyBorder="0" applyAlignment="0" applyProtection="0"/>
    <xf numFmtId="255" fontId="20" fillId="12" borderId="0" applyNumberFormat="0" applyBorder="0" applyAlignment="0" applyProtection="0"/>
    <xf numFmtId="255" fontId="22" fillId="13" borderId="0" applyNumberFormat="0" applyBorder="0" applyAlignment="0" applyProtection="0"/>
    <xf numFmtId="255" fontId="22" fillId="10" borderId="0" applyNumberFormat="0" applyBorder="0" applyAlignment="0" applyProtection="0"/>
    <xf numFmtId="255" fontId="22" fillId="11" borderId="0" applyNumberFormat="0" applyBorder="0" applyAlignment="0" applyProtection="0"/>
    <xf numFmtId="255" fontId="22" fillId="14" borderId="0" applyNumberFormat="0" applyBorder="0" applyAlignment="0" applyProtection="0"/>
    <xf numFmtId="255" fontId="22" fillId="15" borderId="0" applyNumberFormat="0" applyBorder="0" applyAlignment="0" applyProtection="0"/>
    <xf numFmtId="255" fontId="21" fillId="67" borderId="0" applyNumberFormat="0" applyBorder="0" applyAlignment="0" applyProtection="0"/>
    <xf numFmtId="255" fontId="22" fillId="16" borderId="0" applyNumberFormat="0" applyBorder="0" applyAlignment="0" applyProtection="0"/>
    <xf numFmtId="255" fontId="23" fillId="13" borderId="0" applyNumberFormat="0" applyBorder="0" applyAlignment="0" applyProtection="0"/>
    <xf numFmtId="255" fontId="23" fillId="13" borderId="0" applyNumberFormat="0" applyBorder="0" applyAlignment="0" applyProtection="0"/>
    <xf numFmtId="255" fontId="23" fillId="10" borderId="0" applyNumberFormat="0" applyBorder="0" applyAlignment="0" applyProtection="0"/>
    <xf numFmtId="255" fontId="23" fillId="10" borderId="0" applyNumberFormat="0" applyBorder="0" applyAlignment="0" applyProtection="0"/>
    <xf numFmtId="255" fontId="23" fillId="11" borderId="0" applyNumberFormat="0" applyBorder="0" applyAlignment="0" applyProtection="0"/>
    <xf numFmtId="255" fontId="23" fillId="11" borderId="0" applyNumberFormat="0" applyBorder="0" applyAlignment="0" applyProtection="0"/>
    <xf numFmtId="255" fontId="23" fillId="14" borderId="0" applyNumberFormat="0" applyBorder="0" applyAlignment="0" applyProtection="0"/>
    <xf numFmtId="255" fontId="23" fillId="14" borderId="0" applyNumberFormat="0" applyBorder="0" applyAlignment="0" applyProtection="0"/>
    <xf numFmtId="255" fontId="23" fillId="15" borderId="0" applyNumberFormat="0" applyBorder="0" applyAlignment="0" applyProtection="0"/>
    <xf numFmtId="255" fontId="23" fillId="15" borderId="0" applyNumberFormat="0" applyBorder="0" applyAlignment="0" applyProtection="0"/>
    <xf numFmtId="255" fontId="23" fillId="16" borderId="0" applyNumberFormat="0" applyBorder="0" applyAlignment="0" applyProtection="0"/>
    <xf numFmtId="255" fontId="23" fillId="16" borderId="0" applyNumberFormat="0" applyBorder="0" applyAlignment="0" applyProtection="0"/>
    <xf numFmtId="255" fontId="74" fillId="0" borderId="0">
      <alignment horizontal="right"/>
    </xf>
    <xf numFmtId="224" fontId="134" fillId="0" borderId="0">
      <protection locked="0"/>
    </xf>
    <xf numFmtId="224" fontId="134" fillId="0" borderId="0">
      <protection locked="0"/>
    </xf>
    <xf numFmtId="255" fontId="5" fillId="18" borderId="0" applyNumberFormat="0" applyBorder="0" applyAlignment="0" applyProtection="0"/>
    <xf numFmtId="255" fontId="5" fillId="19" borderId="0" applyNumberFormat="0" applyBorder="0" applyAlignment="0" applyProtection="0"/>
    <xf numFmtId="255" fontId="21" fillId="20" borderId="0" applyNumberFormat="0" applyBorder="0" applyAlignment="0" applyProtection="0"/>
    <xf numFmtId="255" fontId="22" fillId="17" borderId="0" applyNumberFormat="0" applyBorder="0" applyAlignment="0" applyProtection="0"/>
    <xf numFmtId="255" fontId="21" fillId="68" borderId="0" applyNumberFormat="0" applyBorder="0" applyAlignment="0" applyProtection="0"/>
    <xf numFmtId="255" fontId="21" fillId="68" borderId="0" applyNumberFormat="0" applyBorder="0" applyAlignment="0" applyProtection="0"/>
    <xf numFmtId="255" fontId="21" fillId="68" borderId="0" applyNumberFormat="0" applyBorder="0" applyAlignment="0" applyProtection="0"/>
    <xf numFmtId="255" fontId="5" fillId="22" borderId="0" applyNumberFormat="0" applyBorder="0" applyAlignment="0" applyProtection="0"/>
    <xf numFmtId="255" fontId="5" fillId="23" borderId="0" applyNumberFormat="0" applyBorder="0" applyAlignment="0" applyProtection="0"/>
    <xf numFmtId="255" fontId="21" fillId="23" borderId="0" applyNumberFormat="0" applyBorder="0" applyAlignment="0" applyProtection="0"/>
    <xf numFmtId="255" fontId="22" fillId="21" borderId="0" applyNumberFormat="0" applyBorder="0" applyAlignment="0" applyProtection="0"/>
    <xf numFmtId="255" fontId="21" fillId="69" borderId="0" applyNumberFormat="0" applyBorder="0" applyAlignment="0" applyProtection="0"/>
    <xf numFmtId="255" fontId="21" fillId="69" borderId="0" applyNumberFormat="0" applyBorder="0" applyAlignment="0" applyProtection="0"/>
    <xf numFmtId="255" fontId="21" fillId="70" borderId="0" applyNumberFormat="0" applyBorder="0" applyAlignment="0" applyProtection="0"/>
    <xf numFmtId="255" fontId="5" fillId="25" borderId="0" applyNumberFormat="0" applyBorder="0" applyAlignment="0" applyProtection="0"/>
    <xf numFmtId="255" fontId="5" fillId="26" borderId="0" applyNumberFormat="0" applyBorder="0" applyAlignment="0" applyProtection="0"/>
    <xf numFmtId="255" fontId="21" fillId="26" borderId="0" applyNumberFormat="0" applyBorder="0" applyAlignment="0" applyProtection="0"/>
    <xf numFmtId="255" fontId="22" fillId="24" borderId="0" applyNumberFormat="0" applyBorder="0" applyAlignment="0" applyProtection="0"/>
    <xf numFmtId="255" fontId="21" fillId="71" borderId="0" applyNumberFormat="0" applyBorder="0" applyAlignment="0" applyProtection="0"/>
    <xf numFmtId="255" fontId="21" fillId="71" borderId="0" applyNumberFormat="0" applyBorder="0" applyAlignment="0" applyProtection="0"/>
    <xf numFmtId="255" fontId="21" fillId="71" borderId="0" applyNumberFormat="0" applyBorder="0" applyAlignment="0" applyProtection="0"/>
    <xf numFmtId="255" fontId="5" fillId="27" borderId="0" applyNumberFormat="0" applyBorder="0" applyAlignment="0" applyProtection="0"/>
    <xf numFmtId="255" fontId="5" fillId="27" borderId="0" applyNumberFormat="0" applyBorder="0" applyAlignment="0" applyProtection="0"/>
    <xf numFmtId="255" fontId="21" fillId="19" borderId="0" applyNumberFormat="0" applyBorder="0" applyAlignment="0" applyProtection="0"/>
    <xf numFmtId="255" fontId="22" fillId="14" borderId="0" applyNumberFormat="0" applyBorder="0" applyAlignment="0" applyProtection="0"/>
    <xf numFmtId="255" fontId="21" fillId="72" borderId="0" applyNumberFormat="0" applyBorder="0" applyAlignment="0" applyProtection="0"/>
    <xf numFmtId="255" fontId="21" fillId="72" borderId="0" applyNumberFormat="0" applyBorder="0" applyAlignment="0" applyProtection="0"/>
    <xf numFmtId="255" fontId="21" fillId="72" borderId="0" applyNumberFormat="0" applyBorder="0" applyAlignment="0" applyProtection="0"/>
    <xf numFmtId="255" fontId="5" fillId="28" borderId="0" applyNumberFormat="0" applyBorder="0" applyAlignment="0" applyProtection="0"/>
    <xf numFmtId="255" fontId="5" fillId="29" borderId="0" applyNumberFormat="0" applyBorder="0" applyAlignment="0" applyProtection="0"/>
    <xf numFmtId="255" fontId="21" fillId="20" borderId="0" applyNumberFormat="0" applyBorder="0" applyAlignment="0" applyProtection="0"/>
    <xf numFmtId="255" fontId="22" fillId="15" borderId="0" applyNumberFormat="0" applyBorder="0" applyAlignment="0" applyProtection="0"/>
    <xf numFmtId="255" fontId="21" fillId="73" borderId="0" applyNumberFormat="0" applyBorder="0" applyAlignment="0" applyProtection="0"/>
    <xf numFmtId="255" fontId="21" fillId="73" borderId="0" applyNumberFormat="0" applyBorder="0" applyAlignment="0" applyProtection="0"/>
    <xf numFmtId="255" fontId="21" fillId="67" borderId="0" applyNumberFormat="0" applyBorder="0" applyAlignment="0" applyProtection="0"/>
    <xf numFmtId="255" fontId="5" fillId="31" borderId="0" applyNumberFormat="0" applyBorder="0" applyAlignment="0" applyProtection="0"/>
    <xf numFmtId="255" fontId="5" fillId="32" borderId="0" applyNumberFormat="0" applyBorder="0" applyAlignment="0" applyProtection="0"/>
    <xf numFmtId="255" fontId="21" fillId="33" borderId="0" applyNumberFormat="0" applyBorder="0" applyAlignment="0" applyProtection="0"/>
    <xf numFmtId="255" fontId="22" fillId="30" borderId="0" applyNumberFormat="0" applyBorder="0" applyAlignment="0" applyProtection="0"/>
    <xf numFmtId="255" fontId="21" fillId="74" borderId="0" applyNumberFormat="0" applyBorder="0" applyAlignment="0" applyProtection="0"/>
    <xf numFmtId="255" fontId="21" fillId="74" borderId="0" applyNumberFormat="0" applyBorder="0" applyAlignment="0" applyProtection="0"/>
    <xf numFmtId="255" fontId="21" fillId="75" borderId="0" applyNumberFormat="0" applyBorder="0" applyAlignment="0" applyProtection="0"/>
    <xf numFmtId="255" fontId="25" fillId="0" borderId="0" applyNumberFormat="0" applyFill="0" applyBorder="0" applyAlignment="0" applyProtection="0">
      <alignment vertical="top"/>
      <protection locked="0"/>
    </xf>
    <xf numFmtId="255" fontId="27" fillId="3" borderId="0" applyNumberFormat="0" applyBorder="0" applyAlignment="0" applyProtection="0"/>
    <xf numFmtId="255" fontId="33" fillId="26" borderId="0"/>
    <xf numFmtId="255" fontId="28" fillId="26" borderId="0"/>
    <xf numFmtId="255" fontId="33" fillId="26" borderId="0"/>
    <xf numFmtId="255" fontId="146" fillId="26" borderId="0"/>
    <xf numFmtId="255" fontId="8" fillId="26" borderId="0"/>
    <xf numFmtId="255" fontId="147" fillId="26" borderId="0"/>
    <xf numFmtId="255" fontId="148" fillId="0" borderId="0" applyNumberFormat="0" applyFill="0" applyBorder="0" applyAlignment="0" applyProtection="0"/>
    <xf numFmtId="255" fontId="149" fillId="0" borderId="0"/>
    <xf numFmtId="226" fontId="150" fillId="0" borderId="0">
      <alignment horizontal="right"/>
    </xf>
    <xf numFmtId="227" fontId="150" fillId="0" borderId="0">
      <alignment horizontal="right" vertical="center"/>
    </xf>
    <xf numFmtId="226" fontId="150" fillId="0" borderId="0">
      <alignment horizontal="right" vertical="center"/>
    </xf>
    <xf numFmtId="255" fontId="52" fillId="0" borderId="0">
      <alignment vertical="center"/>
    </xf>
    <xf numFmtId="255" fontId="151" fillId="0" borderId="0">
      <alignment horizontal="left"/>
    </xf>
    <xf numFmtId="228" fontId="152" fillId="76" borderId="0">
      <alignment horizontal="right" vertical="center"/>
    </xf>
    <xf numFmtId="229" fontId="152" fillId="76" borderId="0">
      <alignment horizontal="right"/>
    </xf>
    <xf numFmtId="230" fontId="152" fillId="0" borderId="0">
      <alignment horizontal="right" vertical="center"/>
    </xf>
    <xf numFmtId="255" fontId="85" fillId="0" borderId="0" applyFill="0" applyBorder="0" applyAlignment="0"/>
    <xf numFmtId="218" fontId="31" fillId="0" borderId="0" applyFill="0" applyBorder="0" applyAlignment="0"/>
    <xf numFmtId="182" fontId="15" fillId="0" borderId="0" applyFill="0" applyBorder="0" applyAlignment="0"/>
    <xf numFmtId="182" fontId="12" fillId="0" borderId="0" applyFill="0" applyBorder="0" applyAlignment="0"/>
    <xf numFmtId="184" fontId="31" fillId="0" borderId="0" applyFill="0" applyBorder="0" applyAlignment="0"/>
    <xf numFmtId="182" fontId="33" fillId="0" borderId="0" applyFill="0" applyBorder="0" applyAlignment="0"/>
    <xf numFmtId="187" fontId="33" fillId="0" borderId="0" applyFill="0" applyBorder="0" applyAlignment="0"/>
    <xf numFmtId="181" fontId="31" fillId="0" borderId="0" applyFill="0" applyBorder="0" applyAlignment="0"/>
    <xf numFmtId="188" fontId="15" fillId="0" borderId="0" applyFill="0" applyBorder="0" applyAlignment="0"/>
    <xf numFmtId="188" fontId="12" fillId="0" borderId="0" applyFill="0" applyBorder="0" applyAlignment="0"/>
    <xf numFmtId="192" fontId="33" fillId="0" borderId="0" applyFill="0" applyBorder="0" applyAlignment="0"/>
    <xf numFmtId="189" fontId="15" fillId="0" borderId="0" applyFill="0" applyBorder="0" applyAlignment="0"/>
    <xf numFmtId="189" fontId="12" fillId="0" borderId="0" applyFill="0" applyBorder="0" applyAlignment="0"/>
    <xf numFmtId="218" fontId="31" fillId="0" borderId="0" applyFill="0" applyBorder="0" applyAlignment="0"/>
    <xf numFmtId="182" fontId="15" fillId="0" borderId="0" applyFill="0" applyBorder="0" applyAlignment="0"/>
    <xf numFmtId="182" fontId="12" fillId="0" borderId="0" applyFill="0" applyBorder="0" applyAlignment="0"/>
    <xf numFmtId="255" fontId="35" fillId="8" borderId="11" applyNumberFormat="0" applyAlignment="0" applyProtection="0"/>
    <xf numFmtId="255" fontId="153" fillId="0" borderId="0" applyFill="0" applyBorder="0" applyProtection="0">
      <alignment horizontal="center"/>
      <protection locked="0"/>
    </xf>
    <xf numFmtId="231" fontId="7" fillId="77" borderId="33">
      <alignment vertical="center"/>
    </xf>
    <xf numFmtId="255" fontId="37" fillId="35" borderId="13" applyNumberFormat="0" applyAlignment="0" applyProtection="0"/>
    <xf numFmtId="255" fontId="154" fillId="0" borderId="3">
      <alignment horizontal="center"/>
    </xf>
    <xf numFmtId="255" fontId="38" fillId="0" borderId="1">
      <alignment horizontal="left" wrapText="1"/>
    </xf>
    <xf numFmtId="255" fontId="155" fillId="0" borderId="1">
      <alignment horizontal="left" wrapText="1"/>
    </xf>
    <xf numFmtId="232" fontId="3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156" fillId="0" borderId="0" applyFont="0" applyFill="0" applyBorder="0" applyAlignment="0" applyProtection="0"/>
    <xf numFmtId="181" fontId="31" fillId="0" borderId="0" applyFont="0" applyFill="0" applyBorder="0" applyAlignment="0" applyProtection="0"/>
    <xf numFmtId="188" fontId="15" fillId="0" borderId="0" applyFont="0" applyFill="0" applyBorder="0" applyAlignment="0" applyProtection="0"/>
    <xf numFmtId="233" fontId="135" fillId="0" borderId="0" applyFont="0" applyFill="0" applyBorder="0" applyAlignment="0" applyProtection="0">
      <alignment horizontal="center"/>
    </xf>
    <xf numFmtId="234" fontId="157" fillId="0" borderId="0" applyFont="0" applyFill="0" applyBorder="0" applyAlignment="0" applyProtection="0"/>
    <xf numFmtId="235" fontId="158" fillId="0" borderId="0" applyFont="0" applyFill="0" applyBorder="0" applyAlignment="0" applyProtection="0"/>
    <xf numFmtId="236" fontId="159" fillId="0" borderId="0" applyFont="0" applyFill="0" applyBorder="0" applyAlignment="0" applyProtection="0"/>
    <xf numFmtId="237" fontId="158" fillId="0" borderId="0" applyFont="0" applyFill="0" applyBorder="0" applyAlignment="0" applyProtection="0"/>
    <xf numFmtId="238" fontId="159" fillId="0" borderId="0" applyFont="0" applyFill="0" applyBorder="0" applyAlignment="0" applyProtection="0"/>
    <xf numFmtId="239" fontId="15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56" fillId="0" borderId="0" applyFont="0" applyFill="0" applyBorder="0" applyAlignment="0" applyProtection="0"/>
    <xf numFmtId="166" fontId="156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22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56" fillId="0" borderId="0" applyFont="0" applyFill="0" applyBorder="0" applyAlignment="0" applyProtection="0"/>
    <xf numFmtId="166" fontId="156" fillId="0" borderId="0" applyFont="0" applyFill="0" applyBorder="0" applyAlignment="0" applyProtection="0"/>
    <xf numFmtId="255" fontId="160" fillId="0" borderId="0" applyNumberFormat="0" applyFill="0" applyBorder="0" applyAlignment="0" applyProtection="0"/>
    <xf numFmtId="255" fontId="161" fillId="0" borderId="0" applyNumberFormat="0" applyAlignment="0">
      <alignment horizontal="left"/>
    </xf>
    <xf numFmtId="240" fontId="162" fillId="0" borderId="0" applyFill="0" applyBorder="0" applyProtection="0"/>
    <xf numFmtId="241" fontId="157" fillId="0" borderId="0" applyFont="0" applyFill="0" applyBorder="0" applyAlignment="0" applyProtection="0"/>
    <xf numFmtId="242" fontId="42" fillId="0" borderId="0" applyFill="0" applyBorder="0" applyProtection="0"/>
    <xf numFmtId="242" fontId="42" fillId="0" borderId="32" applyFill="0" applyProtection="0"/>
    <xf numFmtId="242" fontId="42" fillId="0" borderId="10" applyFill="0" applyProtection="0"/>
    <xf numFmtId="243" fontId="3" fillId="0" borderId="0" applyFont="0" applyFill="0" applyBorder="0" applyAlignment="0" applyProtection="0"/>
    <xf numFmtId="244" fontId="5" fillId="0" borderId="0" applyFill="0" applyBorder="0" applyAlignment="0" applyProtection="0"/>
    <xf numFmtId="218" fontId="31" fillId="0" borderId="0" applyFont="0" applyFill="0" applyBorder="0" applyAlignment="0" applyProtection="0"/>
    <xf numFmtId="182" fontId="15" fillId="0" borderId="0" applyFont="0" applyFill="0" applyBorder="0" applyAlignment="0" applyProtection="0"/>
    <xf numFmtId="245" fontId="159" fillId="0" borderId="0" applyFont="0" applyFill="0" applyBorder="0" applyAlignment="0" applyProtection="0"/>
    <xf numFmtId="246" fontId="158" fillId="0" borderId="0" applyFont="0" applyFill="0" applyBorder="0" applyAlignment="0" applyProtection="0"/>
    <xf numFmtId="247" fontId="159" fillId="0" borderId="0" applyFont="0" applyFill="0" applyBorder="0" applyAlignment="0" applyProtection="0"/>
    <xf numFmtId="248" fontId="158" fillId="0" borderId="0" applyFont="0" applyFill="0" applyBorder="0" applyAlignment="0" applyProtection="0"/>
    <xf numFmtId="249" fontId="159" fillId="0" borderId="0" applyFont="0" applyFill="0" applyBorder="0" applyAlignment="0" applyProtection="0"/>
    <xf numFmtId="250" fontId="15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37" fontId="163" fillId="0" borderId="34" applyFont="0" applyFill="0" applyBorder="0">
      <protection locked="0"/>
    </xf>
    <xf numFmtId="255" fontId="33" fillId="25" borderId="0"/>
    <xf numFmtId="255" fontId="28" fillId="25" borderId="0"/>
    <xf numFmtId="255" fontId="33" fillId="25" borderId="0"/>
    <xf numFmtId="255" fontId="146" fillId="25" borderId="0"/>
    <xf numFmtId="255" fontId="8" fillId="37" borderId="0"/>
    <xf numFmtId="255" fontId="147" fillId="37" borderId="0"/>
    <xf numFmtId="251" fontId="5" fillId="0" borderId="0" applyFill="0" applyBorder="0" applyAlignment="0" applyProtection="0"/>
    <xf numFmtId="252" fontId="5" fillId="0" borderId="0" applyFill="0" applyBorder="0" applyAlignment="0" applyProtection="0"/>
    <xf numFmtId="255" fontId="3" fillId="38" borderId="0" applyFont="0" applyFill="0" applyBorder="0" applyAlignment="0" applyProtection="0"/>
    <xf numFmtId="194" fontId="42" fillId="0" borderId="32" applyFill="0" applyProtection="0"/>
    <xf numFmtId="194" fontId="42" fillId="0" borderId="10" applyFill="0" applyProtection="0"/>
    <xf numFmtId="38" fontId="24" fillId="0" borderId="35">
      <alignment vertical="center"/>
    </xf>
    <xf numFmtId="38" fontId="24" fillId="0" borderId="35">
      <alignment vertical="center"/>
    </xf>
    <xf numFmtId="253" fontId="164" fillId="0" borderId="0" applyFont="0" applyFill="0" applyBorder="0" applyAlignment="0" applyProtection="0"/>
    <xf numFmtId="254" fontId="164" fillId="0" borderId="0" applyFont="0" applyFill="0" applyBorder="0" applyAlignment="0" applyProtection="0"/>
    <xf numFmtId="255" fontId="6" fillId="0" borderId="0" applyNumberFormat="0" applyFill="0" applyBorder="0" applyAlignment="0" applyProtection="0"/>
    <xf numFmtId="255" fontId="44" fillId="39" borderId="0" applyNumberFormat="0" applyBorder="0" applyAlignment="0" applyProtection="0"/>
    <xf numFmtId="255" fontId="44" fillId="40" borderId="0" applyNumberFormat="0" applyBorder="0" applyAlignment="0" applyProtection="0"/>
    <xf numFmtId="255" fontId="44" fillId="41" borderId="0" applyNumberFormat="0" applyBorder="0" applyAlignment="0" applyProtection="0"/>
    <xf numFmtId="181" fontId="31" fillId="0" borderId="0" applyFill="0" applyBorder="0" applyAlignment="0"/>
    <xf numFmtId="188" fontId="15" fillId="0" borderId="0" applyFill="0" applyBorder="0" applyAlignment="0"/>
    <xf numFmtId="188" fontId="12" fillId="0" borderId="0" applyFill="0" applyBorder="0" applyAlignment="0"/>
    <xf numFmtId="218" fontId="31" fillId="0" borderId="0" applyFill="0" applyBorder="0" applyAlignment="0"/>
    <xf numFmtId="182" fontId="15" fillId="0" borderId="0" applyFill="0" applyBorder="0" applyAlignment="0"/>
    <xf numFmtId="182" fontId="12" fillId="0" borderId="0" applyFill="0" applyBorder="0" applyAlignment="0"/>
    <xf numFmtId="181" fontId="31" fillId="0" borderId="0" applyFill="0" applyBorder="0" applyAlignment="0"/>
    <xf numFmtId="188" fontId="15" fillId="0" borderId="0" applyFill="0" applyBorder="0" applyAlignment="0"/>
    <xf numFmtId="188" fontId="12" fillId="0" borderId="0" applyFill="0" applyBorder="0" applyAlignment="0"/>
    <xf numFmtId="192" fontId="33" fillId="0" borderId="0" applyFill="0" applyBorder="0" applyAlignment="0"/>
    <xf numFmtId="189" fontId="15" fillId="0" borderId="0" applyFill="0" applyBorder="0" applyAlignment="0"/>
    <xf numFmtId="189" fontId="12" fillId="0" borderId="0" applyFill="0" applyBorder="0" applyAlignment="0"/>
    <xf numFmtId="218" fontId="31" fillId="0" borderId="0" applyFill="0" applyBorder="0" applyAlignment="0"/>
    <xf numFmtId="182" fontId="15" fillId="0" borderId="0" applyFill="0" applyBorder="0" applyAlignment="0"/>
    <xf numFmtId="182" fontId="12" fillId="0" borderId="0" applyFill="0" applyBorder="0" applyAlignment="0"/>
    <xf numFmtId="255" fontId="165" fillId="0" borderId="0" applyNumberFormat="0" applyAlignment="0">
      <alignment horizontal="left"/>
    </xf>
    <xf numFmtId="255" fontId="166" fillId="0" borderId="0" applyFont="0" applyFill="0" applyBorder="0" applyAlignment="0" applyProtection="0"/>
    <xf numFmtId="256" fontId="166" fillId="0" borderId="0">
      <alignment horizontal="right"/>
    </xf>
    <xf numFmtId="10" fontId="8" fillId="43" borderId="1" applyNumberFormat="0" applyFill="0" applyBorder="0" applyAlignment="0" applyProtection="0">
      <protection locked="0"/>
    </xf>
    <xf numFmtId="255" fontId="167" fillId="0" borderId="0">
      <alignment vertical="center"/>
    </xf>
    <xf numFmtId="255" fontId="39" fillId="0" borderId="0" applyNumberFormat="0" applyFont="0" applyBorder="0" applyAlignment="0"/>
    <xf numFmtId="255" fontId="51" fillId="4" borderId="0" applyNumberFormat="0" applyBorder="0" applyAlignment="0" applyProtection="0"/>
    <xf numFmtId="255" fontId="52" fillId="78" borderId="0" applyNumberFormat="0" applyBorder="0" applyAlignment="0" applyProtection="0"/>
    <xf numFmtId="255" fontId="53" fillId="0" borderId="36" applyNumberFormat="0" applyAlignment="0" applyProtection="0"/>
    <xf numFmtId="255" fontId="57" fillId="0" borderId="17" applyNumberFormat="0" applyAlignment="0" applyProtection="0">
      <alignment horizontal="left" vertical="center"/>
    </xf>
    <xf numFmtId="255" fontId="53" fillId="0" borderId="37">
      <alignment horizontal="left" vertical="center"/>
    </xf>
    <xf numFmtId="255" fontId="57" fillId="0" borderId="2">
      <alignment horizontal="left" vertical="center"/>
    </xf>
    <xf numFmtId="14" fontId="38" fillId="79" borderId="38">
      <alignment horizontal="center" vertical="center" wrapText="1"/>
    </xf>
    <xf numFmtId="14" fontId="38" fillId="66" borderId="38">
      <alignment horizontal="center" vertical="center" wrapText="1"/>
    </xf>
    <xf numFmtId="255" fontId="153" fillId="0" borderId="0" applyFill="0" applyAlignment="0" applyProtection="0">
      <protection locked="0"/>
    </xf>
    <xf numFmtId="255" fontId="153" fillId="0" borderId="31" applyFill="0" applyAlignment="0" applyProtection="0">
      <protection locked="0"/>
    </xf>
    <xf numFmtId="255" fontId="168" fillId="0" borderId="0" applyNumberFormat="0" applyFill="0" applyBorder="0" applyAlignment="0" applyProtection="0"/>
    <xf numFmtId="224" fontId="133" fillId="0" borderId="0">
      <protection locked="0"/>
    </xf>
    <xf numFmtId="224" fontId="134" fillId="0" borderId="0">
      <protection locked="0"/>
    </xf>
    <xf numFmtId="255" fontId="52" fillId="80" borderId="0" applyNumberFormat="0" applyBorder="0" applyAlignment="0" applyProtection="0"/>
    <xf numFmtId="197" fontId="3" fillId="46" borderId="1" applyNumberFormat="0" applyFont="0" applyAlignment="0">
      <protection locked="0"/>
    </xf>
    <xf numFmtId="255" fontId="5" fillId="81" borderId="24" applyNumberFormat="0" applyAlignment="0">
      <protection locked="0"/>
    </xf>
    <xf numFmtId="255" fontId="5" fillId="81" borderId="24" applyNumberFormat="0" applyAlignment="0">
      <protection locked="0"/>
    </xf>
    <xf numFmtId="255" fontId="5" fillId="81" borderId="24" applyNumberFormat="0" applyAlignment="0">
      <protection locked="0"/>
    </xf>
    <xf numFmtId="255" fontId="7" fillId="81" borderId="24" applyNumberFormat="0" applyAlignment="0">
      <protection locked="0"/>
    </xf>
    <xf numFmtId="255" fontId="7" fillId="81" borderId="24" applyNumberFormat="0" applyAlignment="0">
      <protection locked="0"/>
    </xf>
    <xf numFmtId="255" fontId="7" fillId="81" borderId="24" applyNumberFormat="0" applyAlignment="0">
      <protection locked="0"/>
    </xf>
    <xf numFmtId="255" fontId="7" fillId="81" borderId="24" applyNumberFormat="0" applyAlignment="0">
      <protection locked="0"/>
    </xf>
    <xf numFmtId="255" fontId="169" fillId="0" borderId="1"/>
    <xf numFmtId="40" fontId="170" fillId="0" borderId="0">
      <protection locked="0"/>
    </xf>
    <xf numFmtId="1" fontId="171" fillId="0" borderId="0">
      <alignment horizontal="center"/>
      <protection locked="0"/>
    </xf>
    <xf numFmtId="257" fontId="85" fillId="0" borderId="0" applyFont="0" applyFill="0" applyBorder="0" applyAlignment="0" applyProtection="0"/>
    <xf numFmtId="258" fontId="172" fillId="0" borderId="0" applyFont="0" applyFill="0" applyBorder="0" applyAlignment="0" applyProtection="0"/>
    <xf numFmtId="255" fontId="62" fillId="0" borderId="0" applyNumberFormat="0" applyFill="0" applyBorder="0" applyAlignment="0" applyProtection="0">
      <alignment vertical="top"/>
      <protection locked="0"/>
    </xf>
    <xf numFmtId="255" fontId="63" fillId="0" borderId="0">
      <alignment vertical="center"/>
    </xf>
    <xf numFmtId="255" fontId="66" fillId="0" borderId="0" applyProtection="0">
      <alignment vertical="center"/>
      <protection locked="0"/>
    </xf>
    <xf numFmtId="255" fontId="66" fillId="0" borderId="0" applyProtection="0">
      <alignment vertical="center"/>
      <protection locked="0"/>
    </xf>
    <xf numFmtId="255" fontId="173" fillId="0" borderId="0" applyProtection="0">
      <alignment vertical="center"/>
      <protection locked="0"/>
    </xf>
    <xf numFmtId="255" fontId="65" fillId="0" borderId="0" applyProtection="0">
      <alignment vertical="center"/>
      <protection locked="0"/>
    </xf>
    <xf numFmtId="255" fontId="66" fillId="0" borderId="0" applyNumberFormat="0" applyProtection="0">
      <alignment vertical="top"/>
      <protection locked="0"/>
    </xf>
    <xf numFmtId="255" fontId="66" fillId="0" borderId="0" applyNumberFormat="0" applyProtection="0">
      <alignment vertical="top"/>
      <protection locked="0"/>
    </xf>
    <xf numFmtId="255" fontId="173" fillId="0" borderId="0" applyNumberFormat="0" applyProtection="0">
      <alignment vertical="top"/>
      <protection locked="0"/>
    </xf>
    <xf numFmtId="255" fontId="65" fillId="0" borderId="0" applyNumberFormat="0" applyProtection="0">
      <alignment vertical="top"/>
      <protection locked="0"/>
    </xf>
    <xf numFmtId="255" fontId="68" fillId="0" borderId="22" applyAlignment="0"/>
    <xf numFmtId="255" fontId="68" fillId="0" borderId="22" applyAlignment="0"/>
    <xf numFmtId="255" fontId="174" fillId="0" borderId="22" applyAlignment="0"/>
    <xf numFmtId="255" fontId="67" fillId="0" borderId="22" applyAlignment="0"/>
    <xf numFmtId="38" fontId="175" fillId="0" borderId="0"/>
    <xf numFmtId="38" fontId="176" fillId="0" borderId="0"/>
    <xf numFmtId="38" fontId="177" fillId="0" borderId="0"/>
    <xf numFmtId="38" fontId="178" fillId="0" borderId="0"/>
    <xf numFmtId="255" fontId="157" fillId="0" borderId="0"/>
    <xf numFmtId="255" fontId="157" fillId="0" borderId="0"/>
    <xf numFmtId="255" fontId="166" fillId="0" borderId="0"/>
    <xf numFmtId="181" fontId="31" fillId="0" borderId="0" applyFill="0" applyBorder="0" applyAlignment="0"/>
    <xf numFmtId="188" fontId="15" fillId="0" borderId="0" applyFill="0" applyBorder="0" applyAlignment="0"/>
    <xf numFmtId="188" fontId="12" fillId="0" borderId="0" applyFill="0" applyBorder="0" applyAlignment="0"/>
    <xf numFmtId="218" fontId="31" fillId="0" borderId="0" applyFill="0" applyBorder="0" applyAlignment="0"/>
    <xf numFmtId="182" fontId="15" fillId="0" borderId="0" applyFill="0" applyBorder="0" applyAlignment="0"/>
    <xf numFmtId="182" fontId="12" fillId="0" borderId="0" applyFill="0" applyBorder="0" applyAlignment="0"/>
    <xf numFmtId="181" fontId="31" fillId="0" borderId="0" applyFill="0" applyBorder="0" applyAlignment="0"/>
    <xf numFmtId="188" fontId="15" fillId="0" borderId="0" applyFill="0" applyBorder="0" applyAlignment="0"/>
    <xf numFmtId="188" fontId="12" fillId="0" borderId="0" applyFill="0" applyBorder="0" applyAlignment="0"/>
    <xf numFmtId="192" fontId="33" fillId="0" borderId="0" applyFill="0" applyBorder="0" applyAlignment="0"/>
    <xf numFmtId="189" fontId="15" fillId="0" borderId="0" applyFill="0" applyBorder="0" applyAlignment="0"/>
    <xf numFmtId="189" fontId="12" fillId="0" borderId="0" applyFill="0" applyBorder="0" applyAlignment="0"/>
    <xf numFmtId="218" fontId="31" fillId="0" borderId="0" applyFill="0" applyBorder="0" applyAlignment="0"/>
    <xf numFmtId="182" fontId="15" fillId="0" borderId="0" applyFill="0" applyBorder="0" applyAlignment="0"/>
    <xf numFmtId="182" fontId="12" fillId="0" borderId="0" applyFill="0" applyBorder="0" applyAlignment="0"/>
    <xf numFmtId="255" fontId="8" fillId="0" borderId="24" applyNumberFormat="0" applyFont="0" applyFill="0" applyAlignment="0" applyProtection="0"/>
    <xf numFmtId="259" fontId="3" fillId="0" borderId="0" applyFont="0" applyFill="0" applyBorder="0" applyAlignment="0" applyProtection="0"/>
    <xf numFmtId="260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61" fontId="3" fillId="0" borderId="0" applyFont="0" applyFill="0" applyBorder="0" applyAlignment="0" applyProtection="0"/>
    <xf numFmtId="262" fontId="3" fillId="0" borderId="0" applyFont="0" applyFill="0" applyBorder="0" applyAlignment="0" applyProtection="0"/>
    <xf numFmtId="255" fontId="120" fillId="0" borderId="0" applyFont="0" applyFill="0" applyBorder="0" applyAlignment="0" applyProtection="0"/>
    <xf numFmtId="263" fontId="3" fillId="0" borderId="0" applyFont="0" applyFill="0" applyBorder="0" applyAlignment="0" applyProtection="0"/>
    <xf numFmtId="264" fontId="3" fillId="0" borderId="0" applyFont="0" applyFill="0" applyBorder="0" applyAlignment="0" applyProtection="0"/>
    <xf numFmtId="255" fontId="179" fillId="0" borderId="0">
      <protection locked="0"/>
    </xf>
    <xf numFmtId="255" fontId="72" fillId="42" borderId="0" applyNumberFormat="0" applyBorder="0" applyAlignment="0" applyProtection="0"/>
    <xf numFmtId="255" fontId="24" fillId="0" borderId="39"/>
    <xf numFmtId="201" fontId="3" fillId="0" borderId="0"/>
    <xf numFmtId="255" fontId="8" fillId="0" borderId="0"/>
    <xf numFmtId="255" fontId="8" fillId="0" borderId="0"/>
    <xf numFmtId="255" fontId="156" fillId="0" borderId="0"/>
    <xf numFmtId="255" fontId="180" fillId="0" borderId="0"/>
    <xf numFmtId="255" fontId="156" fillId="0" borderId="0"/>
    <xf numFmtId="255" fontId="39" fillId="0" borderId="0"/>
    <xf numFmtId="255" fontId="121" fillId="0" borderId="0"/>
    <xf numFmtId="255" fontId="121" fillId="0" borderId="0"/>
    <xf numFmtId="255" fontId="121" fillId="0" borderId="0"/>
    <xf numFmtId="255" fontId="121" fillId="0" borderId="0"/>
    <xf numFmtId="255" fontId="121" fillId="0" borderId="0"/>
    <xf numFmtId="255" fontId="39" fillId="0" borderId="0"/>
    <xf numFmtId="255" fontId="181" fillId="0" borderId="0"/>
    <xf numFmtId="255" fontId="3" fillId="0" borderId="0"/>
    <xf numFmtId="255" fontId="3" fillId="0" borderId="0"/>
    <xf numFmtId="255" fontId="73" fillId="0" borderId="0"/>
    <xf numFmtId="255" fontId="182" fillId="0" borderId="0"/>
    <xf numFmtId="255" fontId="8" fillId="0" borderId="0"/>
    <xf numFmtId="255" fontId="2" fillId="0" borderId="0"/>
    <xf numFmtId="255" fontId="2" fillId="0" borderId="0"/>
    <xf numFmtId="255" fontId="2" fillId="0" borderId="0"/>
    <xf numFmtId="255" fontId="2" fillId="0" borderId="0"/>
    <xf numFmtId="255" fontId="2" fillId="0" borderId="0"/>
    <xf numFmtId="255" fontId="2" fillId="0" borderId="0"/>
    <xf numFmtId="255" fontId="5" fillId="0" borderId="0"/>
    <xf numFmtId="255" fontId="2" fillId="0" borderId="0"/>
    <xf numFmtId="255" fontId="2" fillId="0" borderId="0"/>
    <xf numFmtId="255" fontId="2" fillId="0" borderId="0"/>
    <xf numFmtId="255" fontId="2" fillId="0" borderId="0"/>
    <xf numFmtId="255" fontId="2" fillId="0" borderId="0"/>
    <xf numFmtId="255" fontId="2" fillId="0" borderId="0"/>
    <xf numFmtId="255" fontId="2" fillId="0" borderId="0"/>
    <xf numFmtId="255" fontId="2" fillId="0" borderId="0"/>
    <xf numFmtId="255" fontId="2" fillId="0" borderId="0"/>
    <xf numFmtId="255" fontId="8" fillId="0" borderId="0"/>
    <xf numFmtId="255" fontId="8" fillId="0" borderId="0"/>
    <xf numFmtId="255" fontId="8" fillId="0" borderId="0"/>
    <xf numFmtId="255" fontId="2" fillId="0" borderId="0"/>
    <xf numFmtId="255" fontId="2" fillId="0" borderId="0"/>
    <xf numFmtId="255" fontId="5" fillId="0" borderId="0"/>
    <xf numFmtId="255" fontId="8" fillId="0" borderId="0"/>
    <xf numFmtId="255" fontId="2" fillId="0" borderId="0"/>
    <xf numFmtId="255" fontId="2" fillId="0" borderId="0"/>
    <xf numFmtId="255" fontId="2" fillId="0" borderId="0"/>
    <xf numFmtId="255" fontId="2" fillId="0" borderId="0"/>
    <xf numFmtId="255" fontId="2" fillId="0" borderId="0"/>
    <xf numFmtId="255" fontId="2" fillId="0" borderId="0"/>
    <xf numFmtId="255" fontId="2" fillId="0" borderId="0"/>
    <xf numFmtId="255" fontId="2" fillId="0" borderId="0"/>
    <xf numFmtId="255" fontId="2" fillId="0" borderId="0"/>
    <xf numFmtId="255" fontId="2" fillId="0" borderId="0"/>
    <xf numFmtId="255" fontId="2" fillId="0" borderId="0"/>
    <xf numFmtId="255" fontId="2" fillId="0" borderId="0"/>
    <xf numFmtId="255" fontId="5" fillId="0" borderId="0"/>
    <xf numFmtId="255" fontId="8" fillId="0" borderId="0"/>
    <xf numFmtId="255" fontId="2" fillId="0" borderId="0"/>
    <xf numFmtId="255" fontId="2" fillId="0" borderId="0"/>
    <xf numFmtId="255" fontId="2" fillId="0" borderId="0"/>
    <xf numFmtId="255" fontId="2" fillId="0" borderId="0"/>
    <xf numFmtId="255" fontId="2" fillId="0" borderId="0"/>
    <xf numFmtId="255" fontId="2" fillId="0" borderId="0"/>
    <xf numFmtId="255" fontId="5" fillId="0" borderId="0"/>
    <xf numFmtId="255" fontId="8" fillId="0" borderId="0"/>
    <xf numFmtId="255" fontId="8" fillId="0" borderId="0"/>
    <xf numFmtId="255" fontId="8" fillId="0" borderId="0"/>
    <xf numFmtId="255" fontId="2" fillId="0" borderId="0"/>
    <xf numFmtId="255" fontId="2" fillId="0" borderId="0"/>
    <xf numFmtId="255" fontId="2" fillId="0" borderId="0"/>
    <xf numFmtId="255" fontId="156" fillId="0" borderId="0"/>
    <xf numFmtId="255" fontId="8" fillId="0" borderId="0"/>
    <xf numFmtId="255" fontId="156" fillId="0" borderId="0"/>
    <xf numFmtId="255" fontId="8" fillId="0" borderId="0"/>
    <xf numFmtId="255" fontId="75" fillId="0" borderId="0"/>
    <xf numFmtId="255" fontId="75" fillId="0" borderId="0"/>
    <xf numFmtId="255" fontId="183" fillId="0" borderId="0"/>
    <xf numFmtId="255" fontId="74" fillId="0" borderId="0"/>
    <xf numFmtId="255" fontId="19" fillId="48" borderId="25" applyNumberFormat="0" applyFont="0" applyAlignment="0" applyProtection="0"/>
    <xf numFmtId="255" fontId="5" fillId="48" borderId="25" applyNumberFormat="0" applyFont="0" applyAlignment="0" applyProtection="0"/>
    <xf numFmtId="265" fontId="3" fillId="82" borderId="0"/>
    <xf numFmtId="224" fontId="134" fillId="0" borderId="0">
      <protection locked="0"/>
    </xf>
    <xf numFmtId="224" fontId="134" fillId="0" borderId="0">
      <protection locked="0"/>
    </xf>
    <xf numFmtId="176" fontId="184" fillId="0" borderId="0" applyFont="0" applyFill="0" applyBorder="0" applyAlignment="0" applyProtection="0"/>
    <xf numFmtId="169" fontId="185" fillId="0" borderId="0" applyFont="0" applyFill="0" applyBorder="0" applyAlignment="0" applyProtection="0"/>
    <xf numFmtId="255" fontId="39" fillId="0" borderId="0"/>
    <xf numFmtId="255" fontId="3" fillId="0" borderId="0"/>
    <xf numFmtId="255" fontId="77" fillId="8" borderId="26" applyNumberFormat="0" applyAlignment="0" applyProtection="0"/>
    <xf numFmtId="255" fontId="78" fillId="36" borderId="0" applyFill="0" applyBorder="0" applyProtection="0">
      <alignment horizontal="center"/>
    </xf>
    <xf numFmtId="255" fontId="79" fillId="0" borderId="0"/>
    <xf numFmtId="255" fontId="80" fillId="82" borderId="0"/>
    <xf numFmtId="255" fontId="186" fillId="38" borderId="0"/>
    <xf numFmtId="266" fontId="153" fillId="0" borderId="0" applyFont="0" applyFill="0" applyBorder="0" applyAlignment="0" applyProtection="0"/>
    <xf numFmtId="267" fontId="157" fillId="0" borderId="0" applyFont="0" applyFill="0" applyBorder="0" applyAlignment="0" applyProtection="0"/>
    <xf numFmtId="268" fontId="159" fillId="0" borderId="0" applyFont="0" applyFill="0" applyBorder="0" applyAlignment="0" applyProtection="0"/>
    <xf numFmtId="203" fontId="5" fillId="0" borderId="0" applyFill="0" applyBorder="0" applyAlignment="0" applyProtection="0"/>
    <xf numFmtId="187" fontId="33" fillId="0" borderId="0" applyFont="0" applyFill="0" applyBorder="0" applyAlignment="0" applyProtection="0"/>
    <xf numFmtId="190" fontId="31" fillId="0" borderId="0" applyFont="0" applyFill="0" applyBorder="0" applyAlignment="0" applyProtection="0"/>
    <xf numFmtId="10" fontId="5" fillId="0" borderId="0" applyFill="0" applyBorder="0" applyAlignment="0" applyProtection="0"/>
    <xf numFmtId="9" fontId="135" fillId="0" borderId="0" applyFont="0" applyFill="0" applyBorder="0" applyAlignment="0" applyProtection="0">
      <alignment horizontal="center"/>
    </xf>
    <xf numFmtId="269" fontId="159" fillId="0" borderId="0" applyFont="0" applyFill="0" applyBorder="0" applyAlignment="0" applyProtection="0"/>
    <xf numFmtId="270" fontId="157" fillId="0" borderId="0" applyFont="0" applyFill="0" applyBorder="0" applyAlignment="0" applyProtection="0"/>
    <xf numFmtId="271" fontId="159" fillId="0" borderId="0" applyFont="0" applyFill="0" applyBorder="0" applyAlignment="0" applyProtection="0"/>
    <xf numFmtId="272" fontId="157" fillId="0" borderId="0" applyFont="0" applyFill="0" applyBorder="0" applyAlignment="0" applyProtection="0"/>
    <xf numFmtId="10" fontId="132" fillId="0" borderId="0"/>
    <xf numFmtId="273" fontId="159" fillId="0" borderId="0" applyFont="0" applyFill="0" applyBorder="0" applyAlignment="0" applyProtection="0"/>
    <xf numFmtId="274" fontId="157" fillId="0" borderId="0" applyFont="0" applyFill="0" applyBorder="0" applyAlignment="0" applyProtection="0"/>
    <xf numFmtId="9" fontId="156" fillId="0" borderId="0" applyFont="0" applyFill="0" applyBorder="0" applyAlignment="0" applyProtection="0"/>
    <xf numFmtId="9" fontId="15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56" fillId="0" borderId="0" applyFont="0" applyFill="0" applyBorder="0" applyAlignment="0" applyProtection="0"/>
    <xf numFmtId="9" fontId="156" fillId="0" borderId="0" applyFont="0" applyFill="0" applyBorder="0" applyAlignment="0" applyProtection="0"/>
    <xf numFmtId="9" fontId="8" fillId="0" borderId="0" applyFont="0" applyFill="0" applyBorder="0" applyAlignment="0" applyProtection="0"/>
    <xf numFmtId="37" fontId="187" fillId="46" borderId="7"/>
    <xf numFmtId="206" fontId="15" fillId="0" borderId="0"/>
    <xf numFmtId="206" fontId="12" fillId="0" borderId="0"/>
    <xf numFmtId="207" fontId="15" fillId="0" borderId="0"/>
    <xf numFmtId="207" fontId="12" fillId="0" borderId="0"/>
    <xf numFmtId="37" fontId="187" fillId="46" borderId="7"/>
    <xf numFmtId="208" fontId="3" fillId="0" borderId="0" applyFont="0" applyFill="0" applyBorder="0" applyAlignment="0" applyProtection="0"/>
    <xf numFmtId="181" fontId="31" fillId="0" borderId="0" applyFill="0" applyBorder="0" applyAlignment="0"/>
    <xf numFmtId="188" fontId="15" fillId="0" borderId="0" applyFill="0" applyBorder="0" applyAlignment="0"/>
    <xf numFmtId="188" fontId="12" fillId="0" borderId="0" applyFill="0" applyBorder="0" applyAlignment="0"/>
    <xf numFmtId="218" fontId="31" fillId="0" borderId="0" applyFill="0" applyBorder="0" applyAlignment="0"/>
    <xf numFmtId="182" fontId="15" fillId="0" borderId="0" applyFill="0" applyBorder="0" applyAlignment="0"/>
    <xf numFmtId="182" fontId="12" fillId="0" borderId="0" applyFill="0" applyBorder="0" applyAlignment="0"/>
    <xf numFmtId="181" fontId="31" fillId="0" borderId="0" applyFill="0" applyBorder="0" applyAlignment="0"/>
    <xf numFmtId="188" fontId="15" fillId="0" borderId="0" applyFill="0" applyBorder="0" applyAlignment="0"/>
    <xf numFmtId="188" fontId="12" fillId="0" borderId="0" applyFill="0" applyBorder="0" applyAlignment="0"/>
    <xf numFmtId="192" fontId="33" fillId="0" borderId="0" applyFill="0" applyBorder="0" applyAlignment="0"/>
    <xf numFmtId="189" fontId="15" fillId="0" borderId="0" applyFill="0" applyBorder="0" applyAlignment="0"/>
    <xf numFmtId="189" fontId="12" fillId="0" borderId="0" applyFill="0" applyBorder="0" applyAlignment="0"/>
    <xf numFmtId="218" fontId="31" fillId="0" borderId="0" applyFill="0" applyBorder="0" applyAlignment="0"/>
    <xf numFmtId="182" fontId="15" fillId="0" borderId="0" applyFill="0" applyBorder="0" applyAlignment="0"/>
    <xf numFmtId="182" fontId="12" fillId="0" borderId="0" applyFill="0" applyBorder="0" applyAlignment="0"/>
    <xf numFmtId="275" fontId="188" fillId="0" borderId="40" applyBorder="0">
      <alignment horizontal="right"/>
      <protection locked="0"/>
    </xf>
    <xf numFmtId="255" fontId="79" fillId="0" borderId="0"/>
    <xf numFmtId="255" fontId="81" fillId="0" borderId="0" applyProtection="0"/>
    <xf numFmtId="276" fontId="189" fillId="0" borderId="0" applyNumberFormat="0" applyFill="0" applyBorder="0" applyAlignment="0" applyProtection="0">
      <alignment horizontal="left"/>
    </xf>
    <xf numFmtId="3" fontId="5" fillId="0" borderId="0" applyFill="0" applyBorder="0" applyAlignment="0"/>
    <xf numFmtId="255" fontId="30" fillId="81" borderId="26" applyNumberFormat="0" applyProtection="0">
      <alignment vertical="center"/>
    </xf>
    <xf numFmtId="255" fontId="47" fillId="81" borderId="26" applyNumberFormat="0" applyProtection="0">
      <alignment vertical="center"/>
    </xf>
    <xf numFmtId="255" fontId="30" fillId="81" borderId="26" applyNumberFormat="0" applyProtection="0">
      <alignment horizontal="left" vertical="center" indent="1"/>
    </xf>
    <xf numFmtId="255" fontId="30" fillId="81" borderId="26" applyNumberFormat="0" applyProtection="0">
      <alignment horizontal="left" vertical="center" indent="1"/>
    </xf>
    <xf numFmtId="255" fontId="3" fillId="49" borderId="26" applyNumberFormat="0" applyProtection="0">
      <alignment horizontal="left" vertical="center" indent="1"/>
    </xf>
    <xf numFmtId="255" fontId="3" fillId="49" borderId="26" applyNumberFormat="0" applyProtection="0">
      <alignment horizontal="left" vertical="center"/>
    </xf>
    <xf numFmtId="255" fontId="30" fillId="83" borderId="26" applyNumberFormat="0" applyProtection="0">
      <alignment horizontal="right" vertical="center"/>
    </xf>
    <xf numFmtId="255" fontId="30" fillId="84" borderId="26" applyNumberFormat="0" applyProtection="0">
      <alignment horizontal="right" vertical="center"/>
    </xf>
    <xf numFmtId="255" fontId="30" fillId="70" borderId="26" applyNumberFormat="0" applyProtection="0">
      <alignment horizontal="right" vertical="center"/>
    </xf>
    <xf numFmtId="255" fontId="30" fillId="85" borderId="26" applyNumberFormat="0" applyProtection="0">
      <alignment horizontal="right" vertical="center"/>
    </xf>
    <xf numFmtId="255" fontId="30" fillId="86" borderId="26" applyNumberFormat="0" applyProtection="0">
      <alignment horizontal="right" vertical="center"/>
    </xf>
    <xf numFmtId="255" fontId="30" fillId="75" borderId="26" applyNumberFormat="0" applyProtection="0">
      <alignment horizontal="right" vertical="center"/>
    </xf>
    <xf numFmtId="255" fontId="30" fillId="71" borderId="26" applyNumberFormat="0" applyProtection="0">
      <alignment horizontal="right" vertical="center"/>
    </xf>
    <xf numFmtId="255" fontId="30" fillId="87" borderId="26" applyNumberFormat="0" applyProtection="0">
      <alignment horizontal="right" vertical="center"/>
    </xf>
    <xf numFmtId="255" fontId="30" fillId="88" borderId="26" applyNumberFormat="0" applyProtection="0">
      <alignment horizontal="right" vertical="center"/>
    </xf>
    <xf numFmtId="255" fontId="29" fillId="89" borderId="26" applyNumberFormat="0" applyProtection="0">
      <alignment horizontal="left" vertical="center" indent="1"/>
    </xf>
    <xf numFmtId="255" fontId="30" fillId="90" borderId="41" applyNumberFormat="0" applyProtection="0">
      <alignment horizontal="left" vertical="center" indent="1"/>
    </xf>
    <xf numFmtId="255" fontId="84" fillId="91" borderId="0" applyNumberFormat="0" applyProtection="0">
      <alignment horizontal="left" vertical="center" indent="1"/>
    </xf>
    <xf numFmtId="255" fontId="3" fillId="49" borderId="26" applyNumberFormat="0" applyProtection="0">
      <alignment horizontal="left" vertical="center" indent="1"/>
    </xf>
    <xf numFmtId="255" fontId="3" fillId="49" borderId="26" applyNumberFormat="0" applyProtection="0">
      <alignment horizontal="left" vertical="center"/>
    </xf>
    <xf numFmtId="255" fontId="85" fillId="90" borderId="26" applyNumberFormat="0" applyProtection="0">
      <alignment horizontal="left" vertical="center" indent="1"/>
    </xf>
    <xf numFmtId="255" fontId="85" fillId="92" borderId="26" applyNumberFormat="0" applyProtection="0">
      <alignment horizontal="left" vertical="center" indent="1"/>
    </xf>
    <xf numFmtId="255" fontId="3" fillId="62" borderId="26" applyNumberFormat="0" applyProtection="0">
      <alignment horizontal="left" vertical="center" indent="1"/>
    </xf>
    <xf numFmtId="255" fontId="3" fillId="62" borderId="26" applyNumberFormat="0" applyProtection="0">
      <alignment horizontal="left" vertical="center"/>
    </xf>
    <xf numFmtId="255" fontId="3" fillId="62" borderId="26" applyNumberFormat="0" applyProtection="0">
      <alignment horizontal="left" vertical="center" indent="1"/>
    </xf>
    <xf numFmtId="255" fontId="3" fillId="62" borderId="26" applyNumberFormat="0" applyProtection="0">
      <alignment horizontal="left" vertical="center"/>
    </xf>
    <xf numFmtId="255" fontId="3" fillId="63" borderId="26" applyNumberFormat="0" applyProtection="0">
      <alignment horizontal="left" vertical="center" indent="1"/>
    </xf>
    <xf numFmtId="255" fontId="3" fillId="63" borderId="26" applyNumberFormat="0" applyProtection="0">
      <alignment horizontal="left" vertical="center"/>
    </xf>
    <xf numFmtId="255" fontId="3" fillId="63" borderId="26" applyNumberFormat="0" applyProtection="0">
      <alignment horizontal="left" vertical="center" indent="1"/>
    </xf>
    <xf numFmtId="255" fontId="3" fillId="63" borderId="26" applyNumberFormat="0" applyProtection="0">
      <alignment horizontal="left" vertical="center"/>
    </xf>
    <xf numFmtId="255" fontId="3" fillId="44" borderId="26" applyNumberFormat="0" applyProtection="0">
      <alignment horizontal="left" vertical="center" indent="1"/>
    </xf>
    <xf numFmtId="255" fontId="3" fillId="44" borderId="26" applyNumberFormat="0" applyProtection="0">
      <alignment horizontal="left" vertical="center"/>
    </xf>
    <xf numFmtId="255" fontId="3" fillId="44" borderId="26" applyNumberFormat="0" applyProtection="0">
      <alignment horizontal="left" vertical="center" indent="1"/>
    </xf>
    <xf numFmtId="255" fontId="3" fillId="44" borderId="26" applyNumberFormat="0" applyProtection="0">
      <alignment horizontal="left" vertical="center"/>
    </xf>
    <xf numFmtId="255" fontId="3" fillId="49" borderId="26" applyNumberFormat="0" applyProtection="0">
      <alignment horizontal="left" vertical="center" indent="1"/>
    </xf>
    <xf numFmtId="255" fontId="3" fillId="49" borderId="26" applyNumberFormat="0" applyProtection="0">
      <alignment horizontal="left" vertical="center"/>
    </xf>
    <xf numFmtId="255" fontId="3" fillId="49" borderId="26" applyNumberFormat="0" applyProtection="0">
      <alignment horizontal="left" vertical="center" indent="1"/>
    </xf>
    <xf numFmtId="255" fontId="3" fillId="49" borderId="26" applyNumberFormat="0" applyProtection="0">
      <alignment horizontal="left" vertical="center"/>
    </xf>
    <xf numFmtId="255" fontId="30" fillId="80" borderId="26" applyNumberFormat="0" applyProtection="0">
      <alignment vertical="center"/>
    </xf>
    <xf numFmtId="255" fontId="47" fillId="80" borderId="26" applyNumberFormat="0" applyProtection="0">
      <alignment vertical="center"/>
    </xf>
    <xf numFmtId="255" fontId="30" fillId="80" borderId="26" applyNumberFormat="0" applyProtection="0">
      <alignment horizontal="left" vertical="center" indent="1"/>
    </xf>
    <xf numFmtId="255" fontId="30" fillId="80" borderId="26" applyNumberFormat="0" applyProtection="0">
      <alignment horizontal="left" vertical="center" indent="1"/>
    </xf>
    <xf numFmtId="255" fontId="30" fillId="90" borderId="26" applyNumberFormat="0" applyProtection="0">
      <alignment horizontal="right" vertical="center"/>
    </xf>
    <xf numFmtId="255" fontId="47" fillId="90" borderId="26" applyNumberFormat="0" applyProtection="0">
      <alignment horizontal="right" vertical="center"/>
    </xf>
    <xf numFmtId="255" fontId="3" fillId="49" borderId="26" applyNumberFormat="0" applyProtection="0">
      <alignment horizontal="left" vertical="center" indent="1"/>
    </xf>
    <xf numFmtId="255" fontId="3" fillId="49" borderId="26" applyNumberFormat="0" applyProtection="0">
      <alignment horizontal="left" vertical="center"/>
    </xf>
    <xf numFmtId="255" fontId="3" fillId="49" borderId="26" applyNumberFormat="0" applyProtection="0">
      <alignment horizontal="left" vertical="center" indent="1"/>
    </xf>
    <xf numFmtId="255" fontId="3" fillId="49" borderId="26" applyNumberFormat="0" applyProtection="0">
      <alignment horizontal="left" vertical="center"/>
    </xf>
    <xf numFmtId="255" fontId="86" fillId="0" borderId="0"/>
    <xf numFmtId="255" fontId="87" fillId="90" borderId="26" applyNumberFormat="0" applyProtection="0">
      <alignment horizontal="right" vertical="center"/>
    </xf>
    <xf numFmtId="255" fontId="3" fillId="8" borderId="0" applyNumberFormat="0" applyFont="0" applyBorder="0" applyAlignment="0" applyProtection="0"/>
    <xf numFmtId="255" fontId="3" fillId="0" borderId="0" applyNumberFormat="0" applyFont="0" applyBorder="0" applyAlignment="0" applyProtection="0"/>
    <xf numFmtId="255" fontId="88" fillId="0" borderId="0"/>
    <xf numFmtId="255" fontId="190" fillId="0" borderId="0"/>
    <xf numFmtId="255" fontId="90" fillId="0" borderId="0" applyNumberFormat="0" applyFill="0" applyBorder="0" applyAlignment="0" applyProtection="0"/>
    <xf numFmtId="255" fontId="189" fillId="0" borderId="0" applyNumberFormat="0" applyFill="0" applyBorder="0" applyAlignment="0" applyProtection="0">
      <alignment horizontal="center"/>
    </xf>
    <xf numFmtId="255" fontId="89" fillId="0" borderId="0"/>
    <xf numFmtId="255" fontId="191" fillId="0" borderId="0"/>
    <xf numFmtId="255" fontId="192" fillId="0" borderId="0"/>
    <xf numFmtId="255" fontId="94" fillId="0" borderId="0"/>
    <xf numFmtId="255" fontId="193" fillId="0" borderId="0"/>
    <xf numFmtId="255" fontId="15" fillId="0" borderId="0"/>
    <xf numFmtId="255" fontId="15" fillId="0" borderId="0"/>
    <xf numFmtId="255" fontId="138" fillId="0" borderId="0"/>
    <xf numFmtId="255" fontId="13" fillId="0" borderId="0"/>
    <xf numFmtId="255" fontId="12" fillId="0" borderId="0"/>
    <xf numFmtId="255" fontId="194" fillId="0" borderId="0"/>
    <xf numFmtId="255" fontId="24" fillId="0" borderId="0" applyNumberFormat="0" applyFont="0" applyFill="0" applyBorder="0" applyAlignment="0" applyProtection="0">
      <alignment vertical="top"/>
    </xf>
    <xf numFmtId="255" fontId="24" fillId="0" borderId="0" applyNumberFormat="0" applyFont="0" applyFill="0" applyBorder="0" applyAlignment="0" applyProtection="0">
      <alignment vertical="top"/>
    </xf>
    <xf numFmtId="255" fontId="127" fillId="0" borderId="0"/>
    <xf numFmtId="40" fontId="195" fillId="0" borderId="0" applyBorder="0">
      <alignment horizontal="right"/>
    </xf>
    <xf numFmtId="205" fontId="33" fillId="0" borderId="0" applyFill="0" applyBorder="0" applyAlignment="0"/>
    <xf numFmtId="215" fontId="33" fillId="0" borderId="0" applyFill="0" applyBorder="0" applyAlignment="0"/>
    <xf numFmtId="255" fontId="96" fillId="0" borderId="0" applyFill="0" applyBorder="0" applyProtection="0">
      <alignment horizontal="left" vertical="top"/>
    </xf>
    <xf numFmtId="255" fontId="196" fillId="0" borderId="0" applyFill="0" applyBorder="0" applyProtection="0">
      <alignment horizontal="left" vertical="top"/>
    </xf>
    <xf numFmtId="255" fontId="197" fillId="0" borderId="0"/>
    <xf numFmtId="255" fontId="198" fillId="0" borderId="0"/>
    <xf numFmtId="255" fontId="199" fillId="0" borderId="0"/>
    <xf numFmtId="255" fontId="98" fillId="0" borderId="0" applyNumberFormat="0" applyFill="0" applyBorder="0" applyAlignment="0" applyProtection="0"/>
    <xf numFmtId="255" fontId="98" fillId="0" borderId="0" applyNumberFormat="0" applyFill="0" applyBorder="0" applyAlignment="0" applyProtection="0"/>
    <xf numFmtId="255" fontId="99" fillId="0" borderId="0"/>
    <xf numFmtId="255" fontId="99" fillId="0" borderId="0"/>
    <xf numFmtId="255" fontId="99" fillId="0" borderId="0"/>
    <xf numFmtId="255" fontId="99" fillId="0" borderId="0"/>
    <xf numFmtId="277" fontId="117" fillId="0" borderId="0" applyFont="0" applyFill="0" applyBorder="0" applyAlignment="0" applyProtection="0"/>
    <xf numFmtId="176" fontId="3" fillId="0" borderId="0" applyFont="0" applyFill="0" applyBorder="0" applyAlignment="0" applyProtection="0"/>
    <xf numFmtId="255" fontId="99" fillId="0" borderId="0"/>
    <xf numFmtId="278" fontId="164" fillId="0" borderId="0" applyFont="0" applyFill="0" applyBorder="0" applyAlignment="0" applyProtection="0"/>
    <xf numFmtId="279" fontId="164" fillId="0" borderId="0" applyFont="0" applyFill="0" applyBorder="0" applyAlignment="0" applyProtection="0"/>
    <xf numFmtId="255" fontId="23" fillId="17" borderId="0" applyNumberFormat="0" applyBorder="0" applyAlignment="0" applyProtection="0"/>
    <xf numFmtId="255" fontId="23" fillId="17" borderId="0" applyNumberFormat="0" applyBorder="0" applyAlignment="0" applyProtection="0"/>
    <xf numFmtId="255" fontId="23" fillId="21" borderId="0" applyNumberFormat="0" applyBorder="0" applyAlignment="0" applyProtection="0"/>
    <xf numFmtId="255" fontId="23" fillId="21" borderId="0" applyNumberFormat="0" applyBorder="0" applyAlignment="0" applyProtection="0"/>
    <xf numFmtId="255" fontId="23" fillId="24" borderId="0" applyNumberFormat="0" applyBorder="0" applyAlignment="0" applyProtection="0"/>
    <xf numFmtId="255" fontId="23" fillId="24" borderId="0" applyNumberFormat="0" applyBorder="0" applyAlignment="0" applyProtection="0"/>
    <xf numFmtId="255" fontId="23" fillId="14" borderId="0" applyNumberFormat="0" applyBorder="0" applyAlignment="0" applyProtection="0"/>
    <xf numFmtId="255" fontId="23" fillId="14" borderId="0" applyNumberFormat="0" applyBorder="0" applyAlignment="0" applyProtection="0"/>
    <xf numFmtId="255" fontId="23" fillId="15" borderId="0" applyNumberFormat="0" applyBorder="0" applyAlignment="0" applyProtection="0"/>
    <xf numFmtId="255" fontId="23" fillId="15" borderId="0" applyNumberFormat="0" applyBorder="0" applyAlignment="0" applyProtection="0"/>
    <xf numFmtId="255" fontId="23" fillId="30" borderId="0" applyNumberFormat="0" applyBorder="0" applyAlignment="0" applyProtection="0"/>
    <xf numFmtId="255" fontId="23" fillId="30" borderId="0" applyNumberFormat="0" applyBorder="0" applyAlignment="0" applyProtection="0"/>
    <xf numFmtId="218" fontId="7" fillId="0" borderId="42">
      <protection locked="0"/>
    </xf>
    <xf numFmtId="255" fontId="102" fillId="8" borderId="11" applyNumberFormat="0" applyAlignment="0" applyProtection="0"/>
    <xf numFmtId="3" fontId="200" fillId="0" borderId="0">
      <alignment horizontal="center" vertical="center" textRotation="90" wrapText="1"/>
    </xf>
    <xf numFmtId="280" fontId="7" fillId="0" borderId="1">
      <alignment vertical="top" wrapText="1"/>
    </xf>
    <xf numFmtId="255" fontId="103" fillId="8" borderId="26" applyNumberFormat="0" applyAlignment="0" applyProtection="0"/>
    <xf numFmtId="255" fontId="103" fillId="8" borderId="26" applyNumberFormat="0" applyAlignment="0" applyProtection="0"/>
    <xf numFmtId="255" fontId="104" fillId="8" borderId="11" applyNumberFormat="0" applyAlignment="0" applyProtection="0"/>
    <xf numFmtId="255" fontId="104" fillId="8" borderId="11" applyNumberFormat="0" applyAlignment="0" applyProtection="0"/>
    <xf numFmtId="255" fontId="105" fillId="0" borderId="0" applyNumberFormat="0" applyFill="0" applyBorder="0" applyAlignment="0" applyProtection="0">
      <alignment vertical="top"/>
      <protection locked="0"/>
    </xf>
    <xf numFmtId="255" fontId="25" fillId="0" borderId="0" applyNumberFormat="0" applyFill="0" applyBorder="0" applyAlignment="0" applyProtection="0">
      <alignment vertical="top"/>
      <protection locked="0"/>
    </xf>
    <xf numFmtId="255" fontId="201" fillId="0" borderId="0" applyNumberFormat="0" applyFill="0" applyBorder="0" applyAlignment="0" applyProtection="0"/>
    <xf numFmtId="255" fontId="107" fillId="0" borderId="0" applyNumberFormat="0" applyFill="0" applyBorder="0" applyAlignment="0" applyProtection="0">
      <alignment vertical="top"/>
      <protection locked="0"/>
    </xf>
    <xf numFmtId="255" fontId="25" fillId="0" borderId="0" applyNumberFormat="0" applyFill="0" applyBorder="0" applyAlignment="0" applyProtection="0">
      <alignment vertical="top"/>
      <protection locked="0"/>
    </xf>
    <xf numFmtId="255" fontId="25" fillId="0" borderId="0" applyNumberFormat="0" applyFill="0" applyBorder="0" applyAlignment="0" applyProtection="0">
      <alignment vertical="top"/>
      <protection locked="0"/>
    </xf>
    <xf numFmtId="4" fontId="202" fillId="0" borderId="1">
      <alignment horizontal="left" vertical="center"/>
    </xf>
    <xf numFmtId="4" fontId="202" fillId="0" borderId="1"/>
    <xf numFmtId="255" fontId="108" fillId="78" borderId="33"/>
    <xf numFmtId="4" fontId="202" fillId="93" borderId="1"/>
    <xf numFmtId="4" fontId="108" fillId="94" borderId="1"/>
    <xf numFmtId="255" fontId="108" fillId="44" borderId="12"/>
    <xf numFmtId="175" fontId="8" fillId="0" borderId="1">
      <alignment vertical="top" wrapText="1"/>
    </xf>
    <xf numFmtId="14" fontId="7" fillId="0" borderId="0">
      <alignment horizontal="right"/>
    </xf>
    <xf numFmtId="255" fontId="109" fillId="0" borderId="9">
      <alignment horizontal="left" vertical="top" wrapText="1"/>
    </xf>
    <xf numFmtId="255" fontId="203" fillId="94" borderId="0" applyNumberFormat="0"/>
    <xf numFmtId="255" fontId="110" fillId="0" borderId="19" applyNumberFormat="0" applyFill="0" applyAlignment="0" applyProtection="0"/>
    <xf numFmtId="255" fontId="110" fillId="0" borderId="19" applyNumberFormat="0" applyFill="0" applyAlignment="0" applyProtection="0"/>
    <xf numFmtId="255" fontId="111" fillId="0" borderId="20" applyNumberFormat="0" applyFill="0" applyAlignment="0" applyProtection="0"/>
    <xf numFmtId="255" fontId="111" fillId="0" borderId="20" applyNumberFormat="0" applyFill="0" applyAlignment="0" applyProtection="0"/>
    <xf numFmtId="255" fontId="112" fillId="0" borderId="21" applyNumberFormat="0" applyFill="0" applyAlignment="0" applyProtection="0"/>
    <xf numFmtId="255" fontId="112" fillId="0" borderId="21" applyNumberFormat="0" applyFill="0" applyAlignment="0" applyProtection="0"/>
    <xf numFmtId="255" fontId="112" fillId="0" borderId="0" applyNumberFormat="0" applyFill="0" applyBorder="0" applyAlignment="0" applyProtection="0"/>
    <xf numFmtId="255" fontId="112" fillId="0" borderId="0" applyNumberFormat="0" applyFill="0" applyBorder="0" applyAlignment="0" applyProtection="0"/>
    <xf numFmtId="218" fontId="113" fillId="79" borderId="42"/>
    <xf numFmtId="218" fontId="113" fillId="66" borderId="42"/>
    <xf numFmtId="255" fontId="3" fillId="0" borderId="24">
      <alignment horizontal="right"/>
    </xf>
    <xf numFmtId="255" fontId="114" fillId="0" borderId="28" applyNumberFormat="0" applyFill="0" applyAlignment="0" applyProtection="0"/>
    <xf numFmtId="255" fontId="114" fillId="0" borderId="28" applyNumberFormat="0" applyFill="0" applyAlignment="0" applyProtection="0"/>
    <xf numFmtId="184" fontId="204" fillId="0" borderId="1"/>
    <xf numFmtId="255" fontId="3" fillId="0" borderId="0"/>
    <xf numFmtId="255" fontId="3" fillId="0" borderId="0"/>
    <xf numFmtId="255" fontId="3" fillId="0" borderId="0"/>
    <xf numFmtId="255" fontId="8" fillId="0" borderId="0"/>
    <xf numFmtId="255" fontId="3" fillId="0" borderId="0"/>
    <xf numFmtId="255" fontId="115" fillId="35" borderId="13" applyNumberFormat="0" applyAlignment="0" applyProtection="0"/>
    <xf numFmtId="255" fontId="115" fillId="35" borderId="13" applyNumberFormat="0" applyAlignment="0" applyProtection="0"/>
    <xf numFmtId="255" fontId="97" fillId="0" borderId="0" applyNumberFormat="0" applyFill="0" applyBorder="0" applyAlignment="0" applyProtection="0"/>
    <xf numFmtId="255" fontId="97" fillId="0" borderId="0" applyNumberFormat="0" applyFill="0" applyBorder="0" applyAlignment="0" applyProtection="0"/>
    <xf numFmtId="255" fontId="3" fillId="0" borderId="1"/>
    <xf numFmtId="171" fontId="23" fillId="0" borderId="0"/>
    <xf numFmtId="255" fontId="116" fillId="42" borderId="0" applyNumberFormat="0" applyBorder="0" applyAlignment="0" applyProtection="0"/>
    <xf numFmtId="255" fontId="116" fillId="42" borderId="0" applyNumberFormat="0" applyBorder="0" applyAlignment="0" applyProtection="0"/>
    <xf numFmtId="49" fontId="200" fillId="0" borderId="1">
      <alignment horizontal="right" vertical="top" wrapText="1"/>
    </xf>
    <xf numFmtId="225" fontId="205" fillId="0" borderId="0">
      <alignment horizontal="right" vertical="top" wrapText="1"/>
    </xf>
    <xf numFmtId="255" fontId="20" fillId="0" borderId="0"/>
    <xf numFmtId="255" fontId="5" fillId="0" borderId="0"/>
    <xf numFmtId="255" fontId="39" fillId="0" borderId="0">
      <alignment vertical="center"/>
    </xf>
    <xf numFmtId="255" fontId="3" fillId="0" borderId="0">
      <alignment vertical="center"/>
    </xf>
    <xf numFmtId="255" fontId="3" fillId="0" borderId="0"/>
    <xf numFmtId="255" fontId="2" fillId="0" borderId="0"/>
    <xf numFmtId="255" fontId="2" fillId="0" borderId="0"/>
    <xf numFmtId="255" fontId="2" fillId="0" borderId="0"/>
    <xf numFmtId="255" fontId="3" fillId="0" borderId="0"/>
    <xf numFmtId="255" fontId="3" fillId="0" borderId="0"/>
    <xf numFmtId="255" fontId="5" fillId="0" borderId="0"/>
    <xf numFmtId="255" fontId="2" fillId="0" borderId="0"/>
    <xf numFmtId="255" fontId="2" fillId="0" borderId="0"/>
    <xf numFmtId="255" fontId="8" fillId="0" borderId="0"/>
    <xf numFmtId="255" fontId="39" fillId="0" borderId="0"/>
    <xf numFmtId="255" fontId="7" fillId="0" borderId="0"/>
    <xf numFmtId="255" fontId="8" fillId="0" borderId="0"/>
    <xf numFmtId="255" fontId="3" fillId="0" borderId="0"/>
    <xf numFmtId="255" fontId="3" fillId="0" borderId="0"/>
    <xf numFmtId="255" fontId="3" fillId="0" borderId="0"/>
    <xf numFmtId="255" fontId="3" fillId="0" borderId="0"/>
    <xf numFmtId="255" fontId="2" fillId="0" borderId="0"/>
    <xf numFmtId="255" fontId="2" fillId="0" borderId="0"/>
    <xf numFmtId="255" fontId="3" fillId="0" borderId="0"/>
    <xf numFmtId="255" fontId="2" fillId="0" borderId="0"/>
    <xf numFmtId="255" fontId="2" fillId="0" borderId="0"/>
    <xf numFmtId="255" fontId="2" fillId="0" borderId="0"/>
    <xf numFmtId="255" fontId="5" fillId="0" borderId="0"/>
    <xf numFmtId="255" fontId="2" fillId="0" borderId="0"/>
    <xf numFmtId="255" fontId="2" fillId="0" borderId="0"/>
    <xf numFmtId="255" fontId="2" fillId="0" borderId="0"/>
    <xf numFmtId="255" fontId="5" fillId="0" borderId="0"/>
    <xf numFmtId="255" fontId="3" fillId="0" borderId="0"/>
    <xf numFmtId="255" fontId="8" fillId="0" borderId="0"/>
    <xf numFmtId="255" fontId="8" fillId="0" borderId="0"/>
    <xf numFmtId="255" fontId="8" fillId="0" borderId="0"/>
    <xf numFmtId="255" fontId="2" fillId="0" borderId="0"/>
    <xf numFmtId="255" fontId="2" fillId="0" borderId="0"/>
    <xf numFmtId="255" fontId="52" fillId="0" borderId="0"/>
    <xf numFmtId="255" fontId="7" fillId="0" borderId="0"/>
    <xf numFmtId="255" fontId="8" fillId="0" borderId="0"/>
    <xf numFmtId="255" fontId="20" fillId="0" borderId="0"/>
    <xf numFmtId="255" fontId="20" fillId="0" borderId="0"/>
    <xf numFmtId="255" fontId="52" fillId="0" borderId="0"/>
    <xf numFmtId="255" fontId="2" fillId="0" borderId="0"/>
    <xf numFmtId="255" fontId="2" fillId="0" borderId="0"/>
    <xf numFmtId="255" fontId="2" fillId="0" borderId="0"/>
    <xf numFmtId="255" fontId="2" fillId="0" borderId="0"/>
    <xf numFmtId="255" fontId="5" fillId="0" borderId="0"/>
    <xf numFmtId="255" fontId="8" fillId="0" borderId="0"/>
    <xf numFmtId="255" fontId="8" fillId="0" borderId="0"/>
    <xf numFmtId="255" fontId="2" fillId="0" borderId="0"/>
    <xf numFmtId="255" fontId="78" fillId="0" borderId="0"/>
    <xf numFmtId="255" fontId="1" fillId="0" borderId="0"/>
    <xf numFmtId="255" fontId="7" fillId="0" borderId="0"/>
    <xf numFmtId="255" fontId="20" fillId="0" borderId="0"/>
    <xf numFmtId="255" fontId="3" fillId="0" borderId="0"/>
    <xf numFmtId="255" fontId="3" fillId="0" borderId="0"/>
    <xf numFmtId="255" fontId="3" fillId="0" borderId="0"/>
    <xf numFmtId="255" fontId="8" fillId="0" borderId="0"/>
    <xf numFmtId="255" fontId="3" fillId="0" borderId="0"/>
    <xf numFmtId="255" fontId="8" fillId="0" borderId="0"/>
    <xf numFmtId="255" fontId="2" fillId="0" borderId="0"/>
    <xf numFmtId="255" fontId="2" fillId="0" borderId="0"/>
    <xf numFmtId="255" fontId="2" fillId="0" borderId="0"/>
    <xf numFmtId="255" fontId="5" fillId="0" borderId="0"/>
    <xf numFmtId="255" fontId="2" fillId="0" borderId="0"/>
    <xf numFmtId="255" fontId="2" fillId="0" borderId="0"/>
    <xf numFmtId="255" fontId="2" fillId="0" borderId="0"/>
    <xf numFmtId="255" fontId="5" fillId="0" borderId="0"/>
    <xf numFmtId="255" fontId="2" fillId="0" borderId="0"/>
    <xf numFmtId="255" fontId="2" fillId="0" borderId="0"/>
    <xf numFmtId="255" fontId="2" fillId="0" borderId="0"/>
    <xf numFmtId="255" fontId="52" fillId="0" borderId="0"/>
    <xf numFmtId="255" fontId="1" fillId="0" borderId="0"/>
    <xf numFmtId="255" fontId="2" fillId="0" borderId="0"/>
    <xf numFmtId="255" fontId="2" fillId="0" borderId="0"/>
    <xf numFmtId="255" fontId="20" fillId="0" borderId="0"/>
    <xf numFmtId="255" fontId="2" fillId="0" borderId="0"/>
    <xf numFmtId="255" fontId="2" fillId="0" borderId="0"/>
    <xf numFmtId="255" fontId="2" fillId="0" borderId="0"/>
    <xf numFmtId="255" fontId="2" fillId="0" borderId="0"/>
    <xf numFmtId="255" fontId="2" fillId="0" borderId="0"/>
    <xf numFmtId="255" fontId="3" fillId="0" borderId="0"/>
    <xf numFmtId="255" fontId="2" fillId="0" borderId="0"/>
    <xf numFmtId="255" fontId="2" fillId="0" borderId="0"/>
    <xf numFmtId="255" fontId="5" fillId="0" borderId="0"/>
    <xf numFmtId="255" fontId="2" fillId="0" borderId="0"/>
    <xf numFmtId="255" fontId="2" fillId="0" borderId="0"/>
    <xf numFmtId="255" fontId="5" fillId="0" borderId="0"/>
    <xf numFmtId="255" fontId="5" fillId="0" borderId="0"/>
    <xf numFmtId="255" fontId="2" fillId="0" borderId="0"/>
    <xf numFmtId="255" fontId="2" fillId="0" borderId="0"/>
    <xf numFmtId="255" fontId="2" fillId="0" borderId="0"/>
    <xf numFmtId="255" fontId="2" fillId="0" borderId="0"/>
    <xf numFmtId="255" fontId="2" fillId="0" borderId="0"/>
    <xf numFmtId="255" fontId="2" fillId="0" borderId="0"/>
    <xf numFmtId="255" fontId="2" fillId="0" borderId="0"/>
    <xf numFmtId="255" fontId="2" fillId="0" borderId="0"/>
    <xf numFmtId="255" fontId="5" fillId="0" borderId="0"/>
    <xf numFmtId="255" fontId="3" fillId="0" borderId="0"/>
    <xf numFmtId="255" fontId="52" fillId="0" borderId="0"/>
    <xf numFmtId="255" fontId="52" fillId="0" borderId="0"/>
    <xf numFmtId="255" fontId="2" fillId="0" borderId="0"/>
    <xf numFmtId="255" fontId="2" fillId="0" borderId="0"/>
    <xf numFmtId="255" fontId="2" fillId="0" borderId="0"/>
    <xf numFmtId="255" fontId="2" fillId="0" borderId="0"/>
    <xf numFmtId="255" fontId="2" fillId="0" borderId="0"/>
    <xf numFmtId="255" fontId="2" fillId="0" borderId="0"/>
    <xf numFmtId="255" fontId="2" fillId="0" borderId="0"/>
    <xf numFmtId="255" fontId="2" fillId="0" borderId="0"/>
    <xf numFmtId="255" fontId="2" fillId="0" borderId="0"/>
    <xf numFmtId="255" fontId="2" fillId="0" borderId="0"/>
    <xf numFmtId="255" fontId="2" fillId="0" borderId="0"/>
    <xf numFmtId="255" fontId="2" fillId="0" borderId="0"/>
    <xf numFmtId="255" fontId="2" fillId="0" borderId="0"/>
    <xf numFmtId="255" fontId="2" fillId="0" borderId="0"/>
    <xf numFmtId="255" fontId="2" fillId="0" borderId="0"/>
    <xf numFmtId="255" fontId="7" fillId="0" borderId="0"/>
    <xf numFmtId="255" fontId="1" fillId="0" borderId="0"/>
    <xf numFmtId="255" fontId="2" fillId="0" borderId="0"/>
    <xf numFmtId="255" fontId="2" fillId="0" borderId="0"/>
    <xf numFmtId="255" fontId="2" fillId="0" borderId="0"/>
    <xf numFmtId="255" fontId="2" fillId="0" borderId="0"/>
    <xf numFmtId="255" fontId="2" fillId="0" borderId="0"/>
    <xf numFmtId="255" fontId="2" fillId="0" borderId="0"/>
    <xf numFmtId="255" fontId="5" fillId="0" borderId="0"/>
    <xf numFmtId="255" fontId="2" fillId="0" borderId="0"/>
    <xf numFmtId="255" fontId="2" fillId="0" borderId="0"/>
    <xf numFmtId="255" fontId="2" fillId="0" borderId="0"/>
    <xf numFmtId="255" fontId="5" fillId="0" borderId="0"/>
    <xf numFmtId="255" fontId="1" fillId="0" borderId="0"/>
    <xf numFmtId="255" fontId="2" fillId="0" borderId="0"/>
    <xf numFmtId="255" fontId="2" fillId="0" borderId="0"/>
    <xf numFmtId="255" fontId="120" fillId="0" borderId="0"/>
    <xf numFmtId="255" fontId="8" fillId="0" borderId="0"/>
    <xf numFmtId="255" fontId="2" fillId="0" borderId="0"/>
    <xf numFmtId="255" fontId="2" fillId="0" borderId="0"/>
    <xf numFmtId="255" fontId="2" fillId="0" borderId="0"/>
    <xf numFmtId="255" fontId="2" fillId="0" borderId="0"/>
    <xf numFmtId="255" fontId="2" fillId="0" borderId="0"/>
    <xf numFmtId="255" fontId="5" fillId="0" borderId="0"/>
    <xf numFmtId="255" fontId="2" fillId="0" borderId="0"/>
    <xf numFmtId="255" fontId="2" fillId="0" borderId="0"/>
    <xf numFmtId="255" fontId="2" fillId="0" borderId="0"/>
    <xf numFmtId="255" fontId="2" fillId="0" borderId="0"/>
    <xf numFmtId="255" fontId="5" fillId="0" borderId="0"/>
    <xf numFmtId="255" fontId="2" fillId="0" borderId="0"/>
    <xf numFmtId="255" fontId="2" fillId="0" borderId="0"/>
    <xf numFmtId="255" fontId="2" fillId="0" borderId="0"/>
    <xf numFmtId="255" fontId="2" fillId="0" borderId="0"/>
    <xf numFmtId="255" fontId="2" fillId="0" borderId="0"/>
    <xf numFmtId="255" fontId="2" fillId="0" borderId="0"/>
    <xf numFmtId="255" fontId="2" fillId="0" borderId="0"/>
    <xf numFmtId="255" fontId="2" fillId="0" borderId="0"/>
    <xf numFmtId="255" fontId="2" fillId="0" borderId="0"/>
    <xf numFmtId="255" fontId="2" fillId="0" borderId="0"/>
    <xf numFmtId="255" fontId="2" fillId="0" borderId="0"/>
    <xf numFmtId="255" fontId="2" fillId="0" borderId="0"/>
    <xf numFmtId="255" fontId="2" fillId="0" borderId="0"/>
    <xf numFmtId="255" fontId="2" fillId="0" borderId="0"/>
    <xf numFmtId="255" fontId="2" fillId="0" borderId="0"/>
    <xf numFmtId="255" fontId="2" fillId="0" borderId="0"/>
    <xf numFmtId="255" fontId="2" fillId="0" borderId="0"/>
    <xf numFmtId="255" fontId="2" fillId="0" borderId="0"/>
    <xf numFmtId="255" fontId="2" fillId="0" borderId="0"/>
    <xf numFmtId="255" fontId="2" fillId="0" borderId="0"/>
    <xf numFmtId="255" fontId="2" fillId="0" borderId="0"/>
    <xf numFmtId="255" fontId="2" fillId="0" borderId="0"/>
    <xf numFmtId="255" fontId="2" fillId="0" borderId="0"/>
    <xf numFmtId="255" fontId="2" fillId="0" borderId="0"/>
    <xf numFmtId="255" fontId="2" fillId="0" borderId="0"/>
    <xf numFmtId="255" fontId="3" fillId="0" borderId="0"/>
    <xf numFmtId="255" fontId="2" fillId="0" borderId="0"/>
    <xf numFmtId="255" fontId="2" fillId="0" borderId="0"/>
    <xf numFmtId="255" fontId="1" fillId="0" borderId="0"/>
    <xf numFmtId="255" fontId="3" fillId="0" borderId="0"/>
    <xf numFmtId="255" fontId="2" fillId="0" borderId="0"/>
    <xf numFmtId="255" fontId="121" fillId="0" borderId="0"/>
    <xf numFmtId="255" fontId="121" fillId="0" borderId="0"/>
    <xf numFmtId="255" fontId="121" fillId="0" borderId="0"/>
    <xf numFmtId="255" fontId="121" fillId="0" borderId="0"/>
    <xf numFmtId="255" fontId="121" fillId="0" borderId="0"/>
    <xf numFmtId="255" fontId="3" fillId="0" borderId="0"/>
    <xf numFmtId="255" fontId="20" fillId="0" borderId="0"/>
    <xf numFmtId="255" fontId="78" fillId="0" borderId="0"/>
    <xf numFmtId="255" fontId="2" fillId="0" borderId="0"/>
    <xf numFmtId="255" fontId="2" fillId="0" borderId="0"/>
    <xf numFmtId="255" fontId="2" fillId="0" borderId="0"/>
    <xf numFmtId="255" fontId="5" fillId="0" borderId="0"/>
    <xf numFmtId="255" fontId="39" fillId="0" borderId="0">
      <alignment vertical="center"/>
    </xf>
    <xf numFmtId="255" fontId="2" fillId="0" borderId="0"/>
    <xf numFmtId="255" fontId="2" fillId="0" borderId="0"/>
    <xf numFmtId="255" fontId="2" fillId="0" borderId="0"/>
    <xf numFmtId="255" fontId="3" fillId="0" borderId="0">
      <alignment vertical="center"/>
    </xf>
    <xf numFmtId="255" fontId="8" fillId="0" borderId="0"/>
    <xf numFmtId="255" fontId="39" fillId="0" borderId="0">
      <alignment vertical="center"/>
    </xf>
    <xf numFmtId="255" fontId="3" fillId="0" borderId="0">
      <alignment vertical="center"/>
    </xf>
    <xf numFmtId="255" fontId="3" fillId="0" borderId="0"/>
    <xf numFmtId="255" fontId="3" fillId="0" borderId="0"/>
    <xf numFmtId="255" fontId="3" fillId="0" borderId="0"/>
    <xf numFmtId="255" fontId="3" fillId="0" borderId="0"/>
    <xf numFmtId="255" fontId="3" fillId="0" borderId="0"/>
    <xf numFmtId="255" fontId="3" fillId="0" borderId="0"/>
    <xf numFmtId="255" fontId="3" fillId="0" borderId="0"/>
    <xf numFmtId="255" fontId="3" fillId="0" borderId="0"/>
    <xf numFmtId="255" fontId="122" fillId="3" borderId="0" applyNumberFormat="0" applyBorder="0" applyAlignment="0" applyProtection="0"/>
    <xf numFmtId="255" fontId="122" fillId="3" borderId="0" applyNumberFormat="0" applyBorder="0" applyAlignment="0" applyProtection="0"/>
    <xf numFmtId="281" fontId="206" fillId="0" borderId="1">
      <alignment vertical="top"/>
    </xf>
    <xf numFmtId="255" fontId="123" fillId="0" borderId="0" applyNumberFormat="0" applyFill="0" applyBorder="0" applyAlignment="0" applyProtection="0"/>
    <xf numFmtId="255" fontId="123" fillId="0" borderId="0" applyNumberFormat="0" applyFill="0" applyBorder="0" applyAlignment="0" applyProtection="0"/>
    <xf numFmtId="255" fontId="20" fillId="48" borderId="25" applyNumberFormat="0" applyFont="0" applyAlignment="0" applyProtection="0"/>
    <xf numFmtId="255" fontId="20" fillId="48" borderId="25" applyNumberFormat="0" applyFont="0" applyAlignment="0" applyProtection="0"/>
    <xf numFmtId="49" fontId="108" fillId="0" borderId="5">
      <alignment horizontal="left"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184" fontId="207" fillId="0" borderId="1"/>
    <xf numFmtId="170" fontId="208" fillId="0" borderId="0" applyFont="0" applyFill="0" applyBorder="0" applyAlignment="0" applyProtection="0"/>
    <xf numFmtId="255" fontId="125" fillId="0" borderId="23" applyNumberFormat="0" applyFill="0" applyAlignment="0" applyProtection="0"/>
    <xf numFmtId="255" fontId="125" fillId="0" borderId="23" applyNumberFormat="0" applyFill="0" applyAlignment="0" applyProtection="0"/>
    <xf numFmtId="255" fontId="138" fillId="0" borderId="0"/>
    <xf numFmtId="255" fontId="13" fillId="0" borderId="0"/>
    <xf numFmtId="255" fontId="12" fillId="0" borderId="0"/>
    <xf numFmtId="255" fontId="12" fillId="0" borderId="0"/>
    <xf numFmtId="255" fontId="15" fillId="0" borderId="0"/>
    <xf numFmtId="255" fontId="15" fillId="0" borderId="0"/>
    <xf numFmtId="255" fontId="138" fillId="0" borderId="0"/>
    <xf numFmtId="255" fontId="13" fillId="0" borderId="0"/>
    <xf numFmtId="255" fontId="12" fillId="0" borderId="0"/>
    <xf numFmtId="255" fontId="138" fillId="0" borderId="0"/>
    <xf numFmtId="255" fontId="12" fillId="0" borderId="0"/>
    <xf numFmtId="255" fontId="13" fillId="0" borderId="0"/>
    <xf numFmtId="255" fontId="13" fillId="0" borderId="0"/>
    <xf numFmtId="255" fontId="127" fillId="0" borderId="0"/>
    <xf numFmtId="255" fontId="13" fillId="0" borderId="0"/>
    <xf numFmtId="255" fontId="13" fillId="0" borderId="0"/>
    <xf numFmtId="255" fontId="13" fillId="0" borderId="0"/>
    <xf numFmtId="255" fontId="13" fillId="0" borderId="0"/>
    <xf numFmtId="255" fontId="15" fillId="0" borderId="0"/>
    <xf numFmtId="255" fontId="138" fillId="0" borderId="0"/>
    <xf numFmtId="255" fontId="13" fillId="0" borderId="0"/>
    <xf numFmtId="255" fontId="12" fillId="0" borderId="0"/>
    <xf numFmtId="255" fontId="24" fillId="0" borderId="0" applyNumberFormat="0" applyFont="0" applyFill="0" applyBorder="0" applyAlignment="0" applyProtection="0">
      <alignment vertical="top"/>
    </xf>
    <xf numFmtId="49" fontId="7" fillId="0" borderId="1" applyNumberFormat="0" applyFill="0" applyAlignment="0" applyProtection="0"/>
    <xf numFmtId="49" fontId="108" fillId="0" borderId="1" applyNumberFormat="0" applyFill="0" applyAlignment="0" applyProtection="0"/>
    <xf numFmtId="255" fontId="128" fillId="0" borderId="0" applyNumberFormat="0" applyFill="0" applyBorder="0" applyAlignment="0" applyProtection="0"/>
    <xf numFmtId="255" fontId="128" fillId="0" borderId="0" applyNumberFormat="0" applyFill="0" applyBorder="0" applyAlignment="0" applyProtection="0"/>
    <xf numFmtId="49" fontId="7" fillId="0" borderId="0"/>
    <xf numFmtId="223" fontId="208" fillId="0" borderId="0" applyFont="0" applyFill="0" applyBorder="0" applyAlignment="0" applyProtection="0"/>
    <xf numFmtId="255" fontId="209" fillId="0" borderId="0" applyFont="0" applyFill="0" applyBorder="0" applyProtection="0">
      <alignment horizontal="right" vertical="top"/>
      <protection locked="0"/>
    </xf>
    <xf numFmtId="223" fontId="210" fillId="0" borderId="8" applyFont="0" applyFill="0" applyBorder="0" applyAlignment="0" applyProtection="0">
      <alignment horizontal="center" vertical="center" wrapText="1"/>
    </xf>
    <xf numFmtId="223" fontId="124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255" fontId="11" fillId="0" borderId="0">
      <protection locked="0"/>
    </xf>
    <xf numFmtId="255" fontId="11" fillId="0" borderId="0">
      <protection locked="0"/>
    </xf>
    <xf numFmtId="174" fontId="3" fillId="0" borderId="0" applyFont="0" applyFill="0" applyBorder="0" applyAlignment="0" applyProtection="0"/>
    <xf numFmtId="166" fontId="8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08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255" fontId="5" fillId="0" borderId="0" applyFont="0" applyFill="0" applyBorder="0" applyAlignment="0" applyProtection="0"/>
    <xf numFmtId="255" fontId="5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166" fontId="5" fillId="0" borderId="0" applyFont="0" applyFill="0" applyBorder="0" applyAlignment="0" applyProtection="0"/>
    <xf numFmtId="282" fontId="7" fillId="0" borderId="0" applyFill="0" applyBorder="0" applyAlignment="0" applyProtection="0"/>
    <xf numFmtId="282" fontId="7" fillId="0" borderId="0" applyFill="0" applyBorder="0" applyAlignment="0" applyProtection="0"/>
    <xf numFmtId="282" fontId="7" fillId="0" borderId="0" applyFill="0" applyBorder="0" applyAlignment="0" applyProtection="0"/>
    <xf numFmtId="166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282" fontId="7" fillId="0" borderId="0" applyFill="0" applyBorder="0" applyAlignment="0" applyProtection="0"/>
    <xf numFmtId="283" fontId="120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97" fontId="3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5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6" fontId="20" fillId="0" borderId="0" applyFont="0" applyFill="0" applyBorder="0" applyAlignment="0" applyProtection="0"/>
    <xf numFmtId="197" fontId="3" fillId="0" borderId="0" applyFont="0" applyFill="0" applyBorder="0" applyAlignment="0" applyProtection="0"/>
    <xf numFmtId="166" fontId="121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121" fillId="0" borderId="0" applyFont="0" applyFill="0" applyBorder="0" applyAlignment="0" applyProtection="0"/>
    <xf numFmtId="197" fontId="3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255" fontId="131" fillId="4" borderId="0" applyNumberFormat="0" applyBorder="0" applyAlignment="0" applyProtection="0"/>
    <xf numFmtId="255" fontId="131" fillId="4" borderId="0" applyNumberFormat="0" applyBorder="0" applyAlignment="0" applyProtection="0"/>
    <xf numFmtId="4" fontId="3" fillId="0" borderId="24"/>
    <xf numFmtId="37" fontId="8" fillId="0" borderId="0" applyFont="0" applyBorder="0" applyAlignment="0" applyProtection="0"/>
    <xf numFmtId="173" fontId="16" fillId="0" borderId="0">
      <protection locked="0"/>
    </xf>
    <xf numFmtId="173" fontId="17" fillId="0" borderId="0">
      <protection locked="0"/>
    </xf>
    <xf numFmtId="255" fontId="140" fillId="0" borderId="0">
      <protection locked="0"/>
    </xf>
    <xf numFmtId="49" fontId="211" fillId="0" borderId="1">
      <alignment horizontal="center" vertical="center" wrapText="1"/>
    </xf>
    <xf numFmtId="49" fontId="212" fillId="0" borderId="1" applyNumberFormat="0" applyFill="0" applyAlignment="0" applyProtection="0"/>
    <xf numFmtId="255" fontId="213" fillId="0" borderId="0"/>
    <xf numFmtId="17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20" fontId="2" fillId="0" borderId="0" applyFont="0" applyFill="0" applyBorder="0" applyAlignment="0" applyProtection="0"/>
    <xf numFmtId="255" fontId="5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255" fontId="3" fillId="0" borderId="0"/>
    <xf numFmtId="255" fontId="3" fillId="0" borderId="0"/>
    <xf numFmtId="255" fontId="3" fillId="0" borderId="0"/>
    <xf numFmtId="255" fontId="3" fillId="0" borderId="0"/>
    <xf numFmtId="166" fontId="2" fillId="0" borderId="0" applyFont="0" applyFill="0" applyBorder="0" applyAlignment="0" applyProtection="0"/>
    <xf numFmtId="255" fontId="3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1" fillId="0" borderId="0"/>
    <xf numFmtId="0" fontId="121" fillId="0" borderId="0"/>
    <xf numFmtId="0" fontId="121" fillId="0" borderId="0"/>
    <xf numFmtId="0" fontId="121" fillId="0" borderId="0"/>
    <xf numFmtId="0" fontId="2" fillId="0" borderId="0"/>
    <xf numFmtId="0" fontId="1" fillId="0" borderId="0"/>
    <xf numFmtId="0" fontId="3" fillId="0" borderId="0"/>
    <xf numFmtId="0" fontId="4" fillId="0" borderId="0">
      <alignment horizontal="left" vertical="top"/>
    </xf>
    <xf numFmtId="0" fontId="5" fillId="0" borderId="0"/>
    <xf numFmtId="0" fontId="7" fillId="0" borderId="0"/>
    <xf numFmtId="0" fontId="8" fillId="0" borderId="0"/>
    <xf numFmtId="0" fontId="7" fillId="0" borderId="0"/>
    <xf numFmtId="0" fontId="2" fillId="0" borderId="0"/>
    <xf numFmtId="0" fontId="9" fillId="0" borderId="0" applyNumberFormat="0" applyFill="0" applyBorder="0" applyAlignment="0" applyProtection="0"/>
    <xf numFmtId="0" fontId="1" fillId="0" borderId="0"/>
    <xf numFmtId="0" fontId="16" fillId="0" borderId="10">
      <protection locked="0"/>
    </xf>
    <xf numFmtId="0" fontId="8" fillId="0" borderId="0"/>
    <xf numFmtId="0" fontId="17" fillId="0" borderId="0">
      <protection locked="0"/>
    </xf>
    <xf numFmtId="0" fontId="16" fillId="0" borderId="0">
      <protection locked="0"/>
    </xf>
    <xf numFmtId="0" fontId="5" fillId="0" borderId="0"/>
    <xf numFmtId="0" fontId="3" fillId="0" borderId="0"/>
    <xf numFmtId="0" fontId="10" fillId="0" borderId="0"/>
    <xf numFmtId="0" fontId="11" fillId="0" borderId="0">
      <protection locked="0"/>
    </xf>
    <xf numFmtId="0" fontId="11" fillId="0" borderId="0">
      <protection locked="0"/>
    </xf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7" fillId="0" borderId="0"/>
    <xf numFmtId="0" fontId="14" fillId="0" borderId="0"/>
    <xf numFmtId="0" fontId="15" fillId="0" borderId="0"/>
    <xf numFmtId="0" fontId="12" fillId="0" borderId="0"/>
    <xf numFmtId="0" fontId="15" fillId="0" borderId="0"/>
    <xf numFmtId="0" fontId="7" fillId="0" borderId="0"/>
    <xf numFmtId="0" fontId="13" fillId="0" borderId="0"/>
    <xf numFmtId="0" fontId="15" fillId="0" borderId="0"/>
    <xf numFmtId="0" fontId="3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3" fillId="0" borderId="0"/>
    <xf numFmtId="0" fontId="13" fillId="0" borderId="0"/>
    <xf numFmtId="0" fontId="15" fillId="0" borderId="0"/>
    <xf numFmtId="0" fontId="7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3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2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2" fillId="0" borderId="0"/>
    <xf numFmtId="0" fontId="15" fillId="0" borderId="0"/>
    <xf numFmtId="0" fontId="7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5" fillId="0" borderId="0"/>
    <xf numFmtId="0" fontId="13" fillId="0" borderId="0"/>
    <xf numFmtId="0" fontId="3" fillId="0" borderId="0"/>
    <xf numFmtId="0" fontId="13" fillId="0" borderId="0"/>
    <xf numFmtId="0" fontId="15" fillId="0" borderId="0"/>
    <xf numFmtId="0" fontId="12" fillId="0" borderId="0"/>
    <xf numFmtId="0" fontId="13" fillId="0" borderId="0"/>
    <xf numFmtId="0" fontId="15" fillId="0" borderId="0"/>
    <xf numFmtId="0" fontId="12" fillId="0" borderId="0"/>
    <xf numFmtId="0" fontId="7" fillId="0" borderId="0"/>
    <xf numFmtId="0" fontId="7" fillId="0" borderId="0"/>
    <xf numFmtId="0" fontId="13" fillId="0" borderId="0"/>
    <xf numFmtId="0" fontId="12" fillId="0" borderId="0"/>
    <xf numFmtId="0" fontId="15" fillId="0" borderId="0"/>
    <xf numFmtId="0" fontId="13" fillId="0" borderId="0"/>
    <xf numFmtId="0" fontId="15" fillId="0" borderId="0"/>
    <xf numFmtId="0" fontId="3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5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5" fillId="0" borderId="0"/>
    <xf numFmtId="0" fontId="12" fillId="0" borderId="0"/>
    <xf numFmtId="0" fontId="15" fillId="0" borderId="0"/>
    <xf numFmtId="0" fontId="3" fillId="0" borderId="0"/>
    <xf numFmtId="0" fontId="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5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5" fillId="0" borderId="0"/>
    <xf numFmtId="0" fontId="3" fillId="0" borderId="0"/>
    <xf numFmtId="0" fontId="12" fillId="0" borderId="0"/>
    <xf numFmtId="0" fontId="3" fillId="0" borderId="0"/>
    <xf numFmtId="0" fontId="15" fillId="0" borderId="0"/>
    <xf numFmtId="0" fontId="12" fillId="0" borderId="0"/>
    <xf numFmtId="0" fontId="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2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10">
      <protection locked="0"/>
    </xf>
    <xf numFmtId="0" fontId="16" fillId="0" borderId="10">
      <protection locked="0"/>
    </xf>
    <xf numFmtId="0" fontId="3" fillId="0" borderId="0"/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7" fillId="0" borderId="10">
      <protection locked="0"/>
    </xf>
    <xf numFmtId="0" fontId="17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7" fillId="0" borderId="0">
      <protection locked="0"/>
    </xf>
    <xf numFmtId="0" fontId="17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7" fillId="0" borderId="0">
      <protection locked="0"/>
    </xf>
    <xf numFmtId="0" fontId="17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7" fillId="0" borderId="0">
      <protection locked="0"/>
    </xf>
    <xf numFmtId="0" fontId="17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7" fillId="0" borderId="0">
      <protection locked="0"/>
    </xf>
    <xf numFmtId="0" fontId="17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7" fillId="0" borderId="0">
      <protection locked="0"/>
    </xf>
    <xf numFmtId="0" fontId="17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7" fillId="0" borderId="0">
      <protection locked="0"/>
    </xf>
    <xf numFmtId="0" fontId="17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7" fillId="0" borderId="0">
      <protection locked="0"/>
    </xf>
    <xf numFmtId="0" fontId="17" fillId="0" borderId="10">
      <protection locked="0"/>
    </xf>
    <xf numFmtId="0" fontId="17" fillId="0" borderId="0">
      <protection locked="0"/>
    </xf>
    <xf numFmtId="0" fontId="17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7" fillId="0" borderId="0">
      <protection locked="0"/>
    </xf>
    <xf numFmtId="0" fontId="17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6" fillId="0" borderId="0">
      <protection locked="0"/>
    </xf>
    <xf numFmtId="0" fontId="5" fillId="2" borderId="0" applyNumberFormat="0" applyBorder="0" applyAlignment="0" applyProtection="0"/>
    <xf numFmtId="0" fontId="19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19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19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19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19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19" fillId="7" borderId="0" applyNumberFormat="0" applyBorder="0" applyAlignment="0" applyProtection="0"/>
    <xf numFmtId="0" fontId="5" fillId="7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7" borderId="0" applyNumberFormat="0" applyBorder="0" applyAlignment="0" applyProtection="0"/>
    <xf numFmtId="0" fontId="5" fillId="9" borderId="0" applyNumberFormat="0" applyBorder="0" applyAlignment="0" applyProtection="0"/>
    <xf numFmtId="0" fontId="19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19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19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19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19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19" fillId="12" borderId="0" applyNumberFormat="0" applyBorder="0" applyAlignment="0" applyProtection="0"/>
    <xf numFmtId="0" fontId="5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3" borderId="0" applyNumberFormat="0" applyBorder="0" applyAlignment="0" applyProtection="0"/>
    <xf numFmtId="0" fontId="21" fillId="10" borderId="0" applyNumberFormat="0" applyBorder="0" applyAlignment="0" applyProtection="0"/>
    <xf numFmtId="0" fontId="22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1" borderId="0" applyNumberFormat="0" applyBorder="0" applyAlignment="0" applyProtection="0"/>
    <xf numFmtId="0" fontId="21" fillId="14" borderId="0" applyNumberFormat="0" applyBorder="0" applyAlignment="0" applyProtection="0"/>
    <xf numFmtId="0" fontId="22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15" borderId="0" applyNumberFormat="0" applyBorder="0" applyAlignment="0" applyProtection="0"/>
    <xf numFmtId="0" fontId="21" fillId="16" borderId="0" applyNumberFormat="0" applyBorder="0" applyAlignment="0" applyProtection="0"/>
    <xf numFmtId="0" fontId="22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16" fillId="0" borderId="0">
      <protection locked="0"/>
    </xf>
    <xf numFmtId="0" fontId="16" fillId="0" borderId="0">
      <protection locked="0"/>
    </xf>
    <xf numFmtId="0" fontId="2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1" fillId="23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1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21" fillId="26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1" fillId="14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21" fillId="19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1" fillId="1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21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1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6" fillId="3" borderId="0" applyNumberFormat="0" applyBorder="0" applyAlignment="0" applyProtection="0"/>
    <xf numFmtId="0" fontId="27" fillId="3" borderId="0" applyNumberFormat="0" applyBorder="0" applyAlignment="0" applyProtection="0"/>
    <xf numFmtId="0" fontId="28" fillId="26" borderId="0"/>
    <xf numFmtId="0" fontId="28" fillId="26" borderId="0"/>
    <xf numFmtId="0" fontId="28" fillId="26" borderId="0"/>
    <xf numFmtId="0" fontId="28" fillId="26" borderId="0"/>
    <xf numFmtId="0" fontId="28" fillId="26" borderId="0"/>
    <xf numFmtId="0" fontId="28" fillId="26" borderId="0"/>
    <xf numFmtId="0" fontId="29" fillId="26" borderId="0"/>
    <xf numFmtId="0" fontId="8" fillId="26" borderId="0"/>
    <xf numFmtId="0" fontId="30" fillId="0" borderId="0" applyFill="0" applyBorder="0" applyAlignment="0"/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34" fillId="8" borderId="11" applyNumberFormat="0" applyAlignment="0" applyProtection="0"/>
    <xf numFmtId="0" fontId="35" fillId="8" borderId="11" applyNumberFormat="0" applyAlignment="0" applyProtection="0"/>
    <xf numFmtId="0" fontId="16" fillId="0" borderId="0">
      <protection locked="0"/>
    </xf>
    <xf numFmtId="0" fontId="36" fillId="35" borderId="13" applyNumberFormat="0" applyAlignment="0" applyProtection="0"/>
    <xf numFmtId="0" fontId="37" fillId="35" borderId="13" applyNumberFormat="0" applyAlignment="0" applyProtection="0"/>
    <xf numFmtId="0" fontId="38" fillId="0" borderId="1">
      <alignment horizontal="left" wrapText="1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7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28" fillId="25" borderId="0"/>
    <xf numFmtId="0" fontId="28" fillId="25" borderId="0"/>
    <xf numFmtId="0" fontId="28" fillId="25" borderId="0"/>
    <xf numFmtId="0" fontId="28" fillId="25" borderId="0"/>
    <xf numFmtId="0" fontId="28" fillId="25" borderId="0"/>
    <xf numFmtId="0" fontId="28" fillId="25" borderId="0"/>
    <xf numFmtId="0" fontId="29" fillId="37" borderId="0"/>
    <xf numFmtId="0" fontId="8" fillId="37" borderId="0"/>
    <xf numFmtId="284" fontId="3" fillId="38" borderId="0" applyFont="0" applyFill="0" applyBorder="0" applyAlignment="0" applyProtection="0"/>
    <xf numFmtId="0" fontId="16" fillId="0" borderId="0">
      <protection locked="0"/>
    </xf>
    <xf numFmtId="285" fontId="3" fillId="38" borderId="0" applyFont="0" applyFill="0" applyBorder="0" applyAlignment="0" applyProtection="0"/>
    <xf numFmtId="0" fontId="16" fillId="0" borderId="0">
      <protection locked="0"/>
    </xf>
    <xf numFmtId="0" fontId="16" fillId="0" borderId="0">
      <protection locked="0"/>
    </xf>
    <xf numFmtId="0" fontId="43" fillId="0" borderId="0" applyNumberFormat="0" applyFill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50" fillId="4" borderId="0" applyNumberFormat="0" applyBorder="0" applyAlignment="0" applyProtection="0"/>
    <xf numFmtId="0" fontId="51" fillId="4" borderId="0" applyNumberFormat="0" applyBorder="0" applyAlignment="0" applyProtection="0"/>
    <xf numFmtId="0" fontId="16" fillId="0" borderId="0">
      <protection locked="0"/>
    </xf>
    <xf numFmtId="0" fontId="53" fillId="0" borderId="17" applyNumberFormat="0" applyAlignment="0" applyProtection="0">
      <alignment horizontal="left" vertical="center"/>
    </xf>
    <xf numFmtId="0" fontId="53" fillId="0" borderId="2">
      <alignment horizontal="left" vertical="center"/>
    </xf>
    <xf numFmtId="0" fontId="16" fillId="0" borderId="0">
      <protection locked="0"/>
    </xf>
    <xf numFmtId="0" fontId="54" fillId="0" borderId="19" applyNumberFormat="0" applyFill="0" applyAlignment="0" applyProtection="0"/>
    <xf numFmtId="0" fontId="55" fillId="36" borderId="0" applyNumberFormat="0" applyFill="0" applyBorder="0" applyAlignment="0" applyProtection="0"/>
    <xf numFmtId="0" fontId="56" fillId="0" borderId="20" applyNumberFormat="0" applyFill="0" applyAlignment="0" applyProtection="0"/>
    <xf numFmtId="0" fontId="57" fillId="36" borderId="0" applyNumberFormat="0" applyFill="0" applyBorder="0" applyAlignment="0" applyProtection="0"/>
    <xf numFmtId="0" fontId="58" fillId="0" borderId="21" applyNumberFormat="0" applyFill="0" applyAlignment="0" applyProtection="0"/>
    <xf numFmtId="0" fontId="59" fillId="0" borderId="21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6" fillId="0" borderId="0">
      <protection locked="0"/>
    </xf>
    <xf numFmtId="0" fontId="17" fillId="0" borderId="0">
      <protection locked="0"/>
    </xf>
    <xf numFmtId="0" fontId="16" fillId="0" borderId="0"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3" fillId="0" borderId="0">
      <alignment vertical="center"/>
    </xf>
    <xf numFmtId="0" fontId="16" fillId="0" borderId="0">
      <protection locked="0"/>
    </xf>
    <xf numFmtId="0" fontId="16" fillId="0" borderId="0">
      <protection locked="0"/>
    </xf>
    <xf numFmtId="0" fontId="65" fillId="0" borderId="0" applyProtection="0">
      <alignment vertical="center"/>
      <protection locked="0"/>
    </xf>
    <xf numFmtId="0" fontId="66" fillId="0" borderId="0" applyProtection="0">
      <alignment vertical="center"/>
      <protection locked="0"/>
    </xf>
    <xf numFmtId="0" fontId="65" fillId="0" borderId="0" applyNumberFormat="0" applyProtection="0">
      <alignment vertical="top"/>
      <protection locked="0"/>
    </xf>
    <xf numFmtId="0" fontId="66" fillId="0" borderId="0" applyNumberFormat="0" applyProtection="0">
      <alignment vertical="top"/>
      <protection locked="0"/>
    </xf>
    <xf numFmtId="0" fontId="67" fillId="0" borderId="22" applyAlignment="0"/>
    <xf numFmtId="0" fontId="68" fillId="0" borderId="22" applyAlignment="0"/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7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69" fillId="0" borderId="23" applyNumberFormat="0" applyFill="0" applyAlignment="0" applyProtection="0"/>
    <xf numFmtId="0" fontId="70" fillId="0" borderId="23" applyNumberFormat="0" applyFill="0" applyAlignment="0" applyProtection="0"/>
    <xf numFmtId="0" fontId="8" fillId="0" borderId="24" applyNumberFormat="0" applyFont="0" applyFill="0" applyAlignment="0" applyProtection="0"/>
    <xf numFmtId="0" fontId="16" fillId="0" borderId="0">
      <protection locked="0"/>
    </xf>
    <xf numFmtId="0" fontId="71" fillId="42" borderId="0" applyNumberFormat="0" applyBorder="0" applyAlignment="0" applyProtection="0"/>
    <xf numFmtId="0" fontId="72" fillId="42" borderId="0" applyNumberFormat="0" applyBorder="0" applyAlignment="0" applyProtection="0"/>
    <xf numFmtId="0" fontId="16" fillId="0" borderId="0">
      <protection locked="0"/>
    </xf>
    <xf numFmtId="0" fontId="3" fillId="0" borderId="0"/>
    <xf numFmtId="0" fontId="3" fillId="0" borderId="0"/>
    <xf numFmtId="0" fontId="73" fillId="0" borderId="0"/>
    <xf numFmtId="0" fontId="2" fillId="0" borderId="0"/>
    <xf numFmtId="0" fontId="74" fillId="0" borderId="0"/>
    <xf numFmtId="0" fontId="75" fillId="0" borderId="0"/>
    <xf numFmtId="0" fontId="5" fillId="48" borderId="25" applyNumberFormat="0" applyFont="0" applyAlignment="0" applyProtection="0"/>
    <xf numFmtId="0" fontId="19" fillId="48" borderId="25" applyNumberFormat="0" applyFont="0" applyAlignment="0" applyProtection="0"/>
    <xf numFmtId="0" fontId="5" fillId="48" borderId="25" applyNumberFormat="0" applyFont="0" applyAlignment="0" applyProtection="0"/>
    <xf numFmtId="0" fontId="17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39" fillId="0" borderId="0"/>
    <xf numFmtId="0" fontId="16" fillId="0" borderId="0">
      <protection locked="0"/>
    </xf>
    <xf numFmtId="0" fontId="16" fillId="0" borderId="0">
      <protection locked="0"/>
    </xf>
    <xf numFmtId="0" fontId="76" fillId="8" borderId="26" applyNumberFormat="0" applyAlignment="0" applyProtection="0"/>
    <xf numFmtId="0" fontId="77" fillId="8" borderId="26" applyNumberFormat="0" applyAlignment="0" applyProtection="0"/>
    <xf numFmtId="0" fontId="78" fillId="36" borderId="0" applyFill="0" applyBorder="0" applyProtection="0">
      <alignment horizontal="center"/>
    </xf>
    <xf numFmtId="0" fontId="79" fillId="0" borderId="0"/>
    <xf numFmtId="0" fontId="80" fillId="38" borderId="0"/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10">
      <protection locked="0"/>
    </xf>
    <xf numFmtId="0" fontId="17" fillId="0" borderId="10">
      <protection locked="0"/>
    </xf>
    <xf numFmtId="0" fontId="17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0">
      <protection locked="0"/>
    </xf>
    <xf numFmtId="0" fontId="79" fillId="0" borderId="0"/>
    <xf numFmtId="0" fontId="81" fillId="0" borderId="0" applyProtection="0"/>
    <xf numFmtId="0" fontId="16" fillId="0" borderId="1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3" fillId="49" borderId="26" applyNumberFormat="0" applyProtection="0">
      <alignment horizontal="left" vertical="center" indent="1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3" fillId="49" borderId="26" applyNumberFormat="0" applyProtection="0">
      <alignment horizontal="left" vertical="center" indent="1"/>
    </xf>
    <xf numFmtId="0" fontId="16" fillId="0" borderId="0">
      <protection locked="0"/>
    </xf>
    <xf numFmtId="0" fontId="16" fillId="0" borderId="10">
      <protection locked="0"/>
    </xf>
    <xf numFmtId="0" fontId="3" fillId="62" borderId="26" applyNumberFormat="0" applyProtection="0">
      <alignment horizontal="left" vertical="center" indent="1"/>
    </xf>
    <xf numFmtId="0" fontId="3" fillId="62" borderId="26" applyNumberFormat="0" applyProtection="0">
      <alignment horizontal="left" vertical="center" indent="1"/>
    </xf>
    <xf numFmtId="0" fontId="3" fillId="63" borderId="26" applyNumberFormat="0" applyProtection="0">
      <alignment horizontal="left" vertical="center" indent="1"/>
    </xf>
    <xf numFmtId="0" fontId="3" fillId="63" borderId="26" applyNumberFormat="0" applyProtection="0">
      <alignment horizontal="left" vertical="center" indent="1"/>
    </xf>
    <xf numFmtId="0" fontId="3" fillId="44" borderId="26" applyNumberFormat="0" applyProtection="0">
      <alignment horizontal="left" vertical="center" indent="1"/>
    </xf>
    <xf numFmtId="0" fontId="3" fillId="44" borderId="26" applyNumberFormat="0" applyProtection="0">
      <alignment horizontal="left" vertical="center" indent="1"/>
    </xf>
    <xf numFmtId="0" fontId="3" fillId="49" borderId="26" applyNumberFormat="0" applyProtection="0">
      <alignment horizontal="left" vertical="center" indent="1"/>
    </xf>
    <xf numFmtId="0" fontId="3" fillId="49" borderId="26" applyNumberFormat="0" applyProtection="0">
      <alignment horizontal="left" vertical="center" indent="1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3" fillId="49" borderId="26" applyNumberFormat="0" applyProtection="0">
      <alignment horizontal="left" vertical="center" indent="1"/>
    </xf>
    <xf numFmtId="0" fontId="3" fillId="49" borderId="26" applyNumberFormat="0" applyProtection="0">
      <alignment horizontal="left" vertical="center" indent="1"/>
    </xf>
    <xf numFmtId="0" fontId="86" fillId="0" borderId="0"/>
    <xf numFmtId="0" fontId="16" fillId="0" borderId="0">
      <protection locked="0"/>
    </xf>
    <xf numFmtId="0" fontId="88" fillId="0" borderId="0"/>
    <xf numFmtId="0" fontId="16" fillId="0" borderId="10">
      <protection locked="0"/>
    </xf>
    <xf numFmtId="0" fontId="16" fillId="0" borderId="0">
      <protection locked="0"/>
    </xf>
    <xf numFmtId="0" fontId="90" fillId="0" borderId="0" applyNumberFormat="0" applyFill="0" applyBorder="0" applyAlignment="0" applyProtection="0"/>
    <xf numFmtId="0" fontId="16" fillId="0" borderId="10">
      <protection locked="0"/>
    </xf>
    <xf numFmtId="0" fontId="89" fillId="0" borderId="0"/>
    <xf numFmtId="0" fontId="16" fillId="0" borderId="0">
      <protection locked="0"/>
    </xf>
    <xf numFmtId="0" fontId="16" fillId="0" borderId="10">
      <protection locked="0"/>
    </xf>
    <xf numFmtId="0" fontId="94" fillId="0" borderId="0"/>
    <xf numFmtId="0" fontId="16" fillId="0" borderId="0">
      <protection locked="0"/>
    </xf>
    <xf numFmtId="0" fontId="13" fillId="0" borderId="0"/>
    <xf numFmtId="0" fontId="15" fillId="0" borderId="0"/>
    <xf numFmtId="0" fontId="24" fillId="0" borderId="0" applyNumberFormat="0" applyFont="0" applyFill="0" applyBorder="0" applyAlignment="0" applyProtection="0">
      <alignment vertical="top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10">
      <protection locked="0"/>
    </xf>
    <xf numFmtId="0" fontId="96" fillId="0" borderId="0" applyFill="0" applyBorder="0" applyProtection="0">
      <alignment horizontal="left" vertical="top"/>
    </xf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6" fillId="0" borderId="10">
      <protection locked="0"/>
    </xf>
    <xf numFmtId="0" fontId="44" fillId="0" borderId="28" applyNumberFormat="0" applyFill="0" applyAlignment="0" applyProtection="0"/>
    <xf numFmtId="0" fontId="3" fillId="36" borderId="29" applyNumberFormat="0" applyFont="0" applyFill="0" applyAlignment="0" applyProtection="0"/>
    <xf numFmtId="0" fontId="99" fillId="0" borderId="0"/>
    <xf numFmtId="0" fontId="99" fillId="0" borderId="0"/>
    <xf numFmtId="0" fontId="16" fillId="0" borderId="0">
      <protection locked="0"/>
    </xf>
    <xf numFmtId="0" fontId="16" fillId="0" borderId="10">
      <protection locked="0"/>
    </xf>
    <xf numFmtId="0" fontId="99" fillId="0" borderId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16" fillId="0" borderId="0">
      <protection locked="0"/>
    </xf>
    <xf numFmtId="0" fontId="102" fillId="8" borderId="11" applyNumberFormat="0" applyAlignment="0" applyProtection="0"/>
    <xf numFmtId="0" fontId="102" fillId="7" borderId="11" applyNumberFormat="0" applyAlignment="0" applyProtection="0"/>
    <xf numFmtId="0" fontId="102" fillId="8" borderId="11" applyNumberFormat="0" applyAlignment="0" applyProtection="0"/>
    <xf numFmtId="0" fontId="102" fillId="7" borderId="11" applyNumberFormat="0" applyAlignment="0" applyProtection="0"/>
    <xf numFmtId="0" fontId="103" fillId="8" borderId="26" applyNumberFormat="0" applyAlignment="0" applyProtection="0"/>
    <xf numFmtId="0" fontId="103" fillId="8" borderId="26" applyNumberFormat="0" applyAlignment="0" applyProtection="0"/>
    <xf numFmtId="0" fontId="104" fillId="8" borderId="11" applyNumberFormat="0" applyAlignment="0" applyProtection="0"/>
    <xf numFmtId="0" fontId="104" fillId="8" borderId="11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08" fillId="44" borderId="12"/>
    <xf numFmtId="0" fontId="16" fillId="0" borderId="1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09" fillId="0" borderId="9">
      <alignment horizontal="left" vertical="top" wrapText="1"/>
    </xf>
    <xf numFmtId="0" fontId="110" fillId="0" borderId="19" applyNumberFormat="0" applyFill="0" applyAlignment="0" applyProtection="0"/>
    <xf numFmtId="0" fontId="110" fillId="0" borderId="19" applyNumberFormat="0" applyFill="0" applyAlignment="0" applyProtection="0"/>
    <xf numFmtId="0" fontId="111" fillId="0" borderId="20" applyNumberFormat="0" applyFill="0" applyAlignment="0" applyProtection="0"/>
    <xf numFmtId="0" fontId="111" fillId="0" borderId="20" applyNumberFormat="0" applyFill="0" applyAlignment="0" applyProtection="0"/>
    <xf numFmtId="0" fontId="112" fillId="0" borderId="21" applyNumberFormat="0" applyFill="0" applyAlignment="0" applyProtection="0"/>
    <xf numFmtId="0" fontId="112" fillId="0" borderId="21" applyNumberFormat="0" applyFill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6" fillId="0" borderId="0">
      <protection locked="0"/>
    </xf>
    <xf numFmtId="0" fontId="3" fillId="0" borderId="1">
      <alignment horizontal="right"/>
    </xf>
    <xf numFmtId="0" fontId="114" fillId="0" borderId="28" applyNumberFormat="0" applyFill="0" applyAlignment="0" applyProtection="0"/>
    <xf numFmtId="0" fontId="114" fillId="0" borderId="28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8" fillId="0" borderId="0"/>
    <xf numFmtId="0" fontId="115" fillId="35" borderId="13" applyNumberFormat="0" applyAlignment="0" applyProtection="0"/>
    <xf numFmtId="0" fontId="115" fillId="35" borderId="13" applyNumberFormat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16" fillId="42" borderId="0" applyNumberFormat="0" applyBorder="0" applyAlignment="0" applyProtection="0"/>
    <xf numFmtId="0" fontId="116" fillId="42" borderId="0" applyNumberFormat="0" applyBorder="0" applyAlignment="0" applyProtection="0"/>
    <xf numFmtId="0" fontId="3" fillId="0" borderId="0"/>
    <xf numFmtId="0" fontId="8" fillId="0" borderId="0"/>
    <xf numFmtId="0" fontId="8" fillId="0" borderId="0"/>
    <xf numFmtId="0" fontId="5" fillId="0" borderId="0"/>
    <xf numFmtId="0" fontId="117" fillId="0" borderId="0"/>
    <xf numFmtId="0" fontId="3" fillId="0" borderId="0"/>
    <xf numFmtId="0" fontId="5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5" fillId="0" borderId="0"/>
    <xf numFmtId="0" fontId="11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8" fillId="0" borderId="0"/>
    <xf numFmtId="0" fontId="78" fillId="0" borderId="0">
      <alignment horizontal="left"/>
    </xf>
    <xf numFmtId="0" fontId="3" fillId="0" borderId="0"/>
    <xf numFmtId="0" fontId="8" fillId="0" borderId="0"/>
    <xf numFmtId="0" fontId="118" fillId="0" borderId="0"/>
    <xf numFmtId="0" fontId="8" fillId="0" borderId="0"/>
    <xf numFmtId="0" fontId="8" fillId="0" borderId="0"/>
    <xf numFmtId="0" fontId="52" fillId="0" borderId="0"/>
    <xf numFmtId="0" fontId="20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52" fillId="0" borderId="0"/>
    <xf numFmtId="0" fontId="8" fillId="0" borderId="0"/>
    <xf numFmtId="0" fontId="1" fillId="0" borderId="0"/>
    <xf numFmtId="0" fontId="119" fillId="0" borderId="0"/>
    <xf numFmtId="0" fontId="3" fillId="0" borderId="0"/>
    <xf numFmtId="0" fontId="3" fillId="0" borderId="0"/>
    <xf numFmtId="0" fontId="52" fillId="0" borderId="0"/>
    <xf numFmtId="0" fontId="118" fillId="0" borderId="0"/>
    <xf numFmtId="0" fontId="8" fillId="0" borderId="0"/>
    <xf numFmtId="0" fontId="8" fillId="0" borderId="0"/>
    <xf numFmtId="0" fontId="8" fillId="0" borderId="0"/>
    <xf numFmtId="0" fontId="78" fillId="0" borderId="0">
      <alignment horizontal="lef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78" fillId="0" borderId="0">
      <alignment horizontal="left"/>
    </xf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120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120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1" fillId="0" borderId="0"/>
    <xf numFmtId="0" fontId="2" fillId="0" borderId="0"/>
    <xf numFmtId="0" fontId="1" fillId="0" borderId="0"/>
    <xf numFmtId="0" fontId="5" fillId="0" borderId="0"/>
    <xf numFmtId="0" fontId="3" fillId="0" borderId="0"/>
    <xf numFmtId="0" fontId="78" fillId="0" borderId="0">
      <alignment horizontal="left"/>
    </xf>
    <xf numFmtId="0" fontId="20" fillId="0" borderId="0"/>
    <xf numFmtId="0" fontId="3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5" fillId="0" borderId="0"/>
    <xf numFmtId="0" fontId="8" fillId="0" borderId="0"/>
    <xf numFmtId="0" fontId="8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2" fillId="3" borderId="0" applyNumberFormat="0" applyBorder="0" applyAlignment="0" applyProtection="0"/>
    <xf numFmtId="0" fontId="122" fillId="3" borderId="0" applyNumberFormat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20" fillId="48" borderId="25" applyNumberFormat="0" applyFont="0" applyAlignment="0" applyProtection="0"/>
    <xf numFmtId="0" fontId="20" fillId="48" borderId="25" applyNumberFormat="0" applyFont="0" applyAlignment="0" applyProtection="0"/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7" fillId="0" borderId="0">
      <protection locked="0"/>
    </xf>
    <xf numFmtId="0" fontId="17" fillId="0" borderId="10">
      <protection locked="0"/>
    </xf>
    <xf numFmtId="0" fontId="17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10">
      <protection locked="0"/>
    </xf>
    <xf numFmtId="0" fontId="16" fillId="0" borderId="0">
      <protection locked="0"/>
    </xf>
    <xf numFmtId="0" fontId="17" fillId="0" borderId="10">
      <protection locked="0"/>
    </xf>
    <xf numFmtId="0" fontId="17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7" fillId="0" borderId="10">
      <protection locked="0"/>
    </xf>
    <xf numFmtId="0" fontId="17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7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0">
      <protection locked="0"/>
    </xf>
    <xf numFmtId="0" fontId="125" fillId="0" borderId="23" applyNumberFormat="0" applyFill="0" applyAlignment="0" applyProtection="0"/>
    <xf numFmtId="0" fontId="125" fillId="0" borderId="23" applyNumberFormat="0" applyFill="0" applyAlignment="0" applyProtection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6" fillId="0" borderId="0"/>
    <xf numFmtId="0" fontId="24" fillId="0" borderId="0" applyNumberFormat="0" applyFont="0" applyFill="0" applyBorder="0" applyAlignment="0" applyProtection="0">
      <alignment vertical="top"/>
    </xf>
    <xf numFmtId="0" fontId="24" fillId="0" borderId="0" applyNumberFormat="0" applyFont="0" applyFill="0" applyBorder="0" applyAlignment="0" applyProtection="0">
      <alignment vertical="top"/>
    </xf>
    <xf numFmtId="0" fontId="127" fillId="0" borderId="0"/>
    <xf numFmtId="0" fontId="24" fillId="0" borderId="0" applyNumberFormat="0" applyFont="0" applyFill="0" applyBorder="0" applyAlignment="0" applyProtection="0">
      <alignment vertical="top"/>
    </xf>
    <xf numFmtId="0" fontId="13" fillId="0" borderId="0"/>
    <xf numFmtId="0" fontId="24" fillId="0" borderId="0" applyNumberFormat="0" applyFont="0" applyFill="0" applyBorder="0" applyAlignment="0" applyProtection="0">
      <alignment vertical="top"/>
    </xf>
    <xf numFmtId="0" fontId="13" fillId="0" borderId="0"/>
    <xf numFmtId="0" fontId="24" fillId="0" borderId="0" applyNumberFormat="0" applyFont="0" applyFill="0" applyBorder="0" applyAlignment="0" applyProtection="0">
      <alignment vertical="top"/>
    </xf>
    <xf numFmtId="0" fontId="13" fillId="0" borderId="0"/>
    <xf numFmtId="0" fontId="13" fillId="0" borderId="0"/>
    <xf numFmtId="0" fontId="15" fillId="0" borderId="0"/>
    <xf numFmtId="0" fontId="24" fillId="0" borderId="0" applyNumberFormat="0" applyFont="0" applyFill="0" applyBorder="0" applyAlignment="0" applyProtection="0">
      <alignment vertical="top"/>
    </xf>
    <xf numFmtId="0" fontId="24" fillId="0" borderId="0" applyNumberFormat="0" applyFont="0" applyFill="0" applyBorder="0" applyAlignment="0" applyProtection="0">
      <alignment vertical="top"/>
    </xf>
    <xf numFmtId="0" fontId="24" fillId="0" borderId="0" applyNumberFormat="0" applyFont="0" applyFill="0" applyBorder="0" applyAlignment="0" applyProtection="0">
      <alignment vertical="top"/>
    </xf>
    <xf numFmtId="0" fontId="24" fillId="0" borderId="0" applyNumberFormat="0" applyFont="0" applyFill="0" applyBorder="0" applyAlignment="0" applyProtection="0">
      <alignment vertical="top"/>
    </xf>
    <xf numFmtId="0" fontId="8" fillId="38" borderId="1" applyNumberFormat="0" applyAlignment="0">
      <alignment horizontal="left"/>
    </xf>
    <xf numFmtId="0" fontId="8" fillId="38" borderId="1" applyNumberFormat="0" applyAlignment="0">
      <alignment horizontal="left"/>
    </xf>
    <xf numFmtId="0" fontId="8" fillId="38" borderId="1" applyNumberFormat="0" applyAlignment="0">
      <alignment horizontal="left"/>
    </xf>
    <xf numFmtId="0" fontId="8" fillId="38" borderId="1" applyNumberFormat="0" applyAlignment="0">
      <alignment horizontal="left"/>
    </xf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1" fillId="0" borderId="0">
      <protection locked="0"/>
    </xf>
    <xf numFmtId="0" fontId="11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5" fillId="0" borderId="0" applyFont="0" applyFill="0" applyBorder="0" applyAlignment="0" applyProtection="0"/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5" fillId="0" borderId="0" applyFont="0" applyFill="0" applyBorder="0" applyAlignment="0" applyProtection="0"/>
    <xf numFmtId="0" fontId="17" fillId="0" borderId="10">
      <protection locked="0"/>
    </xf>
    <xf numFmtId="0" fontId="16" fillId="0" borderId="10">
      <protection locked="0"/>
    </xf>
    <xf numFmtId="0" fontId="16" fillId="0" borderId="10">
      <protection locked="0"/>
    </xf>
    <xf numFmtId="0" fontId="16" fillId="0" borderId="0">
      <protection locked="0"/>
    </xf>
    <xf numFmtId="0" fontId="12" fillId="0" borderId="0"/>
    <xf numFmtId="0" fontId="13" fillId="0" borderId="0"/>
    <xf numFmtId="0" fontId="12" fillId="0" borderId="0"/>
    <xf numFmtId="0" fontId="13" fillId="0" borderId="0"/>
    <xf numFmtId="0" fontId="5" fillId="0" borderId="0" applyFont="0" applyFill="0" applyBorder="0" applyAlignment="0" applyProtection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4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9" fillId="0" borderId="0" applyNumberFormat="0" applyFill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" fillId="0" borderId="0"/>
    <xf numFmtId="0" fontId="2" fillId="0" borderId="0"/>
    <xf numFmtId="0" fontId="16" fillId="0" borderId="0">
      <protection locked="0"/>
    </xf>
    <xf numFmtId="0" fontId="132" fillId="0" borderId="12"/>
    <xf numFmtId="0" fontId="13" fillId="0" borderId="0"/>
    <xf numFmtId="285" fontId="3" fillId="0" borderId="0"/>
    <xf numFmtId="0" fontId="3" fillId="0" borderId="0"/>
    <xf numFmtId="285" fontId="10" fillId="0" borderId="0"/>
    <xf numFmtId="286" fontId="8" fillId="0" borderId="0" applyFont="0" applyFill="0" applyBorder="0" applyAlignment="0" applyProtection="0"/>
    <xf numFmtId="286" fontId="3" fillId="0" borderId="0" applyFont="0" applyFill="0" applyBorder="0" applyAlignment="0" applyProtection="0"/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285" fontId="11" fillId="0" borderId="0">
      <protection locked="0"/>
    </xf>
    <xf numFmtId="285" fontId="11" fillId="0" borderId="0">
      <protection locked="0"/>
    </xf>
    <xf numFmtId="0" fontId="13" fillId="0" borderId="0"/>
    <xf numFmtId="285" fontId="12" fillId="0" borderId="0"/>
    <xf numFmtId="285" fontId="13" fillId="0" borderId="0"/>
    <xf numFmtId="285" fontId="12" fillId="0" borderId="0"/>
    <xf numFmtId="285" fontId="12" fillId="0" borderId="0"/>
    <xf numFmtId="285" fontId="13" fillId="0" borderId="0"/>
    <xf numFmtId="285" fontId="12" fillId="0" borderId="0"/>
    <xf numFmtId="285" fontId="12" fillId="0" borderId="0"/>
    <xf numFmtId="285" fontId="13" fillId="0" borderId="0"/>
    <xf numFmtId="285" fontId="12" fillId="0" borderId="0"/>
    <xf numFmtId="285" fontId="12" fillId="0" borderId="0"/>
    <xf numFmtId="285" fontId="13" fillId="0" borderId="0"/>
    <xf numFmtId="285" fontId="12" fillId="0" borderId="0"/>
    <xf numFmtId="285" fontId="12" fillId="0" borderId="0"/>
    <xf numFmtId="285" fontId="13" fillId="0" borderId="0"/>
    <xf numFmtId="285" fontId="12" fillId="0" borderId="0"/>
    <xf numFmtId="285" fontId="12" fillId="0" borderId="0"/>
    <xf numFmtId="285" fontId="13" fillId="0" borderId="0"/>
    <xf numFmtId="285" fontId="12" fillId="0" borderId="0"/>
    <xf numFmtId="285" fontId="12" fillId="0" borderId="0"/>
    <xf numFmtId="285" fontId="13" fillId="0" borderId="0"/>
    <xf numFmtId="285" fontId="12" fillId="0" borderId="0"/>
    <xf numFmtId="285" fontId="12" fillId="0" borderId="0"/>
    <xf numFmtId="285" fontId="13" fillId="0" borderId="0"/>
    <xf numFmtId="285" fontId="12" fillId="0" borderId="0"/>
    <xf numFmtId="285" fontId="12" fillId="0" borderId="0"/>
    <xf numFmtId="285" fontId="13" fillId="0" borderId="0"/>
    <xf numFmtId="285" fontId="12" fillId="0" borderId="0"/>
    <xf numFmtId="285" fontId="12" fillId="0" borderId="0"/>
    <xf numFmtId="285" fontId="13" fillId="0" borderId="0"/>
    <xf numFmtId="285" fontId="12" fillId="0" borderId="0"/>
    <xf numFmtId="285" fontId="12" fillId="0" borderId="0"/>
    <xf numFmtId="285" fontId="13" fillId="0" borderId="0"/>
    <xf numFmtId="285" fontId="12" fillId="0" borderId="0"/>
    <xf numFmtId="285" fontId="12" fillId="0" borderId="0"/>
    <xf numFmtId="285" fontId="13" fillId="0" borderId="0"/>
    <xf numFmtId="285" fontId="12" fillId="0" borderId="0"/>
    <xf numFmtId="285" fontId="12" fillId="0" borderId="0"/>
    <xf numFmtId="285" fontId="13" fillId="0" borderId="0"/>
    <xf numFmtId="285" fontId="12" fillId="0" borderId="0"/>
    <xf numFmtId="285" fontId="12" fillId="0" borderId="0"/>
    <xf numFmtId="285" fontId="3" fillId="0" borderId="0"/>
    <xf numFmtId="285" fontId="13" fillId="0" borderId="0"/>
    <xf numFmtId="285" fontId="12" fillId="0" borderId="0"/>
    <xf numFmtId="285" fontId="12" fillId="0" borderId="0"/>
    <xf numFmtId="0" fontId="12" fillId="0" borderId="0"/>
    <xf numFmtId="0" fontId="16" fillId="0" borderId="0">
      <protection locked="0"/>
    </xf>
    <xf numFmtId="285" fontId="7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4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2" fillId="0" borderId="0"/>
    <xf numFmtId="285" fontId="7" fillId="0" borderId="0"/>
    <xf numFmtId="0" fontId="13" fillId="0" borderId="0"/>
    <xf numFmtId="285" fontId="15" fillId="0" borderId="0"/>
    <xf numFmtId="0" fontId="15" fillId="0" borderId="0"/>
    <xf numFmtId="285" fontId="138" fillId="0" borderId="0"/>
    <xf numFmtId="285" fontId="138" fillId="0" borderId="0"/>
    <xf numFmtId="285" fontId="13" fillId="0" borderId="0"/>
    <xf numFmtId="285" fontId="12" fillId="0" borderId="0"/>
    <xf numFmtId="285" fontId="12" fillId="0" borderId="0"/>
    <xf numFmtId="0" fontId="13" fillId="0" borderId="0"/>
    <xf numFmtId="0" fontId="13" fillId="0" borderId="0"/>
    <xf numFmtId="285" fontId="3" fillId="0" borderId="0"/>
    <xf numFmtId="0" fontId="3" fillId="0" borderId="0"/>
    <xf numFmtId="0" fontId="3" fillId="0" borderId="0"/>
    <xf numFmtId="0" fontId="13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2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2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2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2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2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2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2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2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2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2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2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2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2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2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2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2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2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2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2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2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2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3" fillId="0" borderId="0"/>
    <xf numFmtId="285" fontId="3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3" fillId="0" borderId="0"/>
    <xf numFmtId="285" fontId="12" fillId="0" borderId="0"/>
    <xf numFmtId="285" fontId="12" fillId="0" borderId="0"/>
    <xf numFmtId="285" fontId="7" fillId="0" borderId="0"/>
    <xf numFmtId="0" fontId="13" fillId="0" borderId="0"/>
    <xf numFmtId="0" fontId="13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2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2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2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2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2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2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2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2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2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2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2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2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2" fillId="0" borderId="0"/>
    <xf numFmtId="285" fontId="13" fillId="0" borderId="0"/>
    <xf numFmtId="285" fontId="12" fillId="0" borderId="0"/>
    <xf numFmtId="285" fontId="12" fillId="0" borderId="0"/>
    <xf numFmtId="0" fontId="16" fillId="0" borderId="0">
      <protection locked="0"/>
    </xf>
    <xf numFmtId="0" fontId="139" fillId="46" borderId="5">
      <alignment wrapText="1"/>
      <protection locked="0"/>
    </xf>
    <xf numFmtId="0" fontId="139" fillId="46" borderId="5">
      <alignment wrapText="1"/>
      <protection locked="0"/>
    </xf>
    <xf numFmtId="0" fontId="139" fillId="46" borderId="5">
      <alignment wrapText="1"/>
      <protection locked="0"/>
    </xf>
    <xf numFmtId="0" fontId="139" fillId="46" borderId="5">
      <alignment wrapText="1"/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39" fillId="46" borderId="5">
      <alignment wrapText="1"/>
      <protection locked="0"/>
    </xf>
    <xf numFmtId="0" fontId="139" fillId="46" borderId="5">
      <alignment wrapText="1"/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39" fillId="46" borderId="5">
      <alignment wrapText="1"/>
      <protection locked="0"/>
    </xf>
    <xf numFmtId="285" fontId="7" fillId="0" borderId="0"/>
    <xf numFmtId="0" fontId="13" fillId="0" borderId="0"/>
    <xf numFmtId="0" fontId="12" fillId="0" borderId="0"/>
    <xf numFmtId="0" fontId="13" fillId="0" borderId="0"/>
    <xf numFmtId="285" fontId="12" fillId="0" borderId="0"/>
    <xf numFmtId="285" fontId="7" fillId="0" borderId="0"/>
    <xf numFmtId="285" fontId="7" fillId="0" borderId="0"/>
    <xf numFmtId="285" fontId="13" fillId="0" borderId="0"/>
    <xf numFmtId="285" fontId="12" fillId="0" borderId="0"/>
    <xf numFmtId="285" fontId="12" fillId="0" borderId="0"/>
    <xf numFmtId="285" fontId="7" fillId="0" borderId="0"/>
    <xf numFmtId="0" fontId="13" fillId="0" borderId="0"/>
    <xf numFmtId="0" fontId="12" fillId="0" borderId="0"/>
    <xf numFmtId="0" fontId="13" fillId="0" borderId="0"/>
    <xf numFmtId="285" fontId="13" fillId="0" borderId="0"/>
    <xf numFmtId="285" fontId="12" fillId="0" borderId="0"/>
    <xf numFmtId="285" fontId="12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3" fillId="0" borderId="0"/>
    <xf numFmtId="285" fontId="12" fillId="0" borderId="0"/>
    <xf numFmtId="285" fontId="12" fillId="0" borderId="0"/>
    <xf numFmtId="285" fontId="13" fillId="0" borderId="0"/>
    <xf numFmtId="285" fontId="12" fillId="0" borderId="0"/>
    <xf numFmtId="285" fontId="12" fillId="0" borderId="0"/>
    <xf numFmtId="0" fontId="8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3" fillId="0" borderId="0"/>
    <xf numFmtId="285" fontId="12" fillId="0" borderId="0"/>
    <xf numFmtId="285" fontId="12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2" fillId="0" borderId="0"/>
    <xf numFmtId="285" fontId="13" fillId="0" borderId="0"/>
    <xf numFmtId="285" fontId="12" fillId="0" borderId="0"/>
    <xf numFmtId="285" fontId="12" fillId="0" borderId="0"/>
    <xf numFmtId="285" fontId="13" fillId="0" borderId="0"/>
    <xf numFmtId="285" fontId="12" fillId="0" borderId="0"/>
    <xf numFmtId="285" fontId="12" fillId="0" borderId="0"/>
    <xf numFmtId="285" fontId="13" fillId="0" borderId="0"/>
    <xf numFmtId="285" fontId="12" fillId="0" borderId="0"/>
    <xf numFmtId="285" fontId="12" fillId="0" borderId="0"/>
    <xf numFmtId="0" fontId="13" fillId="0" borderId="0"/>
    <xf numFmtId="0" fontId="13" fillId="0" borderId="0"/>
    <xf numFmtId="285" fontId="7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2" fillId="0" borderId="0"/>
    <xf numFmtId="285" fontId="13" fillId="0" borderId="0"/>
    <xf numFmtId="285" fontId="12" fillId="0" borderId="0"/>
    <xf numFmtId="285" fontId="12" fillId="0" borderId="0"/>
    <xf numFmtId="285" fontId="13" fillId="0" borderId="0"/>
    <xf numFmtId="285" fontId="12" fillId="0" borderId="0"/>
    <xf numFmtId="285" fontId="12" fillId="0" borderId="0"/>
    <xf numFmtId="285" fontId="12" fillId="0" borderId="0"/>
    <xf numFmtId="285" fontId="13" fillId="0" borderId="0"/>
    <xf numFmtId="285" fontId="12" fillId="0" borderId="0"/>
    <xf numFmtId="285" fontId="12" fillId="0" borderId="0"/>
    <xf numFmtId="0" fontId="1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13" fillId="0" borderId="0"/>
    <xf numFmtId="285" fontId="12" fillId="0" borderId="0"/>
    <xf numFmtId="285" fontId="12" fillId="0" borderId="0"/>
    <xf numFmtId="285" fontId="3" fillId="0" borderId="0"/>
    <xf numFmtId="285" fontId="3" fillId="0" borderId="0"/>
    <xf numFmtId="285" fontId="3" fillId="0" borderId="0"/>
    <xf numFmtId="0" fontId="3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2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2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2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2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2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2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2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2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2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2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2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2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2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2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2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2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2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2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2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2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2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2" fillId="0" borderId="0"/>
    <xf numFmtId="285" fontId="12" fillId="0" borderId="0"/>
    <xf numFmtId="285" fontId="12" fillId="0" borderId="0"/>
    <xf numFmtId="285" fontId="12" fillId="0" borderId="0"/>
    <xf numFmtId="285" fontId="10" fillId="0" borderId="0"/>
    <xf numFmtId="285" fontId="10" fillId="0" borderId="0"/>
    <xf numFmtId="285" fontId="12" fillId="0" borderId="0"/>
    <xf numFmtId="285" fontId="13" fillId="0" borderId="0"/>
    <xf numFmtId="285" fontId="12" fillId="0" borderId="0"/>
    <xf numFmtId="285" fontId="12" fillId="0" borderId="0"/>
    <xf numFmtId="285" fontId="13" fillId="0" borderId="0"/>
    <xf numFmtId="285" fontId="12" fillId="0" borderId="0"/>
    <xf numFmtId="285" fontId="12" fillId="0" borderId="0"/>
    <xf numFmtId="285" fontId="7" fillId="0" borderId="0"/>
    <xf numFmtId="0" fontId="13" fillId="0" borderId="0"/>
    <xf numFmtId="285" fontId="13" fillId="0" borderId="0"/>
    <xf numFmtId="285" fontId="12" fillId="0" borderId="0"/>
    <xf numFmtId="285" fontId="12" fillId="0" borderId="0"/>
    <xf numFmtId="285" fontId="13" fillId="0" borderId="0"/>
    <xf numFmtId="285" fontId="12" fillId="0" borderId="0"/>
    <xf numFmtId="285" fontId="12" fillId="0" borderId="0"/>
    <xf numFmtId="285" fontId="12" fillId="0" borderId="0"/>
    <xf numFmtId="285" fontId="15" fillId="0" borderId="0"/>
    <xf numFmtId="0" fontId="15" fillId="0" borderId="0"/>
    <xf numFmtId="285" fontId="138" fillId="0" borderId="0"/>
    <xf numFmtId="285" fontId="138" fillId="0" borderId="0"/>
    <xf numFmtId="285" fontId="12" fillId="0" borderId="0"/>
    <xf numFmtId="285" fontId="13" fillId="0" borderId="0"/>
    <xf numFmtId="285" fontId="12" fillId="0" borderId="0"/>
    <xf numFmtId="285" fontId="12" fillId="0" borderId="0"/>
    <xf numFmtId="285" fontId="3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3" fillId="0" borderId="0"/>
    <xf numFmtId="285" fontId="12" fillId="0" borderId="0"/>
    <xf numFmtId="285" fontId="12" fillId="0" borderId="0"/>
    <xf numFmtId="285" fontId="12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3" fillId="0" borderId="0"/>
    <xf numFmtId="285" fontId="12" fillId="0" borderId="0"/>
    <xf numFmtId="285" fontId="12" fillId="0" borderId="0"/>
    <xf numFmtId="285" fontId="12" fillId="0" borderId="0"/>
    <xf numFmtId="285" fontId="7" fillId="0" borderId="0"/>
    <xf numFmtId="285" fontId="13" fillId="0" borderId="0"/>
    <xf numFmtId="285" fontId="12" fillId="0" borderId="0"/>
    <xf numFmtId="285" fontId="12" fillId="0" borderId="0"/>
    <xf numFmtId="285" fontId="15" fillId="0" borderId="0"/>
    <xf numFmtId="0" fontId="15" fillId="0" borderId="0"/>
    <xf numFmtId="285" fontId="138" fillId="0" borderId="0"/>
    <xf numFmtId="285" fontId="138" fillId="0" borderId="0"/>
    <xf numFmtId="285" fontId="12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3" fillId="0" borderId="0"/>
    <xf numFmtId="285" fontId="12" fillId="0" borderId="0"/>
    <xf numFmtId="285" fontId="12" fillId="0" borderId="0"/>
    <xf numFmtId="0" fontId="13" fillId="0" borderId="0"/>
    <xf numFmtId="0" fontId="13" fillId="0" borderId="0"/>
    <xf numFmtId="285" fontId="3" fillId="0" borderId="0"/>
    <xf numFmtId="285" fontId="15" fillId="0" borderId="0"/>
    <xf numFmtId="0" fontId="15" fillId="0" borderId="0"/>
    <xf numFmtId="285" fontId="138" fillId="0" borderId="0"/>
    <xf numFmtId="285" fontId="138" fillId="0" borderId="0"/>
    <xf numFmtId="285" fontId="12" fillId="0" borderId="0"/>
    <xf numFmtId="285" fontId="12" fillId="0" borderId="0"/>
    <xf numFmtId="285" fontId="12" fillId="0" borderId="0"/>
    <xf numFmtId="0" fontId="12" fillId="0" borderId="0"/>
    <xf numFmtId="285" fontId="12" fillId="0" borderId="0"/>
    <xf numFmtId="285" fontId="13" fillId="0" borderId="0"/>
    <xf numFmtId="285" fontId="13" fillId="0" borderId="0"/>
    <xf numFmtId="285" fontId="12" fillId="0" borderId="0"/>
    <xf numFmtId="285" fontId="12" fillId="0" borderId="0"/>
    <xf numFmtId="285" fontId="12" fillId="0" borderId="0"/>
    <xf numFmtId="285" fontId="12" fillId="0" borderId="0"/>
    <xf numFmtId="285" fontId="7" fillId="0" borderId="0"/>
    <xf numFmtId="0" fontId="12" fillId="0" borderId="0"/>
    <xf numFmtId="0" fontId="13" fillId="0" borderId="0"/>
    <xf numFmtId="285" fontId="13" fillId="0" borderId="0"/>
    <xf numFmtId="285" fontId="13" fillId="0" borderId="0"/>
    <xf numFmtId="285" fontId="12" fillId="0" borderId="0"/>
    <xf numFmtId="285" fontId="12" fillId="0" borderId="0"/>
    <xf numFmtId="0" fontId="13" fillId="0" borderId="0"/>
    <xf numFmtId="285" fontId="3" fillId="0" borderId="0"/>
    <xf numFmtId="285" fontId="3" fillId="0" borderId="0"/>
    <xf numFmtId="285" fontId="3" fillId="0" borderId="0"/>
    <xf numFmtId="285" fontId="15" fillId="0" borderId="0"/>
    <xf numFmtId="0" fontId="15" fillId="0" borderId="0"/>
    <xf numFmtId="285" fontId="138" fillId="0" borderId="0"/>
    <xf numFmtId="285" fontId="138" fillId="0" borderId="0"/>
    <xf numFmtId="285" fontId="12" fillId="0" borderId="0"/>
    <xf numFmtId="285" fontId="7" fillId="0" borderId="0"/>
    <xf numFmtId="285" fontId="13" fillId="0" borderId="0"/>
    <xf numFmtId="285" fontId="12" fillId="0" borderId="0"/>
    <xf numFmtId="285" fontId="12" fillId="0" borderId="0"/>
    <xf numFmtId="285" fontId="13" fillId="0" borderId="0"/>
    <xf numFmtId="285" fontId="12" fillId="0" borderId="0"/>
    <xf numFmtId="285" fontId="12" fillId="0" borderId="0"/>
    <xf numFmtId="285" fontId="13" fillId="0" borderId="0"/>
    <xf numFmtId="285" fontId="12" fillId="0" borderId="0"/>
    <xf numFmtId="285" fontId="12" fillId="0" borderId="0"/>
    <xf numFmtId="285" fontId="13" fillId="0" borderId="0"/>
    <xf numFmtId="285" fontId="12" fillId="0" borderId="0"/>
    <xf numFmtId="285" fontId="12" fillId="0" borderId="0"/>
    <xf numFmtId="285" fontId="13" fillId="0" borderId="0"/>
    <xf numFmtId="285" fontId="12" fillId="0" borderId="0"/>
    <xf numFmtId="285" fontId="12" fillId="0" borderId="0"/>
    <xf numFmtId="285" fontId="12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2" fillId="0" borderId="0"/>
    <xf numFmtId="285" fontId="12" fillId="0" borderId="0"/>
    <xf numFmtId="285" fontId="13" fillId="0" borderId="0"/>
    <xf numFmtId="285" fontId="12" fillId="0" borderId="0"/>
    <xf numFmtId="285" fontId="12" fillId="0" borderId="0"/>
    <xf numFmtId="285" fontId="12" fillId="0" borderId="0"/>
    <xf numFmtId="285" fontId="12" fillId="0" borderId="0"/>
    <xf numFmtId="285" fontId="13" fillId="0" borderId="0"/>
    <xf numFmtId="285" fontId="12" fillId="0" borderId="0"/>
    <xf numFmtId="285" fontId="12" fillId="0" borderId="0"/>
    <xf numFmtId="285" fontId="13" fillId="0" borderId="0"/>
    <xf numFmtId="285" fontId="12" fillId="0" borderId="0"/>
    <xf numFmtId="285" fontId="12" fillId="0" borderId="0"/>
    <xf numFmtId="285" fontId="12" fillId="0" borderId="0"/>
    <xf numFmtId="285" fontId="13" fillId="0" borderId="0"/>
    <xf numFmtId="285" fontId="12" fillId="0" borderId="0"/>
    <xf numFmtId="285" fontId="12" fillId="0" borderId="0"/>
    <xf numFmtId="285" fontId="10" fillId="0" borderId="0"/>
    <xf numFmtId="285" fontId="12" fillId="0" borderId="0"/>
    <xf numFmtId="285" fontId="12" fillId="0" borderId="0"/>
    <xf numFmtId="285" fontId="12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2" fillId="0" borderId="0"/>
    <xf numFmtId="285" fontId="13" fillId="0" borderId="0"/>
    <xf numFmtId="285" fontId="12" fillId="0" borderId="0"/>
    <xf numFmtId="285" fontId="12" fillId="0" borderId="0"/>
    <xf numFmtId="285" fontId="13" fillId="0" borderId="0"/>
    <xf numFmtId="285" fontId="12" fillId="0" borderId="0"/>
    <xf numFmtId="285" fontId="12" fillId="0" borderId="0"/>
    <xf numFmtId="285" fontId="13" fillId="0" borderId="0"/>
    <xf numFmtId="285" fontId="12" fillId="0" borderId="0"/>
    <xf numFmtId="285" fontId="12" fillId="0" borderId="0"/>
    <xf numFmtId="285" fontId="12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3" fillId="0" borderId="0"/>
    <xf numFmtId="285" fontId="12" fillId="0" borderId="0"/>
    <xf numFmtId="285" fontId="12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2" fillId="0" borderId="0"/>
    <xf numFmtId="285" fontId="3" fillId="0" borderId="0"/>
    <xf numFmtId="285" fontId="3" fillId="0" borderId="0"/>
    <xf numFmtId="0" fontId="13" fillId="0" borderId="0"/>
    <xf numFmtId="0" fontId="13" fillId="0" borderId="0"/>
    <xf numFmtId="285" fontId="7" fillId="0" borderId="0"/>
    <xf numFmtId="285" fontId="13" fillId="0" borderId="0"/>
    <xf numFmtId="285" fontId="12" fillId="0" borderId="0"/>
    <xf numFmtId="285" fontId="12" fillId="0" borderId="0"/>
    <xf numFmtId="285" fontId="13" fillId="0" borderId="0"/>
    <xf numFmtId="285" fontId="12" fillId="0" borderId="0"/>
    <xf numFmtId="285" fontId="12" fillId="0" borderId="0"/>
    <xf numFmtId="285" fontId="13" fillId="0" borderId="0"/>
    <xf numFmtId="285" fontId="13" fillId="0" borderId="0"/>
    <xf numFmtId="285" fontId="12" fillId="0" borderId="0"/>
    <xf numFmtId="285" fontId="12" fillId="0" borderId="0"/>
    <xf numFmtId="285" fontId="13" fillId="0" borderId="0"/>
    <xf numFmtId="285" fontId="12" fillId="0" borderId="0"/>
    <xf numFmtId="285" fontId="12" fillId="0" borderId="0"/>
    <xf numFmtId="285" fontId="12" fillId="0" borderId="0"/>
    <xf numFmtId="285" fontId="12" fillId="0" borderId="0"/>
    <xf numFmtId="285" fontId="13" fillId="0" borderId="0"/>
    <xf numFmtId="285" fontId="12" fillId="0" borderId="0"/>
    <xf numFmtId="285" fontId="12" fillId="0" borderId="0"/>
    <xf numFmtId="285" fontId="12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3" fillId="0" borderId="0"/>
    <xf numFmtId="285" fontId="12" fillId="0" borderId="0"/>
    <xf numFmtId="285" fontId="12" fillId="0" borderId="0"/>
    <xf numFmtId="285" fontId="13" fillId="0" borderId="0"/>
    <xf numFmtId="285" fontId="12" fillId="0" borderId="0"/>
    <xf numFmtId="285" fontId="12" fillId="0" borderId="0"/>
    <xf numFmtId="285" fontId="12" fillId="0" borderId="0"/>
    <xf numFmtId="285" fontId="13" fillId="0" borderId="0"/>
    <xf numFmtId="285" fontId="12" fillId="0" borderId="0"/>
    <xf numFmtId="285" fontId="12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2" fillId="0" borderId="0"/>
    <xf numFmtId="285" fontId="3" fillId="0" borderId="0"/>
    <xf numFmtId="285" fontId="12" fillId="0" borderId="0"/>
    <xf numFmtId="285" fontId="3" fillId="0" borderId="0"/>
    <xf numFmtId="285" fontId="15" fillId="0" borderId="0"/>
    <xf numFmtId="285" fontId="138" fillId="0" borderId="0"/>
    <xf numFmtId="285" fontId="138" fillId="0" borderId="0"/>
    <xf numFmtId="285" fontId="12" fillId="0" borderId="0"/>
    <xf numFmtId="285" fontId="3" fillId="0" borderId="0"/>
    <xf numFmtId="285" fontId="12" fillId="0" borderId="0"/>
    <xf numFmtId="285" fontId="13" fillId="0" borderId="0"/>
    <xf numFmtId="285" fontId="12" fillId="0" borderId="0"/>
    <xf numFmtId="285" fontId="12" fillId="0" borderId="0"/>
    <xf numFmtId="285" fontId="13" fillId="0" borderId="0"/>
    <xf numFmtId="285" fontId="12" fillId="0" borderId="0"/>
    <xf numFmtId="285" fontId="12" fillId="0" borderId="0"/>
    <xf numFmtId="285" fontId="15" fillId="0" borderId="0"/>
    <xf numFmtId="0" fontId="15" fillId="0" borderId="0"/>
    <xf numFmtId="285" fontId="138" fillId="0" borderId="0"/>
    <xf numFmtId="285" fontId="138" fillId="0" borderId="0"/>
    <xf numFmtId="285" fontId="13" fillId="0" borderId="0"/>
    <xf numFmtId="285" fontId="12" fillId="0" borderId="0"/>
    <xf numFmtId="285" fontId="12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2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3" fillId="0" borderId="0"/>
    <xf numFmtId="285" fontId="12" fillId="0" borderId="0"/>
    <xf numFmtId="285" fontId="12" fillId="0" borderId="0"/>
    <xf numFmtId="285" fontId="13" fillId="0" borderId="0"/>
    <xf numFmtId="285" fontId="12" fillId="0" borderId="0"/>
    <xf numFmtId="285" fontId="12" fillId="0" borderId="0"/>
    <xf numFmtId="285" fontId="13" fillId="0" borderId="0"/>
    <xf numFmtId="285" fontId="12" fillId="0" borderId="0"/>
    <xf numFmtId="285" fontId="12" fillId="0" borderId="0"/>
    <xf numFmtId="285" fontId="15" fillId="0" borderId="0"/>
    <xf numFmtId="285" fontId="15" fillId="0" borderId="0"/>
    <xf numFmtId="285" fontId="138" fillId="0" borderId="0"/>
    <xf numFmtId="285" fontId="138" fillId="0" borderId="0"/>
    <xf numFmtId="285" fontId="13" fillId="0" borderId="0"/>
    <xf numFmtId="285" fontId="12" fillId="0" borderId="0"/>
    <xf numFmtId="285" fontId="12" fillId="0" borderId="0"/>
    <xf numFmtId="0" fontId="12" fillId="0" borderId="0"/>
    <xf numFmtId="285" fontId="7" fillId="0" borderId="0"/>
    <xf numFmtId="285" fontId="13" fillId="0" borderId="0"/>
    <xf numFmtId="285" fontId="12" fillId="0" borderId="0"/>
    <xf numFmtId="285" fontId="12" fillId="0" borderId="0"/>
    <xf numFmtId="285" fontId="13" fillId="0" borderId="0"/>
    <xf numFmtId="285" fontId="12" fillId="0" borderId="0"/>
    <xf numFmtId="285" fontId="12" fillId="0" borderId="0"/>
    <xf numFmtId="285" fontId="13" fillId="0" borderId="0"/>
    <xf numFmtId="285" fontId="12" fillId="0" borderId="0"/>
    <xf numFmtId="285" fontId="12" fillId="0" borderId="0"/>
    <xf numFmtId="0" fontId="12" fillId="0" borderId="0"/>
    <xf numFmtId="285" fontId="13" fillId="0" borderId="0"/>
    <xf numFmtId="285" fontId="12" fillId="0" borderId="0"/>
    <xf numFmtId="285" fontId="12" fillId="0" borderId="0"/>
    <xf numFmtId="0" fontId="16" fillId="0" borderId="0">
      <protection locked="0"/>
    </xf>
    <xf numFmtId="285" fontId="16" fillId="0" borderId="0">
      <protection locked="0"/>
    </xf>
    <xf numFmtId="285" fontId="16" fillId="0" borderId="0">
      <protection locked="0"/>
    </xf>
    <xf numFmtId="0" fontId="16" fillId="0" borderId="0">
      <protection locked="0"/>
    </xf>
    <xf numFmtId="285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285" fontId="16" fillId="0" borderId="10">
      <protection locked="0"/>
    </xf>
    <xf numFmtId="285" fontId="16" fillId="0" borderId="10">
      <protection locked="0"/>
    </xf>
    <xf numFmtId="285" fontId="17" fillId="0" borderId="10">
      <protection locked="0"/>
    </xf>
    <xf numFmtId="285" fontId="17" fillId="0" borderId="10">
      <protection locked="0"/>
    </xf>
    <xf numFmtId="285" fontId="16" fillId="0" borderId="10">
      <protection locked="0"/>
    </xf>
    <xf numFmtId="285" fontId="3" fillId="0" borderId="0"/>
    <xf numFmtId="0" fontId="11" fillId="0" borderId="0">
      <protection locked="0"/>
    </xf>
    <xf numFmtId="0" fontId="18" fillId="0" borderId="0">
      <protection locked="0"/>
    </xf>
    <xf numFmtId="285" fontId="18" fillId="0" borderId="0">
      <protection locked="0"/>
    </xf>
    <xf numFmtId="0" fontId="11" fillId="0" borderId="0">
      <protection locked="0"/>
    </xf>
    <xf numFmtId="0" fontId="18" fillId="0" borderId="0">
      <protection locked="0"/>
    </xf>
    <xf numFmtId="285" fontId="18" fillId="0" borderId="0">
      <protection locked="0"/>
    </xf>
    <xf numFmtId="0" fontId="16" fillId="0" borderId="10">
      <protection locked="0"/>
    </xf>
    <xf numFmtId="0" fontId="17" fillId="0" borderId="10">
      <protection locked="0"/>
    </xf>
    <xf numFmtId="285" fontId="17" fillId="0" borderId="10">
      <protection locked="0"/>
    </xf>
    <xf numFmtId="285" fontId="16" fillId="0" borderId="0">
      <protection locked="0"/>
    </xf>
    <xf numFmtId="285" fontId="16" fillId="0" borderId="10">
      <protection locked="0"/>
    </xf>
    <xf numFmtId="285" fontId="16" fillId="0" borderId="0">
      <protection locked="0"/>
    </xf>
    <xf numFmtId="285" fontId="16" fillId="0" borderId="10">
      <protection locked="0"/>
    </xf>
    <xf numFmtId="285" fontId="16" fillId="0" borderId="0">
      <protection locked="0"/>
    </xf>
    <xf numFmtId="285" fontId="16" fillId="0" borderId="10">
      <protection locked="0"/>
    </xf>
    <xf numFmtId="285" fontId="16" fillId="0" borderId="0">
      <protection locked="0"/>
    </xf>
    <xf numFmtId="285" fontId="16" fillId="0" borderId="10">
      <protection locked="0"/>
    </xf>
    <xf numFmtId="285" fontId="16" fillId="0" borderId="0">
      <protection locked="0"/>
    </xf>
    <xf numFmtId="285" fontId="16" fillId="0" borderId="10">
      <protection locked="0"/>
    </xf>
    <xf numFmtId="285" fontId="16" fillId="0" borderId="0">
      <protection locked="0"/>
    </xf>
    <xf numFmtId="285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285" fontId="16" fillId="0" borderId="0">
      <protection locked="0"/>
    </xf>
    <xf numFmtId="285" fontId="16" fillId="0" borderId="10">
      <protection locked="0"/>
    </xf>
    <xf numFmtId="285" fontId="16" fillId="0" borderId="0">
      <protection locked="0"/>
    </xf>
    <xf numFmtId="285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285" fontId="16" fillId="0" borderId="0">
      <protection locked="0"/>
    </xf>
    <xf numFmtId="285" fontId="16" fillId="0" borderId="10">
      <protection locked="0"/>
    </xf>
    <xf numFmtId="285" fontId="16" fillId="0" borderId="0">
      <protection locked="0"/>
    </xf>
    <xf numFmtId="285" fontId="16" fillId="0" borderId="10">
      <protection locked="0"/>
    </xf>
    <xf numFmtId="285" fontId="16" fillId="0" borderId="0">
      <protection locked="0"/>
    </xf>
    <xf numFmtId="285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285" fontId="16" fillId="0" borderId="0">
      <protection locked="0"/>
    </xf>
    <xf numFmtId="285" fontId="16" fillId="0" borderId="10">
      <protection locked="0"/>
    </xf>
    <xf numFmtId="285" fontId="16" fillId="0" borderId="0">
      <protection locked="0"/>
    </xf>
    <xf numFmtId="285" fontId="16" fillId="0" borderId="10">
      <protection locked="0"/>
    </xf>
    <xf numFmtId="285" fontId="16" fillId="0" borderId="0">
      <protection locked="0"/>
    </xf>
    <xf numFmtId="285" fontId="16" fillId="0" borderId="10">
      <protection locked="0"/>
    </xf>
    <xf numFmtId="285" fontId="16" fillId="0" borderId="0">
      <protection locked="0"/>
    </xf>
    <xf numFmtId="285" fontId="16" fillId="0" borderId="10">
      <protection locked="0"/>
    </xf>
    <xf numFmtId="285" fontId="16" fillId="0" borderId="0">
      <protection locked="0"/>
    </xf>
    <xf numFmtId="285" fontId="16" fillId="0" borderId="10">
      <protection locked="0"/>
    </xf>
    <xf numFmtId="285" fontId="16" fillId="0" borderId="0">
      <protection locked="0"/>
    </xf>
    <xf numFmtId="285" fontId="16" fillId="0" borderId="0">
      <protection locked="0"/>
    </xf>
    <xf numFmtId="285" fontId="16" fillId="0" borderId="0">
      <protection locked="0"/>
    </xf>
    <xf numFmtId="285" fontId="16" fillId="0" borderId="0">
      <protection locked="0"/>
    </xf>
    <xf numFmtId="285" fontId="16" fillId="0" borderId="0">
      <protection locked="0"/>
    </xf>
    <xf numFmtId="285" fontId="16" fillId="0" borderId="0">
      <protection locked="0"/>
    </xf>
    <xf numFmtId="285" fontId="16" fillId="0" borderId="0">
      <protection locked="0"/>
    </xf>
    <xf numFmtId="285" fontId="16" fillId="0" borderId="0">
      <protection locked="0"/>
    </xf>
    <xf numFmtId="285" fontId="16" fillId="0" borderId="0">
      <protection locked="0"/>
    </xf>
    <xf numFmtId="285" fontId="16" fillId="0" borderId="0">
      <protection locked="0"/>
    </xf>
    <xf numFmtId="285" fontId="16" fillId="0" borderId="0">
      <protection locked="0"/>
    </xf>
    <xf numFmtId="285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285" fontId="16" fillId="0" borderId="0">
      <protection locked="0"/>
    </xf>
    <xf numFmtId="285" fontId="16" fillId="0" borderId="0">
      <protection locked="0"/>
    </xf>
    <xf numFmtId="285" fontId="16" fillId="0" borderId="0">
      <protection locked="0"/>
    </xf>
    <xf numFmtId="285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285" fontId="16" fillId="0" borderId="0">
      <protection locked="0"/>
    </xf>
    <xf numFmtId="285" fontId="16" fillId="0" borderId="0">
      <protection locked="0"/>
    </xf>
    <xf numFmtId="285" fontId="16" fillId="0" borderId="0">
      <protection locked="0"/>
    </xf>
    <xf numFmtId="285" fontId="16" fillId="0" borderId="0">
      <protection locked="0"/>
    </xf>
    <xf numFmtId="285" fontId="16" fillId="0" borderId="0">
      <protection locked="0"/>
    </xf>
    <xf numFmtId="285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285" fontId="16" fillId="0" borderId="0">
      <protection locked="0"/>
    </xf>
    <xf numFmtId="285" fontId="16" fillId="0" borderId="0">
      <protection locked="0"/>
    </xf>
    <xf numFmtId="285" fontId="16" fillId="0" borderId="0">
      <protection locked="0"/>
    </xf>
    <xf numFmtId="285" fontId="16" fillId="0" borderId="0">
      <protection locked="0"/>
    </xf>
    <xf numFmtId="285" fontId="16" fillId="0" borderId="0">
      <protection locked="0"/>
    </xf>
    <xf numFmtId="285" fontId="16" fillId="0" borderId="0">
      <protection locked="0"/>
    </xf>
    <xf numFmtId="285" fontId="16" fillId="0" borderId="0">
      <protection locked="0"/>
    </xf>
    <xf numFmtId="285" fontId="16" fillId="0" borderId="0">
      <protection locked="0"/>
    </xf>
    <xf numFmtId="285" fontId="16" fillId="0" borderId="0">
      <protection locked="0"/>
    </xf>
    <xf numFmtId="285" fontId="16" fillId="0" borderId="0">
      <protection locked="0"/>
    </xf>
    <xf numFmtId="285" fontId="16" fillId="0" borderId="0">
      <protection locked="0"/>
    </xf>
    <xf numFmtId="285" fontId="11" fillId="0" borderId="0">
      <protection locked="0"/>
    </xf>
    <xf numFmtId="285" fontId="11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24" fillId="64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5" fillId="65" borderId="0" applyNumberFormat="0" applyBorder="0" applyAlignment="0" applyProtection="0"/>
    <xf numFmtId="0" fontId="19" fillId="6" borderId="0" applyNumberFormat="0" applyBorder="0" applyAlignment="0" applyProtection="0"/>
    <xf numFmtId="0" fontId="5" fillId="66" borderId="0" applyNumberFormat="0" applyBorder="0" applyAlignment="0" applyProtection="0"/>
    <xf numFmtId="0" fontId="19" fillId="7" borderId="0" applyNumberFormat="0" applyBorder="0" applyAlignment="0" applyProtection="0"/>
    <xf numFmtId="0" fontId="20" fillId="2" borderId="0" applyNumberFormat="0" applyBorder="0" applyAlignment="0" applyProtection="0"/>
    <xf numFmtId="285" fontId="20" fillId="2" borderId="0" applyNumberFormat="0" applyBorder="0" applyAlignment="0" applyProtection="0"/>
    <xf numFmtId="0" fontId="20" fillId="3" borderId="0" applyNumberFormat="0" applyBorder="0" applyAlignment="0" applyProtection="0"/>
    <xf numFmtId="285" fontId="20" fillId="3" borderId="0" applyNumberFormat="0" applyBorder="0" applyAlignment="0" applyProtection="0"/>
    <xf numFmtId="0" fontId="20" fillId="4" borderId="0" applyNumberFormat="0" applyBorder="0" applyAlignment="0" applyProtection="0"/>
    <xf numFmtId="285" fontId="20" fillId="4" borderId="0" applyNumberFormat="0" applyBorder="0" applyAlignment="0" applyProtection="0"/>
    <xf numFmtId="0" fontId="20" fillId="5" borderId="0" applyNumberFormat="0" applyBorder="0" applyAlignment="0" applyProtection="0"/>
    <xf numFmtId="285" fontId="20" fillId="5" borderId="0" applyNumberFormat="0" applyBorder="0" applyAlignment="0" applyProtection="0"/>
    <xf numFmtId="0" fontId="20" fillId="6" borderId="0" applyNumberFormat="0" applyBorder="0" applyAlignment="0" applyProtection="0"/>
    <xf numFmtId="285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5" borderId="0" applyNumberFormat="0" applyBorder="0" applyAlignment="0" applyProtection="0"/>
    <xf numFmtId="0" fontId="5" fillId="65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20" fillId="9" borderId="0" applyNumberFormat="0" applyBorder="0" applyAlignment="0" applyProtection="0"/>
    <xf numFmtId="285" fontId="20" fillId="9" borderId="0" applyNumberFormat="0" applyBorder="0" applyAlignment="0" applyProtection="0"/>
    <xf numFmtId="0" fontId="20" fillId="10" borderId="0" applyNumberFormat="0" applyBorder="0" applyAlignment="0" applyProtection="0"/>
    <xf numFmtId="285" fontId="20" fillId="10" borderId="0" applyNumberFormat="0" applyBorder="0" applyAlignment="0" applyProtection="0"/>
    <xf numFmtId="0" fontId="20" fillId="11" borderId="0" applyNumberFormat="0" applyBorder="0" applyAlignment="0" applyProtection="0"/>
    <xf numFmtId="285" fontId="20" fillId="11" borderId="0" applyNumberFormat="0" applyBorder="0" applyAlignment="0" applyProtection="0"/>
    <xf numFmtId="0" fontId="20" fillId="5" borderId="0" applyNumberFormat="0" applyBorder="0" applyAlignment="0" applyProtection="0"/>
    <xf numFmtId="285" fontId="20" fillId="5" borderId="0" applyNumberFormat="0" applyBorder="0" applyAlignment="0" applyProtection="0"/>
    <xf numFmtId="0" fontId="20" fillId="9" borderId="0" applyNumberFormat="0" applyBorder="0" applyAlignment="0" applyProtection="0"/>
    <xf numFmtId="285" fontId="20" fillId="9" borderId="0" applyNumberFormat="0" applyBorder="0" applyAlignment="0" applyProtection="0"/>
    <xf numFmtId="0" fontId="20" fillId="12" borderId="0" applyNumberFormat="0" applyBorder="0" applyAlignment="0" applyProtection="0"/>
    <xf numFmtId="285" fontId="20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1" fillId="67" borderId="0" applyNumberFormat="0" applyBorder="0" applyAlignment="0" applyProtection="0"/>
    <xf numFmtId="0" fontId="22" fillId="16" borderId="0" applyNumberFormat="0" applyBorder="0" applyAlignment="0" applyProtection="0"/>
    <xf numFmtId="0" fontId="23" fillId="13" borderId="0" applyNumberFormat="0" applyBorder="0" applyAlignment="0" applyProtection="0"/>
    <xf numFmtId="285" fontId="23" fillId="13" borderId="0" applyNumberFormat="0" applyBorder="0" applyAlignment="0" applyProtection="0"/>
    <xf numFmtId="0" fontId="23" fillId="10" borderId="0" applyNumberFormat="0" applyBorder="0" applyAlignment="0" applyProtection="0"/>
    <xf numFmtId="285" fontId="23" fillId="10" borderId="0" applyNumberFormat="0" applyBorder="0" applyAlignment="0" applyProtection="0"/>
    <xf numFmtId="0" fontId="23" fillId="11" borderId="0" applyNumberFormat="0" applyBorder="0" applyAlignment="0" applyProtection="0"/>
    <xf numFmtId="285" fontId="23" fillId="11" borderId="0" applyNumberFormat="0" applyBorder="0" applyAlignment="0" applyProtection="0"/>
    <xf numFmtId="0" fontId="23" fillId="14" borderId="0" applyNumberFormat="0" applyBorder="0" applyAlignment="0" applyProtection="0"/>
    <xf numFmtId="285" fontId="23" fillId="14" borderId="0" applyNumberFormat="0" applyBorder="0" applyAlignment="0" applyProtection="0"/>
    <xf numFmtId="0" fontId="23" fillId="15" borderId="0" applyNumberFormat="0" applyBorder="0" applyAlignment="0" applyProtection="0"/>
    <xf numFmtId="285" fontId="23" fillId="15" borderId="0" applyNumberFormat="0" applyBorder="0" applyAlignment="0" applyProtection="0"/>
    <xf numFmtId="0" fontId="23" fillId="16" borderId="0" applyNumberFormat="0" applyBorder="0" applyAlignment="0" applyProtection="0"/>
    <xf numFmtId="285" fontId="23" fillId="16" borderId="0" applyNumberFormat="0" applyBorder="0" applyAlignment="0" applyProtection="0"/>
    <xf numFmtId="0" fontId="74" fillId="0" borderId="0">
      <alignment horizontal="right"/>
    </xf>
    <xf numFmtId="0" fontId="16" fillId="0" borderId="0">
      <protection locked="0"/>
    </xf>
    <xf numFmtId="0" fontId="16" fillId="0" borderId="0">
      <protection locked="0"/>
    </xf>
    <xf numFmtId="285" fontId="5" fillId="18" borderId="0" applyNumberFormat="0" applyBorder="0" applyAlignment="0" applyProtection="0"/>
    <xf numFmtId="285" fontId="5" fillId="19" borderId="0" applyNumberFormat="0" applyBorder="0" applyAlignment="0" applyProtection="0"/>
    <xf numFmtId="285" fontId="21" fillId="20" borderId="0" applyNumberFormat="0" applyBorder="0" applyAlignment="0" applyProtection="0"/>
    <xf numFmtId="0" fontId="22" fillId="17" borderId="0" applyNumberFormat="0" applyBorder="0" applyAlignment="0" applyProtection="0"/>
    <xf numFmtId="0" fontId="21" fillId="68" borderId="0" applyNumberFormat="0" applyBorder="0" applyAlignment="0" applyProtection="0"/>
    <xf numFmtId="0" fontId="21" fillId="68" borderId="0" applyNumberFormat="0" applyBorder="0" applyAlignment="0" applyProtection="0"/>
    <xf numFmtId="0" fontId="21" fillId="68" borderId="0" applyNumberFormat="0" applyBorder="0" applyAlignment="0" applyProtection="0"/>
    <xf numFmtId="285" fontId="5" fillId="22" borderId="0" applyNumberFormat="0" applyBorder="0" applyAlignment="0" applyProtection="0"/>
    <xf numFmtId="285" fontId="5" fillId="23" borderId="0" applyNumberFormat="0" applyBorder="0" applyAlignment="0" applyProtection="0"/>
    <xf numFmtId="285" fontId="21" fillId="23" borderId="0" applyNumberFormat="0" applyBorder="0" applyAlignment="0" applyProtection="0"/>
    <xf numFmtId="0" fontId="22" fillId="21" borderId="0" applyNumberFormat="0" applyBorder="0" applyAlignment="0" applyProtection="0"/>
    <xf numFmtId="0" fontId="21" fillId="69" borderId="0" applyNumberFormat="0" applyBorder="0" applyAlignment="0" applyProtection="0"/>
    <xf numFmtId="0" fontId="21" fillId="69" borderId="0" applyNumberFormat="0" applyBorder="0" applyAlignment="0" applyProtection="0"/>
    <xf numFmtId="0" fontId="21" fillId="70" borderId="0" applyNumberFormat="0" applyBorder="0" applyAlignment="0" applyProtection="0"/>
    <xf numFmtId="285" fontId="5" fillId="25" borderId="0" applyNumberFormat="0" applyBorder="0" applyAlignment="0" applyProtection="0"/>
    <xf numFmtId="285" fontId="5" fillId="26" borderId="0" applyNumberFormat="0" applyBorder="0" applyAlignment="0" applyProtection="0"/>
    <xf numFmtId="285" fontId="21" fillId="26" borderId="0" applyNumberFormat="0" applyBorder="0" applyAlignment="0" applyProtection="0"/>
    <xf numFmtId="0" fontId="22" fillId="24" borderId="0" applyNumberFormat="0" applyBorder="0" applyAlignment="0" applyProtection="0"/>
    <xf numFmtId="0" fontId="21" fillId="71" borderId="0" applyNumberFormat="0" applyBorder="0" applyAlignment="0" applyProtection="0"/>
    <xf numFmtId="0" fontId="21" fillId="71" borderId="0" applyNumberFormat="0" applyBorder="0" applyAlignment="0" applyProtection="0"/>
    <xf numFmtId="0" fontId="21" fillId="71" borderId="0" applyNumberFormat="0" applyBorder="0" applyAlignment="0" applyProtection="0"/>
    <xf numFmtId="285" fontId="5" fillId="27" borderId="0" applyNumberFormat="0" applyBorder="0" applyAlignment="0" applyProtection="0"/>
    <xf numFmtId="285" fontId="5" fillId="27" borderId="0" applyNumberFormat="0" applyBorder="0" applyAlignment="0" applyProtection="0"/>
    <xf numFmtId="285" fontId="21" fillId="19" borderId="0" applyNumberFormat="0" applyBorder="0" applyAlignment="0" applyProtection="0"/>
    <xf numFmtId="0" fontId="22" fillId="14" borderId="0" applyNumberFormat="0" applyBorder="0" applyAlignment="0" applyProtection="0"/>
    <xf numFmtId="0" fontId="21" fillId="72" borderId="0" applyNumberFormat="0" applyBorder="0" applyAlignment="0" applyProtection="0"/>
    <xf numFmtId="0" fontId="21" fillId="72" borderId="0" applyNumberFormat="0" applyBorder="0" applyAlignment="0" applyProtection="0"/>
    <xf numFmtId="0" fontId="21" fillId="72" borderId="0" applyNumberFormat="0" applyBorder="0" applyAlignment="0" applyProtection="0"/>
    <xf numFmtId="285" fontId="5" fillId="28" borderId="0" applyNumberFormat="0" applyBorder="0" applyAlignment="0" applyProtection="0"/>
    <xf numFmtId="285" fontId="5" fillId="29" borderId="0" applyNumberFormat="0" applyBorder="0" applyAlignment="0" applyProtection="0"/>
    <xf numFmtId="285" fontId="21" fillId="20" borderId="0" applyNumberFormat="0" applyBorder="0" applyAlignment="0" applyProtection="0"/>
    <xf numFmtId="0" fontId="22" fillId="15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67" borderId="0" applyNumberFormat="0" applyBorder="0" applyAlignment="0" applyProtection="0"/>
    <xf numFmtId="285" fontId="5" fillId="31" borderId="0" applyNumberFormat="0" applyBorder="0" applyAlignment="0" applyProtection="0"/>
    <xf numFmtId="285" fontId="5" fillId="32" borderId="0" applyNumberFormat="0" applyBorder="0" applyAlignment="0" applyProtection="0"/>
    <xf numFmtId="285" fontId="21" fillId="33" borderId="0" applyNumberFormat="0" applyBorder="0" applyAlignment="0" applyProtection="0"/>
    <xf numFmtId="0" fontId="22" fillId="30" borderId="0" applyNumberFormat="0" applyBorder="0" applyAlignment="0" applyProtection="0"/>
    <xf numFmtId="0" fontId="21" fillId="74" borderId="0" applyNumberFormat="0" applyBorder="0" applyAlignment="0" applyProtection="0"/>
    <xf numFmtId="0" fontId="21" fillId="74" borderId="0" applyNumberFormat="0" applyBorder="0" applyAlignment="0" applyProtection="0"/>
    <xf numFmtId="0" fontId="21" fillId="75" borderId="0" applyNumberFormat="0" applyBorder="0" applyAlignment="0" applyProtection="0"/>
    <xf numFmtId="285" fontId="25" fillId="0" borderId="0" applyNumberFormat="0" applyFill="0" applyBorder="0" applyAlignment="0" applyProtection="0">
      <alignment vertical="top"/>
      <protection locked="0"/>
    </xf>
    <xf numFmtId="0" fontId="27" fillId="3" borderId="0" applyNumberFormat="0" applyBorder="0" applyAlignment="0" applyProtection="0"/>
    <xf numFmtId="0" fontId="33" fillId="26" borderId="0"/>
    <xf numFmtId="285" fontId="28" fillId="26" borderId="0"/>
    <xf numFmtId="0" fontId="33" fillId="26" borderId="0"/>
    <xf numFmtId="0" fontId="8" fillId="26" borderId="0"/>
    <xf numFmtId="0" fontId="148" fillId="0" borderId="0" applyNumberFormat="0" applyFill="0" applyBorder="0" applyAlignment="0" applyProtection="0"/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35" fillId="8" borderId="11" applyNumberFormat="0" applyAlignment="0" applyProtection="0"/>
    <xf numFmtId="0" fontId="153" fillId="0" borderId="0" applyFill="0" applyBorder="0" applyProtection="0">
      <alignment horizontal="center"/>
      <protection locked="0"/>
    </xf>
    <xf numFmtId="0" fontId="16" fillId="0" borderId="0">
      <protection locked="0"/>
    </xf>
    <xf numFmtId="0" fontId="37" fillId="35" borderId="13" applyNumberFormat="0" applyAlignment="0" applyProtection="0"/>
    <xf numFmtId="285" fontId="38" fillId="0" borderId="1">
      <alignment horizontal="left" wrapText="1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0" fillId="0" borderId="0" applyNumberFormat="0" applyFill="0" applyBorder="0" applyAlignment="0" applyProtection="0"/>
    <xf numFmtId="0" fontId="161" fillId="0" borderId="0" applyNumberFormat="0" applyAlignment="0">
      <alignment horizontal="left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33" fillId="25" borderId="0"/>
    <xf numFmtId="285" fontId="28" fillId="25" borderId="0"/>
    <xf numFmtId="0" fontId="33" fillId="25" borderId="0"/>
    <xf numFmtId="0" fontId="8" fillId="37" borderId="0"/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6" fillId="0" borderId="0" applyNumberFormat="0" applyFill="0" applyBorder="0" applyAlignment="0" applyProtection="0"/>
    <xf numFmtId="285" fontId="44" fillId="39" borderId="0" applyNumberFormat="0" applyBorder="0" applyAlignment="0" applyProtection="0"/>
    <xf numFmtId="285" fontId="44" fillId="40" borderId="0" applyNumberFormat="0" applyBorder="0" applyAlignment="0" applyProtection="0"/>
    <xf numFmtId="285" fontId="44" fillId="41" borderId="0" applyNumberFormat="0" applyBorder="0" applyAlignment="0" applyProtection="0"/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5" fillId="0" borderId="0" applyNumberFormat="0" applyAlignment="0">
      <alignment horizontal="left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39" fillId="0" borderId="0" applyNumberFormat="0" applyFont="0" applyBorder="0" applyAlignment="0"/>
    <xf numFmtId="0" fontId="51" fillId="4" borderId="0" applyNumberFormat="0" applyBorder="0" applyAlignment="0" applyProtection="0"/>
    <xf numFmtId="0" fontId="52" fillId="78" borderId="0" applyNumberFormat="0" applyBorder="0" applyAlignment="0" applyProtection="0"/>
    <xf numFmtId="0" fontId="53" fillId="0" borderId="36" applyNumberFormat="0" applyAlignment="0" applyProtection="0"/>
    <xf numFmtId="0" fontId="53" fillId="0" borderId="37">
      <alignment horizontal="left" vertical="center"/>
    </xf>
    <xf numFmtId="0" fontId="16" fillId="0" borderId="0">
      <protection locked="0"/>
    </xf>
    <xf numFmtId="0" fontId="16" fillId="0" borderId="0">
      <protection locked="0"/>
    </xf>
    <xf numFmtId="0" fontId="153" fillId="0" borderId="0" applyFill="0" applyAlignment="0" applyProtection="0">
      <protection locked="0"/>
    </xf>
    <xf numFmtId="0" fontId="153" fillId="0" borderId="31" applyFill="0" applyAlignment="0" applyProtection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52" fillId="80" borderId="0" applyNumberFormat="0" applyBorder="0" applyAlignment="0" applyProtection="0"/>
    <xf numFmtId="0" fontId="17" fillId="0" borderId="0">
      <protection locked="0"/>
    </xf>
    <xf numFmtId="0" fontId="5" fillId="81" borderId="24" applyNumberFormat="0" applyAlignment="0">
      <protection locked="0"/>
    </xf>
    <xf numFmtId="0" fontId="5" fillId="81" borderId="24" applyNumberFormat="0" applyAlignment="0">
      <protection locked="0"/>
    </xf>
    <xf numFmtId="0" fontId="5" fillId="81" borderId="24" applyNumberFormat="0" applyAlignment="0">
      <protection locked="0"/>
    </xf>
    <xf numFmtId="0" fontId="7" fillId="81" borderId="24" applyNumberFormat="0" applyAlignment="0">
      <protection locked="0"/>
    </xf>
    <xf numFmtId="0" fontId="7" fillId="81" borderId="24" applyNumberFormat="0" applyAlignment="0">
      <protection locked="0"/>
    </xf>
    <xf numFmtId="0" fontId="7" fillId="81" borderId="24" applyNumberFormat="0" applyAlignment="0">
      <protection locked="0"/>
    </xf>
    <xf numFmtId="0" fontId="7" fillId="81" borderId="24" applyNumberFormat="0" applyAlignment="0">
      <protection locked="0"/>
    </xf>
    <xf numFmtId="0" fontId="169" fillId="0" borderId="1"/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285" fontId="62" fillId="0" borderId="0" applyNumberFormat="0" applyFill="0" applyBorder="0" applyAlignment="0" applyProtection="0">
      <alignment vertical="top"/>
      <protection locked="0"/>
    </xf>
    <xf numFmtId="285" fontId="63" fillId="0" borderId="0">
      <alignment vertical="center"/>
    </xf>
    <xf numFmtId="285" fontId="66" fillId="0" borderId="0" applyProtection="0">
      <alignment vertical="center"/>
      <protection locked="0"/>
    </xf>
    <xf numFmtId="285" fontId="66" fillId="0" borderId="0" applyProtection="0">
      <alignment vertical="center"/>
      <protection locked="0"/>
    </xf>
    <xf numFmtId="285" fontId="65" fillId="0" borderId="0" applyProtection="0">
      <alignment vertical="center"/>
      <protection locked="0"/>
    </xf>
    <xf numFmtId="285" fontId="66" fillId="0" borderId="0" applyNumberFormat="0" applyProtection="0">
      <alignment vertical="top"/>
      <protection locked="0"/>
    </xf>
    <xf numFmtId="285" fontId="66" fillId="0" borderId="0" applyNumberFormat="0" applyProtection="0">
      <alignment vertical="top"/>
      <protection locked="0"/>
    </xf>
    <xf numFmtId="285" fontId="65" fillId="0" borderId="0" applyNumberFormat="0" applyProtection="0">
      <alignment vertical="top"/>
      <protection locked="0"/>
    </xf>
    <xf numFmtId="285" fontId="68" fillId="0" borderId="22" applyAlignment="0"/>
    <xf numFmtId="285" fontId="68" fillId="0" borderId="22" applyAlignment="0"/>
    <xf numFmtId="285" fontId="67" fillId="0" borderId="22" applyAlignment="0"/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57" fillId="0" borderId="0"/>
    <xf numFmtId="0" fontId="157" fillId="0" borderId="0"/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6" fillId="0" borderId="0">
      <protection locked="0"/>
    </xf>
    <xf numFmtId="0" fontId="17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285" fontId="8" fillId="0" borderId="24" applyNumberFormat="0" applyFont="0" applyFill="0" applyAlignment="0" applyProtection="0"/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79" fillId="0" borderId="0">
      <protection locked="0"/>
    </xf>
    <xf numFmtId="0" fontId="72" fillId="42" borderId="0" applyNumberFormat="0" applyBorder="0" applyAlignment="0" applyProtection="0"/>
    <xf numFmtId="0" fontId="24" fillId="0" borderId="39"/>
    <xf numFmtId="0" fontId="16" fillId="0" borderId="0">
      <protection locked="0"/>
    </xf>
    <xf numFmtId="0" fontId="8" fillId="0" borderId="0"/>
    <xf numFmtId="0" fontId="8" fillId="0" borderId="0"/>
    <xf numFmtId="0" fontId="156" fillId="0" borderId="0"/>
    <xf numFmtId="0" fontId="180" fillId="0" borderId="0"/>
    <xf numFmtId="0" fontId="156" fillId="0" borderId="0"/>
    <xf numFmtId="0" fontId="39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39" fillId="0" borderId="0"/>
    <xf numFmtId="0" fontId="181" fillId="0" borderId="0"/>
    <xf numFmtId="285" fontId="3" fillId="0" borderId="0"/>
    <xf numFmtId="0" fontId="3" fillId="0" borderId="0"/>
    <xf numFmtId="285" fontId="73" fillId="0" borderId="0"/>
    <xf numFmtId="0" fontId="8" fillId="0" borderId="0"/>
    <xf numFmtId="285" fontId="2" fillId="0" borderId="0"/>
    <xf numFmtId="285" fontId="2" fillId="0" borderId="0"/>
    <xf numFmtId="285" fontId="2" fillId="0" borderId="0"/>
    <xf numFmtId="285" fontId="2" fillId="0" borderId="0"/>
    <xf numFmtId="285" fontId="2" fillId="0" borderId="0"/>
    <xf numFmtId="285" fontId="2" fillId="0" borderId="0"/>
    <xf numFmtId="0" fontId="2" fillId="0" borderId="0"/>
    <xf numFmtId="285" fontId="2" fillId="0" borderId="0"/>
    <xf numFmtId="285" fontId="2" fillId="0" borderId="0"/>
    <xf numFmtId="28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85" fontId="8" fillId="0" borderId="0"/>
    <xf numFmtId="285" fontId="8" fillId="0" borderId="0"/>
    <xf numFmtId="285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285" fontId="2" fillId="0" borderId="0"/>
    <xf numFmtId="285" fontId="2" fillId="0" borderId="0"/>
    <xf numFmtId="28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85" fontId="2" fillId="0" borderId="0"/>
    <xf numFmtId="285" fontId="2" fillId="0" borderId="0"/>
    <xf numFmtId="285" fontId="2" fillId="0" borderId="0"/>
    <xf numFmtId="0" fontId="8" fillId="0" borderId="0"/>
    <xf numFmtId="285" fontId="2" fillId="0" borderId="0"/>
    <xf numFmtId="285" fontId="2" fillId="0" borderId="0"/>
    <xf numFmtId="285" fontId="2" fillId="0" borderId="0"/>
    <xf numFmtId="285" fontId="2" fillId="0" borderId="0"/>
    <xf numFmtId="285" fontId="2" fillId="0" borderId="0"/>
    <xf numFmtId="285" fontId="2" fillId="0" borderId="0"/>
    <xf numFmtId="0" fontId="8" fillId="0" borderId="0"/>
    <xf numFmtId="285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156" fillId="0" borderId="0"/>
    <xf numFmtId="0" fontId="8" fillId="0" borderId="0"/>
    <xf numFmtId="0" fontId="156" fillId="0" borderId="0"/>
    <xf numFmtId="0" fontId="8" fillId="0" borderId="0"/>
    <xf numFmtId="285" fontId="75" fillId="0" borderId="0"/>
    <xf numFmtId="0" fontId="75" fillId="0" borderId="0"/>
    <xf numFmtId="285" fontId="74" fillId="0" borderId="0"/>
    <xf numFmtId="0" fontId="19" fillId="48" borderId="25" applyNumberFormat="0" applyFont="0" applyAlignment="0" applyProtection="0"/>
    <xf numFmtId="0" fontId="5" fillId="48" borderId="25" applyNumberFormat="0" applyFont="0" applyAlignment="0" applyProtection="0"/>
    <xf numFmtId="0" fontId="17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285" fontId="39" fillId="0" borderId="0"/>
    <xf numFmtId="0" fontId="77" fillId="8" borderId="26" applyNumberFormat="0" applyAlignment="0" applyProtection="0"/>
    <xf numFmtId="285" fontId="78" fillId="36" borderId="0" applyFill="0" applyBorder="0" applyProtection="0">
      <alignment horizontal="center"/>
    </xf>
    <xf numFmtId="285" fontId="79" fillId="0" borderId="0"/>
    <xf numFmtId="0" fontId="80" fillId="82" borderId="0"/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10">
      <protection locked="0"/>
    </xf>
    <xf numFmtId="285" fontId="79" fillId="0" borderId="0"/>
    <xf numFmtId="285" fontId="81" fillId="0" borderId="0" applyProtection="0"/>
    <xf numFmtId="0" fontId="16" fillId="0" borderId="0">
      <protection locked="0"/>
    </xf>
    <xf numFmtId="0" fontId="16" fillId="0" borderId="0">
      <protection locked="0"/>
    </xf>
    <xf numFmtId="0" fontId="30" fillId="81" borderId="26" applyNumberFormat="0" applyProtection="0">
      <alignment vertical="center"/>
    </xf>
    <xf numFmtId="0" fontId="47" fillId="81" borderId="26" applyNumberFormat="0" applyProtection="0">
      <alignment vertical="center"/>
    </xf>
    <xf numFmtId="0" fontId="30" fillId="81" borderId="26" applyNumberFormat="0" applyProtection="0">
      <alignment horizontal="left" vertical="center" indent="1"/>
    </xf>
    <xf numFmtId="0" fontId="30" fillId="81" borderId="26" applyNumberFormat="0" applyProtection="0">
      <alignment horizontal="left" vertical="center" indent="1"/>
    </xf>
    <xf numFmtId="285" fontId="3" fillId="49" borderId="26" applyNumberFormat="0" applyProtection="0">
      <alignment horizontal="left" vertical="center" indent="1"/>
    </xf>
    <xf numFmtId="0" fontId="30" fillId="83" borderId="26" applyNumberFormat="0" applyProtection="0">
      <alignment horizontal="right" vertical="center"/>
    </xf>
    <xf numFmtId="0" fontId="30" fillId="84" borderId="26" applyNumberFormat="0" applyProtection="0">
      <alignment horizontal="right" vertical="center"/>
    </xf>
    <xf numFmtId="0" fontId="30" fillId="70" borderId="26" applyNumberFormat="0" applyProtection="0">
      <alignment horizontal="right" vertical="center"/>
    </xf>
    <xf numFmtId="0" fontId="30" fillId="85" borderId="26" applyNumberFormat="0" applyProtection="0">
      <alignment horizontal="right" vertical="center"/>
    </xf>
    <xf numFmtId="0" fontId="30" fillId="86" borderId="26" applyNumberFormat="0" applyProtection="0">
      <alignment horizontal="right" vertical="center"/>
    </xf>
    <xf numFmtId="0" fontId="30" fillId="75" borderId="26" applyNumberFormat="0" applyProtection="0">
      <alignment horizontal="right" vertical="center"/>
    </xf>
    <xf numFmtId="0" fontId="30" fillId="71" borderId="26" applyNumberFormat="0" applyProtection="0">
      <alignment horizontal="right" vertical="center"/>
    </xf>
    <xf numFmtId="0" fontId="30" fillId="87" borderId="26" applyNumberFormat="0" applyProtection="0">
      <alignment horizontal="right" vertical="center"/>
    </xf>
    <xf numFmtId="0" fontId="30" fillId="88" borderId="26" applyNumberFormat="0" applyProtection="0">
      <alignment horizontal="right" vertical="center"/>
    </xf>
    <xf numFmtId="0" fontId="29" fillId="89" borderId="26" applyNumberFormat="0" applyProtection="0">
      <alignment horizontal="left" vertical="center" indent="1"/>
    </xf>
    <xf numFmtId="0" fontId="30" fillId="90" borderId="41" applyNumberFormat="0" applyProtection="0">
      <alignment horizontal="left" vertical="center" indent="1"/>
    </xf>
    <xf numFmtId="0" fontId="84" fillId="91" borderId="0" applyNumberFormat="0" applyProtection="0">
      <alignment horizontal="left" vertical="center" indent="1"/>
    </xf>
    <xf numFmtId="285" fontId="3" fillId="49" borderId="26" applyNumberFormat="0" applyProtection="0">
      <alignment horizontal="left" vertical="center" indent="1"/>
    </xf>
    <xf numFmtId="0" fontId="85" fillId="90" borderId="26" applyNumberFormat="0" applyProtection="0">
      <alignment horizontal="left" vertical="center" indent="1"/>
    </xf>
    <xf numFmtId="0" fontId="85" fillId="92" borderId="26" applyNumberFormat="0" applyProtection="0">
      <alignment horizontal="left" vertical="center" indent="1"/>
    </xf>
    <xf numFmtId="285" fontId="3" fillId="62" borderId="26" applyNumberFormat="0" applyProtection="0">
      <alignment horizontal="left" vertical="center" indent="1"/>
    </xf>
    <xf numFmtId="285" fontId="3" fillId="62" borderId="26" applyNumberFormat="0" applyProtection="0">
      <alignment horizontal="left" vertical="center" indent="1"/>
    </xf>
    <xf numFmtId="285" fontId="3" fillId="63" borderId="26" applyNumberFormat="0" applyProtection="0">
      <alignment horizontal="left" vertical="center" indent="1"/>
    </xf>
    <xf numFmtId="285" fontId="3" fillId="63" borderId="26" applyNumberFormat="0" applyProtection="0">
      <alignment horizontal="left" vertical="center" indent="1"/>
    </xf>
    <xf numFmtId="285" fontId="3" fillId="44" borderId="26" applyNumberFormat="0" applyProtection="0">
      <alignment horizontal="left" vertical="center" indent="1"/>
    </xf>
    <xf numFmtId="285" fontId="3" fillId="44" borderId="26" applyNumberFormat="0" applyProtection="0">
      <alignment horizontal="left" vertical="center" indent="1"/>
    </xf>
    <xf numFmtId="285" fontId="3" fillId="49" borderId="26" applyNumberFormat="0" applyProtection="0">
      <alignment horizontal="left" vertical="center" indent="1"/>
    </xf>
    <xf numFmtId="285" fontId="3" fillId="49" borderId="26" applyNumberFormat="0" applyProtection="0">
      <alignment horizontal="left" vertical="center" indent="1"/>
    </xf>
    <xf numFmtId="0" fontId="30" fillId="80" borderId="26" applyNumberFormat="0" applyProtection="0">
      <alignment vertical="center"/>
    </xf>
    <xf numFmtId="0" fontId="47" fillId="80" borderId="26" applyNumberFormat="0" applyProtection="0">
      <alignment vertical="center"/>
    </xf>
    <xf numFmtId="0" fontId="30" fillId="80" borderId="26" applyNumberFormat="0" applyProtection="0">
      <alignment horizontal="left" vertical="center" indent="1"/>
    </xf>
    <xf numFmtId="0" fontId="30" fillId="80" borderId="26" applyNumberFormat="0" applyProtection="0">
      <alignment horizontal="left" vertical="center" indent="1"/>
    </xf>
    <xf numFmtId="0" fontId="30" fillId="90" borderId="26" applyNumberFormat="0" applyProtection="0">
      <alignment horizontal="right" vertical="center"/>
    </xf>
    <xf numFmtId="0" fontId="47" fillId="90" borderId="26" applyNumberFormat="0" applyProtection="0">
      <alignment horizontal="right" vertical="center"/>
    </xf>
    <xf numFmtId="285" fontId="3" fillId="49" borderId="26" applyNumberFormat="0" applyProtection="0">
      <alignment horizontal="left" vertical="center" indent="1"/>
    </xf>
    <xf numFmtId="285" fontId="3" fillId="49" borderId="26" applyNumberFormat="0" applyProtection="0">
      <alignment horizontal="left" vertical="center" indent="1"/>
    </xf>
    <xf numFmtId="285" fontId="86" fillId="0" borderId="0"/>
    <xf numFmtId="0" fontId="87" fillId="90" borderId="26" applyNumberFormat="0" applyProtection="0">
      <alignment horizontal="right" vertical="center"/>
    </xf>
    <xf numFmtId="0" fontId="3" fillId="8" borderId="0" applyNumberFormat="0" applyFont="0" applyBorder="0" applyAlignment="0" applyProtection="0"/>
    <xf numFmtId="0" fontId="3" fillId="0" borderId="0" applyNumberFormat="0" applyFont="0" applyBorder="0" applyAlignment="0" applyProtection="0"/>
    <xf numFmtId="285" fontId="88" fillId="0" borderId="0"/>
    <xf numFmtId="285" fontId="90" fillId="0" borderId="0" applyNumberFormat="0" applyFill="0" applyBorder="0" applyAlignment="0" applyProtection="0"/>
    <xf numFmtId="0" fontId="189" fillId="0" borderId="0" applyNumberFormat="0" applyFill="0" applyBorder="0" applyAlignment="0" applyProtection="0">
      <alignment horizontal="center"/>
    </xf>
    <xf numFmtId="285" fontId="89" fillId="0" borderId="0"/>
    <xf numFmtId="285" fontId="94" fillId="0" borderId="0"/>
    <xf numFmtId="285" fontId="15" fillId="0" borderId="0"/>
    <xf numFmtId="285" fontId="15" fillId="0" borderId="0"/>
    <xf numFmtId="285" fontId="13" fillId="0" borderId="0"/>
    <xf numFmtId="0" fontId="194" fillId="0" borderId="0"/>
    <xf numFmtId="285" fontId="24" fillId="0" borderId="0" applyNumberFormat="0" applyFont="0" applyFill="0" applyBorder="0" applyAlignment="0" applyProtection="0">
      <alignment vertical="top"/>
    </xf>
    <xf numFmtId="285" fontId="24" fillId="0" borderId="0" applyNumberFormat="0" applyFont="0" applyFill="0" applyBorder="0" applyAlignment="0" applyProtection="0">
      <alignment vertical="top"/>
    </xf>
    <xf numFmtId="0" fontId="127" fillId="0" borderId="0"/>
    <xf numFmtId="0" fontId="16" fillId="0" borderId="10">
      <protection locked="0"/>
    </xf>
    <xf numFmtId="0" fontId="16" fillId="0" borderId="10">
      <protection locked="0"/>
    </xf>
    <xf numFmtId="0" fontId="16" fillId="0" borderId="0">
      <protection locked="0"/>
    </xf>
    <xf numFmtId="285" fontId="96" fillId="0" borderId="0" applyFill="0" applyBorder="0" applyProtection="0">
      <alignment horizontal="left" vertical="top"/>
    </xf>
    <xf numFmtId="0" fontId="197" fillId="0" borderId="0"/>
    <xf numFmtId="0" fontId="198" fillId="0" borderId="0"/>
    <xf numFmtId="0" fontId="199" fillId="0" borderId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285" fontId="99" fillId="0" borderId="0"/>
    <xf numFmtId="285" fontId="99" fillId="0" borderId="0"/>
    <xf numFmtId="285" fontId="99" fillId="0" borderId="0"/>
    <xf numFmtId="285" fontId="99" fillId="0" borderId="0"/>
    <xf numFmtId="0" fontId="16" fillId="0" borderId="0">
      <protection locked="0"/>
    </xf>
    <xf numFmtId="0" fontId="16" fillId="0" borderId="10">
      <protection locked="0"/>
    </xf>
    <xf numFmtId="285" fontId="99" fillId="0" borderId="0"/>
    <xf numFmtId="0" fontId="16" fillId="0" borderId="0">
      <protection locked="0"/>
    </xf>
    <xf numFmtId="0" fontId="16" fillId="0" borderId="10">
      <protection locked="0"/>
    </xf>
    <xf numFmtId="0" fontId="23" fillId="17" borderId="0" applyNumberFormat="0" applyBorder="0" applyAlignment="0" applyProtection="0"/>
    <xf numFmtId="285" fontId="23" fillId="17" borderId="0" applyNumberFormat="0" applyBorder="0" applyAlignment="0" applyProtection="0"/>
    <xf numFmtId="0" fontId="23" fillId="21" borderId="0" applyNumberFormat="0" applyBorder="0" applyAlignment="0" applyProtection="0"/>
    <xf numFmtId="285" fontId="23" fillId="21" borderId="0" applyNumberFormat="0" applyBorder="0" applyAlignment="0" applyProtection="0"/>
    <xf numFmtId="0" fontId="23" fillId="24" borderId="0" applyNumberFormat="0" applyBorder="0" applyAlignment="0" applyProtection="0"/>
    <xf numFmtId="285" fontId="23" fillId="24" borderId="0" applyNumberFormat="0" applyBorder="0" applyAlignment="0" applyProtection="0"/>
    <xf numFmtId="0" fontId="23" fillId="14" borderId="0" applyNumberFormat="0" applyBorder="0" applyAlignment="0" applyProtection="0"/>
    <xf numFmtId="285" fontId="23" fillId="14" borderId="0" applyNumberFormat="0" applyBorder="0" applyAlignment="0" applyProtection="0"/>
    <xf numFmtId="0" fontId="23" fillId="15" borderId="0" applyNumberFormat="0" applyBorder="0" applyAlignment="0" applyProtection="0"/>
    <xf numFmtId="285" fontId="23" fillId="15" borderId="0" applyNumberFormat="0" applyBorder="0" applyAlignment="0" applyProtection="0"/>
    <xf numFmtId="0" fontId="23" fillId="30" borderId="0" applyNumberFormat="0" applyBorder="0" applyAlignment="0" applyProtection="0"/>
    <xf numFmtId="285" fontId="23" fillId="30" borderId="0" applyNumberFormat="0" applyBorder="0" applyAlignment="0" applyProtection="0"/>
    <xf numFmtId="0" fontId="16" fillId="0" borderId="10">
      <protection locked="0"/>
    </xf>
    <xf numFmtId="0" fontId="102" fillId="8" borderId="11" applyNumberFormat="0" applyAlignment="0" applyProtection="0"/>
    <xf numFmtId="0" fontId="16" fillId="0" borderId="0">
      <protection locked="0"/>
    </xf>
    <xf numFmtId="0" fontId="16" fillId="0" borderId="10">
      <protection locked="0"/>
    </xf>
    <xf numFmtId="0" fontId="103" fillId="8" borderId="26" applyNumberFormat="0" applyAlignment="0" applyProtection="0"/>
    <xf numFmtId="285" fontId="103" fillId="8" borderId="26" applyNumberFormat="0" applyAlignment="0" applyProtection="0"/>
    <xf numFmtId="0" fontId="104" fillId="8" borderId="11" applyNumberFormat="0" applyAlignment="0" applyProtection="0"/>
    <xf numFmtId="285" fontId="104" fillId="8" borderId="11" applyNumberFormat="0" applyAlignment="0" applyProtection="0"/>
    <xf numFmtId="0" fontId="10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285" fontId="25" fillId="0" borderId="0" applyNumberFormat="0" applyFill="0" applyBorder="0" applyAlignment="0" applyProtection="0">
      <alignment vertical="top"/>
      <protection locked="0"/>
    </xf>
    <xf numFmtId="285" fontId="25" fillId="0" borderId="0" applyNumberFormat="0" applyFill="0" applyBorder="0" applyAlignment="0" applyProtection="0">
      <alignment vertical="top"/>
      <protection locked="0"/>
    </xf>
    <xf numFmtId="0" fontId="16" fillId="0" borderId="0">
      <protection locked="0"/>
    </xf>
    <xf numFmtId="0" fontId="16" fillId="0" borderId="10">
      <protection locked="0"/>
    </xf>
    <xf numFmtId="0" fontId="108" fillId="78" borderId="33"/>
    <xf numFmtId="0" fontId="16" fillId="0" borderId="0">
      <protection locked="0"/>
    </xf>
    <xf numFmtId="0" fontId="16" fillId="0" borderId="10">
      <protection locked="0"/>
    </xf>
    <xf numFmtId="0" fontId="108" fillId="44" borderId="12"/>
    <xf numFmtId="0" fontId="16" fillId="0" borderId="0">
      <protection locked="0"/>
    </xf>
    <xf numFmtId="0" fontId="16" fillId="0" borderId="0">
      <protection locked="0"/>
    </xf>
    <xf numFmtId="285" fontId="109" fillId="0" borderId="9">
      <alignment horizontal="left" vertical="top" wrapText="1"/>
    </xf>
    <xf numFmtId="0" fontId="203" fillId="94" borderId="0" applyNumberFormat="0"/>
    <xf numFmtId="0" fontId="110" fillId="0" borderId="19" applyNumberFormat="0" applyFill="0" applyAlignment="0" applyProtection="0"/>
    <xf numFmtId="285" fontId="110" fillId="0" borderId="19" applyNumberFormat="0" applyFill="0" applyAlignment="0" applyProtection="0"/>
    <xf numFmtId="0" fontId="111" fillId="0" borderId="20" applyNumberFormat="0" applyFill="0" applyAlignment="0" applyProtection="0"/>
    <xf numFmtId="285" fontId="111" fillId="0" borderId="20" applyNumberFormat="0" applyFill="0" applyAlignment="0" applyProtection="0"/>
    <xf numFmtId="0" fontId="112" fillId="0" borderId="21" applyNumberFormat="0" applyFill="0" applyAlignment="0" applyProtection="0"/>
    <xf numFmtId="285" fontId="112" fillId="0" borderId="21" applyNumberFormat="0" applyFill="0" applyAlignment="0" applyProtection="0"/>
    <xf numFmtId="0" fontId="112" fillId="0" borderId="0" applyNumberFormat="0" applyFill="0" applyBorder="0" applyAlignment="0" applyProtection="0"/>
    <xf numFmtId="285" fontId="112" fillId="0" borderId="0" applyNumberFormat="0" applyFill="0" applyBorder="0" applyAlignment="0" applyProtection="0"/>
    <xf numFmtId="0" fontId="16" fillId="0" borderId="10">
      <protection locked="0"/>
    </xf>
    <xf numFmtId="0" fontId="16" fillId="0" borderId="0">
      <protection locked="0"/>
    </xf>
    <xf numFmtId="0" fontId="3" fillId="0" borderId="24">
      <alignment horizontal="right"/>
    </xf>
    <xf numFmtId="0" fontId="114" fillId="0" borderId="28" applyNumberFormat="0" applyFill="0" applyAlignment="0" applyProtection="0"/>
    <xf numFmtId="285" fontId="114" fillId="0" borderId="28" applyNumberFormat="0" applyFill="0" applyAlignment="0" applyProtection="0"/>
    <xf numFmtId="0" fontId="16" fillId="0" borderId="10">
      <protection locked="0"/>
    </xf>
    <xf numFmtId="285" fontId="3" fillId="0" borderId="0"/>
    <xf numFmtId="285" fontId="3" fillId="0" borderId="0"/>
    <xf numFmtId="285" fontId="3" fillId="0" borderId="0"/>
    <xf numFmtId="285" fontId="8" fillId="0" borderId="0"/>
    <xf numFmtId="285" fontId="3" fillId="0" borderId="0"/>
    <xf numFmtId="0" fontId="115" fillId="35" borderId="13" applyNumberFormat="0" applyAlignment="0" applyProtection="0"/>
    <xf numFmtId="285" fontId="115" fillId="35" borderId="13" applyNumberFormat="0" applyAlignment="0" applyProtection="0"/>
    <xf numFmtId="285" fontId="97" fillId="0" borderId="0" applyNumberFormat="0" applyFill="0" applyBorder="0" applyAlignment="0" applyProtection="0"/>
    <xf numFmtId="285" fontId="97" fillId="0" borderId="0" applyNumberFormat="0" applyFill="0" applyBorder="0" applyAlignment="0" applyProtection="0"/>
    <xf numFmtId="0" fontId="3" fillId="0" borderId="1"/>
    <xf numFmtId="0" fontId="16" fillId="0" borderId="0">
      <protection locked="0"/>
    </xf>
    <xf numFmtId="0" fontId="116" fillId="42" borderId="0" applyNumberFormat="0" applyBorder="0" applyAlignment="0" applyProtection="0"/>
    <xf numFmtId="285" fontId="116" fillId="42" borderId="0" applyNumberFormat="0" applyBorder="0" applyAlignment="0" applyProtection="0"/>
    <xf numFmtId="0" fontId="16" fillId="0" borderId="10">
      <protection locked="0"/>
    </xf>
    <xf numFmtId="0" fontId="16" fillId="0" borderId="0">
      <protection locked="0"/>
    </xf>
    <xf numFmtId="0" fontId="20" fillId="0" borderId="0"/>
    <xf numFmtId="0" fontId="5" fillId="0" borderId="0"/>
    <xf numFmtId="0" fontId="39" fillId="0" borderId="0">
      <alignment vertical="center"/>
    </xf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8" fillId="0" borderId="0"/>
    <xf numFmtId="0" fontId="39" fillId="0" borderId="0"/>
    <xf numFmtId="0" fontId="7" fillId="0" borderId="0"/>
    <xf numFmtId="0" fontId="8" fillId="0" borderId="0"/>
    <xf numFmtId="285" fontId="3" fillId="0" borderId="0"/>
    <xf numFmtId="0" fontId="3" fillId="0" borderId="0"/>
    <xf numFmtId="285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285" fontId="2" fillId="0" borderId="0"/>
    <xf numFmtId="285" fontId="2" fillId="0" borderId="0"/>
    <xf numFmtId="285" fontId="2" fillId="0" borderId="0"/>
    <xf numFmtId="285" fontId="2" fillId="0" borderId="0"/>
    <xf numFmtId="285" fontId="2" fillId="0" borderId="0"/>
    <xf numFmtId="285" fontId="2" fillId="0" borderId="0"/>
    <xf numFmtId="285" fontId="3" fillId="0" borderId="0"/>
    <xf numFmtId="0" fontId="8" fillId="0" borderId="0"/>
    <xf numFmtId="285" fontId="8" fillId="0" borderId="0"/>
    <xf numFmtId="0" fontId="8" fillId="0" borderId="0"/>
    <xf numFmtId="0" fontId="2" fillId="0" borderId="0"/>
    <xf numFmtId="0" fontId="2" fillId="0" borderId="0"/>
    <xf numFmtId="0" fontId="52" fillId="0" borderId="0"/>
    <xf numFmtId="0" fontId="7" fillId="0" borderId="0"/>
    <xf numFmtId="285" fontId="8" fillId="0" borderId="0"/>
    <xf numFmtId="0" fontId="20" fillId="0" borderId="0"/>
    <xf numFmtId="285" fontId="20" fillId="0" borderId="0"/>
    <xf numFmtId="0" fontId="5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285" fontId="8" fillId="0" borderId="0"/>
    <xf numFmtId="0" fontId="2" fillId="0" borderId="0"/>
    <xf numFmtId="0" fontId="1" fillId="0" borderId="0"/>
    <xf numFmtId="0" fontId="7" fillId="0" borderId="0"/>
    <xf numFmtId="285" fontId="3" fillId="0" borderId="0"/>
    <xf numFmtId="285" fontId="3" fillId="0" borderId="0"/>
    <xf numFmtId="285" fontId="3" fillId="0" borderId="0"/>
    <xf numFmtId="285" fontId="8" fillId="0" borderId="0"/>
    <xf numFmtId="285" fontId="8" fillId="0" borderId="0"/>
    <xf numFmtId="285" fontId="2" fillId="0" borderId="0"/>
    <xf numFmtId="285" fontId="2" fillId="0" borderId="0"/>
    <xf numFmtId="285" fontId="2" fillId="0" borderId="0"/>
    <xf numFmtId="285" fontId="2" fillId="0" borderId="0"/>
    <xf numFmtId="285" fontId="2" fillId="0" borderId="0"/>
    <xf numFmtId="285" fontId="2" fillId="0" borderId="0"/>
    <xf numFmtId="0" fontId="2" fillId="0" borderId="0"/>
    <xf numFmtId="0" fontId="2" fillId="0" borderId="0"/>
    <xf numFmtId="0" fontId="2" fillId="0" borderId="0"/>
    <xf numFmtId="0" fontId="5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285" fontId="5" fillId="0" borderId="0"/>
    <xf numFmtId="0" fontId="5" fillId="0" borderId="0"/>
    <xf numFmtId="285" fontId="2" fillId="0" borderId="0"/>
    <xf numFmtId="285" fontId="2" fillId="0" borderId="0"/>
    <xf numFmtId="285" fontId="2" fillId="0" borderId="0"/>
    <xf numFmtId="285" fontId="2" fillId="0" borderId="0"/>
    <xf numFmtId="285" fontId="2" fillId="0" borderId="0"/>
    <xf numFmtId="285" fontId="2" fillId="0" borderId="0"/>
    <xf numFmtId="0" fontId="2" fillId="0" borderId="0"/>
    <xf numFmtId="0" fontId="2" fillId="0" borderId="0"/>
    <xf numFmtId="285" fontId="3" fillId="0" borderId="0"/>
    <xf numFmtId="0" fontId="52" fillId="0" borderId="0"/>
    <xf numFmtId="0" fontId="5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1" fillId="0" borderId="0"/>
    <xf numFmtId="285" fontId="2" fillId="0" borderId="0"/>
    <xf numFmtId="285" fontId="2" fillId="0" borderId="0"/>
    <xf numFmtId="285" fontId="2" fillId="0" borderId="0"/>
    <xf numFmtId="285" fontId="2" fillId="0" borderId="0"/>
    <xf numFmtId="285" fontId="2" fillId="0" borderId="0"/>
    <xf numFmtId="285" fontId="2" fillId="0" borderId="0"/>
    <xf numFmtId="285" fontId="2" fillId="0" borderId="0"/>
    <xf numFmtId="285" fontId="2" fillId="0" borderId="0"/>
    <xf numFmtId="285" fontId="2" fillId="0" borderId="0"/>
    <xf numFmtId="0" fontId="1" fillId="0" borderId="0"/>
    <xf numFmtId="0" fontId="2" fillId="0" borderId="0"/>
    <xf numFmtId="0" fontId="2" fillId="0" borderId="0"/>
    <xf numFmtId="0" fontId="120" fillId="0" borderId="0"/>
    <xf numFmtId="285" fontId="2" fillId="0" borderId="0"/>
    <xf numFmtId="285" fontId="2" fillId="0" borderId="0"/>
    <xf numFmtId="28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85" fontId="3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285" fontId="3" fillId="0" borderId="0"/>
    <xf numFmtId="0" fontId="20" fillId="0" borderId="0"/>
    <xf numFmtId="0" fontId="2" fillId="0" borderId="0"/>
    <xf numFmtId="0" fontId="2" fillId="0" borderId="0"/>
    <xf numFmtId="0" fontId="2" fillId="0" borderId="0"/>
    <xf numFmtId="285" fontId="5" fillId="0" borderId="0"/>
    <xf numFmtId="0" fontId="39" fillId="0" borderId="0">
      <alignment vertical="center"/>
    </xf>
    <xf numFmtId="0" fontId="2" fillId="0" borderId="0"/>
    <xf numFmtId="0" fontId="2" fillId="0" borderId="0"/>
    <xf numFmtId="0" fontId="2" fillId="0" borderId="0"/>
    <xf numFmtId="0" fontId="8" fillId="0" borderId="0"/>
    <xf numFmtId="0" fontId="39" fillId="0" borderId="0">
      <alignment vertical="center"/>
    </xf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0" fontId="122" fillId="3" borderId="0" applyNumberFormat="0" applyBorder="0" applyAlignment="0" applyProtection="0"/>
    <xf numFmtId="285" fontId="122" fillId="3" borderId="0" applyNumberFormat="0" applyBorder="0" applyAlignment="0" applyProtection="0"/>
    <xf numFmtId="0" fontId="16" fillId="0" borderId="10">
      <protection locked="0"/>
    </xf>
    <xf numFmtId="0" fontId="123" fillId="0" borderId="0" applyNumberFormat="0" applyFill="0" applyBorder="0" applyAlignment="0" applyProtection="0"/>
    <xf numFmtId="285" fontId="123" fillId="0" borderId="0" applyNumberFormat="0" applyFill="0" applyBorder="0" applyAlignment="0" applyProtection="0"/>
    <xf numFmtId="0" fontId="20" fillId="48" borderId="25" applyNumberFormat="0" applyFont="0" applyAlignment="0" applyProtection="0"/>
    <xf numFmtId="285" fontId="20" fillId="48" borderId="25" applyNumberFormat="0" applyFont="0" applyAlignment="0" applyProtection="0"/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7" fillId="0" borderId="10">
      <protection locked="0"/>
    </xf>
    <xf numFmtId="0" fontId="16" fillId="0" borderId="10">
      <protection locked="0"/>
    </xf>
    <xf numFmtId="0" fontId="16" fillId="0" borderId="1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0">
      <protection locked="0"/>
    </xf>
    <xf numFmtId="0" fontId="17" fillId="0" borderId="10">
      <protection locked="0"/>
    </xf>
    <xf numFmtId="0" fontId="17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1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10">
      <protection locked="0"/>
    </xf>
    <xf numFmtId="0" fontId="16" fillId="0" borderId="0">
      <protection locked="0"/>
    </xf>
    <xf numFmtId="0" fontId="17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10">
      <protection locked="0"/>
    </xf>
    <xf numFmtId="0" fontId="16" fillId="0" borderId="10">
      <protection locked="0"/>
    </xf>
    <xf numFmtId="0" fontId="16" fillId="0" borderId="0">
      <protection locked="0"/>
    </xf>
    <xf numFmtId="0" fontId="125" fillId="0" borderId="23" applyNumberFormat="0" applyFill="0" applyAlignment="0" applyProtection="0"/>
    <xf numFmtId="285" fontId="125" fillId="0" borderId="23" applyNumberFormat="0" applyFill="0" applyAlignment="0" applyProtection="0"/>
    <xf numFmtId="285" fontId="13" fillId="0" borderId="0"/>
    <xf numFmtId="285" fontId="12" fillId="0" borderId="0"/>
    <xf numFmtId="285" fontId="15" fillId="0" borderId="0"/>
    <xf numFmtId="0" fontId="15" fillId="0" borderId="0"/>
    <xf numFmtId="285" fontId="13" fillId="0" borderId="0"/>
    <xf numFmtId="285" fontId="12" fillId="0" borderId="0"/>
    <xf numFmtId="285" fontId="13" fillId="0" borderId="0"/>
    <xf numFmtId="0" fontId="13" fillId="0" borderId="0"/>
    <xf numFmtId="0" fontId="12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285" fontId="24" fillId="0" borderId="0" applyNumberFormat="0" applyFont="0" applyFill="0" applyBorder="0" applyAlignment="0" applyProtection="0">
      <alignment vertical="top"/>
    </xf>
    <xf numFmtId="0" fontId="16" fillId="0" borderId="10">
      <protection locked="0"/>
    </xf>
    <xf numFmtId="0" fontId="16" fillId="0" borderId="0">
      <protection locked="0"/>
    </xf>
    <xf numFmtId="0" fontId="128" fillId="0" borderId="0" applyNumberFormat="0" applyFill="0" applyBorder="0" applyAlignment="0" applyProtection="0"/>
    <xf numFmtId="285" fontId="128" fillId="0" borderId="0" applyNumberFormat="0" applyFill="0" applyBorder="0" applyAlignment="0" applyProtection="0"/>
    <xf numFmtId="0" fontId="16" fillId="0" borderId="10">
      <protection locked="0"/>
    </xf>
    <xf numFmtId="0" fontId="16" fillId="0" borderId="0">
      <protection locked="0"/>
    </xf>
    <xf numFmtId="286" fontId="209" fillId="0" borderId="0" applyFont="0" applyFill="0" applyBorder="0" applyProtection="0">
      <alignment horizontal="right" vertical="top"/>
      <protection locked="0"/>
    </xf>
    <xf numFmtId="0" fontId="17" fillId="0" borderId="10">
      <protection locked="0"/>
    </xf>
    <xf numFmtId="0" fontId="17" fillId="0" borderId="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285" fontId="11" fillId="0" borderId="0">
      <protection locked="0"/>
    </xf>
    <xf numFmtId="285" fontId="11" fillId="0" borderId="0">
      <protection locked="0"/>
    </xf>
    <xf numFmtId="0" fontId="16" fillId="0" borderId="1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10">
      <protection locked="0"/>
    </xf>
    <xf numFmtId="0" fontId="16" fillId="0" borderId="0">
      <protection locked="0"/>
    </xf>
    <xf numFmtId="0" fontId="13" fillId="0" borderId="0"/>
    <xf numFmtId="0" fontId="13" fillId="0" borderId="0"/>
    <xf numFmtId="0" fontId="13" fillId="0" borderId="0"/>
    <xf numFmtId="28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1" fillId="4" borderId="0" applyNumberFormat="0" applyBorder="0" applyAlignment="0" applyProtection="0"/>
    <xf numFmtId="285" fontId="131" fillId="4" borderId="0" applyNumberFormat="0" applyBorder="0" applyAlignment="0" applyProtection="0"/>
    <xf numFmtId="0" fontId="2" fillId="0" borderId="0"/>
    <xf numFmtId="0" fontId="16" fillId="0" borderId="0">
      <protection locked="0"/>
    </xf>
    <xf numFmtId="0" fontId="16" fillId="0" borderId="0">
      <protection locked="0"/>
    </xf>
    <xf numFmtId="0" fontId="13" fillId="0" borderId="0"/>
    <xf numFmtId="0" fontId="5" fillId="0" borderId="0"/>
    <xf numFmtId="0" fontId="12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1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21" fillId="17" borderId="0" applyNumberFormat="0" applyBorder="0" applyAlignment="0" applyProtection="0"/>
    <xf numFmtId="0" fontId="21" fillId="21" borderId="0" applyNumberFormat="0" applyBorder="0" applyAlignment="0" applyProtection="0"/>
    <xf numFmtId="0" fontId="21" fillId="2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30" borderId="0" applyNumberFormat="0" applyBorder="0" applyAlignment="0" applyProtection="0"/>
    <xf numFmtId="0" fontId="65" fillId="0" borderId="0" applyProtection="0">
      <alignment vertical="center"/>
      <protection locked="0"/>
    </xf>
    <xf numFmtId="0" fontId="65" fillId="0" borderId="0" applyNumberFormat="0" applyProtection="0">
      <alignment vertical="top"/>
      <protection locked="0"/>
    </xf>
    <xf numFmtId="0" fontId="67" fillId="0" borderId="22" applyAlignment="0"/>
    <xf numFmtId="0" fontId="74" fillId="0" borderId="0"/>
    <xf numFmtId="0" fontId="13" fillId="0" borderId="0"/>
    <xf numFmtId="0" fontId="97" fillId="0" borderId="0" applyNumberFormat="0" applyFill="0" applyBorder="0" applyAlignment="0" applyProtection="0"/>
    <xf numFmtId="0" fontId="99" fillId="0" borderId="0"/>
    <xf numFmtId="0" fontId="99" fillId="0" borderId="0"/>
    <xf numFmtId="0" fontId="121" fillId="0" borderId="0"/>
    <xf numFmtId="0" fontId="13" fillId="0" borderId="0"/>
    <xf numFmtId="0" fontId="13" fillId="0" borderId="0"/>
    <xf numFmtId="0" fontId="121" fillId="0" borderId="0"/>
    <xf numFmtId="0" fontId="2" fillId="0" borderId="0"/>
    <xf numFmtId="0" fontId="2" fillId="0" borderId="0"/>
    <xf numFmtId="0" fontId="121" fillId="0" borderId="0"/>
    <xf numFmtId="0" fontId="2" fillId="0" borderId="0"/>
    <xf numFmtId="166" fontId="2" fillId="0" borderId="0" applyFont="0" applyFill="0" applyBorder="0" applyAlignment="0" applyProtection="0"/>
    <xf numFmtId="43" fontId="121" fillId="0" borderId="0" applyFont="0" applyFill="0" applyBorder="0" applyAlignment="0" applyProtection="0"/>
    <xf numFmtId="0" fontId="132" fillId="0" borderId="12"/>
    <xf numFmtId="285" fontId="3" fillId="0" borderId="0"/>
    <xf numFmtId="285" fontId="16" fillId="0" borderId="0">
      <protection locked="0"/>
    </xf>
    <xf numFmtId="285" fontId="16" fillId="0" borderId="10">
      <protection locked="0"/>
    </xf>
    <xf numFmtId="285" fontId="16" fillId="0" borderId="0">
      <protection locked="0"/>
    </xf>
    <xf numFmtId="285" fontId="16" fillId="0" borderId="10">
      <protection locked="0"/>
    </xf>
    <xf numFmtId="285" fontId="16" fillId="0" borderId="0">
      <protection locked="0"/>
    </xf>
    <xf numFmtId="285" fontId="16" fillId="0" borderId="10">
      <protection locked="0"/>
    </xf>
    <xf numFmtId="285" fontId="16" fillId="0" borderId="0">
      <protection locked="0"/>
    </xf>
    <xf numFmtId="285" fontId="16" fillId="0" borderId="10">
      <protection locked="0"/>
    </xf>
    <xf numFmtId="285" fontId="16" fillId="0" borderId="0">
      <protection locked="0"/>
    </xf>
    <xf numFmtId="285" fontId="16" fillId="0" borderId="10">
      <protection locked="0"/>
    </xf>
    <xf numFmtId="285" fontId="16" fillId="0" borderId="0">
      <protection locked="0"/>
    </xf>
    <xf numFmtId="285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285" fontId="16" fillId="0" borderId="0">
      <protection locked="0"/>
    </xf>
    <xf numFmtId="285" fontId="16" fillId="0" borderId="10">
      <protection locked="0"/>
    </xf>
    <xf numFmtId="285" fontId="16" fillId="0" borderId="0">
      <protection locked="0"/>
    </xf>
    <xf numFmtId="285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285" fontId="16" fillId="0" borderId="0">
      <protection locked="0"/>
    </xf>
    <xf numFmtId="285" fontId="16" fillId="0" borderId="10">
      <protection locked="0"/>
    </xf>
    <xf numFmtId="285" fontId="16" fillId="0" borderId="0">
      <protection locked="0"/>
    </xf>
    <xf numFmtId="285" fontId="16" fillId="0" borderId="10">
      <protection locked="0"/>
    </xf>
    <xf numFmtId="285" fontId="16" fillId="0" borderId="0">
      <protection locked="0"/>
    </xf>
    <xf numFmtId="285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285" fontId="16" fillId="0" borderId="0">
      <protection locked="0"/>
    </xf>
    <xf numFmtId="285" fontId="16" fillId="0" borderId="10">
      <protection locked="0"/>
    </xf>
    <xf numFmtId="285" fontId="16" fillId="0" borderId="0">
      <protection locked="0"/>
    </xf>
    <xf numFmtId="285" fontId="16" fillId="0" borderId="10">
      <protection locked="0"/>
    </xf>
    <xf numFmtId="285" fontId="16" fillId="0" borderId="0">
      <protection locked="0"/>
    </xf>
    <xf numFmtId="285" fontId="16" fillId="0" borderId="10">
      <protection locked="0"/>
    </xf>
    <xf numFmtId="285" fontId="16" fillId="0" borderId="0">
      <protection locked="0"/>
    </xf>
    <xf numFmtId="285" fontId="16" fillId="0" borderId="10">
      <protection locked="0"/>
    </xf>
    <xf numFmtId="285" fontId="16" fillId="0" borderId="0">
      <protection locked="0"/>
    </xf>
    <xf numFmtId="285" fontId="16" fillId="0" borderId="10">
      <protection locked="0"/>
    </xf>
    <xf numFmtId="285" fontId="16" fillId="0" borderId="0">
      <protection locked="0"/>
    </xf>
    <xf numFmtId="285" fontId="16" fillId="0" borderId="0">
      <protection locked="0"/>
    </xf>
    <xf numFmtId="285" fontId="16" fillId="0" borderId="0">
      <protection locked="0"/>
    </xf>
    <xf numFmtId="285" fontId="16" fillId="0" borderId="0">
      <protection locked="0"/>
    </xf>
    <xf numFmtId="285" fontId="16" fillId="0" borderId="0">
      <protection locked="0"/>
    </xf>
    <xf numFmtId="285" fontId="16" fillId="0" borderId="0">
      <protection locked="0"/>
    </xf>
    <xf numFmtId="285" fontId="16" fillId="0" borderId="0">
      <protection locked="0"/>
    </xf>
    <xf numFmtId="285" fontId="16" fillId="0" borderId="0">
      <protection locked="0"/>
    </xf>
    <xf numFmtId="285" fontId="16" fillId="0" borderId="0">
      <protection locked="0"/>
    </xf>
    <xf numFmtId="285" fontId="16" fillId="0" borderId="0">
      <protection locked="0"/>
    </xf>
    <xf numFmtId="285" fontId="16" fillId="0" borderId="0">
      <protection locked="0"/>
    </xf>
    <xf numFmtId="285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285" fontId="16" fillId="0" borderId="0">
      <protection locked="0"/>
    </xf>
    <xf numFmtId="285" fontId="16" fillId="0" borderId="0">
      <protection locked="0"/>
    </xf>
    <xf numFmtId="285" fontId="16" fillId="0" borderId="0">
      <protection locked="0"/>
    </xf>
    <xf numFmtId="285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285" fontId="16" fillId="0" borderId="0">
      <protection locked="0"/>
    </xf>
    <xf numFmtId="285" fontId="16" fillId="0" borderId="0">
      <protection locked="0"/>
    </xf>
    <xf numFmtId="285" fontId="16" fillId="0" borderId="0">
      <protection locked="0"/>
    </xf>
    <xf numFmtId="285" fontId="16" fillId="0" borderId="0">
      <protection locked="0"/>
    </xf>
    <xf numFmtId="285" fontId="16" fillId="0" borderId="0">
      <protection locked="0"/>
    </xf>
    <xf numFmtId="285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285" fontId="16" fillId="0" borderId="0">
      <protection locked="0"/>
    </xf>
    <xf numFmtId="285" fontId="16" fillId="0" borderId="0">
      <protection locked="0"/>
    </xf>
    <xf numFmtId="285" fontId="16" fillId="0" borderId="0">
      <protection locked="0"/>
    </xf>
    <xf numFmtId="285" fontId="16" fillId="0" borderId="0">
      <protection locked="0"/>
    </xf>
    <xf numFmtId="285" fontId="16" fillId="0" borderId="0">
      <protection locked="0"/>
    </xf>
    <xf numFmtId="285" fontId="16" fillId="0" borderId="0">
      <protection locked="0"/>
    </xf>
    <xf numFmtId="285" fontId="16" fillId="0" borderId="0">
      <protection locked="0"/>
    </xf>
    <xf numFmtId="285" fontId="16" fillId="0" borderId="0">
      <protection locked="0"/>
    </xf>
    <xf numFmtId="285" fontId="16" fillId="0" borderId="0">
      <protection locked="0"/>
    </xf>
    <xf numFmtId="285" fontId="16" fillId="0" borderId="0">
      <protection locked="0"/>
    </xf>
    <xf numFmtId="285" fontId="99" fillId="0" borderId="0"/>
    <xf numFmtId="285" fontId="99" fillId="0" borderId="0"/>
    <xf numFmtId="0" fontId="121" fillId="0" borderId="0"/>
    <xf numFmtId="0" fontId="2" fillId="0" borderId="0"/>
    <xf numFmtId="0" fontId="2" fillId="0" borderId="0"/>
    <xf numFmtId="0" fontId="2" fillId="0" borderId="0"/>
    <xf numFmtId="0" fontId="121" fillId="0" borderId="0"/>
    <xf numFmtId="0" fontId="2" fillId="0" borderId="0"/>
    <xf numFmtId="0" fontId="121" fillId="0" borderId="0"/>
    <xf numFmtId="166" fontId="8" fillId="0" borderId="0" applyFont="0" applyFill="0" applyBorder="0" applyAlignment="0" applyProtection="0"/>
    <xf numFmtId="0" fontId="121" fillId="0" borderId="0"/>
    <xf numFmtId="0" fontId="121" fillId="0" borderId="0"/>
    <xf numFmtId="0" fontId="2" fillId="0" borderId="0"/>
    <xf numFmtId="0" fontId="2" fillId="0" borderId="0"/>
    <xf numFmtId="0" fontId="2" fillId="0" borderId="0"/>
    <xf numFmtId="0" fontId="121" fillId="0" borderId="0"/>
    <xf numFmtId="0" fontId="2" fillId="0" borderId="0"/>
    <xf numFmtId="0" fontId="121" fillId="0" borderId="0"/>
    <xf numFmtId="0" fontId="121" fillId="0" borderId="0"/>
    <xf numFmtId="0" fontId="2" fillId="0" borderId="0"/>
    <xf numFmtId="0" fontId="2" fillId="0" borderId="0"/>
    <xf numFmtId="0" fontId="121" fillId="0" borderId="0"/>
    <xf numFmtId="0" fontId="2" fillId="0" borderId="0"/>
    <xf numFmtId="0" fontId="121" fillId="0" borderId="0"/>
    <xf numFmtId="0" fontId="121" fillId="0" borderId="0"/>
    <xf numFmtId="0" fontId="121" fillId="0" borderId="0"/>
    <xf numFmtId="0" fontId="2" fillId="0" borderId="0"/>
    <xf numFmtId="0" fontId="2" fillId="0" borderId="0"/>
    <xf numFmtId="0" fontId="121" fillId="0" borderId="0"/>
    <xf numFmtId="0" fontId="121" fillId="0" borderId="0"/>
    <xf numFmtId="0" fontId="2" fillId="0" borderId="0"/>
    <xf numFmtId="0" fontId="2" fillId="0" borderId="0"/>
    <xf numFmtId="0" fontId="2" fillId="0" borderId="0"/>
    <xf numFmtId="0" fontId="121" fillId="0" borderId="0"/>
    <xf numFmtId="0" fontId="121" fillId="0" borderId="0"/>
    <xf numFmtId="0" fontId="2" fillId="0" borderId="0"/>
    <xf numFmtId="0" fontId="121" fillId="0" borderId="0"/>
    <xf numFmtId="0" fontId="121" fillId="0" borderId="0"/>
    <xf numFmtId="0" fontId="2" fillId="0" borderId="0"/>
    <xf numFmtId="0" fontId="121" fillId="0" borderId="0"/>
    <xf numFmtId="0" fontId="121" fillId="0" borderId="0"/>
    <xf numFmtId="0" fontId="2" fillId="0" borderId="0"/>
    <xf numFmtId="0" fontId="121" fillId="0" borderId="0"/>
    <xf numFmtId="0" fontId="1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1" fillId="0" borderId="0"/>
    <xf numFmtId="0" fontId="121" fillId="0" borderId="0"/>
    <xf numFmtId="0" fontId="2" fillId="0" borderId="0"/>
    <xf numFmtId="0" fontId="2" fillId="0" borderId="0"/>
    <xf numFmtId="0" fontId="121" fillId="0" borderId="0"/>
    <xf numFmtId="0" fontId="2" fillId="0" borderId="0"/>
    <xf numFmtId="0" fontId="121" fillId="0" borderId="0"/>
    <xf numFmtId="0" fontId="2" fillId="0" borderId="0"/>
    <xf numFmtId="0" fontId="121" fillId="0" borderId="0"/>
    <xf numFmtId="0" fontId="2" fillId="0" borderId="0"/>
    <xf numFmtId="0" fontId="121" fillId="0" borderId="0"/>
    <xf numFmtId="0" fontId="2" fillId="0" borderId="0"/>
    <xf numFmtId="0" fontId="121" fillId="0" borderId="0"/>
    <xf numFmtId="0" fontId="121" fillId="0" borderId="0"/>
    <xf numFmtId="0" fontId="2" fillId="0" borderId="0"/>
    <xf numFmtId="0" fontId="2" fillId="0" borderId="0"/>
    <xf numFmtId="0" fontId="121" fillId="0" borderId="0"/>
    <xf numFmtId="0" fontId="121" fillId="0" borderId="0"/>
    <xf numFmtId="0" fontId="2" fillId="0" borderId="0"/>
    <xf numFmtId="0" fontId="2" fillId="0" borderId="0"/>
    <xf numFmtId="0" fontId="121" fillId="0" borderId="0"/>
    <xf numFmtId="0" fontId="2" fillId="0" borderId="0"/>
    <xf numFmtId="0" fontId="121" fillId="0" borderId="0"/>
    <xf numFmtId="0" fontId="2" fillId="0" borderId="0"/>
    <xf numFmtId="0" fontId="121" fillId="0" borderId="0"/>
    <xf numFmtId="0" fontId="121" fillId="0" borderId="0"/>
    <xf numFmtId="0" fontId="121" fillId="0" borderId="0"/>
    <xf numFmtId="0" fontId="2" fillId="0" borderId="0"/>
    <xf numFmtId="0" fontId="2" fillId="0" borderId="0"/>
    <xf numFmtId="0" fontId="2" fillId="0" borderId="0"/>
    <xf numFmtId="0" fontId="121" fillId="0" borderId="0"/>
    <xf numFmtId="0" fontId="121" fillId="0" borderId="0"/>
    <xf numFmtId="0" fontId="2" fillId="0" borderId="0"/>
    <xf numFmtId="0" fontId="121" fillId="0" borderId="0"/>
    <xf numFmtId="0" fontId="2" fillId="0" borderId="0"/>
    <xf numFmtId="0" fontId="2" fillId="0" borderId="0"/>
    <xf numFmtId="0" fontId="2" fillId="0" borderId="0"/>
    <xf numFmtId="0" fontId="121" fillId="0" borderId="0"/>
    <xf numFmtId="0" fontId="121" fillId="0" borderId="0"/>
    <xf numFmtId="0" fontId="2" fillId="0" borderId="0"/>
    <xf numFmtId="0" fontId="121" fillId="0" borderId="0"/>
    <xf numFmtId="0" fontId="2" fillId="0" borderId="0"/>
    <xf numFmtId="0" fontId="2" fillId="0" borderId="0"/>
    <xf numFmtId="0" fontId="121" fillId="0" borderId="0"/>
    <xf numFmtId="0" fontId="121" fillId="0" borderId="0"/>
    <xf numFmtId="0" fontId="2" fillId="0" borderId="0"/>
    <xf numFmtId="0" fontId="121" fillId="0" borderId="0"/>
    <xf numFmtId="0" fontId="2" fillId="0" borderId="0"/>
    <xf numFmtId="0" fontId="121" fillId="0" borderId="0"/>
    <xf numFmtId="0" fontId="121" fillId="0" borderId="0"/>
    <xf numFmtId="43" fontId="121" fillId="0" borderId="0" applyFont="0" applyFill="0" applyBorder="0" applyAlignment="0" applyProtection="0"/>
    <xf numFmtId="0" fontId="121" fillId="0" borderId="0"/>
    <xf numFmtId="43" fontId="121" fillId="0" borderId="0" applyFont="0" applyFill="0" applyBorder="0" applyAlignment="0" applyProtection="0"/>
    <xf numFmtId="43" fontId="121" fillId="0" borderId="0" applyFont="0" applyFill="0" applyBorder="0" applyAlignment="0" applyProtection="0"/>
    <xf numFmtId="0" fontId="121" fillId="0" borderId="0"/>
    <xf numFmtId="43" fontId="121" fillId="0" borderId="0" applyFont="0" applyFill="0" applyBorder="0" applyAlignment="0" applyProtection="0"/>
    <xf numFmtId="0" fontId="121" fillId="0" borderId="0"/>
    <xf numFmtId="43" fontId="121" fillId="0" borderId="0" applyFont="0" applyFill="0" applyBorder="0" applyAlignment="0" applyProtection="0"/>
    <xf numFmtId="0" fontId="121" fillId="0" borderId="0"/>
    <xf numFmtId="43" fontId="121" fillId="0" borderId="0" applyFont="0" applyFill="0" applyBorder="0" applyAlignment="0" applyProtection="0"/>
    <xf numFmtId="43" fontId="121" fillId="0" borderId="0" applyFont="0" applyFill="0" applyBorder="0" applyAlignment="0" applyProtection="0"/>
    <xf numFmtId="0" fontId="121" fillId="0" borderId="0"/>
    <xf numFmtId="43" fontId="2" fillId="0" borderId="0" applyFont="0" applyFill="0" applyBorder="0" applyAlignment="0" applyProtection="0"/>
    <xf numFmtId="41" fontId="7" fillId="34" borderId="12">
      <alignment vertical="center"/>
    </xf>
    <xf numFmtId="43" fontId="4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1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7" fillId="34" borderId="12">
      <alignment vertical="center"/>
    </xf>
    <xf numFmtId="165" fontId="40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165" fontId="2" fillId="0" borderId="0" applyFont="0" applyFill="0" applyBorder="0" applyAlignment="0" applyProtection="0"/>
  </cellStyleXfs>
  <cellXfs count="531">
    <xf numFmtId="255" fontId="0" fillId="0" borderId="0" xfId="0"/>
    <xf numFmtId="255" fontId="214" fillId="0" borderId="0" xfId="0" applyFont="1"/>
    <xf numFmtId="255" fontId="215" fillId="0" borderId="0" xfId="0" applyFont="1"/>
    <xf numFmtId="167" fontId="216" fillId="0" borderId="1" xfId="12" applyNumberFormat="1" applyFont="1" applyFill="1" applyBorder="1" applyAlignment="1">
      <alignment horizontal="center" vertical="center" wrapText="1"/>
    </xf>
    <xf numFmtId="255" fontId="216" fillId="0" borderId="1" xfId="0" applyFont="1" applyBorder="1" applyAlignment="1">
      <alignment horizontal="center" vertical="center" wrapText="1"/>
    </xf>
    <xf numFmtId="1" fontId="99" fillId="0" borderId="1" xfId="0" applyNumberFormat="1" applyFont="1" applyBorder="1" applyAlignment="1">
      <alignment horizontal="center" vertical="center"/>
    </xf>
    <xf numFmtId="3" fontId="214" fillId="0" borderId="1" xfId="3940" applyNumberFormat="1" applyFont="1" applyBorder="1" applyAlignment="1">
      <alignment horizontal="center" vertical="center"/>
    </xf>
    <xf numFmtId="4" fontId="214" fillId="0" borderId="1" xfId="0" applyNumberFormat="1" applyFont="1" applyBorder="1" applyAlignment="1">
      <alignment horizontal="center" vertical="center"/>
    </xf>
    <xf numFmtId="4" fontId="214" fillId="0" borderId="1" xfId="0" applyNumberFormat="1" applyFont="1" applyBorder="1" applyAlignment="1">
      <alignment horizontal="center" vertical="top" wrapText="1"/>
    </xf>
    <xf numFmtId="10" fontId="214" fillId="0" borderId="1" xfId="3942" applyNumberFormat="1" applyFont="1" applyBorder="1" applyAlignment="1">
      <alignment horizontal="center" vertical="center"/>
    </xf>
    <xf numFmtId="3" fontId="217" fillId="0" borderId="1" xfId="0" applyNumberFormat="1" applyFont="1" applyBorder="1" applyAlignment="1">
      <alignment horizontal="center" vertical="center"/>
    </xf>
    <xf numFmtId="255" fontId="217" fillId="0" borderId="1" xfId="0" applyFont="1" applyBorder="1" applyAlignment="1">
      <alignment horizontal="center" vertical="center"/>
    </xf>
    <xf numFmtId="255" fontId="218" fillId="0" borderId="1" xfId="0" applyFont="1" applyBorder="1" applyAlignment="1">
      <alignment horizontal="center" vertical="center" wrapText="1"/>
    </xf>
    <xf numFmtId="3" fontId="217" fillId="0" borderId="1" xfId="0" applyNumberFormat="1" applyFont="1" applyBorder="1" applyAlignment="1">
      <alignment horizontal="left" vertical="center" wrapText="1"/>
    </xf>
    <xf numFmtId="255" fontId="214" fillId="0" borderId="1" xfId="0" applyFont="1" applyBorder="1" applyAlignment="1">
      <alignment horizontal="center" vertical="center"/>
    </xf>
    <xf numFmtId="10" fontId="214" fillId="0" borderId="1" xfId="3938" applyNumberFormat="1" applyFont="1" applyFill="1" applyBorder="1" applyAlignment="1">
      <alignment horizontal="center" vertical="center" wrapText="1"/>
    </xf>
    <xf numFmtId="255" fontId="214" fillId="0" borderId="3" xfId="0" applyFont="1" applyBorder="1" applyAlignment="1">
      <alignment horizontal="left" vertical="center" wrapText="1"/>
    </xf>
    <xf numFmtId="255" fontId="215" fillId="0" borderId="1" xfId="0" applyFont="1" applyBorder="1" applyAlignment="1">
      <alignment horizontal="center" vertical="center"/>
    </xf>
    <xf numFmtId="255" fontId="215" fillId="0" borderId="1" xfId="0" applyFont="1" applyBorder="1" applyAlignment="1">
      <alignment horizontal="center" vertical="top" wrapText="1"/>
    </xf>
    <xf numFmtId="3" fontId="214" fillId="0" borderId="1" xfId="0" applyNumberFormat="1" applyFont="1" applyBorder="1" applyAlignment="1">
      <alignment horizontal="center" vertical="center" wrapText="1"/>
    </xf>
    <xf numFmtId="4" fontId="219" fillId="0" borderId="1" xfId="0" applyNumberFormat="1" applyFont="1" applyBorder="1" applyAlignment="1">
      <alignment horizontal="center" vertical="center"/>
    </xf>
    <xf numFmtId="9" fontId="219" fillId="0" borderId="1" xfId="3938" applyFont="1" applyFill="1" applyBorder="1" applyAlignment="1">
      <alignment horizontal="center" vertical="center"/>
    </xf>
    <xf numFmtId="255" fontId="219" fillId="0" borderId="1" xfId="0" applyFont="1" applyBorder="1" applyAlignment="1">
      <alignment horizontal="center" vertical="center"/>
    </xf>
    <xf numFmtId="255" fontId="219" fillId="0" borderId="1" xfId="0" applyFont="1" applyBorder="1" applyAlignment="1">
      <alignment horizontal="center" vertical="center" wrapText="1"/>
    </xf>
    <xf numFmtId="255" fontId="215" fillId="0" borderId="3" xfId="0" applyFont="1" applyBorder="1" applyAlignment="1">
      <alignment horizontal="center" vertical="center"/>
    </xf>
    <xf numFmtId="10" fontId="214" fillId="0" borderId="3" xfId="3938" applyNumberFormat="1" applyFont="1" applyFill="1" applyBorder="1" applyAlignment="1">
      <alignment horizontal="center" vertical="center" wrapText="1"/>
    </xf>
    <xf numFmtId="255" fontId="219" fillId="0" borderId="0" xfId="0" applyFont="1" applyAlignment="1">
      <alignment vertical="center"/>
    </xf>
    <xf numFmtId="1" fontId="219" fillId="0" borderId="0" xfId="0" applyNumberFormat="1" applyFont="1" applyAlignment="1">
      <alignment horizontal="center" vertical="center"/>
    </xf>
    <xf numFmtId="168" fontId="219" fillId="0" borderId="0" xfId="0" applyNumberFormat="1" applyFont="1" applyAlignment="1">
      <alignment horizontal="left" vertical="center"/>
    </xf>
    <xf numFmtId="255" fontId="219" fillId="0" borderId="0" xfId="0" applyFont="1" applyAlignment="1">
      <alignment horizontal="left" vertical="center"/>
    </xf>
    <xf numFmtId="255" fontId="216" fillId="0" borderId="0" xfId="0" applyFont="1" applyAlignment="1">
      <alignment horizontal="right" vertical="center"/>
    </xf>
    <xf numFmtId="255" fontId="216" fillId="0" borderId="0" xfId="0" applyFont="1" applyAlignment="1">
      <alignment horizontal="center" vertical="center"/>
    </xf>
    <xf numFmtId="255" fontId="220" fillId="0" borderId="0" xfId="0" applyFont="1" applyAlignment="1">
      <alignment horizontal="center" vertical="center"/>
    </xf>
    <xf numFmtId="255" fontId="221" fillId="0" borderId="0" xfId="0" applyFont="1" applyAlignment="1">
      <alignment horizontal="center" vertical="center"/>
    </xf>
    <xf numFmtId="9" fontId="219" fillId="0" borderId="0" xfId="3938" applyFont="1" applyFill="1" applyAlignment="1">
      <alignment vertical="center"/>
    </xf>
    <xf numFmtId="255" fontId="220" fillId="0" borderId="0" xfId="0" applyFont="1" applyAlignment="1">
      <alignment horizontal="left" vertical="center"/>
    </xf>
    <xf numFmtId="255" fontId="217" fillId="0" borderId="0" xfId="0" applyFont="1"/>
    <xf numFmtId="1" fontId="217" fillId="0" borderId="0" xfId="0" applyNumberFormat="1" applyFont="1"/>
    <xf numFmtId="3" fontId="217" fillId="0" borderId="1" xfId="0" applyNumberFormat="1" applyFont="1" applyBorder="1" applyAlignment="1">
      <alignment horizontal="center" vertical="center" wrapText="1"/>
    </xf>
    <xf numFmtId="3" fontId="219" fillId="0" borderId="1" xfId="0" applyNumberFormat="1" applyFont="1" applyBorder="1" applyAlignment="1">
      <alignment horizontal="center" vertical="center" wrapText="1"/>
    </xf>
    <xf numFmtId="255" fontId="217" fillId="0" borderId="0" xfId="0" applyFont="1" applyAlignment="1">
      <alignment horizontal="center" vertical="center"/>
    </xf>
    <xf numFmtId="1" fontId="217" fillId="0" borderId="0" xfId="0" applyNumberFormat="1" applyFont="1" applyAlignment="1">
      <alignment horizontal="center" vertical="center"/>
    </xf>
    <xf numFmtId="255" fontId="217" fillId="0" borderId="0" xfId="0" applyFont="1" applyAlignment="1">
      <alignment horizontal="left" vertical="center"/>
    </xf>
    <xf numFmtId="255" fontId="222" fillId="0" borderId="0" xfId="0" applyFont="1" applyAlignment="1">
      <alignment horizontal="left" vertical="center" indent="14"/>
    </xf>
    <xf numFmtId="255" fontId="223" fillId="0" borderId="0" xfId="0" applyFont="1" applyAlignment="1">
      <alignment horizontal="left" vertical="center" indent="15"/>
    </xf>
    <xf numFmtId="255" fontId="223" fillId="0" borderId="0" xfId="0" applyFont="1" applyAlignment="1">
      <alignment horizontal="left" indent="14"/>
    </xf>
    <xf numFmtId="255" fontId="224" fillId="0" borderId="0" xfId="0" applyFont="1"/>
    <xf numFmtId="3" fontId="214" fillId="0" borderId="4" xfId="0" applyNumberFormat="1" applyFont="1" applyBorder="1" applyAlignment="1">
      <alignment vertical="center"/>
    </xf>
    <xf numFmtId="3" fontId="214" fillId="0" borderId="1" xfId="0" applyNumberFormat="1" applyFont="1" applyBorder="1" applyAlignment="1">
      <alignment vertical="center" wrapText="1"/>
    </xf>
    <xf numFmtId="0" fontId="6" fillId="0" borderId="1" xfId="7793" applyFont="1" applyBorder="1" applyAlignment="1">
      <alignment horizontal="justify" vertical="center" wrapText="1"/>
    </xf>
    <xf numFmtId="0" fontId="6" fillId="0" borderId="1" xfId="7793" applyFont="1" applyBorder="1" applyAlignment="1">
      <alignment horizontal="center" vertical="center" wrapText="1"/>
    </xf>
    <xf numFmtId="49" fontId="226" fillId="0" borderId="0" xfId="0" applyNumberFormat="1" applyFont="1" applyAlignment="1">
      <alignment horizontal="center" vertical="center"/>
    </xf>
    <xf numFmtId="255" fontId="226" fillId="0" borderId="0" xfId="0" applyFont="1" applyAlignment="1">
      <alignment horizontal="center" vertical="center"/>
    </xf>
    <xf numFmtId="255" fontId="227" fillId="0" borderId="0" xfId="0" applyFont="1" applyAlignment="1">
      <alignment horizontal="center" vertical="center"/>
    </xf>
    <xf numFmtId="255" fontId="226" fillId="0" borderId="0" xfId="0" applyFont="1" applyAlignment="1">
      <alignment vertical="center"/>
    </xf>
    <xf numFmtId="1" fontId="226" fillId="0" borderId="0" xfId="0" applyNumberFormat="1" applyFont="1" applyAlignment="1">
      <alignment horizontal="center" vertical="center"/>
    </xf>
    <xf numFmtId="1" fontId="226" fillId="95" borderId="0" xfId="0" applyNumberFormat="1" applyFont="1" applyFill="1" applyAlignment="1">
      <alignment horizontal="center" vertical="center"/>
    </xf>
    <xf numFmtId="255" fontId="226" fillId="0" borderId="0" xfId="0" applyFont="1" applyAlignment="1">
      <alignment horizontal="left" vertical="center"/>
    </xf>
    <xf numFmtId="255" fontId="226" fillId="0" borderId="0" xfId="0" applyFont="1"/>
    <xf numFmtId="255" fontId="223" fillId="0" borderId="0" xfId="0" applyFont="1" applyAlignment="1">
      <alignment horizontal="center" vertical="center"/>
    </xf>
    <xf numFmtId="255" fontId="228" fillId="0" borderId="0" xfId="0" applyFont="1"/>
    <xf numFmtId="49" fontId="223" fillId="0" borderId="0" xfId="0" applyNumberFormat="1" applyFont="1" applyAlignment="1">
      <alignment horizontal="center" vertical="center"/>
    </xf>
    <xf numFmtId="255" fontId="223" fillId="0" borderId="0" xfId="0" applyFont="1" applyAlignment="1">
      <alignment vertical="center"/>
    </xf>
    <xf numFmtId="255" fontId="223" fillId="0" borderId="0" xfId="0" applyFont="1" applyAlignment="1">
      <alignment horizontal="left" vertical="center"/>
    </xf>
    <xf numFmtId="1" fontId="223" fillId="0" borderId="0" xfId="0" applyNumberFormat="1" applyFont="1" applyAlignment="1">
      <alignment horizontal="center" vertical="center"/>
    </xf>
    <xf numFmtId="1" fontId="223" fillId="0" borderId="0" xfId="0" applyNumberFormat="1" applyFont="1" applyAlignment="1">
      <alignment vertical="center"/>
    </xf>
    <xf numFmtId="1" fontId="223" fillId="95" borderId="0" xfId="0" applyNumberFormat="1" applyFont="1" applyFill="1" applyAlignment="1">
      <alignment horizontal="center" vertical="center"/>
    </xf>
    <xf numFmtId="255" fontId="223" fillId="0" borderId="0" xfId="0" applyFont="1"/>
    <xf numFmtId="255" fontId="230" fillId="0" borderId="0" xfId="0" applyFont="1" applyAlignment="1">
      <alignment horizontal="center" vertical="center"/>
    </xf>
    <xf numFmtId="9" fontId="223" fillId="0" borderId="0" xfId="3938" applyFont="1" applyFill="1" applyAlignment="1">
      <alignment vertical="center"/>
    </xf>
    <xf numFmtId="255" fontId="229" fillId="0" borderId="0" xfId="0" applyFont="1" applyAlignment="1">
      <alignment horizontal="left" vertical="center"/>
    </xf>
    <xf numFmtId="1" fontId="79" fillId="0" borderId="56" xfId="0" applyNumberFormat="1" applyFont="1" applyBorder="1" applyAlignment="1">
      <alignment horizontal="center" vertical="center"/>
    </xf>
    <xf numFmtId="1" fontId="79" fillId="0" borderId="12" xfId="0" applyNumberFormat="1" applyFont="1" applyBorder="1" applyAlignment="1">
      <alignment horizontal="center" vertical="center"/>
    </xf>
    <xf numFmtId="1" fontId="79" fillId="0" borderId="53" xfId="0" applyNumberFormat="1" applyFont="1" applyBorder="1" applyAlignment="1">
      <alignment horizontal="center" vertical="center"/>
    </xf>
    <xf numFmtId="1" fontId="79" fillId="0" borderId="1" xfId="0" applyNumberFormat="1" applyFont="1" applyBorder="1" applyAlignment="1">
      <alignment horizontal="center" vertical="center"/>
    </xf>
    <xf numFmtId="1" fontId="79" fillId="0" borderId="57" xfId="0" applyNumberFormat="1" applyFont="1" applyBorder="1" applyAlignment="1">
      <alignment horizontal="center" vertical="center"/>
    </xf>
    <xf numFmtId="1" fontId="79" fillId="0" borderId="58" xfId="0" applyNumberFormat="1" applyFont="1" applyBorder="1" applyAlignment="1">
      <alignment horizontal="center" vertical="center"/>
    </xf>
    <xf numFmtId="1" fontId="79" fillId="95" borderId="58" xfId="0" applyNumberFormat="1" applyFont="1" applyFill="1" applyBorder="1" applyAlignment="1">
      <alignment horizontal="center" vertical="center"/>
    </xf>
    <xf numFmtId="1" fontId="79" fillId="0" borderId="59" xfId="0" applyNumberFormat="1" applyFont="1" applyBorder="1" applyAlignment="1">
      <alignment horizontal="center" vertical="center"/>
    </xf>
    <xf numFmtId="1" fontId="226" fillId="0" borderId="0" xfId="0" applyNumberFormat="1" applyFont="1"/>
    <xf numFmtId="49" fontId="231" fillId="0" borderId="61" xfId="0" applyNumberFormat="1" applyFont="1" applyBorder="1" applyAlignment="1">
      <alignment horizontal="center" vertical="center"/>
    </xf>
    <xf numFmtId="255" fontId="231" fillId="0" borderId="4" xfId="0" applyFont="1" applyBorder="1" applyAlignment="1">
      <alignment horizontal="center" vertical="center"/>
    </xf>
    <xf numFmtId="255" fontId="79" fillId="0" borderId="4" xfId="0" applyFont="1" applyBorder="1" applyAlignment="1">
      <alignment horizontal="left" vertical="center"/>
    </xf>
    <xf numFmtId="1" fontId="231" fillId="0" borderId="4" xfId="0" applyNumberFormat="1" applyFont="1" applyBorder="1" applyAlignment="1">
      <alignment horizontal="center" vertical="center"/>
    </xf>
    <xf numFmtId="1" fontId="231" fillId="95" borderId="4" xfId="0" applyNumberFormat="1" applyFont="1" applyFill="1" applyBorder="1" applyAlignment="1">
      <alignment horizontal="center" vertical="center"/>
    </xf>
    <xf numFmtId="0" fontId="224" fillId="0" borderId="4" xfId="7510" applyFont="1" applyBorder="1" applyAlignment="1">
      <alignment horizontal="center" vertical="center" wrapText="1"/>
    </xf>
    <xf numFmtId="0" fontId="223" fillId="0" borderId="63" xfId="0" applyNumberFormat="1" applyFont="1" applyBorder="1" applyAlignment="1">
      <alignment horizontal="center" vertical="center" wrapText="1"/>
    </xf>
    <xf numFmtId="255" fontId="231" fillId="0" borderId="1" xfId="0" applyFont="1" applyBorder="1" applyAlignment="1">
      <alignment horizontal="center" vertical="center" wrapText="1"/>
    </xf>
    <xf numFmtId="255" fontId="224" fillId="0" borderId="1" xfId="0" applyFont="1" applyBorder="1" applyAlignment="1">
      <alignment vertical="center" wrapText="1"/>
    </xf>
    <xf numFmtId="1" fontId="224" fillId="95" borderId="1" xfId="0" applyNumberFormat="1" applyFont="1" applyFill="1" applyBorder="1" applyAlignment="1">
      <alignment horizontal="center" vertical="center" wrapText="1"/>
    </xf>
    <xf numFmtId="3" fontId="224" fillId="0" borderId="1" xfId="0" applyNumberFormat="1" applyFont="1" applyBorder="1" applyAlignment="1">
      <alignment horizontal="center" vertical="center" wrapText="1"/>
    </xf>
    <xf numFmtId="3" fontId="224" fillId="0" borderId="1" xfId="0" applyNumberFormat="1" applyFont="1" applyBorder="1" applyAlignment="1">
      <alignment horizontal="center" vertical="center"/>
    </xf>
    <xf numFmtId="3" fontId="231" fillId="0" borderId="4" xfId="0" applyNumberFormat="1" applyFont="1" applyBorder="1" applyAlignment="1">
      <alignment horizontal="center" vertical="center" wrapText="1"/>
    </xf>
    <xf numFmtId="255" fontId="232" fillId="0" borderId="0" xfId="0" applyFont="1"/>
    <xf numFmtId="1" fontId="231" fillId="0" borderId="1" xfId="0" applyNumberFormat="1" applyFont="1" applyBorder="1" applyAlignment="1">
      <alignment vertical="center" wrapText="1"/>
    </xf>
    <xf numFmtId="255" fontId="231" fillId="0" borderId="3" xfId="0" applyFont="1" applyBorder="1" applyAlignment="1">
      <alignment horizontal="center" vertical="center" wrapText="1"/>
    </xf>
    <xf numFmtId="3" fontId="224" fillId="0" borderId="3" xfId="0" applyNumberFormat="1" applyFont="1" applyBorder="1" applyAlignment="1">
      <alignment horizontal="center" vertical="center" wrapText="1"/>
    </xf>
    <xf numFmtId="255" fontId="231" fillId="95" borderId="1" xfId="0" applyFont="1" applyFill="1" applyBorder="1" applyAlignment="1">
      <alignment horizontal="center" vertical="center" wrapText="1"/>
    </xf>
    <xf numFmtId="1" fontId="231" fillId="95" borderId="1" xfId="7588" applyNumberFormat="1" applyFont="1" applyFill="1" applyBorder="1" applyAlignment="1">
      <alignment horizontal="center" vertical="center"/>
    </xf>
    <xf numFmtId="3" fontId="231" fillId="0" borderId="1" xfId="7588" applyNumberFormat="1" applyFont="1" applyBorder="1" applyAlignment="1">
      <alignment horizontal="center" vertical="center"/>
    </xf>
    <xf numFmtId="255" fontId="224" fillId="0" borderId="1" xfId="0" applyFont="1" applyBorder="1" applyAlignment="1">
      <alignment horizontal="center" vertical="center" wrapText="1"/>
    </xf>
    <xf numFmtId="255" fontId="231" fillId="0" borderId="1" xfId="0" applyFont="1" applyBorder="1" applyAlignment="1">
      <alignment horizontal="center" vertical="center"/>
    </xf>
    <xf numFmtId="255" fontId="231" fillId="0" borderId="1" xfId="0" applyFont="1" applyBorder="1" applyAlignment="1">
      <alignment vertical="center" wrapText="1"/>
    </xf>
    <xf numFmtId="0" fontId="231" fillId="0" borderId="1" xfId="0" applyNumberFormat="1" applyFont="1" applyBorder="1" applyAlignment="1">
      <alignment vertical="center" wrapText="1"/>
    </xf>
    <xf numFmtId="255" fontId="233" fillId="0" borderId="67" xfId="0" applyFont="1" applyBorder="1" applyAlignment="1">
      <alignment horizontal="center" vertical="center" wrapText="1"/>
    </xf>
    <xf numFmtId="255" fontId="231" fillId="0" borderId="1" xfId="0" applyFont="1" applyBorder="1" applyAlignment="1">
      <alignment horizontal="center" vertical="top" wrapText="1"/>
    </xf>
    <xf numFmtId="255" fontId="79" fillId="0" borderId="1" xfId="0" applyFont="1" applyBorder="1" applyAlignment="1">
      <alignment horizontal="center" vertical="center" wrapText="1"/>
    </xf>
    <xf numFmtId="255" fontId="223" fillId="0" borderId="1" xfId="0" applyFont="1" applyBorder="1" applyAlignment="1">
      <alignment vertical="center" wrapText="1"/>
    </xf>
    <xf numFmtId="1" fontId="223" fillId="95" borderId="1" xfId="0" applyNumberFormat="1" applyFont="1" applyFill="1" applyBorder="1" applyAlignment="1">
      <alignment horizontal="center" vertical="center"/>
    </xf>
    <xf numFmtId="0" fontId="224" fillId="0" borderId="1" xfId="7510" applyFont="1" applyBorder="1" applyAlignment="1">
      <alignment horizontal="center" vertical="center" wrapText="1"/>
    </xf>
    <xf numFmtId="3" fontId="223" fillId="0" borderId="1" xfId="0" applyNumberFormat="1" applyFont="1" applyBorder="1" applyAlignment="1">
      <alignment horizontal="center" vertical="center"/>
    </xf>
    <xf numFmtId="255" fontId="223" fillId="0" borderId="1" xfId="0" applyFont="1" applyBorder="1" applyAlignment="1">
      <alignment horizontal="center" vertical="center" wrapText="1"/>
    </xf>
    <xf numFmtId="49" fontId="223" fillId="0" borderId="67" xfId="0" applyNumberFormat="1" applyFont="1" applyBorder="1" applyAlignment="1">
      <alignment horizontal="center" vertical="center" wrapText="1"/>
    </xf>
    <xf numFmtId="255" fontId="79" fillId="0" borderId="1" xfId="0" applyFont="1" applyBorder="1" applyAlignment="1">
      <alignment horizontal="center" vertical="center"/>
    </xf>
    <xf numFmtId="1" fontId="79" fillId="0" borderId="1" xfId="0" applyNumberFormat="1" applyFont="1" applyBorder="1" applyAlignment="1">
      <alignment vertical="center"/>
    </xf>
    <xf numFmtId="1" fontId="223" fillId="95" borderId="1" xfId="0" applyNumberFormat="1" applyFont="1" applyFill="1" applyBorder="1" applyAlignment="1">
      <alignment horizontal="center" vertical="center" wrapText="1"/>
    </xf>
    <xf numFmtId="0" fontId="223" fillId="0" borderId="1" xfId="7510" applyFont="1" applyBorder="1" applyAlignment="1">
      <alignment horizontal="center" vertical="center" wrapText="1"/>
    </xf>
    <xf numFmtId="3" fontId="223" fillId="0" borderId="1" xfId="0" applyNumberFormat="1" applyFont="1" applyBorder="1" applyAlignment="1">
      <alignment horizontal="center" vertical="center" wrapText="1"/>
    </xf>
    <xf numFmtId="49" fontId="223" fillId="0" borderId="68" xfId="0" applyNumberFormat="1" applyFont="1" applyBorder="1" applyAlignment="1">
      <alignment horizontal="center" vertical="center" wrapText="1"/>
    </xf>
    <xf numFmtId="255" fontId="79" fillId="0" borderId="59" xfId="0" applyFont="1" applyBorder="1" applyAlignment="1">
      <alignment horizontal="center" vertical="center"/>
    </xf>
    <xf numFmtId="49" fontId="223" fillId="0" borderId="59" xfId="0" applyNumberFormat="1" applyFont="1" applyBorder="1" applyAlignment="1">
      <alignment horizontal="center" vertical="center" wrapText="1"/>
    </xf>
    <xf numFmtId="1" fontId="79" fillId="0" borderId="59" xfId="0" applyNumberFormat="1" applyFont="1" applyBorder="1" applyAlignment="1">
      <alignment vertical="center"/>
    </xf>
    <xf numFmtId="1" fontId="79" fillId="95" borderId="59" xfId="0" applyNumberFormat="1" applyFont="1" applyFill="1" applyBorder="1" applyAlignment="1">
      <alignment horizontal="center" vertical="center"/>
    </xf>
    <xf numFmtId="0" fontId="223" fillId="0" borderId="59" xfId="7510" applyFont="1" applyBorder="1" applyAlignment="1">
      <alignment vertical="center" wrapText="1"/>
    </xf>
    <xf numFmtId="3" fontId="79" fillId="0" borderId="59" xfId="0" applyNumberFormat="1" applyFont="1" applyBorder="1" applyAlignment="1">
      <alignment horizontal="center" vertical="center"/>
    </xf>
    <xf numFmtId="49" fontId="234" fillId="0" borderId="0" xfId="0" applyNumberFormat="1" applyFont="1" applyAlignment="1">
      <alignment horizontal="center" vertical="center"/>
    </xf>
    <xf numFmtId="255" fontId="234" fillId="0" borderId="0" xfId="0" applyFont="1" applyAlignment="1">
      <alignment horizontal="center" vertical="center"/>
    </xf>
    <xf numFmtId="1" fontId="234" fillId="0" borderId="0" xfId="0" applyNumberFormat="1" applyFont="1" applyAlignment="1">
      <alignment horizontal="center" vertical="center"/>
    </xf>
    <xf numFmtId="1" fontId="234" fillId="95" borderId="0" xfId="0" applyNumberFormat="1" applyFont="1" applyFill="1" applyAlignment="1">
      <alignment horizontal="center" vertical="center"/>
    </xf>
    <xf numFmtId="0" fontId="235" fillId="0" borderId="0" xfId="7510" applyFont="1" applyAlignment="1">
      <alignment vertical="center" wrapText="1"/>
    </xf>
    <xf numFmtId="2" fontId="236" fillId="0" borderId="0" xfId="0" applyNumberFormat="1" applyFont="1"/>
    <xf numFmtId="3" fontId="234" fillId="0" borderId="0" xfId="0" applyNumberFormat="1" applyFont="1" applyAlignment="1">
      <alignment horizontal="center" vertical="center"/>
    </xf>
    <xf numFmtId="1" fontId="226" fillId="0" borderId="0" xfId="0" applyNumberFormat="1" applyFont="1" applyAlignment="1">
      <alignment horizontal="center"/>
    </xf>
    <xf numFmtId="4" fontId="237" fillId="0" borderId="0" xfId="0" applyNumberFormat="1" applyFont="1" applyAlignment="1">
      <alignment horizontal="right"/>
    </xf>
    <xf numFmtId="255" fontId="228" fillId="0" borderId="0" xfId="0" applyFont="1" applyAlignment="1">
      <alignment wrapText="1"/>
    </xf>
    <xf numFmtId="4" fontId="79" fillId="0" borderId="0" xfId="0" applyNumberFormat="1" applyFont="1" applyAlignment="1">
      <alignment horizontal="right"/>
    </xf>
    <xf numFmtId="2" fontId="231" fillId="0" borderId="0" xfId="0" applyNumberFormat="1" applyFont="1" applyAlignment="1">
      <alignment horizontal="right"/>
    </xf>
    <xf numFmtId="255" fontId="226" fillId="0" borderId="0" xfId="0" applyFont="1" applyAlignment="1">
      <alignment horizontal="center"/>
    </xf>
    <xf numFmtId="255" fontId="226" fillId="0" borderId="1" xfId="0" applyFont="1" applyBorder="1" applyAlignment="1">
      <alignment vertical="center"/>
    </xf>
    <xf numFmtId="255" fontId="226" fillId="0" borderId="1" xfId="0" applyFont="1" applyBorder="1" applyAlignment="1">
      <alignment horizontal="center" vertical="center"/>
    </xf>
    <xf numFmtId="255" fontId="214" fillId="0" borderId="3" xfId="0" applyFont="1" applyBorder="1" applyAlignment="1">
      <alignment horizontal="center" vertical="center" wrapText="1"/>
    </xf>
    <xf numFmtId="255" fontId="214" fillId="0" borderId="1" xfId="0" applyFont="1" applyBorder="1" applyAlignment="1">
      <alignment horizontal="center" vertical="top" wrapText="1"/>
    </xf>
    <xf numFmtId="255" fontId="224" fillId="0" borderId="5" xfId="0" applyFont="1" applyBorder="1" applyAlignment="1">
      <alignment horizontal="center" vertical="center" wrapText="1"/>
    </xf>
    <xf numFmtId="3" fontId="224" fillId="0" borderId="5" xfId="0" applyNumberFormat="1" applyFont="1" applyBorder="1" applyAlignment="1">
      <alignment horizontal="center" vertical="center" wrapText="1"/>
    </xf>
    <xf numFmtId="0" fontId="223" fillId="0" borderId="61" xfId="0" applyNumberFormat="1" applyFont="1" applyBorder="1" applyAlignment="1">
      <alignment horizontal="center" vertical="center" wrapText="1"/>
    </xf>
    <xf numFmtId="255" fontId="231" fillId="0" borderId="5" xfId="0" applyFont="1" applyBorder="1" applyAlignment="1">
      <alignment horizontal="center" vertical="center" wrapText="1"/>
    </xf>
    <xf numFmtId="1" fontId="224" fillId="95" borderId="5" xfId="0" applyNumberFormat="1" applyFont="1" applyFill="1" applyBorder="1" applyAlignment="1">
      <alignment horizontal="center" vertical="center" wrapText="1"/>
    </xf>
    <xf numFmtId="3" fontId="224" fillId="95" borderId="5" xfId="0" applyNumberFormat="1" applyFont="1" applyFill="1" applyBorder="1" applyAlignment="1">
      <alignment horizontal="center" vertical="center" wrapText="1"/>
    </xf>
    <xf numFmtId="1" fontId="223" fillId="0" borderId="66" xfId="0" applyNumberFormat="1" applyFont="1" applyBorder="1" applyAlignment="1">
      <alignment horizontal="center" vertical="center"/>
    </xf>
    <xf numFmtId="255" fontId="219" fillId="0" borderId="59" xfId="0" applyFont="1" applyBorder="1" applyAlignment="1">
      <alignment horizontal="center" vertical="center"/>
    </xf>
    <xf numFmtId="3" fontId="219" fillId="0" borderId="59" xfId="0" applyNumberFormat="1" applyFont="1" applyBorder="1" applyAlignment="1">
      <alignment horizontal="center" vertical="center"/>
    </xf>
    <xf numFmtId="9" fontId="219" fillId="0" borderId="59" xfId="3938" applyFont="1" applyFill="1" applyBorder="1" applyAlignment="1">
      <alignment horizontal="center" vertical="center"/>
    </xf>
    <xf numFmtId="255" fontId="214" fillId="0" borderId="65" xfId="0" applyFont="1" applyBorder="1" applyAlignment="1">
      <alignment vertical="center" wrapText="1"/>
    </xf>
    <xf numFmtId="255" fontId="214" fillId="95" borderId="1" xfId="0" applyFont="1" applyFill="1" applyBorder="1" applyAlignment="1">
      <alignment vertical="center" wrapText="1"/>
    </xf>
    <xf numFmtId="255" fontId="214" fillId="0" borderId="3" xfId="0" applyFont="1" applyBorder="1" applyAlignment="1">
      <alignment horizontal="center" vertical="center"/>
    </xf>
    <xf numFmtId="255" fontId="214" fillId="0" borderId="7" xfId="0" applyFont="1" applyBorder="1" applyAlignment="1">
      <alignment vertical="center"/>
    </xf>
    <xf numFmtId="255" fontId="214" fillId="95" borderId="64" xfId="0" applyFont="1" applyFill="1" applyBorder="1" applyAlignment="1">
      <alignment vertical="center" wrapText="1"/>
    </xf>
    <xf numFmtId="10" fontId="214" fillId="0" borderId="3" xfId="0" applyNumberFormat="1" applyFont="1" applyBorder="1" applyAlignment="1">
      <alignment horizontal="center" vertical="center"/>
    </xf>
    <xf numFmtId="3" fontId="217" fillId="0" borderId="65" xfId="0" applyNumberFormat="1" applyFont="1" applyBorder="1" applyAlignment="1">
      <alignment vertical="center" wrapText="1"/>
    </xf>
    <xf numFmtId="3" fontId="217" fillId="0" borderId="5" xfId="0" applyNumberFormat="1" applyFont="1" applyBorder="1" applyAlignment="1">
      <alignment vertical="center"/>
    </xf>
    <xf numFmtId="255" fontId="218" fillId="0" borderId="62" xfId="0" applyFont="1" applyBorder="1" applyAlignment="1">
      <alignment horizontal="center" vertical="center" wrapText="1"/>
    </xf>
    <xf numFmtId="255" fontId="217" fillId="0" borderId="4" xfId="0" applyFont="1" applyBorder="1" applyAlignment="1">
      <alignment horizontal="center" vertical="center"/>
    </xf>
    <xf numFmtId="4" fontId="214" fillId="0" borderId="4" xfId="0" applyNumberFormat="1" applyFont="1" applyBorder="1" applyAlignment="1">
      <alignment horizontal="center" vertical="center"/>
    </xf>
    <xf numFmtId="1" fontId="99" fillId="0" borderId="59" xfId="0" applyNumberFormat="1" applyFont="1" applyBorder="1" applyAlignment="1">
      <alignment horizontal="center" vertical="center"/>
    </xf>
    <xf numFmtId="255" fontId="219" fillId="0" borderId="60" xfId="0" applyFont="1" applyBorder="1" applyAlignment="1">
      <alignment horizontal="center" vertical="center" wrapText="1"/>
    </xf>
    <xf numFmtId="10" fontId="219" fillId="0" borderId="59" xfId="3938" applyNumberFormat="1" applyFont="1" applyFill="1" applyBorder="1" applyAlignment="1">
      <alignment horizontal="center" vertical="center"/>
    </xf>
    <xf numFmtId="4" fontId="219" fillId="0" borderId="59" xfId="0" applyNumberFormat="1" applyFont="1" applyBorder="1" applyAlignment="1">
      <alignment horizontal="center" vertical="center"/>
    </xf>
    <xf numFmtId="255" fontId="219" fillId="0" borderId="54" xfId="0" applyFont="1" applyBorder="1" applyAlignment="1">
      <alignment horizontal="center" vertical="center" wrapText="1"/>
    </xf>
    <xf numFmtId="10" fontId="214" fillId="0" borderId="3" xfId="3938" applyNumberFormat="1" applyFont="1" applyFill="1" applyBorder="1" applyAlignment="1">
      <alignment vertical="center"/>
    </xf>
    <xf numFmtId="255" fontId="214" fillId="0" borderId="5" xfId="0" applyFont="1" applyBorder="1" applyAlignment="1">
      <alignment vertical="center"/>
    </xf>
    <xf numFmtId="10" fontId="214" fillId="95" borderId="3" xfId="3938" applyNumberFormat="1" applyFont="1" applyFill="1" applyBorder="1" applyAlignment="1">
      <alignment vertical="center" wrapText="1"/>
    </xf>
    <xf numFmtId="255" fontId="214" fillId="0" borderId="3" xfId="0" applyFont="1" applyBorder="1" applyAlignment="1">
      <alignment vertical="center"/>
    </xf>
    <xf numFmtId="255" fontId="214" fillId="0" borderId="0" xfId="0" applyFont="1" applyAlignment="1">
      <alignment horizontal="center" vertical="center"/>
    </xf>
    <xf numFmtId="3" fontId="217" fillId="0" borderId="1" xfId="0" applyNumberFormat="1" applyFont="1" applyBorder="1" applyAlignment="1">
      <alignment vertical="center"/>
    </xf>
    <xf numFmtId="3" fontId="217" fillId="0" borderId="3" xfId="0" applyNumberFormat="1" applyFont="1" applyBorder="1" applyAlignment="1">
      <alignment horizontal="center" vertical="center"/>
    </xf>
    <xf numFmtId="3" fontId="217" fillId="0" borderId="4" xfId="0" applyNumberFormat="1" applyFont="1" applyBorder="1" applyAlignment="1">
      <alignment horizontal="center" vertical="center"/>
    </xf>
    <xf numFmtId="10" fontId="214" fillId="0" borderId="4" xfId="3942" applyNumberFormat="1" applyFont="1" applyBorder="1" applyAlignment="1">
      <alignment horizontal="center" vertical="center"/>
    </xf>
    <xf numFmtId="4" fontId="214" fillId="0" borderId="4" xfId="0" applyNumberFormat="1" applyFont="1" applyBorder="1" applyAlignment="1">
      <alignment horizontal="center" vertical="top" wrapText="1"/>
    </xf>
    <xf numFmtId="3" fontId="214" fillId="0" borderId="4" xfId="3940" applyNumberFormat="1" applyFont="1" applyBorder="1" applyAlignment="1">
      <alignment horizontal="center" vertical="center"/>
    </xf>
    <xf numFmtId="1" fontId="99" fillId="0" borderId="60" xfId="0" applyNumberFormat="1" applyFont="1" applyBorder="1" applyAlignment="1">
      <alignment horizontal="center" vertical="center"/>
    </xf>
    <xf numFmtId="255" fontId="219" fillId="0" borderId="0" xfId="0" applyFont="1"/>
    <xf numFmtId="255" fontId="214" fillId="0" borderId="1" xfId="0" applyFont="1" applyBorder="1" applyAlignment="1">
      <alignment vertical="center" wrapText="1"/>
    </xf>
    <xf numFmtId="3" fontId="219" fillId="0" borderId="1" xfId="0" applyNumberFormat="1" applyFont="1" applyBorder="1" applyAlignment="1">
      <alignment horizontal="center" vertical="center"/>
    </xf>
    <xf numFmtId="3" fontId="214" fillId="0" borderId="1" xfId="0" applyNumberFormat="1" applyFont="1" applyBorder="1" applyAlignment="1">
      <alignment horizontal="center" vertical="center"/>
    </xf>
    <xf numFmtId="3" fontId="217" fillId="0" borderId="4" xfId="0" applyNumberFormat="1" applyFont="1" applyBorder="1" applyAlignment="1">
      <alignment horizontal="center" vertical="center" wrapText="1"/>
    </xf>
    <xf numFmtId="3" fontId="214" fillId="0" borderId="3" xfId="0" applyNumberFormat="1" applyFont="1" applyBorder="1" applyAlignment="1">
      <alignment horizontal="center" vertical="center" wrapText="1"/>
    </xf>
    <xf numFmtId="255" fontId="214" fillId="0" borderId="1" xfId="0" applyFont="1" applyBorder="1" applyAlignment="1">
      <alignment horizontal="center" vertical="center" wrapText="1"/>
    </xf>
    <xf numFmtId="255" fontId="238" fillId="0" borderId="0" xfId="0" applyFont="1" applyAlignment="1">
      <alignment horizontal="center" vertical="center"/>
    </xf>
    <xf numFmtId="255" fontId="239" fillId="0" borderId="0" xfId="0" applyFont="1" applyAlignment="1">
      <alignment horizontal="left" vertical="center" indent="14"/>
    </xf>
    <xf numFmtId="255" fontId="238" fillId="0" borderId="0" xfId="0" applyFont="1"/>
    <xf numFmtId="255" fontId="240" fillId="0" borderId="0" xfId="0" applyFont="1" applyAlignment="1">
      <alignment horizontal="left" vertical="center" indent="15"/>
    </xf>
    <xf numFmtId="255" fontId="241" fillId="0" borderId="0" xfId="0" applyFont="1" applyAlignment="1">
      <alignment wrapText="1"/>
    </xf>
    <xf numFmtId="255" fontId="240" fillId="0" borderId="0" xfId="0" applyFont="1" applyAlignment="1">
      <alignment horizontal="left" indent="14"/>
    </xf>
    <xf numFmtId="3" fontId="219" fillId="0" borderId="3" xfId="0" applyNumberFormat="1" applyFont="1" applyBorder="1" applyAlignment="1">
      <alignment vertical="center" wrapText="1"/>
    </xf>
    <xf numFmtId="3" fontId="219" fillId="0" borderId="1" xfId="0" applyNumberFormat="1" applyFont="1" applyBorder="1" applyAlignment="1">
      <alignment vertical="center" wrapText="1"/>
    </xf>
    <xf numFmtId="255" fontId="219" fillId="0" borderId="3" xfId="0" applyFont="1" applyBorder="1" applyAlignment="1">
      <alignment horizontal="center" vertical="center" wrapText="1"/>
    </xf>
    <xf numFmtId="3" fontId="217" fillId="0" borderId="5" xfId="0" applyNumberFormat="1" applyFont="1" applyBorder="1" applyAlignment="1">
      <alignment horizontal="center" vertical="center" wrapText="1"/>
    </xf>
    <xf numFmtId="3" fontId="214" fillId="0" borderId="4" xfId="0" applyNumberFormat="1" applyFont="1" applyBorder="1" applyAlignment="1">
      <alignment horizontal="center" vertical="center" wrapText="1"/>
    </xf>
    <xf numFmtId="3" fontId="214" fillId="0" borderId="4" xfId="0" applyNumberFormat="1" applyFont="1" applyBorder="1" applyAlignment="1">
      <alignment horizontal="center" vertical="center"/>
    </xf>
    <xf numFmtId="3" fontId="214" fillId="0" borderId="1" xfId="0" applyNumberFormat="1" applyFont="1" applyBorder="1" applyAlignment="1">
      <alignment vertical="center"/>
    </xf>
    <xf numFmtId="255" fontId="217" fillId="95" borderId="2" xfId="0" applyFont="1" applyFill="1" applyBorder="1" applyAlignment="1">
      <alignment horizontal="left" vertical="center" wrapText="1"/>
    </xf>
    <xf numFmtId="255" fontId="217" fillId="95" borderId="69" xfId="0" applyFont="1" applyFill="1" applyBorder="1" applyAlignment="1">
      <alignment horizontal="left" vertical="center" wrapText="1"/>
    </xf>
    <xf numFmtId="255" fontId="217" fillId="95" borderId="53" xfId="0" applyFont="1" applyFill="1" applyBorder="1" applyAlignment="1">
      <alignment horizontal="left" vertical="center" wrapText="1"/>
    </xf>
    <xf numFmtId="255" fontId="217" fillId="95" borderId="1" xfId="0" applyFont="1" applyFill="1" applyBorder="1" applyAlignment="1">
      <alignment horizontal="center" vertical="center"/>
    </xf>
    <xf numFmtId="255" fontId="217" fillId="95" borderId="1" xfId="0" applyFont="1" applyFill="1" applyBorder="1" applyAlignment="1">
      <alignment horizontal="left" vertical="center" wrapText="1"/>
    </xf>
    <xf numFmtId="255" fontId="217" fillId="95" borderId="4" xfId="0" applyFont="1" applyFill="1" applyBorder="1" applyAlignment="1">
      <alignment horizontal="center" vertical="center"/>
    </xf>
    <xf numFmtId="255" fontId="217" fillId="95" borderId="32" xfId="0" applyFont="1" applyFill="1" applyBorder="1" applyAlignment="1">
      <alignment horizontal="left" vertical="center" wrapText="1"/>
    </xf>
    <xf numFmtId="3" fontId="214" fillId="95" borderId="1" xfId="0" applyNumberFormat="1" applyFont="1" applyFill="1" applyBorder="1" applyAlignment="1">
      <alignment horizontal="center" vertical="center" wrapText="1"/>
    </xf>
    <xf numFmtId="255" fontId="217" fillId="95" borderId="1" xfId="0" applyFont="1" applyFill="1" applyBorder="1" applyAlignment="1">
      <alignment vertical="center" wrapText="1"/>
    </xf>
    <xf numFmtId="255" fontId="217" fillId="95" borderId="53" xfId="0" applyFont="1" applyFill="1" applyBorder="1" applyAlignment="1">
      <alignment vertical="center" wrapText="1"/>
    </xf>
    <xf numFmtId="255" fontId="217" fillId="95" borderId="31" xfId="0" applyFont="1" applyFill="1" applyBorder="1" applyAlignment="1">
      <alignment horizontal="left" vertical="center" wrapText="1"/>
    </xf>
    <xf numFmtId="255" fontId="217" fillId="95" borderId="1" xfId="0" applyFont="1" applyFill="1" applyBorder="1" applyAlignment="1">
      <alignment vertical="center"/>
    </xf>
    <xf numFmtId="3" fontId="217" fillId="95" borderId="1" xfId="0" applyNumberFormat="1" applyFont="1" applyFill="1" applyBorder="1" applyAlignment="1">
      <alignment horizontal="center" vertical="center"/>
    </xf>
    <xf numFmtId="1" fontId="217" fillId="95" borderId="1" xfId="0" applyNumberFormat="1" applyFont="1" applyFill="1" applyBorder="1" applyAlignment="1">
      <alignment horizontal="center" vertical="center"/>
    </xf>
    <xf numFmtId="3" fontId="217" fillId="95" borderId="32" xfId="0" applyNumberFormat="1" applyFont="1" applyFill="1" applyBorder="1" applyAlignment="1">
      <alignment horizontal="center" vertical="center"/>
    </xf>
    <xf numFmtId="3" fontId="214" fillId="0" borderId="53" xfId="0" applyNumberFormat="1" applyFont="1" applyBorder="1" applyAlignment="1">
      <alignment horizontal="center" vertical="center" wrapText="1"/>
    </xf>
    <xf numFmtId="3" fontId="219" fillId="0" borderId="3" xfId="0" applyNumberFormat="1" applyFont="1" applyBorder="1" applyAlignment="1">
      <alignment horizontal="center" vertical="center" wrapText="1"/>
    </xf>
    <xf numFmtId="3" fontId="217" fillId="95" borderId="1" xfId="10" applyNumberFormat="1" applyFont="1" applyFill="1" applyBorder="1" applyAlignment="1" applyProtection="1">
      <alignment horizontal="center" vertical="center" wrapText="1"/>
    </xf>
    <xf numFmtId="255" fontId="217" fillId="95" borderId="3" xfId="0" applyFont="1" applyFill="1" applyBorder="1" applyAlignment="1">
      <alignment horizontal="left" vertical="center" wrapText="1"/>
    </xf>
    <xf numFmtId="255" fontId="217" fillId="95" borderId="3" xfId="0" applyFont="1" applyFill="1" applyBorder="1" applyAlignment="1">
      <alignment horizontal="center" vertical="center"/>
    </xf>
    <xf numFmtId="3" fontId="217" fillId="95" borderId="3" xfId="0" applyNumberFormat="1" applyFont="1" applyFill="1" applyBorder="1" applyAlignment="1">
      <alignment horizontal="center" vertical="center"/>
    </xf>
    <xf numFmtId="255" fontId="217" fillId="95" borderId="4" xfId="0" applyFont="1" applyFill="1" applyBorder="1" applyAlignment="1">
      <alignment horizontal="left" vertical="center" wrapText="1"/>
    </xf>
    <xf numFmtId="255" fontId="219" fillId="0" borderId="4" xfId="0" applyFont="1" applyBorder="1" applyAlignment="1">
      <alignment horizontal="center" vertical="center" wrapText="1"/>
    </xf>
    <xf numFmtId="3" fontId="214" fillId="0" borderId="44" xfId="0" applyNumberFormat="1" applyFont="1" applyBorder="1" applyAlignment="1">
      <alignment horizontal="center" vertical="center" wrapText="1"/>
    </xf>
    <xf numFmtId="3" fontId="219" fillId="0" borderId="4" xfId="0" applyNumberFormat="1" applyFont="1" applyBorder="1" applyAlignment="1">
      <alignment horizontal="center" vertical="center" wrapText="1"/>
    </xf>
    <xf numFmtId="255" fontId="99" fillId="95" borderId="1" xfId="0" applyFont="1" applyFill="1" applyBorder="1" applyAlignment="1">
      <alignment horizontal="left" vertical="center" wrapText="1"/>
    </xf>
    <xf numFmtId="255" fontId="217" fillId="0" borderId="1" xfId="0" applyFont="1" applyBorder="1"/>
    <xf numFmtId="255" fontId="242" fillId="95" borderId="1" xfId="0" applyFont="1" applyFill="1" applyBorder="1"/>
    <xf numFmtId="255" fontId="242" fillId="95" borderId="1" xfId="0" applyFont="1" applyFill="1" applyBorder="1" applyAlignment="1">
      <alignment wrapText="1"/>
    </xf>
    <xf numFmtId="255" fontId="217" fillId="95" borderId="71" xfId="0" applyFont="1" applyFill="1" applyBorder="1" applyAlignment="1">
      <alignment horizontal="left" vertical="center" wrapText="1"/>
    </xf>
    <xf numFmtId="255" fontId="217" fillId="95" borderId="1" xfId="0" applyFont="1" applyFill="1" applyBorder="1" applyAlignment="1">
      <alignment horizontal="center" vertical="center" wrapText="1"/>
    </xf>
    <xf numFmtId="255" fontId="217" fillId="95" borderId="3" xfId="0" applyFont="1" applyFill="1" applyBorder="1" applyAlignment="1">
      <alignment horizontal="center" vertical="center" wrapText="1"/>
    </xf>
    <xf numFmtId="255" fontId="243" fillId="95" borderId="7" xfId="0" applyFont="1" applyFill="1" applyBorder="1" applyAlignment="1">
      <alignment horizontal="left" vertical="center" wrapText="1"/>
    </xf>
    <xf numFmtId="255" fontId="243" fillId="95" borderId="1" xfId="0" applyFont="1" applyFill="1" applyBorder="1" applyAlignment="1">
      <alignment horizontal="left" vertical="center" wrapText="1"/>
    </xf>
    <xf numFmtId="255" fontId="219" fillId="95" borderId="0" xfId="0" applyFont="1" applyFill="1" applyAlignment="1">
      <alignment horizontal="center" vertical="center"/>
    </xf>
    <xf numFmtId="255" fontId="219" fillId="95" borderId="0" xfId="0" applyFont="1" applyFill="1" applyAlignment="1">
      <alignment horizontal="left" vertical="center"/>
    </xf>
    <xf numFmtId="1" fontId="219" fillId="95" borderId="0" xfId="0" applyNumberFormat="1" applyFont="1" applyFill="1" applyAlignment="1">
      <alignment horizontal="center" vertical="center"/>
    </xf>
    <xf numFmtId="1" fontId="219" fillId="95" borderId="0" xfId="0" applyNumberFormat="1" applyFont="1" applyFill="1" applyAlignment="1">
      <alignment vertical="center"/>
    </xf>
    <xf numFmtId="49" fontId="214" fillId="95" borderId="0" xfId="0" applyNumberFormat="1" applyFont="1" applyFill="1" applyAlignment="1">
      <alignment horizontal="center" vertical="center"/>
    </xf>
    <xf numFmtId="255" fontId="219" fillId="95" borderId="0" xfId="0" applyFont="1" applyFill="1" applyAlignment="1">
      <alignment vertical="center"/>
    </xf>
    <xf numFmtId="9" fontId="219" fillId="95" borderId="0" xfId="3938" applyFont="1" applyFill="1" applyBorder="1" applyAlignment="1">
      <alignment vertical="center"/>
    </xf>
    <xf numFmtId="255" fontId="218" fillId="95" borderId="0" xfId="0" applyFont="1" applyFill="1" applyAlignment="1">
      <alignment horizontal="center" vertical="center"/>
    </xf>
    <xf numFmtId="255" fontId="221" fillId="95" borderId="0" xfId="0" applyFont="1" applyFill="1" applyAlignment="1">
      <alignment horizontal="center" vertical="center"/>
    </xf>
    <xf numFmtId="255" fontId="99" fillId="95" borderId="1" xfId="0" applyFont="1" applyFill="1" applyBorder="1" applyAlignment="1">
      <alignment horizontal="center" vertical="center" wrapText="1"/>
    </xf>
    <xf numFmtId="255" fontId="219" fillId="95" borderId="1" xfId="0" applyFont="1" applyFill="1" applyBorder="1" applyAlignment="1">
      <alignment horizontal="center" vertical="center" wrapText="1"/>
    </xf>
    <xf numFmtId="0" fontId="214" fillId="95" borderId="1" xfId="7510" applyFont="1" applyFill="1" applyBorder="1" applyAlignment="1">
      <alignment horizontal="center" vertical="center" wrapText="1"/>
    </xf>
    <xf numFmtId="255" fontId="214" fillId="95" borderId="4" xfId="0" applyFont="1" applyFill="1" applyBorder="1" applyAlignment="1">
      <alignment vertical="center" wrapText="1"/>
    </xf>
    <xf numFmtId="1" fontId="214" fillId="95" borderId="1" xfId="0" applyNumberFormat="1" applyFont="1" applyFill="1" applyBorder="1" applyAlignment="1">
      <alignment horizontal="center" vertical="center" wrapText="1"/>
    </xf>
    <xf numFmtId="255" fontId="214" fillId="95" borderId="5" xfId="0" applyFont="1" applyFill="1" applyBorder="1" applyAlignment="1">
      <alignment vertical="center" wrapText="1"/>
    </xf>
    <xf numFmtId="3" fontId="214" fillId="95" borderId="3" xfId="0" applyNumberFormat="1" applyFont="1" applyFill="1" applyBorder="1" applyAlignment="1">
      <alignment horizontal="center" vertical="center" wrapText="1"/>
    </xf>
    <xf numFmtId="3" fontId="214" fillId="95" borderId="4" xfId="0" applyNumberFormat="1" applyFont="1" applyFill="1" applyBorder="1" applyAlignment="1">
      <alignment horizontal="center" vertical="center" wrapText="1"/>
    </xf>
    <xf numFmtId="255" fontId="217" fillId="95" borderId="5" xfId="0" applyFont="1" applyFill="1" applyBorder="1" applyAlignment="1">
      <alignment horizontal="center" vertical="center" wrapText="1"/>
    </xf>
    <xf numFmtId="1" fontId="214" fillId="95" borderId="4" xfId="0" applyNumberFormat="1" applyFont="1" applyFill="1" applyBorder="1" applyAlignment="1">
      <alignment horizontal="center" vertical="center" wrapText="1"/>
    </xf>
    <xf numFmtId="1" fontId="217" fillId="95" borderId="1" xfId="0" applyNumberFormat="1" applyFont="1" applyFill="1" applyBorder="1" applyAlignment="1">
      <alignment vertical="center" wrapText="1"/>
    </xf>
    <xf numFmtId="1" fontId="214" fillId="95" borderId="1" xfId="0" applyNumberFormat="1" applyFont="1" applyFill="1" applyBorder="1" applyAlignment="1">
      <alignment vertical="center" wrapText="1"/>
    </xf>
    <xf numFmtId="1" fontId="214" fillId="95" borderId="3" xfId="0" applyNumberFormat="1" applyFont="1" applyFill="1" applyBorder="1" applyAlignment="1">
      <alignment horizontal="center" vertical="center" wrapText="1"/>
    </xf>
    <xf numFmtId="1" fontId="214" fillId="95" borderId="5" xfId="0" applyNumberFormat="1" applyFont="1" applyFill="1" applyBorder="1" applyAlignment="1">
      <alignment horizontal="center" vertical="center" wrapText="1"/>
    </xf>
    <xf numFmtId="255" fontId="217" fillId="95" borderId="1" xfId="0" applyFont="1" applyFill="1" applyBorder="1" applyAlignment="1">
      <alignment horizontal="center" vertical="top" wrapText="1"/>
    </xf>
    <xf numFmtId="1" fontId="214" fillId="95" borderId="1" xfId="0" applyNumberFormat="1" applyFont="1" applyFill="1" applyBorder="1" applyAlignment="1">
      <alignment horizontal="center" vertical="center"/>
    </xf>
    <xf numFmtId="3" fontId="214" fillId="95" borderId="1" xfId="0" applyNumberFormat="1" applyFont="1" applyFill="1" applyBorder="1" applyAlignment="1">
      <alignment horizontal="center" vertical="center"/>
    </xf>
    <xf numFmtId="0" fontId="217" fillId="95" borderId="1" xfId="0" applyNumberFormat="1" applyFont="1" applyFill="1" applyBorder="1" applyAlignment="1">
      <alignment vertical="center" wrapText="1"/>
    </xf>
    <xf numFmtId="255" fontId="217" fillId="95" borderId="72" xfId="0" applyFont="1" applyFill="1" applyBorder="1" applyAlignment="1">
      <alignment horizontal="center" vertical="center" wrapText="1"/>
    </xf>
    <xf numFmtId="255" fontId="217" fillId="95" borderId="44" xfId="0" applyFont="1" applyFill="1" applyBorder="1" applyAlignment="1">
      <alignment horizontal="left" vertical="center" wrapText="1"/>
    </xf>
    <xf numFmtId="255" fontId="99" fillId="95" borderId="4" xfId="0" applyFont="1" applyFill="1" applyBorder="1" applyAlignment="1">
      <alignment horizontal="center" vertical="center" wrapText="1"/>
    </xf>
    <xf numFmtId="255" fontId="219" fillId="95" borderId="4" xfId="0" applyFont="1" applyFill="1" applyBorder="1" applyAlignment="1">
      <alignment vertical="center" wrapText="1"/>
    </xf>
    <xf numFmtId="255" fontId="219" fillId="95" borderId="1" xfId="0" applyFont="1" applyFill="1" applyBorder="1" applyAlignment="1">
      <alignment vertical="center" wrapText="1"/>
    </xf>
    <xf numFmtId="3" fontId="219" fillId="95" borderId="1" xfId="0" applyNumberFormat="1" applyFont="1" applyFill="1" applyBorder="1" applyAlignment="1">
      <alignment horizontal="center" vertical="center"/>
    </xf>
    <xf numFmtId="255" fontId="99" fillId="95" borderId="1" xfId="0" applyFont="1" applyFill="1" applyBorder="1" applyAlignment="1">
      <alignment horizontal="center" vertical="center"/>
    </xf>
    <xf numFmtId="1" fontId="99" fillId="95" borderId="1" xfId="0" applyNumberFormat="1" applyFont="1" applyFill="1" applyBorder="1" applyAlignment="1">
      <alignment vertical="center"/>
    </xf>
    <xf numFmtId="0" fontId="219" fillId="95" borderId="1" xfId="7510" applyFont="1" applyFill="1" applyBorder="1" applyAlignment="1">
      <alignment horizontal="center" vertical="center" wrapText="1"/>
    </xf>
    <xf numFmtId="3" fontId="219" fillId="95" borderId="1" xfId="0" applyNumberFormat="1" applyFont="1" applyFill="1" applyBorder="1" applyAlignment="1">
      <alignment horizontal="center" vertical="center" wrapText="1"/>
    </xf>
    <xf numFmtId="1" fontId="99" fillId="95" borderId="3" xfId="0" applyNumberFormat="1" applyFont="1" applyFill="1" applyBorder="1" applyAlignment="1">
      <alignment vertical="center" wrapText="1"/>
    </xf>
    <xf numFmtId="3" fontId="219" fillId="95" borderId="3" xfId="0" applyNumberFormat="1" applyFont="1" applyFill="1" applyBorder="1" applyAlignment="1">
      <alignment horizontal="center" vertical="center" wrapText="1"/>
    </xf>
    <xf numFmtId="0" fontId="219" fillId="95" borderId="70" xfId="7510" applyFont="1" applyFill="1" applyBorder="1" applyAlignment="1">
      <alignment horizontal="center" vertical="center" wrapText="1"/>
    </xf>
    <xf numFmtId="0" fontId="217" fillId="95" borderId="70" xfId="7510" applyFont="1" applyFill="1" applyBorder="1" applyAlignment="1">
      <alignment horizontal="center" vertical="center" wrapText="1"/>
    </xf>
    <xf numFmtId="0" fontId="99" fillId="95" borderId="70" xfId="7510" applyFont="1" applyFill="1" applyBorder="1" applyAlignment="1">
      <alignment horizontal="center" vertical="center" wrapText="1"/>
    </xf>
    <xf numFmtId="255" fontId="219" fillId="95" borderId="3" xfId="0" applyFont="1" applyFill="1" applyBorder="1" applyAlignment="1">
      <alignment horizontal="center" vertical="center" wrapText="1"/>
    </xf>
    <xf numFmtId="255" fontId="219" fillId="95" borderId="4" xfId="0" applyFont="1" applyFill="1" applyBorder="1" applyAlignment="1">
      <alignment horizontal="center" vertical="center" wrapText="1"/>
    </xf>
    <xf numFmtId="255" fontId="99" fillId="95" borderId="0" xfId="0" applyFont="1" applyFill="1" applyAlignment="1">
      <alignment horizontal="center" vertical="center"/>
    </xf>
    <xf numFmtId="255" fontId="217" fillId="95" borderId="0" xfId="0" applyFont="1" applyFill="1" applyAlignment="1">
      <alignment vertical="center"/>
    </xf>
    <xf numFmtId="1" fontId="217" fillId="95" borderId="0" xfId="0" applyNumberFormat="1" applyFont="1" applyFill="1" applyAlignment="1">
      <alignment horizontal="center" vertical="center"/>
    </xf>
    <xf numFmtId="49" fontId="217" fillId="95" borderId="0" xfId="0" applyNumberFormat="1" applyFont="1" applyFill="1" applyAlignment="1">
      <alignment horizontal="center" vertical="center"/>
    </xf>
    <xf numFmtId="255" fontId="217" fillId="95" borderId="0" xfId="0" applyFont="1" applyFill="1" applyAlignment="1">
      <alignment horizontal="center" vertical="center"/>
    </xf>
    <xf numFmtId="1" fontId="217" fillId="95" borderId="0" xfId="0" applyNumberFormat="1" applyFont="1" applyFill="1" applyAlignment="1">
      <alignment horizontal="center"/>
    </xf>
    <xf numFmtId="3" fontId="217" fillId="0" borderId="1" xfId="10" applyNumberFormat="1" applyFont="1" applyFill="1" applyBorder="1" applyAlignment="1" applyProtection="1">
      <alignment horizontal="center" vertical="center" wrapText="1"/>
    </xf>
    <xf numFmtId="255" fontId="217" fillId="0" borderId="32" xfId="0" applyFont="1" applyBorder="1" applyAlignment="1">
      <alignment horizontal="left" vertical="center" wrapText="1"/>
    </xf>
    <xf numFmtId="1" fontId="99" fillId="0" borderId="0" xfId="0" applyNumberFormat="1" applyFont="1" applyAlignment="1">
      <alignment horizontal="center" vertical="center"/>
    </xf>
    <xf numFmtId="255" fontId="217" fillId="95" borderId="9" xfId="0" applyFont="1" applyFill="1" applyBorder="1" applyAlignment="1">
      <alignment horizontal="left" vertical="center" wrapText="1"/>
    </xf>
    <xf numFmtId="3" fontId="217" fillId="95" borderId="43" xfId="0" applyNumberFormat="1" applyFont="1" applyFill="1" applyBorder="1" applyAlignment="1">
      <alignment horizontal="center" vertical="center"/>
    </xf>
    <xf numFmtId="3" fontId="214" fillId="95" borderId="53" xfId="0" applyNumberFormat="1" applyFont="1" applyFill="1" applyBorder="1" applyAlignment="1">
      <alignment horizontal="center" vertical="center" wrapText="1"/>
    </xf>
    <xf numFmtId="255" fontId="217" fillId="95" borderId="1" xfId="0" applyFont="1" applyFill="1" applyBorder="1"/>
    <xf numFmtId="255" fontId="217" fillId="95" borderId="0" xfId="0" applyFont="1" applyFill="1"/>
    <xf numFmtId="165" fontId="217" fillId="0" borderId="0" xfId="7871" applyFont="1" applyAlignment="1">
      <alignment horizontal="center" vertical="center"/>
    </xf>
    <xf numFmtId="1" fontId="99" fillId="0" borderId="4" xfId="0" applyNumberFormat="1" applyFont="1" applyBorder="1" applyAlignment="1">
      <alignment horizontal="center" vertical="center"/>
    </xf>
    <xf numFmtId="1" fontId="99" fillId="95" borderId="4" xfId="0" applyNumberFormat="1" applyFont="1" applyFill="1" applyBorder="1" applyAlignment="1">
      <alignment horizontal="center" vertical="center"/>
    </xf>
    <xf numFmtId="49" fontId="217" fillId="95" borderId="4" xfId="0" applyNumberFormat="1" applyFont="1" applyFill="1" applyBorder="1" applyAlignment="1">
      <alignment horizontal="center" vertical="center"/>
    </xf>
    <xf numFmtId="1" fontId="99" fillId="0" borderId="5" xfId="0" applyNumberFormat="1" applyFont="1" applyBorder="1" applyAlignment="1">
      <alignment horizontal="center" vertical="center"/>
    </xf>
    <xf numFmtId="1" fontId="99" fillId="0" borderId="65" xfId="0" applyNumberFormat="1" applyFont="1" applyBorder="1" applyAlignment="1">
      <alignment horizontal="center" vertical="center"/>
    </xf>
    <xf numFmtId="1" fontId="99" fillId="95" borderId="59" xfId="0" applyNumberFormat="1" applyFont="1" applyFill="1" applyBorder="1" applyAlignment="1">
      <alignment horizontal="center" vertical="center"/>
    </xf>
    <xf numFmtId="167" fontId="216" fillId="0" borderId="59" xfId="12" applyNumberFormat="1" applyFont="1" applyFill="1" applyBorder="1" applyAlignment="1">
      <alignment horizontal="center" vertical="center" wrapText="1"/>
    </xf>
    <xf numFmtId="255" fontId="216" fillId="0" borderId="59" xfId="0" applyFont="1" applyBorder="1" applyAlignment="1">
      <alignment horizontal="center" vertical="center" wrapText="1"/>
    </xf>
    <xf numFmtId="255" fontId="245" fillId="0" borderId="1" xfId="0" applyFont="1" applyBorder="1" applyAlignment="1">
      <alignment horizontal="left" vertical="top" wrapText="1"/>
    </xf>
    <xf numFmtId="3" fontId="245" fillId="0" borderId="1" xfId="0" applyNumberFormat="1" applyFont="1" applyBorder="1" applyAlignment="1">
      <alignment vertical="center"/>
    </xf>
    <xf numFmtId="255" fontId="217" fillId="0" borderId="3" xfId="0" applyFont="1" applyBorder="1" applyAlignment="1">
      <alignment vertical="center" wrapText="1"/>
    </xf>
    <xf numFmtId="255" fontId="217" fillId="0" borderId="1" xfId="0" applyFont="1" applyBorder="1" applyAlignment="1">
      <alignment vertical="center" wrapText="1"/>
    </xf>
    <xf numFmtId="255" fontId="217" fillId="95" borderId="70" xfId="0" applyFont="1" applyFill="1" applyBorder="1" applyAlignment="1">
      <alignment horizontal="center" vertical="center" wrapText="1"/>
    </xf>
    <xf numFmtId="3" fontId="214" fillId="0" borderId="3" xfId="0" applyNumberFormat="1" applyFont="1" applyBorder="1" applyAlignment="1">
      <alignment horizontal="center" vertical="center"/>
    </xf>
    <xf numFmtId="255" fontId="217" fillId="0" borderId="3" xfId="0" applyFont="1" applyBorder="1"/>
    <xf numFmtId="255" fontId="217" fillId="0" borderId="3" xfId="0" applyFont="1" applyBorder="1" applyAlignment="1">
      <alignment horizontal="center" vertical="center"/>
    </xf>
    <xf numFmtId="10" fontId="219" fillId="0" borderId="1" xfId="0" applyNumberFormat="1" applyFont="1" applyBorder="1" applyAlignment="1">
      <alignment horizontal="center" vertical="center"/>
    </xf>
    <xf numFmtId="3" fontId="214" fillId="95" borderId="3" xfId="0" applyNumberFormat="1" applyFont="1" applyFill="1" applyBorder="1" applyAlignment="1">
      <alignment horizontal="center" vertical="center"/>
    </xf>
    <xf numFmtId="3" fontId="214" fillId="95" borderId="4" xfId="0" applyNumberFormat="1" applyFont="1" applyFill="1" applyBorder="1" applyAlignment="1">
      <alignment horizontal="center" vertical="center"/>
    </xf>
    <xf numFmtId="3" fontId="219" fillId="95" borderId="4" xfId="0" applyNumberFormat="1" applyFont="1" applyFill="1" applyBorder="1" applyAlignment="1">
      <alignment horizontal="center" vertical="center" wrapText="1"/>
    </xf>
    <xf numFmtId="255" fontId="217" fillId="95" borderId="0" xfId="0" applyFont="1" applyFill="1" applyAlignment="1">
      <alignment horizontal="center"/>
    </xf>
    <xf numFmtId="1" fontId="214" fillId="95" borderId="53" xfId="0" applyNumberFormat="1" applyFont="1" applyFill="1" applyBorder="1" applyAlignment="1">
      <alignment horizontal="center" vertical="center" wrapText="1"/>
    </xf>
    <xf numFmtId="2" fontId="217" fillId="95" borderId="1" xfId="0" applyNumberFormat="1" applyFont="1" applyFill="1" applyBorder="1" applyAlignment="1">
      <alignment vertical="center" wrapText="1"/>
    </xf>
    <xf numFmtId="3" fontId="217" fillId="0" borderId="53" xfId="0" applyNumberFormat="1" applyFont="1" applyBorder="1" applyAlignment="1">
      <alignment horizontal="center" vertical="center"/>
    </xf>
    <xf numFmtId="255" fontId="217" fillId="0" borderId="72" xfId="0" applyFont="1" applyBorder="1" applyAlignment="1">
      <alignment horizontal="center" vertical="center"/>
    </xf>
    <xf numFmtId="255" fontId="217" fillId="0" borderId="72" xfId="0" applyFont="1" applyBorder="1" applyAlignment="1">
      <alignment horizontal="center" vertical="center" wrapText="1"/>
    </xf>
    <xf numFmtId="1" fontId="217" fillId="95" borderId="1" xfId="0" applyNumberFormat="1" applyFont="1" applyFill="1" applyBorder="1" applyAlignment="1">
      <alignment horizontal="center" vertical="center" wrapText="1"/>
    </xf>
    <xf numFmtId="1" fontId="99" fillId="95" borderId="1" xfId="0" applyNumberFormat="1" applyFont="1" applyFill="1" applyBorder="1" applyAlignment="1">
      <alignment vertical="center" wrapText="1"/>
    </xf>
    <xf numFmtId="1" fontId="246" fillId="95" borderId="1" xfId="0" applyNumberFormat="1" applyFont="1" applyFill="1" applyBorder="1" applyAlignment="1">
      <alignment horizontal="center" vertical="center"/>
    </xf>
    <xf numFmtId="255" fontId="99" fillId="95" borderId="72" xfId="0" applyFont="1" applyFill="1" applyBorder="1" applyAlignment="1">
      <alignment horizontal="left" vertical="center" wrapText="1"/>
    </xf>
    <xf numFmtId="255" fontId="99" fillId="95" borderId="70" xfId="0" applyFont="1" applyFill="1" applyBorder="1" applyAlignment="1">
      <alignment horizontal="center" vertical="center" wrapText="1"/>
    </xf>
    <xf numFmtId="255" fontId="217" fillId="95" borderId="72" xfId="0" applyFont="1" applyFill="1" applyBorder="1" applyAlignment="1">
      <alignment vertical="center" wrapText="1"/>
    </xf>
    <xf numFmtId="255" fontId="217" fillId="0" borderId="72" xfId="0" applyFont="1" applyBorder="1" applyAlignment="1">
      <alignment vertical="center" wrapText="1"/>
    </xf>
    <xf numFmtId="255" fontId="99" fillId="95" borderId="71" xfId="0" applyFont="1" applyFill="1" applyBorder="1" applyAlignment="1">
      <alignment horizontal="center" vertical="center" wrapText="1"/>
    </xf>
    <xf numFmtId="255" fontId="217" fillId="95" borderId="72" xfId="0" applyFont="1" applyFill="1" applyBorder="1" applyAlignment="1">
      <alignment horizontal="left" vertical="center" wrapText="1"/>
    </xf>
    <xf numFmtId="255" fontId="219" fillId="95" borderId="53" xfId="0" applyFont="1" applyFill="1" applyBorder="1" applyAlignment="1">
      <alignment vertical="center" wrapText="1"/>
    </xf>
    <xf numFmtId="1" fontId="99" fillId="95" borderId="43" xfId="0" applyNumberFormat="1" applyFont="1" applyFill="1" applyBorder="1" applyAlignment="1">
      <alignment vertical="center" wrapText="1"/>
    </xf>
    <xf numFmtId="1" fontId="217" fillId="95" borderId="53" xfId="0" applyNumberFormat="1" applyFont="1" applyFill="1" applyBorder="1" applyAlignment="1">
      <alignment horizontal="center" vertical="center" wrapText="1"/>
    </xf>
    <xf numFmtId="1" fontId="217" fillId="95" borderId="53" xfId="0" applyNumberFormat="1" applyFont="1" applyFill="1" applyBorder="1" applyAlignment="1">
      <alignment horizontal="center" vertical="center"/>
    </xf>
    <xf numFmtId="255" fontId="217" fillId="95" borderId="53" xfId="0" applyFont="1" applyFill="1" applyBorder="1" applyAlignment="1">
      <alignment vertical="center"/>
    </xf>
    <xf numFmtId="3" fontId="217" fillId="95" borderId="53" xfId="0" applyNumberFormat="1" applyFont="1" applyFill="1" applyBorder="1" applyAlignment="1">
      <alignment horizontal="center" vertical="center"/>
    </xf>
    <xf numFmtId="255" fontId="217" fillId="0" borderId="53" xfId="0" applyFont="1" applyBorder="1"/>
    <xf numFmtId="255" fontId="99" fillId="95" borderId="3" xfId="0" applyFont="1" applyFill="1" applyBorder="1" applyAlignment="1">
      <alignment horizontal="left" vertical="center"/>
    </xf>
    <xf numFmtId="1" fontId="217" fillId="95" borderId="3" xfId="0" applyNumberFormat="1" applyFont="1" applyFill="1" applyBorder="1" applyAlignment="1">
      <alignment horizontal="center" vertical="center"/>
    </xf>
    <xf numFmtId="49" fontId="217" fillId="95" borderId="3" xfId="0" applyNumberFormat="1" applyFont="1" applyFill="1" applyBorder="1" applyAlignment="1">
      <alignment horizontal="center" vertical="center"/>
    </xf>
    <xf numFmtId="0" fontId="214" fillId="95" borderId="3" xfId="7510" applyFont="1" applyFill="1" applyBorder="1" applyAlignment="1">
      <alignment horizontal="center" vertical="center" wrapText="1"/>
    </xf>
    <xf numFmtId="1" fontId="217" fillId="0" borderId="3" xfId="0" applyNumberFormat="1" applyFont="1" applyBorder="1" applyAlignment="1">
      <alignment horizontal="center" vertical="center"/>
    </xf>
    <xf numFmtId="255" fontId="217" fillId="95" borderId="50" xfId="0" applyFont="1" applyFill="1" applyBorder="1" applyAlignment="1">
      <alignment horizontal="center" vertical="center" wrapText="1"/>
    </xf>
    <xf numFmtId="255" fontId="214" fillId="95" borderId="50" xfId="0" applyFont="1" applyFill="1" applyBorder="1" applyAlignment="1">
      <alignment vertical="center" wrapText="1"/>
    </xf>
    <xf numFmtId="1" fontId="214" fillId="95" borderId="50" xfId="0" applyNumberFormat="1" applyFont="1" applyFill="1" applyBorder="1" applyAlignment="1">
      <alignment horizontal="center" vertical="center" wrapText="1"/>
    </xf>
    <xf numFmtId="3" fontId="214" fillId="95" borderId="50" xfId="0" applyNumberFormat="1" applyFont="1" applyFill="1" applyBorder="1" applyAlignment="1">
      <alignment horizontal="center" vertical="center" wrapText="1"/>
    </xf>
    <xf numFmtId="3" fontId="214" fillId="0" borderId="50" xfId="0" applyNumberFormat="1" applyFont="1" applyBorder="1" applyAlignment="1">
      <alignment horizontal="center" vertical="center"/>
    </xf>
    <xf numFmtId="3" fontId="214" fillId="0" borderId="50" xfId="0" applyNumberFormat="1" applyFont="1" applyBorder="1" applyAlignment="1">
      <alignment horizontal="center" vertical="center" wrapText="1"/>
    </xf>
    <xf numFmtId="255" fontId="217" fillId="0" borderId="64" xfId="0" applyFont="1" applyBorder="1" applyAlignment="1">
      <alignment vertical="center" wrapText="1"/>
    </xf>
    <xf numFmtId="255" fontId="217" fillId="0" borderId="54" xfId="0" applyFont="1" applyBorder="1"/>
    <xf numFmtId="255" fontId="217" fillId="95" borderId="54" xfId="0" applyFont="1" applyFill="1" applyBorder="1"/>
    <xf numFmtId="49" fontId="219" fillId="95" borderId="59" xfId="0" applyNumberFormat="1" applyFont="1" applyFill="1" applyBorder="1" applyAlignment="1">
      <alignment horizontal="center" vertical="center" wrapText="1"/>
    </xf>
    <xf numFmtId="255" fontId="217" fillId="95" borderId="69" xfId="0" applyFont="1" applyFill="1" applyBorder="1" applyAlignment="1">
      <alignment vertical="center"/>
    </xf>
    <xf numFmtId="1" fontId="99" fillId="95" borderId="59" xfId="0" applyNumberFormat="1" applyFont="1" applyFill="1" applyBorder="1" applyAlignment="1">
      <alignment vertical="center"/>
    </xf>
    <xf numFmtId="1" fontId="217" fillId="95" borderId="59" xfId="0" applyNumberFormat="1" applyFont="1" applyFill="1" applyBorder="1" applyAlignment="1">
      <alignment horizontal="center" vertical="center"/>
    </xf>
    <xf numFmtId="0" fontId="219" fillId="95" borderId="59" xfId="7510" applyFont="1" applyFill="1" applyBorder="1" applyAlignment="1">
      <alignment vertical="center" wrapText="1"/>
    </xf>
    <xf numFmtId="3" fontId="99" fillId="95" borderId="59" xfId="0" applyNumberFormat="1" applyFont="1" applyFill="1" applyBorder="1" applyAlignment="1">
      <alignment horizontal="center" vertical="center"/>
    </xf>
    <xf numFmtId="3" fontId="99" fillId="0" borderId="59" xfId="0" applyNumberFormat="1" applyFont="1" applyBorder="1" applyAlignment="1">
      <alignment horizontal="center" vertical="center"/>
    </xf>
    <xf numFmtId="255" fontId="217" fillId="0" borderId="60" xfId="0" applyFont="1" applyBorder="1"/>
    <xf numFmtId="1" fontId="99" fillId="0" borderId="44" xfId="0" applyNumberFormat="1" applyFont="1" applyBorder="1" applyAlignment="1">
      <alignment horizontal="center" vertical="center"/>
    </xf>
    <xf numFmtId="255" fontId="217" fillId="0" borderId="43" xfId="0" applyFont="1" applyBorder="1" applyAlignment="1">
      <alignment horizontal="center" vertical="center"/>
    </xf>
    <xf numFmtId="255" fontId="99" fillId="0" borderId="75" xfId="0" applyFont="1" applyBorder="1" applyAlignment="1">
      <alignment horizontal="center" vertical="center"/>
    </xf>
    <xf numFmtId="1" fontId="99" fillId="0" borderId="52" xfId="0" applyNumberFormat="1" applyFont="1" applyBorder="1" applyAlignment="1">
      <alignment horizontal="center" vertical="center" wrapText="1"/>
    </xf>
    <xf numFmtId="1" fontId="99" fillId="0" borderId="77" xfId="0" applyNumberFormat="1" applyFont="1" applyBorder="1" applyAlignment="1">
      <alignment horizontal="center" vertical="center"/>
    </xf>
    <xf numFmtId="1" fontId="99" fillId="0" borderId="52" xfId="0" applyNumberFormat="1" applyFont="1" applyBorder="1" applyAlignment="1">
      <alignment horizontal="center" vertical="center"/>
    </xf>
    <xf numFmtId="1" fontId="219" fillId="0" borderId="52" xfId="0" applyNumberFormat="1" applyFont="1" applyBorder="1" applyAlignment="1">
      <alignment horizontal="center" vertical="center" wrapText="1"/>
    </xf>
    <xf numFmtId="49" fontId="219" fillId="0" borderId="52" xfId="0" applyNumberFormat="1" applyFont="1" applyBorder="1" applyAlignment="1">
      <alignment horizontal="center" vertical="center" wrapText="1"/>
    </xf>
    <xf numFmtId="1" fontId="219" fillId="0" borderId="55" xfId="0" applyNumberFormat="1" applyFont="1" applyBorder="1" applyAlignment="1">
      <alignment horizontal="center" vertical="center" wrapText="1"/>
    </xf>
    <xf numFmtId="10" fontId="99" fillId="0" borderId="59" xfId="0" applyNumberFormat="1" applyFont="1" applyBorder="1" applyAlignment="1">
      <alignment horizontal="center" vertical="center"/>
    </xf>
    <xf numFmtId="10" fontId="219" fillId="0" borderId="1" xfId="0" applyNumberFormat="1" applyFont="1" applyBorder="1" applyAlignment="1">
      <alignment horizontal="center" vertical="center" wrapText="1"/>
    </xf>
    <xf numFmtId="3" fontId="217" fillId="95" borderId="3" xfId="0" applyNumberFormat="1" applyFont="1" applyFill="1" applyBorder="1" applyAlignment="1">
      <alignment horizontal="center" vertical="center" wrapText="1"/>
    </xf>
    <xf numFmtId="255" fontId="217" fillId="0" borderId="64" xfId="0" applyFont="1" applyBorder="1"/>
    <xf numFmtId="3" fontId="217" fillId="95" borderId="0" xfId="0" applyNumberFormat="1" applyFont="1" applyFill="1" applyAlignment="1">
      <alignment horizontal="center" vertical="center"/>
    </xf>
    <xf numFmtId="255" fontId="217" fillId="0" borderId="3" xfId="0" applyFont="1" applyBorder="1" applyAlignment="1">
      <alignment horizontal="center" vertical="center" wrapText="1"/>
    </xf>
    <xf numFmtId="255" fontId="217" fillId="0" borderId="5" xfId="0" applyFont="1" applyBorder="1" applyAlignment="1">
      <alignment horizontal="center" vertical="center"/>
    </xf>
    <xf numFmtId="255" fontId="217" fillId="0" borderId="4" xfId="0" applyFont="1" applyBorder="1" applyAlignment="1">
      <alignment horizontal="center" vertical="center"/>
    </xf>
    <xf numFmtId="1" fontId="219" fillId="0" borderId="52" xfId="0" applyNumberFormat="1" applyFont="1" applyBorder="1" applyAlignment="1">
      <alignment horizontal="center" vertical="center" wrapText="1"/>
    </xf>
    <xf numFmtId="255" fontId="217" fillId="0" borderId="3" xfId="0" applyFont="1" applyBorder="1" applyAlignment="1">
      <alignment horizontal="center"/>
    </xf>
    <xf numFmtId="255" fontId="217" fillId="0" borderId="5" xfId="0" applyFont="1" applyBorder="1" applyAlignment="1">
      <alignment horizontal="center"/>
    </xf>
    <xf numFmtId="255" fontId="217" fillId="0" borderId="4" xfId="0" applyFont="1" applyBorder="1" applyAlignment="1">
      <alignment horizontal="center"/>
    </xf>
    <xf numFmtId="10" fontId="217" fillId="0" borderId="3" xfId="0" applyNumberFormat="1" applyFont="1" applyBorder="1" applyAlignment="1">
      <alignment horizontal="center" vertical="center"/>
    </xf>
    <xf numFmtId="10" fontId="217" fillId="0" borderId="5" xfId="0" applyNumberFormat="1" applyFont="1" applyBorder="1" applyAlignment="1">
      <alignment horizontal="center" vertical="center"/>
    </xf>
    <xf numFmtId="10" fontId="217" fillId="0" borderId="4" xfId="0" applyNumberFormat="1" applyFont="1" applyBorder="1" applyAlignment="1">
      <alignment horizontal="center" vertical="center"/>
    </xf>
    <xf numFmtId="3" fontId="214" fillId="0" borderId="3" xfId="0" applyNumberFormat="1" applyFont="1" applyBorder="1" applyAlignment="1">
      <alignment horizontal="center" vertical="center" wrapText="1"/>
    </xf>
    <xf numFmtId="3" fontId="214" fillId="0" borderId="5" xfId="0" applyNumberFormat="1" applyFont="1" applyBorder="1" applyAlignment="1">
      <alignment horizontal="center" vertical="center" wrapText="1"/>
    </xf>
    <xf numFmtId="3" fontId="214" fillId="0" borderId="4" xfId="0" applyNumberFormat="1" applyFont="1" applyBorder="1" applyAlignment="1">
      <alignment horizontal="center" vertical="center" wrapText="1"/>
    </xf>
    <xf numFmtId="1" fontId="214" fillId="95" borderId="3" xfId="0" applyNumberFormat="1" applyFont="1" applyFill="1" applyBorder="1" applyAlignment="1">
      <alignment horizontal="center" vertical="center" wrapText="1"/>
    </xf>
    <xf numFmtId="1" fontId="214" fillId="95" borderId="4" xfId="0" applyNumberFormat="1" applyFont="1" applyFill="1" applyBorder="1" applyAlignment="1">
      <alignment horizontal="center" vertical="center" wrapText="1"/>
    </xf>
    <xf numFmtId="255" fontId="217" fillId="95" borderId="3" xfId="0" applyFont="1" applyFill="1" applyBorder="1" applyAlignment="1">
      <alignment horizontal="center" vertical="center" wrapText="1"/>
    </xf>
    <xf numFmtId="255" fontId="217" fillId="95" borderId="4" xfId="0" applyFont="1" applyFill="1" applyBorder="1" applyAlignment="1">
      <alignment horizontal="center" vertical="center" wrapText="1"/>
    </xf>
    <xf numFmtId="255" fontId="217" fillId="0" borderId="64" xfId="0" applyFont="1" applyBorder="1" applyAlignment="1">
      <alignment horizontal="center" vertical="center" wrapText="1"/>
    </xf>
    <xf numFmtId="255" fontId="217" fillId="0" borderId="65" xfId="0" applyFont="1" applyBorder="1" applyAlignment="1">
      <alignment horizontal="center" vertical="center"/>
    </xf>
    <xf numFmtId="255" fontId="217" fillId="0" borderId="62" xfId="0" applyFont="1" applyBorder="1" applyAlignment="1">
      <alignment horizontal="center" vertical="center"/>
    </xf>
    <xf numFmtId="3" fontId="217" fillId="0" borderId="73" xfId="0" applyNumberFormat="1" applyFont="1" applyBorder="1" applyAlignment="1">
      <alignment horizontal="center" vertical="center"/>
    </xf>
    <xf numFmtId="3" fontId="217" fillId="0" borderId="5" xfId="0" applyNumberFormat="1" applyFont="1" applyBorder="1" applyAlignment="1">
      <alignment horizontal="center" vertical="center"/>
    </xf>
    <xf numFmtId="3" fontId="217" fillId="0" borderId="4" xfId="0" applyNumberFormat="1" applyFont="1" applyBorder="1" applyAlignment="1">
      <alignment horizontal="center" vertical="center"/>
    </xf>
    <xf numFmtId="255" fontId="217" fillId="0" borderId="65" xfId="0" applyFont="1" applyBorder="1" applyAlignment="1">
      <alignment horizontal="center" vertical="center" wrapText="1"/>
    </xf>
    <xf numFmtId="255" fontId="217" fillId="0" borderId="62" xfId="0" applyFont="1" applyBorder="1" applyAlignment="1">
      <alignment horizontal="center" vertical="center" wrapText="1"/>
    </xf>
    <xf numFmtId="255" fontId="217" fillId="0" borderId="3" xfId="0" applyFont="1" applyBorder="1" applyAlignment="1">
      <alignment horizontal="center" vertical="center"/>
    </xf>
    <xf numFmtId="3" fontId="217" fillId="0" borderId="3" xfId="0" applyNumberFormat="1" applyFont="1" applyBorder="1" applyAlignment="1">
      <alignment horizontal="center" vertical="center" wrapText="1"/>
    </xf>
    <xf numFmtId="3" fontId="214" fillId="0" borderId="1" xfId="0" applyNumberFormat="1" applyFont="1" applyBorder="1" applyAlignment="1">
      <alignment horizontal="center" vertical="center" wrapText="1"/>
    </xf>
    <xf numFmtId="3" fontId="214" fillId="0" borderId="3" xfId="0" applyNumberFormat="1" applyFont="1" applyBorder="1" applyAlignment="1">
      <alignment horizontal="center" vertical="center"/>
    </xf>
    <xf numFmtId="3" fontId="214" fillId="0" borderId="4" xfId="0" applyNumberFormat="1" applyFont="1" applyBorder="1" applyAlignment="1">
      <alignment horizontal="center" vertical="center"/>
    </xf>
    <xf numFmtId="255" fontId="217" fillId="0" borderId="76" xfId="0" applyFont="1" applyBorder="1" applyAlignment="1">
      <alignment horizontal="center" vertical="top" wrapText="1"/>
    </xf>
    <xf numFmtId="255" fontId="217" fillId="0" borderId="7" xfId="0" applyFont="1" applyBorder="1" applyAlignment="1">
      <alignment horizontal="center" vertical="top" wrapText="1"/>
    </xf>
    <xf numFmtId="255" fontId="217" fillId="0" borderId="44" xfId="0" applyFont="1" applyBorder="1" applyAlignment="1">
      <alignment horizontal="center" vertical="top" wrapText="1"/>
    </xf>
    <xf numFmtId="255" fontId="216" fillId="0" borderId="50" xfId="0" applyFont="1" applyBorder="1" applyAlignment="1">
      <alignment horizontal="center" vertical="center" wrapText="1"/>
    </xf>
    <xf numFmtId="255" fontId="216" fillId="0" borderId="1" xfId="0" applyFont="1" applyBorder="1" applyAlignment="1">
      <alignment horizontal="center" vertical="center" wrapText="1"/>
    </xf>
    <xf numFmtId="255" fontId="216" fillId="0" borderId="59" xfId="0" applyFont="1" applyBorder="1" applyAlignment="1">
      <alignment horizontal="center" vertical="center" wrapText="1"/>
    </xf>
    <xf numFmtId="255" fontId="216" fillId="0" borderId="51" xfId="0" applyFont="1" applyBorder="1" applyAlignment="1">
      <alignment horizontal="center" vertical="center" wrapText="1"/>
    </xf>
    <xf numFmtId="255" fontId="216" fillId="0" borderId="54" xfId="0" applyFont="1" applyBorder="1" applyAlignment="1">
      <alignment horizontal="center" vertical="center" wrapText="1"/>
    </xf>
    <xf numFmtId="255" fontId="216" fillId="0" borderId="60" xfId="0" applyFont="1" applyBorder="1" applyAlignment="1">
      <alignment horizontal="center" vertical="center" wrapText="1"/>
    </xf>
    <xf numFmtId="167" fontId="216" fillId="0" borderId="1" xfId="12" applyNumberFormat="1" applyFont="1" applyFill="1" applyBorder="1" applyAlignment="1">
      <alignment horizontal="center" vertical="center" wrapText="1"/>
    </xf>
    <xf numFmtId="3" fontId="217" fillId="0" borderId="74" xfId="0" applyNumberFormat="1" applyFont="1" applyBorder="1" applyAlignment="1">
      <alignment horizontal="center" vertical="center" wrapText="1"/>
    </xf>
    <xf numFmtId="3" fontId="217" fillId="0" borderId="65" xfId="0" applyNumberFormat="1" applyFont="1" applyBorder="1" applyAlignment="1">
      <alignment horizontal="center" vertical="center"/>
    </xf>
    <xf numFmtId="3" fontId="217" fillId="0" borderId="62" xfId="0" applyNumberFormat="1" applyFont="1" applyBorder="1" applyAlignment="1">
      <alignment horizontal="center" vertical="center"/>
    </xf>
    <xf numFmtId="3" fontId="217" fillId="0" borderId="5" xfId="0" applyNumberFormat="1" applyFont="1" applyBorder="1" applyAlignment="1">
      <alignment horizontal="center" vertical="center" wrapText="1"/>
    </xf>
    <xf numFmtId="3" fontId="214" fillId="95" borderId="1" xfId="0" applyNumberFormat="1" applyFont="1" applyFill="1" applyBorder="1" applyAlignment="1">
      <alignment horizontal="center" vertical="center" wrapText="1"/>
    </xf>
    <xf numFmtId="49" fontId="99" fillId="95" borderId="52" xfId="0" applyNumberFormat="1" applyFont="1" applyFill="1" applyBorder="1" applyAlignment="1">
      <alignment horizontal="center" vertical="center" wrapText="1"/>
    </xf>
    <xf numFmtId="255" fontId="217" fillId="95" borderId="70" xfId="0" applyFont="1" applyFill="1" applyBorder="1" applyAlignment="1">
      <alignment horizontal="center" vertical="center" wrapText="1"/>
    </xf>
    <xf numFmtId="255" fontId="217" fillId="95" borderId="6" xfId="0" applyFont="1" applyFill="1" applyBorder="1" applyAlignment="1">
      <alignment horizontal="center" vertical="center" wrapText="1"/>
    </xf>
    <xf numFmtId="1" fontId="214" fillId="95" borderId="5" xfId="0" applyNumberFormat="1" applyFont="1" applyFill="1" applyBorder="1" applyAlignment="1">
      <alignment horizontal="center" vertical="center" wrapText="1"/>
    </xf>
    <xf numFmtId="3" fontId="217" fillId="95" borderId="3" xfId="7710" applyNumberFormat="1" applyFont="1" applyFill="1" applyBorder="1" applyAlignment="1">
      <alignment horizontal="center" vertical="center"/>
    </xf>
    <xf numFmtId="3" fontId="217" fillId="95" borderId="5" xfId="7710" applyNumberFormat="1" applyFont="1" applyFill="1" applyBorder="1" applyAlignment="1">
      <alignment horizontal="center" vertical="center"/>
    </xf>
    <xf numFmtId="3" fontId="217" fillId="95" borderId="4" xfId="7710" applyNumberFormat="1" applyFont="1" applyFill="1" applyBorder="1" applyAlignment="1">
      <alignment horizontal="center" vertical="center"/>
    </xf>
    <xf numFmtId="3" fontId="217" fillId="0" borderId="3" xfId="7710" applyNumberFormat="1" applyFont="1" applyBorder="1" applyAlignment="1">
      <alignment horizontal="center" vertical="center"/>
    </xf>
    <xf numFmtId="3" fontId="217" fillId="0" borderId="5" xfId="7710" applyNumberFormat="1" applyFont="1" applyBorder="1" applyAlignment="1">
      <alignment horizontal="center" vertical="center"/>
    </xf>
    <xf numFmtId="3" fontId="217" fillId="0" borderId="4" xfId="7710" applyNumberFormat="1" applyFont="1" applyBorder="1" applyAlignment="1">
      <alignment horizontal="center" vertical="center"/>
    </xf>
    <xf numFmtId="3" fontId="214" fillId="95" borderId="3" xfId="0" applyNumberFormat="1" applyFont="1" applyFill="1" applyBorder="1" applyAlignment="1">
      <alignment horizontal="center" vertical="center" wrapText="1"/>
    </xf>
    <xf numFmtId="3" fontId="214" fillId="95" borderId="5" xfId="0" applyNumberFormat="1" applyFont="1" applyFill="1" applyBorder="1" applyAlignment="1">
      <alignment horizontal="center" vertical="center" wrapText="1"/>
    </xf>
    <xf numFmtId="3" fontId="214" fillId="95" borderId="4" xfId="0" applyNumberFormat="1" applyFont="1" applyFill="1" applyBorder="1" applyAlignment="1">
      <alignment horizontal="center" vertical="center" wrapText="1"/>
    </xf>
    <xf numFmtId="255" fontId="214" fillId="95" borderId="1" xfId="0" applyFont="1" applyFill="1" applyBorder="1" applyAlignment="1">
      <alignment horizontal="center" vertical="center" wrapText="1"/>
    </xf>
    <xf numFmtId="255" fontId="217" fillId="95" borderId="71" xfId="0" applyFont="1" applyFill="1" applyBorder="1" applyAlignment="1">
      <alignment horizontal="center" vertical="center" wrapText="1"/>
    </xf>
    <xf numFmtId="3" fontId="99" fillId="95" borderId="52" xfId="0" applyNumberFormat="1" applyFont="1" applyFill="1" applyBorder="1" applyAlignment="1">
      <alignment horizontal="center" vertical="center" wrapText="1"/>
    </xf>
    <xf numFmtId="3" fontId="217" fillId="0" borderId="3" xfId="3830" applyNumberFormat="1" applyFont="1" applyFill="1" applyBorder="1" applyAlignment="1" applyProtection="1">
      <alignment horizontal="center" vertical="center" wrapText="1"/>
    </xf>
    <xf numFmtId="3" fontId="217" fillId="0" borderId="5" xfId="3830" applyNumberFormat="1" applyFont="1" applyFill="1" applyBorder="1" applyAlignment="1" applyProtection="1">
      <alignment horizontal="center" vertical="center" wrapText="1"/>
    </xf>
    <xf numFmtId="3" fontId="217" fillId="0" borderId="4" xfId="3830" applyNumberFormat="1" applyFont="1" applyFill="1" applyBorder="1" applyAlignment="1" applyProtection="1">
      <alignment horizontal="center" vertical="center" wrapText="1"/>
    </xf>
    <xf numFmtId="1" fontId="99" fillId="95" borderId="52" xfId="0" applyNumberFormat="1" applyFont="1" applyFill="1" applyBorder="1" applyAlignment="1">
      <alignment horizontal="center" vertical="center" wrapText="1"/>
    </xf>
    <xf numFmtId="1" fontId="225" fillId="0" borderId="52" xfId="0" applyNumberFormat="1" applyFont="1" applyBorder="1" applyAlignment="1">
      <alignment horizontal="center" vertical="center" wrapText="1"/>
    </xf>
    <xf numFmtId="1" fontId="214" fillId="95" borderId="1" xfId="0" applyNumberFormat="1" applyFont="1" applyFill="1" applyBorder="1" applyAlignment="1">
      <alignment horizontal="center" vertical="center" wrapText="1"/>
    </xf>
    <xf numFmtId="1" fontId="99" fillId="0" borderId="52" xfId="0" applyNumberFormat="1" applyFont="1" applyBorder="1" applyAlignment="1">
      <alignment horizontal="center" vertical="center"/>
    </xf>
    <xf numFmtId="0" fontId="214" fillId="95" borderId="73" xfId="7510" applyFont="1" applyFill="1" applyBorder="1" applyAlignment="1">
      <alignment horizontal="center" vertical="top" wrapText="1"/>
    </xf>
    <xf numFmtId="0" fontId="214" fillId="95" borderId="5" xfId="7510" applyFont="1" applyFill="1" applyBorder="1" applyAlignment="1">
      <alignment horizontal="center" vertical="top" wrapText="1"/>
    </xf>
    <xf numFmtId="0" fontId="214" fillId="95" borderId="4" xfId="7510" applyFont="1" applyFill="1" applyBorder="1" applyAlignment="1">
      <alignment horizontal="center" vertical="top" wrapText="1"/>
    </xf>
    <xf numFmtId="255" fontId="217" fillId="95" borderId="1" xfId="0" applyFont="1" applyFill="1" applyBorder="1" applyAlignment="1">
      <alignment horizontal="center" vertical="center" wrapText="1"/>
    </xf>
    <xf numFmtId="255" fontId="217" fillId="95" borderId="3" xfId="0" applyFont="1" applyFill="1" applyBorder="1" applyAlignment="1">
      <alignment horizontal="left" vertical="center" wrapText="1"/>
    </xf>
    <xf numFmtId="255" fontId="217" fillId="95" borderId="4" xfId="0" applyFont="1" applyFill="1" applyBorder="1" applyAlignment="1">
      <alignment horizontal="left" vertical="center" wrapText="1"/>
    </xf>
    <xf numFmtId="255" fontId="214" fillId="0" borderId="3" xfId="0" applyFont="1" applyBorder="1" applyAlignment="1">
      <alignment horizontal="center" vertical="center" wrapText="1"/>
    </xf>
    <xf numFmtId="255" fontId="214" fillId="0" borderId="5" xfId="0" applyFont="1" applyBorder="1" applyAlignment="1">
      <alignment horizontal="center" vertical="center" wrapText="1"/>
    </xf>
    <xf numFmtId="3" fontId="217" fillId="0" borderId="1" xfId="0" applyNumberFormat="1" applyFont="1" applyBorder="1" applyAlignment="1">
      <alignment horizontal="center" vertical="center" wrapText="1"/>
    </xf>
    <xf numFmtId="3" fontId="217" fillId="95" borderId="3" xfId="0" applyNumberFormat="1" applyFont="1" applyFill="1" applyBorder="1" applyAlignment="1">
      <alignment horizontal="center" vertical="center" wrapText="1"/>
    </xf>
    <xf numFmtId="3" fontId="217" fillId="95" borderId="5" xfId="0" applyNumberFormat="1" applyFont="1" applyFill="1" applyBorder="1" applyAlignment="1">
      <alignment horizontal="center" vertical="center" wrapText="1"/>
    </xf>
    <xf numFmtId="255" fontId="214" fillId="0" borderId="4" xfId="0" applyFont="1" applyBorder="1" applyAlignment="1">
      <alignment horizontal="center" vertical="center" wrapText="1"/>
    </xf>
    <xf numFmtId="255" fontId="217" fillId="95" borderId="70" xfId="0" applyFont="1" applyFill="1" applyBorder="1" applyAlignment="1">
      <alignment horizontal="center" vertical="top" wrapText="1"/>
    </xf>
    <xf numFmtId="255" fontId="217" fillId="95" borderId="6" xfId="0" applyFont="1" applyFill="1" applyBorder="1" applyAlignment="1">
      <alignment horizontal="center" vertical="top" wrapText="1"/>
    </xf>
    <xf numFmtId="3" fontId="214" fillId="95" borderId="3" xfId="0" applyNumberFormat="1" applyFont="1" applyFill="1" applyBorder="1" applyAlignment="1">
      <alignment horizontal="center" vertical="center"/>
    </xf>
    <xf numFmtId="3" fontId="214" fillId="95" borderId="4" xfId="0" applyNumberFormat="1" applyFont="1" applyFill="1" applyBorder="1" applyAlignment="1">
      <alignment horizontal="center" vertical="center"/>
    </xf>
    <xf numFmtId="1" fontId="99" fillId="0" borderId="45" xfId="0" applyNumberFormat="1" applyFont="1" applyBorder="1" applyAlignment="1">
      <alignment horizontal="center" vertical="center" wrapText="1"/>
    </xf>
    <xf numFmtId="1" fontId="99" fillId="0" borderId="52" xfId="0" applyNumberFormat="1" applyFont="1" applyBorder="1" applyAlignment="1">
      <alignment horizontal="center" vertical="center" wrapText="1"/>
    </xf>
    <xf numFmtId="1" fontId="99" fillId="0" borderId="55" xfId="0" applyNumberFormat="1" applyFont="1" applyBorder="1" applyAlignment="1">
      <alignment horizontal="center" vertical="center" wrapText="1"/>
    </xf>
    <xf numFmtId="255" fontId="99" fillId="0" borderId="53" xfId="0" applyFont="1" applyBorder="1" applyAlignment="1">
      <alignment horizontal="center" vertical="center" wrapText="1"/>
    </xf>
    <xf numFmtId="255" fontId="99" fillId="0" borderId="75" xfId="0" applyFont="1" applyBorder="1" applyAlignment="1">
      <alignment horizontal="center" vertical="center" wrapText="1"/>
    </xf>
    <xf numFmtId="255" fontId="99" fillId="95" borderId="1" xfId="0" applyFont="1" applyFill="1" applyBorder="1" applyAlignment="1">
      <alignment horizontal="center" vertical="center" wrapText="1"/>
    </xf>
    <xf numFmtId="255" fontId="99" fillId="95" borderId="59" xfId="0" applyFont="1" applyFill="1" applyBorder="1" applyAlignment="1">
      <alignment horizontal="center" vertical="center" wrapText="1"/>
    </xf>
    <xf numFmtId="1" fontId="99" fillId="95" borderId="1" xfId="0" applyNumberFormat="1" applyFont="1" applyFill="1" applyBorder="1" applyAlignment="1">
      <alignment horizontal="center" vertical="center" wrapText="1"/>
    </xf>
    <xf numFmtId="49" fontId="217" fillId="95" borderId="1" xfId="0" applyNumberFormat="1" applyFont="1" applyFill="1" applyBorder="1" applyAlignment="1">
      <alignment horizontal="center" vertical="center" wrapText="1"/>
    </xf>
    <xf numFmtId="49" fontId="217" fillId="95" borderId="59" xfId="0" applyNumberFormat="1" applyFont="1" applyFill="1" applyBorder="1" applyAlignment="1">
      <alignment horizontal="center" vertical="center" wrapText="1"/>
    </xf>
    <xf numFmtId="255" fontId="216" fillId="0" borderId="49" xfId="0" applyFont="1" applyBorder="1" applyAlignment="1">
      <alignment horizontal="center" vertical="center" wrapText="1"/>
    </xf>
    <xf numFmtId="255" fontId="219" fillId="95" borderId="59" xfId="0" applyFont="1" applyFill="1" applyBorder="1" applyAlignment="1">
      <alignment horizontal="center" vertical="center" wrapText="1"/>
    </xf>
    <xf numFmtId="167" fontId="216" fillId="0" borderId="50" xfId="12" applyNumberFormat="1" applyFont="1" applyFill="1" applyBorder="1" applyAlignment="1">
      <alignment horizontal="center" vertical="center" wrapText="1"/>
    </xf>
    <xf numFmtId="255" fontId="216" fillId="95" borderId="50" xfId="0" applyFont="1" applyFill="1" applyBorder="1" applyAlignment="1">
      <alignment horizontal="center" vertical="center" wrapText="1"/>
    </xf>
    <xf numFmtId="255" fontId="216" fillId="95" borderId="1" xfId="0" applyFont="1" applyFill="1" applyBorder="1" applyAlignment="1">
      <alignment horizontal="center" vertical="center" wrapText="1"/>
    </xf>
    <xf numFmtId="255" fontId="216" fillId="95" borderId="59" xfId="0" applyFont="1" applyFill="1" applyBorder="1" applyAlignment="1">
      <alignment horizontal="center" vertical="center" wrapText="1"/>
    </xf>
    <xf numFmtId="255" fontId="99" fillId="0" borderId="1" xfId="0" applyFont="1" applyBorder="1" applyAlignment="1">
      <alignment horizontal="center" vertical="center" wrapText="1"/>
    </xf>
    <xf numFmtId="255" fontId="99" fillId="0" borderId="59" xfId="0" applyFont="1" applyBorder="1" applyAlignment="1">
      <alignment horizontal="center" vertical="center" wrapText="1"/>
    </xf>
    <xf numFmtId="1" fontId="99" fillId="95" borderId="59" xfId="0" applyNumberFormat="1" applyFont="1" applyFill="1" applyBorder="1" applyAlignment="1">
      <alignment horizontal="center" vertical="center" wrapText="1"/>
    </xf>
    <xf numFmtId="1" fontId="216" fillId="0" borderId="1" xfId="12" applyNumberFormat="1" applyFont="1" applyFill="1" applyBorder="1" applyAlignment="1">
      <alignment horizontal="center" vertical="center" wrapText="1"/>
    </xf>
    <xf numFmtId="1" fontId="216" fillId="0" borderId="59" xfId="12" applyNumberFormat="1" applyFont="1" applyFill="1" applyBorder="1" applyAlignment="1">
      <alignment horizontal="center" vertical="center" wrapText="1"/>
    </xf>
    <xf numFmtId="167" fontId="216" fillId="0" borderId="59" xfId="12" applyNumberFormat="1" applyFont="1" applyFill="1" applyBorder="1" applyAlignment="1">
      <alignment horizontal="center" vertical="center" wrapText="1"/>
    </xf>
    <xf numFmtId="49" fontId="216" fillId="0" borderId="1" xfId="0" applyNumberFormat="1" applyFont="1" applyBorder="1" applyAlignment="1">
      <alignment horizontal="center" vertical="center" wrapText="1"/>
    </xf>
    <xf numFmtId="49" fontId="216" fillId="0" borderId="59" xfId="0" applyNumberFormat="1" applyFont="1" applyBorder="1" applyAlignment="1">
      <alignment horizontal="center" vertical="center" wrapText="1"/>
    </xf>
    <xf numFmtId="3" fontId="214" fillId="95" borderId="5" xfId="0" applyNumberFormat="1" applyFont="1" applyFill="1" applyBorder="1" applyAlignment="1">
      <alignment horizontal="center" vertical="center"/>
    </xf>
    <xf numFmtId="255" fontId="214" fillId="0" borderId="1" xfId="0" applyFont="1" applyBorder="1" applyAlignment="1">
      <alignment horizontal="center" vertical="center" wrapText="1"/>
    </xf>
    <xf numFmtId="255" fontId="99" fillId="95" borderId="4" xfId="0" applyFont="1" applyFill="1" applyBorder="1" applyAlignment="1">
      <alignment horizontal="left" vertical="center" wrapText="1"/>
    </xf>
    <xf numFmtId="255" fontId="99" fillId="95" borderId="1" xfId="0" applyFont="1" applyFill="1" applyBorder="1" applyAlignment="1">
      <alignment horizontal="left" vertical="center" wrapText="1"/>
    </xf>
    <xf numFmtId="255" fontId="217" fillId="95" borderId="72" xfId="0" applyFont="1" applyFill="1" applyBorder="1" applyAlignment="1">
      <alignment horizontal="center" vertical="center" wrapText="1"/>
    </xf>
    <xf numFmtId="3" fontId="217" fillId="95" borderId="3" xfId="0" applyNumberFormat="1" applyFont="1" applyFill="1" applyBorder="1" applyAlignment="1">
      <alignment horizontal="center" vertical="center"/>
    </xf>
    <xf numFmtId="3" fontId="217" fillId="95" borderId="5" xfId="0" applyNumberFormat="1" applyFont="1" applyFill="1" applyBorder="1" applyAlignment="1">
      <alignment horizontal="center" vertical="center"/>
    </xf>
    <xf numFmtId="3" fontId="217" fillId="95" borderId="4" xfId="0" applyNumberFormat="1" applyFont="1" applyFill="1" applyBorder="1" applyAlignment="1">
      <alignment horizontal="center" vertical="center"/>
    </xf>
    <xf numFmtId="255" fontId="219" fillId="0" borderId="3" xfId="0" applyFont="1" applyBorder="1" applyAlignment="1">
      <alignment horizontal="center" vertical="center" wrapText="1"/>
    </xf>
    <xf numFmtId="255" fontId="219" fillId="0" borderId="5" xfId="0" applyFont="1" applyBorder="1" applyAlignment="1">
      <alignment horizontal="center" vertical="center" wrapText="1"/>
    </xf>
    <xf numFmtId="255" fontId="219" fillId="0" borderId="4" xfId="0" applyFont="1" applyBorder="1" applyAlignment="1">
      <alignment horizontal="center" vertical="center" wrapText="1"/>
    </xf>
    <xf numFmtId="3" fontId="219" fillId="0" borderId="3" xfId="0" applyNumberFormat="1" applyFont="1" applyBorder="1" applyAlignment="1">
      <alignment horizontal="center" vertical="center" wrapText="1"/>
    </xf>
    <xf numFmtId="3" fontId="219" fillId="0" borderId="5" xfId="0" applyNumberFormat="1" applyFont="1" applyBorder="1" applyAlignment="1">
      <alignment horizontal="center" vertical="center" wrapText="1"/>
    </xf>
    <xf numFmtId="3" fontId="219" fillId="0" borderId="4" xfId="0" applyNumberFormat="1" applyFont="1" applyBorder="1" applyAlignment="1">
      <alignment horizontal="center" vertical="center" wrapText="1"/>
    </xf>
    <xf numFmtId="255" fontId="219" fillId="95" borderId="3" xfId="0" applyFont="1" applyFill="1" applyBorder="1" applyAlignment="1">
      <alignment horizontal="center" vertical="center" wrapText="1"/>
    </xf>
    <xf numFmtId="255" fontId="219" fillId="95" borderId="5" xfId="0" applyFont="1" applyFill="1" applyBorder="1" applyAlignment="1">
      <alignment horizontal="center" vertical="center" wrapText="1"/>
    </xf>
    <xf numFmtId="255" fontId="219" fillId="95" borderId="4" xfId="0" applyFont="1" applyFill="1" applyBorder="1" applyAlignment="1">
      <alignment horizontal="center" vertical="center" wrapText="1"/>
    </xf>
    <xf numFmtId="49" fontId="79" fillId="0" borderId="45" xfId="0" applyNumberFormat="1" applyFont="1" applyBorder="1" applyAlignment="1">
      <alignment horizontal="center" vertical="center" wrapText="1"/>
    </xf>
    <xf numFmtId="49" fontId="79" fillId="0" borderId="52" xfId="0" applyNumberFormat="1" applyFont="1" applyBorder="1" applyAlignment="1">
      <alignment horizontal="center" vertical="center" wrapText="1"/>
    </xf>
    <xf numFmtId="49" fontId="79" fillId="0" borderId="55" xfId="0" applyNumberFormat="1" applyFont="1" applyBorder="1" applyAlignment="1">
      <alignment horizontal="center" vertical="center" wrapText="1"/>
    </xf>
    <xf numFmtId="255" fontId="222" fillId="0" borderId="46" xfId="0" applyFont="1" applyBorder="1" applyAlignment="1">
      <alignment horizontal="center" vertical="center" wrapText="1"/>
    </xf>
    <xf numFmtId="255" fontId="222" fillId="0" borderId="47" xfId="0" applyFont="1" applyBorder="1" applyAlignment="1">
      <alignment horizontal="center" vertical="center" wrapText="1"/>
    </xf>
    <xf numFmtId="255" fontId="222" fillId="0" borderId="48" xfId="0" applyFont="1" applyBorder="1" applyAlignment="1">
      <alignment horizontal="center" vertical="center" wrapText="1"/>
    </xf>
    <xf numFmtId="255" fontId="222" fillId="0" borderId="45" xfId="0" applyFont="1" applyBorder="1" applyAlignment="1">
      <alignment horizontal="center" vertical="center" wrapText="1"/>
    </xf>
    <xf numFmtId="255" fontId="222" fillId="0" borderId="52" xfId="0" applyFont="1" applyBorder="1" applyAlignment="1">
      <alignment horizontal="center" vertical="center" wrapText="1"/>
    </xf>
    <xf numFmtId="255" fontId="222" fillId="0" borderId="55" xfId="0" applyFont="1" applyBorder="1" applyAlignment="1">
      <alignment horizontal="center" vertical="center" wrapText="1"/>
    </xf>
    <xf numFmtId="167" fontId="222" fillId="0" borderId="49" xfId="12" applyNumberFormat="1" applyFont="1" applyFill="1" applyBorder="1" applyAlignment="1">
      <alignment horizontal="center" vertical="center" wrapText="1"/>
    </xf>
    <xf numFmtId="167" fontId="222" fillId="0" borderId="50" xfId="12" applyNumberFormat="1" applyFont="1" applyFill="1" applyBorder="1" applyAlignment="1">
      <alignment horizontal="center" vertical="center" wrapText="1"/>
    </xf>
    <xf numFmtId="167" fontId="222" fillId="0" borderId="45" xfId="12" applyNumberFormat="1" applyFont="1" applyFill="1" applyBorder="1" applyAlignment="1">
      <alignment horizontal="center" vertical="center" wrapText="1"/>
    </xf>
    <xf numFmtId="167" fontId="222" fillId="0" borderId="55" xfId="12" applyNumberFormat="1" applyFont="1" applyFill="1" applyBorder="1" applyAlignment="1">
      <alignment horizontal="center" vertical="center" wrapText="1"/>
    </xf>
    <xf numFmtId="49" fontId="222" fillId="0" borderId="45" xfId="0" applyNumberFormat="1" applyFont="1" applyBorder="1" applyAlignment="1">
      <alignment horizontal="center" vertical="center" wrapText="1"/>
    </xf>
    <xf numFmtId="49" fontId="222" fillId="0" borderId="55" xfId="0" applyNumberFormat="1" applyFont="1" applyBorder="1" applyAlignment="1">
      <alignment horizontal="center" vertical="center" wrapText="1"/>
    </xf>
    <xf numFmtId="255" fontId="79" fillId="0" borderId="53" xfId="0" applyFont="1" applyBorder="1" applyAlignment="1">
      <alignment horizontal="center" vertical="center" wrapText="1"/>
    </xf>
    <xf numFmtId="255" fontId="79" fillId="0" borderId="1" xfId="0" applyFont="1" applyBorder="1" applyAlignment="1">
      <alignment horizontal="center" vertical="center" wrapText="1"/>
    </xf>
    <xf numFmtId="3" fontId="217" fillId="0" borderId="1" xfId="0" applyNumberFormat="1" applyFont="1" applyBorder="1" applyAlignment="1">
      <alignment horizontal="center" vertical="center"/>
    </xf>
    <xf numFmtId="255" fontId="79" fillId="0" borderId="45" xfId="0" applyFont="1" applyBorder="1" applyAlignment="1">
      <alignment horizontal="center" vertical="center" wrapText="1"/>
    </xf>
    <xf numFmtId="255" fontId="79" fillId="0" borderId="55" xfId="0" applyFont="1" applyBorder="1" applyAlignment="1">
      <alignment horizontal="center" vertical="center" wrapText="1"/>
    </xf>
    <xf numFmtId="255" fontId="223" fillId="0" borderId="55" xfId="0" applyFont="1" applyBorder="1" applyAlignment="1">
      <alignment horizontal="center" vertical="center" wrapText="1"/>
    </xf>
    <xf numFmtId="1" fontId="79" fillId="0" borderId="46" xfId="0" applyNumberFormat="1" applyFont="1" applyBorder="1" applyAlignment="1">
      <alignment horizontal="center" vertical="center" wrapText="1"/>
    </xf>
    <xf numFmtId="1" fontId="79" fillId="0" borderId="48" xfId="0" applyNumberFormat="1" applyFont="1" applyBorder="1" applyAlignment="1">
      <alignment horizontal="center" vertical="center" wrapText="1"/>
    </xf>
    <xf numFmtId="1" fontId="79" fillId="95" borderId="45" xfId="0" applyNumberFormat="1" applyFont="1" applyFill="1" applyBorder="1" applyAlignment="1">
      <alignment horizontal="center" vertical="center" wrapText="1"/>
    </xf>
    <xf numFmtId="1" fontId="79" fillId="95" borderId="55" xfId="0" applyNumberFormat="1" applyFont="1" applyFill="1" applyBorder="1" applyAlignment="1">
      <alignment horizontal="center" vertical="center" wrapText="1"/>
    </xf>
    <xf numFmtId="1" fontId="79" fillId="0" borderId="45" xfId="0" applyNumberFormat="1" applyFont="1" applyBorder="1" applyAlignment="1">
      <alignment horizontal="center" vertical="center" wrapText="1"/>
    </xf>
    <xf numFmtId="1" fontId="79" fillId="0" borderId="55" xfId="0" applyNumberFormat="1" applyFont="1" applyBorder="1" applyAlignment="1">
      <alignment horizontal="center" vertical="center" wrapText="1"/>
    </xf>
    <xf numFmtId="1" fontId="222" fillId="0" borderId="45" xfId="12" applyNumberFormat="1" applyFont="1" applyFill="1" applyBorder="1" applyAlignment="1">
      <alignment horizontal="center" vertical="center" wrapText="1"/>
    </xf>
    <xf numFmtId="1" fontId="222" fillId="0" borderId="55" xfId="12" applyNumberFormat="1" applyFont="1" applyFill="1" applyBorder="1" applyAlignment="1">
      <alignment horizontal="center" vertical="center" wrapText="1"/>
    </xf>
    <xf numFmtId="255" fontId="231" fillId="0" borderId="1" xfId="0" applyFont="1" applyBorder="1" applyAlignment="1">
      <alignment horizontal="center" vertical="top" wrapText="1"/>
    </xf>
    <xf numFmtId="255" fontId="0" fillId="0" borderId="1" xfId="0" applyBorder="1" applyAlignment="1">
      <alignment horizontal="center" vertical="top" wrapText="1"/>
    </xf>
    <xf numFmtId="0" fontId="224" fillId="0" borderId="1" xfId="7510" applyFont="1" applyBorder="1" applyAlignment="1">
      <alignment horizontal="center" vertical="top" wrapText="1"/>
    </xf>
    <xf numFmtId="10" fontId="214" fillId="95" borderId="1" xfId="3938" applyNumberFormat="1" applyFont="1" applyFill="1" applyBorder="1" applyAlignment="1">
      <alignment horizontal="center" vertical="center" wrapText="1"/>
    </xf>
    <xf numFmtId="10" fontId="214" fillId="95" borderId="3" xfId="3938" applyNumberFormat="1" applyFont="1" applyFill="1" applyBorder="1" applyAlignment="1">
      <alignment horizontal="center" vertical="center" wrapText="1"/>
    </xf>
    <xf numFmtId="10" fontId="214" fillId="95" borderId="5" xfId="3938" applyNumberFormat="1" applyFont="1" applyFill="1" applyBorder="1" applyAlignment="1">
      <alignment horizontal="center" vertical="center" wrapText="1"/>
    </xf>
  </cellXfs>
  <cellStyles count="7987">
    <cellStyle name="_x0005__x001c_" xfId="20"/>
    <cellStyle name="_x0013_" xfId="1928"/>
    <cellStyle name=" 1" xfId="1929"/>
    <cellStyle name=" 1 2" xfId="5703"/>
    <cellStyle name="_x0005__x001c_ 2" xfId="1930"/>
    <cellStyle name="_x0013_ 2" xfId="5702"/>
    <cellStyle name="_x0005__x001c_ 2 2" xfId="5704"/>
    <cellStyle name="_x0005__x001c_ 2 3" xfId="7595"/>
    <cellStyle name="_x0005__x001c_ 3" xfId="3959"/>
    <cellStyle name="_x0013_ 3" xfId="7594"/>
    <cellStyle name="_x0005__x001c_ 4" xfId="5695"/>
    <cellStyle name="_x000a_bidires=100_x000d_" xfId="1931"/>
    <cellStyle name="_x000a_bidires=100_x000d_ 2" xfId="5705"/>
    <cellStyle name="_x000d__x000a_JournalTemplate=C:\COMFO\CTALK\JOURSTD.TPL_x000d__x000a_LbStateAddress=3 3 0 251 1 89 2 311_x000d__x000a_LbStateJou" xfId="21"/>
    <cellStyle name="_x000d__x000a_JournalTemplate=C:\COMFO\CTALK\JOURSTD.TPL_x000d__x000a_LbStateAddress=3 3 0 251 1 89 2 311_x000d__x000a_LbStateJou 2" xfId="1932"/>
    <cellStyle name="_x000d__x000a_JournalTemplate=C:\COMFO\CTALK\JOURSTD.TPL_x000d__x000a_LbStateAddress=3 3 0 251 1 89 2 311_x000d__x000a_LbStateJou 2 2" xfId="5706"/>
    <cellStyle name="_x000d__x000a_JournalTemplate=C:\COMFO\CTALK\JOURSTD.TPL_x000d__x000a_LbStateAddress=3 3 0 251 1 89 2 311_x000d__x000a_LbStateJou 3" xfId="3960"/>
    <cellStyle name="$ тыс" xfId="1933"/>
    <cellStyle name="$ тыс 2" xfId="5707"/>
    <cellStyle name="$ тыс. (0)" xfId="1934"/>
    <cellStyle name="$ тыс. (0) 2" xfId="5708"/>
    <cellStyle name="???????" xfId="1935"/>
    <cellStyle name="????????" xfId="1936"/>
    <cellStyle name="???????? [0]" xfId="1937"/>
    <cellStyle name="??????????" xfId="1938"/>
    <cellStyle name="?????????? [0]" xfId="1939"/>
    <cellStyle name="???????_Income Statement" xfId="1940"/>
    <cellStyle name="?ђ??‹?‚?љ1" xfId="22"/>
    <cellStyle name="?ђ??‹?‚?љ1 2" xfId="1941"/>
    <cellStyle name="?ђ??‹?‚?љ1 2 2" xfId="5714"/>
    <cellStyle name="?ђ??‹?‚?љ1 3" xfId="3961"/>
    <cellStyle name="?ђ??‹?‚?љ1_4П" xfId="1942"/>
    <cellStyle name="?ђ??‹?‚?љ2" xfId="23"/>
    <cellStyle name="?ђ??‹?‚?љ2 2" xfId="1943"/>
    <cellStyle name="?ђ??‹?‚?љ2 2 2" xfId="5715"/>
    <cellStyle name="?ђ??‹?‚?љ2 3" xfId="3962"/>
    <cellStyle name="?ђ??‹?‚?љ2_4П" xfId="1944"/>
    <cellStyle name="_`KAP NAC_05_F-2_Trial balance 31 12 05_16.09.06" xfId="1945"/>
    <cellStyle name="_`KAP NAC_05_F-2_Trial balance 31 12 05_16.09.06 2" xfId="5716"/>
    <cellStyle name="_~9158782" xfId="24"/>
    <cellStyle name="_~9158782 2" xfId="1946"/>
    <cellStyle name="_~9158782 2 2" xfId="5717"/>
    <cellStyle name="_~9158782 3" xfId="3963"/>
    <cellStyle name="_01 01" xfId="25"/>
    <cellStyle name="_01 01 2" xfId="1947"/>
    <cellStyle name="_01 01 2 2" xfId="5718"/>
    <cellStyle name="_01 01 3" xfId="3964"/>
    <cellStyle name="_01 01_4П" xfId="1948"/>
    <cellStyle name="_01 01_4П 2" xfId="1949"/>
    <cellStyle name="_01 01_4П 2 2" xfId="5720"/>
    <cellStyle name="_01 01_4П 3" xfId="5719"/>
    <cellStyle name="_01 02" xfId="26"/>
    <cellStyle name="_01 02 2" xfId="1950"/>
    <cellStyle name="_01 02 2 2" xfId="5721"/>
    <cellStyle name="_01 02 3" xfId="3965"/>
    <cellStyle name="_01 02_4П" xfId="1951"/>
    <cellStyle name="_01 02_4П 2" xfId="1952"/>
    <cellStyle name="_01 02_4П 2 2" xfId="5723"/>
    <cellStyle name="_01 02_4П 3" xfId="5722"/>
    <cellStyle name="_01 04" xfId="27"/>
    <cellStyle name="_01 04 2" xfId="1953"/>
    <cellStyle name="_01 04 2 2" xfId="5724"/>
    <cellStyle name="_01 04 3" xfId="3966"/>
    <cellStyle name="_01 04_4П" xfId="1954"/>
    <cellStyle name="_01 04_4П 2" xfId="1955"/>
    <cellStyle name="_01 04_4П 2 2" xfId="5726"/>
    <cellStyle name="_01 04_4П 3" xfId="5725"/>
    <cellStyle name="_01 06 эл энерия" xfId="28"/>
    <cellStyle name="_01 06 эл энерия 2" xfId="1956"/>
    <cellStyle name="_01 06 эл энерия 2 2" xfId="5727"/>
    <cellStyle name="_01 06 эл энерия 3" xfId="3967"/>
    <cellStyle name="_01 06 эл энерия_4П" xfId="1957"/>
    <cellStyle name="_01 06 эл энерия_4П 2" xfId="1958"/>
    <cellStyle name="_01 06 эл энерия_4П 2 2" xfId="5729"/>
    <cellStyle name="_01 06 эл энерия_4П 3" xfId="5728"/>
    <cellStyle name="_04 01 ФОТ" xfId="29"/>
    <cellStyle name="_04 01 ФОТ 2" xfId="1959"/>
    <cellStyle name="_04 01 ФОТ 2 2" xfId="5730"/>
    <cellStyle name="_04 01 ФОТ 3" xfId="3968"/>
    <cellStyle name="_04 01 ФОТ_4П" xfId="1960"/>
    <cellStyle name="_04 01 ФОТ_4П 2" xfId="1961"/>
    <cellStyle name="_04 01 ФОТ_4П 2 2" xfId="5732"/>
    <cellStyle name="_04 01 ФОТ_4П 3" xfId="5731"/>
    <cellStyle name="_04 03, 04 05 налоги" xfId="30"/>
    <cellStyle name="_04 03, 04 05 налоги 2" xfId="1962"/>
    <cellStyle name="_04 03, 04 05 налоги 2 2" xfId="5733"/>
    <cellStyle name="_04 03, 04 05 налоги 3" xfId="3969"/>
    <cellStyle name="_04 03, 04 05 налоги_4П" xfId="1963"/>
    <cellStyle name="_04 03, 04 05 налоги_4П 2" xfId="1964"/>
    <cellStyle name="_04 03, 04 05 налоги_4П 2 2" xfId="5735"/>
    <cellStyle name="_04 03, 04 05 налоги_4П 3" xfId="5734"/>
    <cellStyle name="_06 01" xfId="31"/>
    <cellStyle name="_06 01 2" xfId="1965"/>
    <cellStyle name="_06 01 2 2" xfId="5736"/>
    <cellStyle name="_06 01 3" xfId="3970"/>
    <cellStyle name="_06 01_4П" xfId="1966"/>
    <cellStyle name="_06 01_4П 2" xfId="1967"/>
    <cellStyle name="_06 01_4П 2 2" xfId="5738"/>
    <cellStyle name="_06 01_4П 3" xfId="5737"/>
    <cellStyle name="_06 07" xfId="32"/>
    <cellStyle name="_06 07 2" xfId="1968"/>
    <cellStyle name="_06 07 2 2" xfId="5739"/>
    <cellStyle name="_06 07 3" xfId="3971"/>
    <cellStyle name="_06 07_4П" xfId="1969"/>
    <cellStyle name="_06 07_4П 2" xfId="1970"/>
    <cellStyle name="_06 07_4П 2 2" xfId="5741"/>
    <cellStyle name="_06 07_4П 3" xfId="5740"/>
    <cellStyle name="_06 08" xfId="33"/>
    <cellStyle name="_06 08 2" xfId="1971"/>
    <cellStyle name="_06 08 2 2" xfId="5742"/>
    <cellStyle name="_06 08 3" xfId="3972"/>
    <cellStyle name="_06 08_4П" xfId="1972"/>
    <cellStyle name="_06 08_4П 2" xfId="1973"/>
    <cellStyle name="_06 08_4П 2 2" xfId="5744"/>
    <cellStyle name="_06 08_4П 3" xfId="5743"/>
    <cellStyle name="_06 09" xfId="34"/>
    <cellStyle name="_06 09 2" xfId="1974"/>
    <cellStyle name="_06 09 2 2" xfId="5745"/>
    <cellStyle name="_06 09 3" xfId="3973"/>
    <cellStyle name="_06 09_4П" xfId="1975"/>
    <cellStyle name="_06 09_4П 2" xfId="1976"/>
    <cellStyle name="_06 09_4П 2 2" xfId="5747"/>
    <cellStyle name="_06 09_4П 3" xfId="5746"/>
    <cellStyle name="_06 10" xfId="35"/>
    <cellStyle name="_06 10 2" xfId="1977"/>
    <cellStyle name="_06 10 2 2" xfId="5748"/>
    <cellStyle name="_06 10 3" xfId="3974"/>
    <cellStyle name="_06 10_4П" xfId="1978"/>
    <cellStyle name="_06 10_4П 2" xfId="1979"/>
    <cellStyle name="_06 10_4П 2 2" xfId="5750"/>
    <cellStyle name="_06 10_4П 3" xfId="5749"/>
    <cellStyle name="_06 11" xfId="36"/>
    <cellStyle name="_06 11 2" xfId="1980"/>
    <cellStyle name="_06 11 2 2" xfId="5751"/>
    <cellStyle name="_06 11 3" xfId="3975"/>
    <cellStyle name="_06 11_4П" xfId="1981"/>
    <cellStyle name="_06 11_4П 2" xfId="1982"/>
    <cellStyle name="_06 11_4П 2 2" xfId="5753"/>
    <cellStyle name="_06 11_4П 3" xfId="5752"/>
    <cellStyle name="_06 14" xfId="37"/>
    <cellStyle name="_06 14 2" xfId="1983"/>
    <cellStyle name="_06 14 2 2" xfId="5754"/>
    <cellStyle name="_06 14 3" xfId="3976"/>
    <cellStyle name="_06 14_4П" xfId="1984"/>
    <cellStyle name="_06 14_4П 2" xfId="1985"/>
    <cellStyle name="_06 14_4П 2 2" xfId="5756"/>
    <cellStyle name="_06 14_4П 3" xfId="5755"/>
    <cellStyle name="_06.17" xfId="38"/>
    <cellStyle name="_06.17 2" xfId="1986"/>
    <cellStyle name="_06.17 2 2" xfId="5757"/>
    <cellStyle name="_06.17 3" xfId="3977"/>
    <cellStyle name="_10 00 нормативные потери" xfId="39"/>
    <cellStyle name="_10 00 нормативные потери 2" xfId="1987"/>
    <cellStyle name="_10 00 нормативные потери 2 2" xfId="5758"/>
    <cellStyle name="_10 00 нормативные потери 3" xfId="3978"/>
    <cellStyle name="_10 00 нормативные потери_4П" xfId="1988"/>
    <cellStyle name="_10 00 нормативные потери_4П 2" xfId="1989"/>
    <cellStyle name="_10 00 нормативные потери_4П 2 2" xfId="5760"/>
    <cellStyle name="_10 00 нормативные потери_4П 3" xfId="5759"/>
    <cellStyle name="_13 СлавСПбНП Платежный бюджет_06" xfId="1990"/>
    <cellStyle name="_13 СлавСПбНП Платежный бюджет_06 2" xfId="5761"/>
    <cellStyle name="_1A15C5E" xfId="1991"/>
    <cellStyle name="_2 форма АлЭС_6мес10" xfId="40"/>
    <cellStyle name="_2 форма АлЭС_6мес10 2" xfId="1992"/>
    <cellStyle name="_2 форма АлЭС_6мес10 2 2" xfId="5763"/>
    <cellStyle name="_2 форма АлЭС_6мес10 3" xfId="3979"/>
    <cellStyle name="_20090528 ПРИП" xfId="41"/>
    <cellStyle name="_20090528 ПРИП 2" xfId="42"/>
    <cellStyle name="_20090528 ПРИП 2 2" xfId="1993"/>
    <cellStyle name="_20090528 ПРИП 2 2 2" xfId="5764"/>
    <cellStyle name="_20090528 ПРИП 2 3" xfId="1994"/>
    <cellStyle name="_20090528 ПРИП 2 3 2" xfId="5765"/>
    <cellStyle name="_20090528 ПРИП 2 4" xfId="3981"/>
    <cellStyle name="_20090528 ПРИП 2_4П" xfId="1995"/>
    <cellStyle name="_20090528 ПРИП 2_4П 2" xfId="1996"/>
    <cellStyle name="_20090528 ПРИП 2_4П 2 2" xfId="5767"/>
    <cellStyle name="_20090528 ПРИП 2_4П 3" xfId="5766"/>
    <cellStyle name="_20090528 ПРИП 3" xfId="1997"/>
    <cellStyle name="_20090528 ПРИП 3 2" xfId="5768"/>
    <cellStyle name="_20090528 ПРИП 4" xfId="3980"/>
    <cellStyle name="_20090528 ПРИП 5" xfId="7516"/>
    <cellStyle name="_23.01.03_КрАЗ_изм НЗП_ноя0211мес.02" xfId="43"/>
    <cellStyle name="_23.01.03_КрАЗ_изм НЗП_ноя0211мес.02 2" xfId="44"/>
    <cellStyle name="_23.01.03_КрАЗ_изм НЗП_ноя0211мес.02 2 2" xfId="1998"/>
    <cellStyle name="_23.01.03_КрАЗ_изм НЗП_ноя0211мес.02 2 2 2" xfId="5769"/>
    <cellStyle name="_23.01.03_КрАЗ_изм НЗП_ноя0211мес.02 2 3" xfId="1999"/>
    <cellStyle name="_23.01.03_КрАЗ_изм НЗП_ноя0211мес.02 2 3 2" xfId="5770"/>
    <cellStyle name="_23.01.03_КрАЗ_изм НЗП_ноя0211мес.02 2 4" xfId="3983"/>
    <cellStyle name="_23.01.03_КрАЗ_изм НЗП_ноя0211мес.02 2_4П" xfId="2000"/>
    <cellStyle name="_23.01.03_КрАЗ_изм НЗП_ноя0211мес.02 2_4П 2" xfId="2001"/>
    <cellStyle name="_23.01.03_КрАЗ_изм НЗП_ноя0211мес.02 2_4П 2 2" xfId="5772"/>
    <cellStyle name="_23.01.03_КрАЗ_изм НЗП_ноя0211мес.02 2_4П 3" xfId="5771"/>
    <cellStyle name="_23.01.03_КрАЗ_изм НЗП_ноя0211мес.02 3" xfId="2002"/>
    <cellStyle name="_23.01.03_КрАЗ_изм НЗП_ноя0211мес.02 3 2" xfId="5773"/>
    <cellStyle name="_23.01.03_КрАЗ_изм НЗП_ноя0211мес.02 4" xfId="3982"/>
    <cellStyle name="_23.01.03_КрАЗ_изм НЗП_ноя0211мес.02 5" xfId="7515"/>
    <cellStyle name="_2форма_АлЭС_06_10" xfId="45"/>
    <cellStyle name="_2форма_АлЭС_06_10 2" xfId="2003"/>
    <cellStyle name="_2форма_АлЭС_06_10 2 2" xfId="5774"/>
    <cellStyle name="_2форма_АлЭС_06_10 3" xfId="3984"/>
    <cellStyle name="_37" xfId="2004"/>
    <cellStyle name="_37 2" xfId="5775"/>
    <cellStyle name="_4.Новые  Формы бюджета _new" xfId="46"/>
    <cellStyle name="_4.Новые  Формы бюджета _new 2" xfId="47"/>
    <cellStyle name="_4.Новые  Формы бюджета _new 2 2" xfId="2005"/>
    <cellStyle name="_4.Новые  Формы бюджета _new 2 2 2" xfId="5776"/>
    <cellStyle name="_4.Новые  Формы бюджета _new 2 3" xfId="2006"/>
    <cellStyle name="_4.Новые  Формы бюджета _new 2 3 2" xfId="5777"/>
    <cellStyle name="_4.Новые  Формы бюджета _new 2 4" xfId="3986"/>
    <cellStyle name="_4.Новые  Формы бюджета _new 2_4П" xfId="2007"/>
    <cellStyle name="_4.Новые  Формы бюджета _new 2_4П 2" xfId="2008"/>
    <cellStyle name="_4.Новые  Формы бюджета _new 2_4П 2 2" xfId="5779"/>
    <cellStyle name="_4.Новые  Формы бюджета _new 2_4П 3" xfId="5778"/>
    <cellStyle name="_4.Новые  Формы бюджета _new 3" xfId="2009"/>
    <cellStyle name="_4.Новые  Формы бюджета _new 3 2" xfId="5780"/>
    <cellStyle name="_4.Новые  Формы бюджета _new 4" xfId="3985"/>
    <cellStyle name="_4.Новые  Формы бюджета _new 5" xfId="7513"/>
    <cellStyle name="_4.Новые  Формы бюджета _new_4П" xfId="2010"/>
    <cellStyle name="_4.Новые  Формы бюджета _new_4П 2" xfId="2011"/>
    <cellStyle name="_4.Новые  Формы бюджета _new_4П 2 2" xfId="5782"/>
    <cellStyle name="_4.Новые  Формы бюджета _new_4П 3" xfId="5781"/>
    <cellStyle name="_Book1" xfId="2012"/>
    <cellStyle name="_Book1 2" xfId="5783"/>
    <cellStyle name="_Book3" xfId="2013"/>
    <cellStyle name="_Book3 2" xfId="5784"/>
    <cellStyle name="_Cash 2010-2020" xfId="48"/>
    <cellStyle name="_Cash 2010-2020 2" xfId="2014"/>
    <cellStyle name="_Cash 2010-2020 2 2" xfId="5785"/>
    <cellStyle name="_Cash 2010-2020 3" xfId="3987"/>
    <cellStyle name="_Disclosures_EE_Min rights" xfId="2015"/>
    <cellStyle name="_Disclosures_EE_Min rights 2" xfId="5786"/>
    <cellStyle name="_Dsclosures_IK" xfId="2016"/>
    <cellStyle name="_Dsclosures_IK 2" xfId="5787"/>
    <cellStyle name="_FA" xfId="2017"/>
    <cellStyle name="_FA 2" xfId="5788"/>
    <cellStyle name="_FFF" xfId="49"/>
    <cellStyle name="_FFF 2" xfId="50"/>
    <cellStyle name="_FFF 2 2" xfId="2018"/>
    <cellStyle name="_FFF 2 2 2" xfId="5789"/>
    <cellStyle name="_FFF 2 3" xfId="2019"/>
    <cellStyle name="_FFF 2 3 2" xfId="5790"/>
    <cellStyle name="_FFF 2 4" xfId="3989"/>
    <cellStyle name="_FFF 2_4П" xfId="2020"/>
    <cellStyle name="_FFF 2_4П 2" xfId="2021"/>
    <cellStyle name="_FFF 2_4П 2 2" xfId="5792"/>
    <cellStyle name="_FFF 2_4П 3" xfId="5791"/>
    <cellStyle name="_FFF 3" xfId="2022"/>
    <cellStyle name="_FFF 3 2" xfId="5793"/>
    <cellStyle name="_FFF 4" xfId="3988"/>
    <cellStyle name="_FFF 5" xfId="7507"/>
    <cellStyle name="_FFF_New Form10_2" xfId="51"/>
    <cellStyle name="_FFF_New Form10_2 2" xfId="52"/>
    <cellStyle name="_FFF_New Form10_2 2 2" xfId="2023"/>
    <cellStyle name="_FFF_New Form10_2 2 2 2" xfId="5794"/>
    <cellStyle name="_FFF_New Form10_2 2 3" xfId="2024"/>
    <cellStyle name="_FFF_New Form10_2 2 3 2" xfId="5795"/>
    <cellStyle name="_FFF_New Form10_2 2 4" xfId="3991"/>
    <cellStyle name="_FFF_New Form10_2 2_4П" xfId="2025"/>
    <cellStyle name="_FFF_New Form10_2 2_4П 2" xfId="2026"/>
    <cellStyle name="_FFF_New Form10_2 2_4П 2 2" xfId="5797"/>
    <cellStyle name="_FFF_New Form10_2 2_4П 3" xfId="5796"/>
    <cellStyle name="_FFF_New Form10_2 3" xfId="2027"/>
    <cellStyle name="_FFF_New Form10_2 3 2" xfId="5798"/>
    <cellStyle name="_FFF_New Form10_2 4" xfId="3990"/>
    <cellStyle name="_FFF_New Form10_2 5" xfId="5694"/>
    <cellStyle name="_FFF_Nsi" xfId="53"/>
    <cellStyle name="_FFF_Nsi 2" xfId="54"/>
    <cellStyle name="_FFF_Nsi 2 2" xfId="2028"/>
    <cellStyle name="_FFF_Nsi 2 2 2" xfId="5799"/>
    <cellStyle name="_FFF_Nsi 2 3" xfId="2029"/>
    <cellStyle name="_FFF_Nsi 2 3 2" xfId="5800"/>
    <cellStyle name="_FFF_Nsi 2 4" xfId="3993"/>
    <cellStyle name="_FFF_Nsi 2_4П" xfId="2030"/>
    <cellStyle name="_FFF_Nsi 2_4П 2" xfId="2031"/>
    <cellStyle name="_FFF_Nsi 2_4П 2 2" xfId="5802"/>
    <cellStyle name="_FFF_Nsi 2_4П 3" xfId="5801"/>
    <cellStyle name="_FFF_Nsi 3" xfId="2032"/>
    <cellStyle name="_FFF_Nsi 3 2" xfId="5803"/>
    <cellStyle name="_FFF_Nsi 4" xfId="3992"/>
    <cellStyle name="_FFF_Nsi 5" xfId="7506"/>
    <cellStyle name="_FFF_Nsi_1" xfId="55"/>
    <cellStyle name="_FFF_Nsi_1 2" xfId="56"/>
    <cellStyle name="_FFF_Nsi_1 2 2" xfId="2033"/>
    <cellStyle name="_FFF_Nsi_1 2 2 2" xfId="5804"/>
    <cellStyle name="_FFF_Nsi_1 2 3" xfId="2034"/>
    <cellStyle name="_FFF_Nsi_1 2 3 2" xfId="5805"/>
    <cellStyle name="_FFF_Nsi_1 2 4" xfId="3995"/>
    <cellStyle name="_FFF_Nsi_1 2_4П" xfId="2035"/>
    <cellStyle name="_FFF_Nsi_1 2_4П 2" xfId="2036"/>
    <cellStyle name="_FFF_Nsi_1 2_4П 2 2" xfId="5807"/>
    <cellStyle name="_FFF_Nsi_1 2_4П 3" xfId="5806"/>
    <cellStyle name="_FFF_Nsi_1 3" xfId="2037"/>
    <cellStyle name="_FFF_Nsi_1 3 2" xfId="5808"/>
    <cellStyle name="_FFF_Nsi_1 4" xfId="3994"/>
    <cellStyle name="_FFF_Nsi_1 5" xfId="7505"/>
    <cellStyle name="_FFF_Nsi_139" xfId="57"/>
    <cellStyle name="_FFF_Nsi_139 2" xfId="58"/>
    <cellStyle name="_FFF_Nsi_139 2 2" xfId="2038"/>
    <cellStyle name="_FFF_Nsi_139 2 2 2" xfId="5809"/>
    <cellStyle name="_FFF_Nsi_139 2 3" xfId="2039"/>
    <cellStyle name="_FFF_Nsi_139 2 3 2" xfId="5810"/>
    <cellStyle name="_FFF_Nsi_139 2 4" xfId="3997"/>
    <cellStyle name="_FFF_Nsi_139 2_4П" xfId="2040"/>
    <cellStyle name="_FFF_Nsi_139 2_4П 2" xfId="2041"/>
    <cellStyle name="_FFF_Nsi_139 2_4П 2 2" xfId="5812"/>
    <cellStyle name="_FFF_Nsi_139 2_4П 3" xfId="5811"/>
    <cellStyle name="_FFF_Nsi_139 3" xfId="2042"/>
    <cellStyle name="_FFF_Nsi_139 3 2" xfId="5813"/>
    <cellStyle name="_FFF_Nsi_139 4" xfId="3996"/>
    <cellStyle name="_FFF_Nsi_139 5" xfId="7504"/>
    <cellStyle name="_FFF_Nsi_140" xfId="59"/>
    <cellStyle name="_FFF_Nsi_140 2" xfId="60"/>
    <cellStyle name="_FFF_Nsi_140 2 2" xfId="2043"/>
    <cellStyle name="_FFF_Nsi_140 2 2 2" xfId="5814"/>
    <cellStyle name="_FFF_Nsi_140 2 3" xfId="2044"/>
    <cellStyle name="_FFF_Nsi_140 2 3 2" xfId="5815"/>
    <cellStyle name="_FFF_Nsi_140 2 4" xfId="3999"/>
    <cellStyle name="_FFF_Nsi_140 2_4П" xfId="2045"/>
    <cellStyle name="_FFF_Nsi_140 2_4П 2" xfId="2046"/>
    <cellStyle name="_FFF_Nsi_140 2_4П 2 2" xfId="5817"/>
    <cellStyle name="_FFF_Nsi_140 2_4П 3" xfId="5816"/>
    <cellStyle name="_FFF_Nsi_140 3" xfId="2047"/>
    <cellStyle name="_FFF_Nsi_140 3 2" xfId="5818"/>
    <cellStyle name="_FFF_Nsi_140 4" xfId="3998"/>
    <cellStyle name="_FFF_Nsi_140 5" xfId="7503"/>
    <cellStyle name="_FFF_Nsi_140(Зах)" xfId="61"/>
    <cellStyle name="_FFF_Nsi_140(Зах) 2" xfId="62"/>
    <cellStyle name="_FFF_Nsi_140(Зах) 2 2" xfId="2048"/>
    <cellStyle name="_FFF_Nsi_140(Зах) 2 2 2" xfId="5819"/>
    <cellStyle name="_FFF_Nsi_140(Зах) 2 3" xfId="2049"/>
    <cellStyle name="_FFF_Nsi_140(Зах) 2 3 2" xfId="5820"/>
    <cellStyle name="_FFF_Nsi_140(Зах) 2 4" xfId="4001"/>
    <cellStyle name="_FFF_Nsi_140(Зах) 2_4П" xfId="2050"/>
    <cellStyle name="_FFF_Nsi_140(Зах) 2_4П 2" xfId="2051"/>
    <cellStyle name="_FFF_Nsi_140(Зах) 2_4П 2 2" xfId="5822"/>
    <cellStyle name="_FFF_Nsi_140(Зах) 2_4П 3" xfId="5821"/>
    <cellStyle name="_FFF_Nsi_140(Зах) 3" xfId="2052"/>
    <cellStyle name="_FFF_Nsi_140(Зах) 3 2" xfId="5823"/>
    <cellStyle name="_FFF_Nsi_140(Зах) 4" xfId="4000"/>
    <cellStyle name="_FFF_Nsi_140(Зах) 5" xfId="7502"/>
    <cellStyle name="_FFF_Nsi_140_mod" xfId="63"/>
    <cellStyle name="_FFF_Nsi_140_mod 2" xfId="64"/>
    <cellStyle name="_FFF_Nsi_140_mod 2 2" xfId="2053"/>
    <cellStyle name="_FFF_Nsi_140_mod 2 2 2" xfId="5824"/>
    <cellStyle name="_FFF_Nsi_140_mod 2 3" xfId="2054"/>
    <cellStyle name="_FFF_Nsi_140_mod 2 3 2" xfId="5825"/>
    <cellStyle name="_FFF_Nsi_140_mod 2 4" xfId="4003"/>
    <cellStyle name="_FFF_Nsi_140_mod 2_4П" xfId="2055"/>
    <cellStyle name="_FFF_Nsi_140_mod 2_4П 2" xfId="2056"/>
    <cellStyle name="_FFF_Nsi_140_mod 2_4П 2 2" xfId="5827"/>
    <cellStyle name="_FFF_Nsi_140_mod 2_4П 3" xfId="5826"/>
    <cellStyle name="_FFF_Nsi_140_mod 3" xfId="2057"/>
    <cellStyle name="_FFF_Nsi_140_mod 3 2" xfId="5828"/>
    <cellStyle name="_FFF_Nsi_140_mod 4" xfId="4002"/>
    <cellStyle name="_FFF_Nsi_140_mod 5" xfId="7501"/>
    <cellStyle name="_FFF_Summary" xfId="65"/>
    <cellStyle name="_FFF_Summary 2" xfId="66"/>
    <cellStyle name="_FFF_Summary 2 2" xfId="2058"/>
    <cellStyle name="_FFF_Summary 2 2 2" xfId="5829"/>
    <cellStyle name="_FFF_Summary 2 3" xfId="2059"/>
    <cellStyle name="_FFF_Summary 2 3 2" xfId="5830"/>
    <cellStyle name="_FFF_Summary 2 4" xfId="4005"/>
    <cellStyle name="_FFF_Summary 2_4П" xfId="2060"/>
    <cellStyle name="_FFF_Summary 2_4П 2" xfId="2061"/>
    <cellStyle name="_FFF_Summary 2_4П 2 2" xfId="5832"/>
    <cellStyle name="_FFF_Summary 2_4П 3" xfId="5831"/>
    <cellStyle name="_FFF_Summary 3" xfId="2062"/>
    <cellStyle name="_FFF_Summary 3 2" xfId="5833"/>
    <cellStyle name="_FFF_Summary 4" xfId="4004"/>
    <cellStyle name="_FFF_Summary 5" xfId="7500"/>
    <cellStyle name="_FFF_Tax_form_1кв_3" xfId="67"/>
    <cellStyle name="_FFF_Tax_form_1кв_3 2" xfId="68"/>
    <cellStyle name="_FFF_Tax_form_1кв_3 2 2" xfId="2063"/>
    <cellStyle name="_FFF_Tax_form_1кв_3 2 2 2" xfId="5834"/>
    <cellStyle name="_FFF_Tax_form_1кв_3 2 3" xfId="2064"/>
    <cellStyle name="_FFF_Tax_form_1кв_3 2 3 2" xfId="5835"/>
    <cellStyle name="_FFF_Tax_form_1кв_3 2 4" xfId="4007"/>
    <cellStyle name="_FFF_Tax_form_1кв_3 2_4П" xfId="2065"/>
    <cellStyle name="_FFF_Tax_form_1кв_3 2_4П 2" xfId="2066"/>
    <cellStyle name="_FFF_Tax_form_1кв_3 2_4П 2 2" xfId="5837"/>
    <cellStyle name="_FFF_Tax_form_1кв_3 2_4П 3" xfId="5836"/>
    <cellStyle name="_FFF_Tax_form_1кв_3 3" xfId="2067"/>
    <cellStyle name="_FFF_Tax_form_1кв_3 3 2" xfId="5838"/>
    <cellStyle name="_FFF_Tax_form_1кв_3 4" xfId="4006"/>
    <cellStyle name="_FFF_Tax_form_1кв_3 5" xfId="7499"/>
    <cellStyle name="_FFF_БКЭ" xfId="69"/>
    <cellStyle name="_FFF_БКЭ 2" xfId="70"/>
    <cellStyle name="_FFF_БКЭ 2 2" xfId="2068"/>
    <cellStyle name="_FFF_БКЭ 2 2 2" xfId="5839"/>
    <cellStyle name="_FFF_БКЭ 2 3" xfId="2069"/>
    <cellStyle name="_FFF_БКЭ 2 3 2" xfId="5840"/>
    <cellStyle name="_FFF_БКЭ 2 4" xfId="4009"/>
    <cellStyle name="_FFF_БКЭ 2_4П" xfId="2070"/>
    <cellStyle name="_FFF_БКЭ 2_4П 2" xfId="2071"/>
    <cellStyle name="_FFF_БКЭ 2_4П 2 2" xfId="5842"/>
    <cellStyle name="_FFF_БКЭ 2_4П 3" xfId="5841"/>
    <cellStyle name="_FFF_БКЭ 3" xfId="2072"/>
    <cellStyle name="_FFF_БКЭ 3 2" xfId="5843"/>
    <cellStyle name="_FFF_БКЭ 4" xfId="4008"/>
    <cellStyle name="_FFF_БКЭ 5" xfId="7498"/>
    <cellStyle name="_Final_Book_010301" xfId="71"/>
    <cellStyle name="_Final_Book_010301 2" xfId="72"/>
    <cellStyle name="_Final_Book_010301 2 2" xfId="2073"/>
    <cellStyle name="_Final_Book_010301 2 2 2" xfId="5844"/>
    <cellStyle name="_Final_Book_010301 2 3" xfId="2074"/>
    <cellStyle name="_Final_Book_010301 2 3 2" xfId="5845"/>
    <cellStyle name="_Final_Book_010301 2 4" xfId="4011"/>
    <cellStyle name="_Final_Book_010301 2_4П" xfId="2075"/>
    <cellStyle name="_Final_Book_010301 2_4П 2" xfId="2076"/>
    <cellStyle name="_Final_Book_010301 2_4П 2 2" xfId="5847"/>
    <cellStyle name="_Final_Book_010301 2_4П 3" xfId="5846"/>
    <cellStyle name="_Final_Book_010301 3" xfId="2077"/>
    <cellStyle name="_Final_Book_010301 3 2" xfId="5848"/>
    <cellStyle name="_Final_Book_010301 4" xfId="4010"/>
    <cellStyle name="_Final_Book_010301 5" xfId="7497"/>
    <cellStyle name="_Final_Book_010301_New Form10_2" xfId="73"/>
    <cellStyle name="_Final_Book_010301_New Form10_2 2" xfId="74"/>
    <cellStyle name="_Final_Book_010301_New Form10_2 2 2" xfId="2078"/>
    <cellStyle name="_Final_Book_010301_New Form10_2 2 2 2" xfId="5849"/>
    <cellStyle name="_Final_Book_010301_New Form10_2 2 3" xfId="2079"/>
    <cellStyle name="_Final_Book_010301_New Form10_2 2 3 2" xfId="5850"/>
    <cellStyle name="_Final_Book_010301_New Form10_2 2 4" xfId="4013"/>
    <cellStyle name="_Final_Book_010301_New Form10_2 2_4П" xfId="2080"/>
    <cellStyle name="_Final_Book_010301_New Form10_2 2_4П 2" xfId="2081"/>
    <cellStyle name="_Final_Book_010301_New Form10_2 2_4П 2 2" xfId="5852"/>
    <cellStyle name="_Final_Book_010301_New Form10_2 2_4П 3" xfId="5851"/>
    <cellStyle name="_Final_Book_010301_New Form10_2 3" xfId="2082"/>
    <cellStyle name="_Final_Book_010301_New Form10_2 3 2" xfId="5853"/>
    <cellStyle name="_Final_Book_010301_New Form10_2 4" xfId="4012"/>
    <cellStyle name="_Final_Book_010301_New Form10_2 5" xfId="5693"/>
    <cellStyle name="_Final_Book_010301_Nsi" xfId="75"/>
    <cellStyle name="_Final_Book_010301_Nsi 2" xfId="76"/>
    <cellStyle name="_Final_Book_010301_Nsi 2 2" xfId="2083"/>
    <cellStyle name="_Final_Book_010301_Nsi 2 2 2" xfId="5854"/>
    <cellStyle name="_Final_Book_010301_Nsi 2 3" xfId="2084"/>
    <cellStyle name="_Final_Book_010301_Nsi 2 3 2" xfId="5855"/>
    <cellStyle name="_Final_Book_010301_Nsi 2 4" xfId="4015"/>
    <cellStyle name="_Final_Book_010301_Nsi 2_4П" xfId="2085"/>
    <cellStyle name="_Final_Book_010301_Nsi 2_4П 2" xfId="2086"/>
    <cellStyle name="_Final_Book_010301_Nsi 2_4П 2 2" xfId="5857"/>
    <cellStyle name="_Final_Book_010301_Nsi 2_4П 3" xfId="5856"/>
    <cellStyle name="_Final_Book_010301_Nsi 3" xfId="2087"/>
    <cellStyle name="_Final_Book_010301_Nsi 3 2" xfId="5858"/>
    <cellStyle name="_Final_Book_010301_Nsi 4" xfId="4014"/>
    <cellStyle name="_Final_Book_010301_Nsi 5" xfId="5692"/>
    <cellStyle name="_Final_Book_010301_Nsi_1" xfId="77"/>
    <cellStyle name="_Final_Book_010301_Nsi_1 2" xfId="78"/>
    <cellStyle name="_Final_Book_010301_Nsi_1 2 2" xfId="2088"/>
    <cellStyle name="_Final_Book_010301_Nsi_1 2 2 2" xfId="5859"/>
    <cellStyle name="_Final_Book_010301_Nsi_1 2 3" xfId="2089"/>
    <cellStyle name="_Final_Book_010301_Nsi_1 2 3 2" xfId="5860"/>
    <cellStyle name="_Final_Book_010301_Nsi_1 2 4" xfId="4017"/>
    <cellStyle name="_Final_Book_010301_Nsi_1 2_4П" xfId="2090"/>
    <cellStyle name="_Final_Book_010301_Nsi_1 2_4П 2" xfId="2091"/>
    <cellStyle name="_Final_Book_010301_Nsi_1 2_4П 2 2" xfId="5862"/>
    <cellStyle name="_Final_Book_010301_Nsi_1 2_4П 3" xfId="5861"/>
    <cellStyle name="_Final_Book_010301_Nsi_1 3" xfId="2092"/>
    <cellStyle name="_Final_Book_010301_Nsi_1 3 2" xfId="5863"/>
    <cellStyle name="_Final_Book_010301_Nsi_1 4" xfId="4016"/>
    <cellStyle name="_Final_Book_010301_Nsi_1 5" xfId="5691"/>
    <cellStyle name="_Final_Book_010301_Nsi_139" xfId="79"/>
    <cellStyle name="_Final_Book_010301_Nsi_139 2" xfId="80"/>
    <cellStyle name="_Final_Book_010301_Nsi_139 2 2" xfId="2093"/>
    <cellStyle name="_Final_Book_010301_Nsi_139 2 2 2" xfId="5864"/>
    <cellStyle name="_Final_Book_010301_Nsi_139 2 3" xfId="2094"/>
    <cellStyle name="_Final_Book_010301_Nsi_139 2 3 2" xfId="5865"/>
    <cellStyle name="_Final_Book_010301_Nsi_139 2 4" xfId="4019"/>
    <cellStyle name="_Final_Book_010301_Nsi_139 2_4П" xfId="2095"/>
    <cellStyle name="_Final_Book_010301_Nsi_139 2_4П 2" xfId="2096"/>
    <cellStyle name="_Final_Book_010301_Nsi_139 2_4П 2 2" xfId="5867"/>
    <cellStyle name="_Final_Book_010301_Nsi_139 2_4П 3" xfId="5866"/>
    <cellStyle name="_Final_Book_010301_Nsi_139 3" xfId="2097"/>
    <cellStyle name="_Final_Book_010301_Nsi_139 3 2" xfId="5868"/>
    <cellStyle name="_Final_Book_010301_Nsi_139 4" xfId="4018"/>
    <cellStyle name="_Final_Book_010301_Nsi_139 5" xfId="5690"/>
    <cellStyle name="_Final_Book_010301_Nsi_140" xfId="81"/>
    <cellStyle name="_Final_Book_010301_Nsi_140 2" xfId="82"/>
    <cellStyle name="_Final_Book_010301_Nsi_140 2 2" xfId="2098"/>
    <cellStyle name="_Final_Book_010301_Nsi_140 2 2 2" xfId="5869"/>
    <cellStyle name="_Final_Book_010301_Nsi_140 2 3" xfId="2099"/>
    <cellStyle name="_Final_Book_010301_Nsi_140 2 3 2" xfId="5870"/>
    <cellStyle name="_Final_Book_010301_Nsi_140 2 4" xfId="4021"/>
    <cellStyle name="_Final_Book_010301_Nsi_140 2_4П" xfId="2100"/>
    <cellStyle name="_Final_Book_010301_Nsi_140 2_4П 2" xfId="2101"/>
    <cellStyle name="_Final_Book_010301_Nsi_140 2_4П 2 2" xfId="5872"/>
    <cellStyle name="_Final_Book_010301_Nsi_140 2_4П 3" xfId="5871"/>
    <cellStyle name="_Final_Book_010301_Nsi_140 3" xfId="2102"/>
    <cellStyle name="_Final_Book_010301_Nsi_140 3 2" xfId="5873"/>
    <cellStyle name="_Final_Book_010301_Nsi_140 4" xfId="4020"/>
    <cellStyle name="_Final_Book_010301_Nsi_140 5" xfId="7496"/>
    <cellStyle name="_Final_Book_010301_Nsi_140(Зах)" xfId="83"/>
    <cellStyle name="_Final_Book_010301_Nsi_140(Зах) 2" xfId="84"/>
    <cellStyle name="_Final_Book_010301_Nsi_140(Зах) 2 2" xfId="2103"/>
    <cellStyle name="_Final_Book_010301_Nsi_140(Зах) 2 2 2" xfId="5874"/>
    <cellStyle name="_Final_Book_010301_Nsi_140(Зах) 2 3" xfId="2104"/>
    <cellStyle name="_Final_Book_010301_Nsi_140(Зах) 2 3 2" xfId="5875"/>
    <cellStyle name="_Final_Book_010301_Nsi_140(Зах) 2 4" xfId="4023"/>
    <cellStyle name="_Final_Book_010301_Nsi_140(Зах) 2_4П" xfId="2105"/>
    <cellStyle name="_Final_Book_010301_Nsi_140(Зах) 2_4П 2" xfId="2106"/>
    <cellStyle name="_Final_Book_010301_Nsi_140(Зах) 2_4П 2 2" xfId="5877"/>
    <cellStyle name="_Final_Book_010301_Nsi_140(Зах) 2_4П 3" xfId="5876"/>
    <cellStyle name="_Final_Book_010301_Nsi_140(Зах) 3" xfId="2107"/>
    <cellStyle name="_Final_Book_010301_Nsi_140(Зах) 3 2" xfId="5878"/>
    <cellStyle name="_Final_Book_010301_Nsi_140(Зах) 4" xfId="4022"/>
    <cellStyle name="_Final_Book_010301_Nsi_140(Зах) 5" xfId="5689"/>
    <cellStyle name="_Final_Book_010301_Nsi_140_mod" xfId="85"/>
    <cellStyle name="_Final_Book_010301_Nsi_140_mod 2" xfId="86"/>
    <cellStyle name="_Final_Book_010301_Nsi_140_mod 2 2" xfId="2108"/>
    <cellStyle name="_Final_Book_010301_Nsi_140_mod 2 2 2" xfId="5879"/>
    <cellStyle name="_Final_Book_010301_Nsi_140_mod 2 3" xfId="2109"/>
    <cellStyle name="_Final_Book_010301_Nsi_140_mod 2 3 2" xfId="5880"/>
    <cellStyle name="_Final_Book_010301_Nsi_140_mod 2 4" xfId="4025"/>
    <cellStyle name="_Final_Book_010301_Nsi_140_mod 2_4П" xfId="2110"/>
    <cellStyle name="_Final_Book_010301_Nsi_140_mod 2_4П 2" xfId="2111"/>
    <cellStyle name="_Final_Book_010301_Nsi_140_mod 2_4П 2 2" xfId="5882"/>
    <cellStyle name="_Final_Book_010301_Nsi_140_mod 2_4П 3" xfId="5881"/>
    <cellStyle name="_Final_Book_010301_Nsi_140_mod 3" xfId="2112"/>
    <cellStyle name="_Final_Book_010301_Nsi_140_mod 3 2" xfId="5883"/>
    <cellStyle name="_Final_Book_010301_Nsi_140_mod 4" xfId="4024"/>
    <cellStyle name="_Final_Book_010301_Nsi_140_mod 5" xfId="5688"/>
    <cellStyle name="_Final_Book_010301_Summary" xfId="87"/>
    <cellStyle name="_Final_Book_010301_Summary 2" xfId="88"/>
    <cellStyle name="_Final_Book_010301_Summary 2 2" xfId="2113"/>
    <cellStyle name="_Final_Book_010301_Summary 2 2 2" xfId="5884"/>
    <cellStyle name="_Final_Book_010301_Summary 2 3" xfId="2114"/>
    <cellStyle name="_Final_Book_010301_Summary 2 3 2" xfId="5885"/>
    <cellStyle name="_Final_Book_010301_Summary 2 4" xfId="4027"/>
    <cellStyle name="_Final_Book_010301_Summary 2_4П" xfId="2115"/>
    <cellStyle name="_Final_Book_010301_Summary 2_4П 2" xfId="2116"/>
    <cellStyle name="_Final_Book_010301_Summary 2_4П 2 2" xfId="5887"/>
    <cellStyle name="_Final_Book_010301_Summary 2_4П 3" xfId="5886"/>
    <cellStyle name="_Final_Book_010301_Summary 3" xfId="2117"/>
    <cellStyle name="_Final_Book_010301_Summary 3 2" xfId="5888"/>
    <cellStyle name="_Final_Book_010301_Summary 4" xfId="4026"/>
    <cellStyle name="_Final_Book_010301_Summary 5" xfId="5687"/>
    <cellStyle name="_Final_Book_010301_Tax_form_1кв_3" xfId="89"/>
    <cellStyle name="_Final_Book_010301_Tax_form_1кв_3 2" xfId="90"/>
    <cellStyle name="_Final_Book_010301_Tax_form_1кв_3 2 2" xfId="2118"/>
    <cellStyle name="_Final_Book_010301_Tax_form_1кв_3 2 2 2" xfId="5889"/>
    <cellStyle name="_Final_Book_010301_Tax_form_1кв_3 2 3" xfId="2119"/>
    <cellStyle name="_Final_Book_010301_Tax_form_1кв_3 2 3 2" xfId="5890"/>
    <cellStyle name="_Final_Book_010301_Tax_form_1кв_3 2 4" xfId="4029"/>
    <cellStyle name="_Final_Book_010301_Tax_form_1кв_3 2_4П" xfId="2120"/>
    <cellStyle name="_Final_Book_010301_Tax_form_1кв_3 2_4П 2" xfId="2121"/>
    <cellStyle name="_Final_Book_010301_Tax_form_1кв_3 2_4П 2 2" xfId="5892"/>
    <cellStyle name="_Final_Book_010301_Tax_form_1кв_3 2_4П 3" xfId="5891"/>
    <cellStyle name="_Final_Book_010301_Tax_form_1кв_3 3" xfId="2122"/>
    <cellStyle name="_Final_Book_010301_Tax_form_1кв_3 3 2" xfId="5893"/>
    <cellStyle name="_Final_Book_010301_Tax_form_1кв_3 4" xfId="4028"/>
    <cellStyle name="_Final_Book_010301_Tax_form_1кв_3 5" xfId="7495"/>
    <cellStyle name="_Final_Book_010301_БКЭ" xfId="91"/>
    <cellStyle name="_Final_Book_010301_БКЭ 2" xfId="92"/>
    <cellStyle name="_Final_Book_010301_БКЭ 2 2" xfId="2123"/>
    <cellStyle name="_Final_Book_010301_БКЭ 2 2 2" xfId="5894"/>
    <cellStyle name="_Final_Book_010301_БКЭ 2 3" xfId="2124"/>
    <cellStyle name="_Final_Book_010301_БКЭ 2 3 2" xfId="5895"/>
    <cellStyle name="_Final_Book_010301_БКЭ 2 4" xfId="4031"/>
    <cellStyle name="_Final_Book_010301_БКЭ 2_4П" xfId="2125"/>
    <cellStyle name="_Final_Book_010301_БКЭ 2_4П 2" xfId="2126"/>
    <cellStyle name="_Final_Book_010301_БКЭ 2_4П 2 2" xfId="5897"/>
    <cellStyle name="_Final_Book_010301_БКЭ 2_4П 3" xfId="5896"/>
    <cellStyle name="_Final_Book_010301_БКЭ 3" xfId="2127"/>
    <cellStyle name="_Final_Book_010301_БКЭ 3 2" xfId="5898"/>
    <cellStyle name="_Final_Book_010301_БКЭ 4" xfId="4030"/>
    <cellStyle name="_Final_Book_010301_БКЭ 5" xfId="7494"/>
    <cellStyle name="_Forms RAS_v3_29122008_PV" xfId="2128"/>
    <cellStyle name="_Forms RAS_v3_29122008_PV 2" xfId="5899"/>
    <cellStyle name="_Forms RAS_v4_16.01.2009" xfId="2129"/>
    <cellStyle name="_Forms RAS_v4_16.01.2009 2" xfId="5900"/>
    <cellStyle name="_Forms RAS_v7_17.02.2009" xfId="2130"/>
    <cellStyle name="_Forms RAS_v7_17.02.2009 2" xfId="5901"/>
    <cellStyle name="_FS forms_RAS_GPN" xfId="2131"/>
    <cellStyle name="_FS forms_RAS_GPN 2" xfId="5902"/>
    <cellStyle name="_FS_FS&amp;Notes RAS_GPN_08.12.08._AE_v2" xfId="2132"/>
    <cellStyle name="_FS_FS&amp;Notes RAS_GPN_08.12.08._AE_v2 2" xfId="5903"/>
    <cellStyle name="_Inv WAC(COGS)_USD" xfId="2133"/>
    <cellStyle name="_Inv WAC(COGS)_USD 2" xfId="5904"/>
    <cellStyle name="_KAP NAK_06_reporting table_rus_28.09" xfId="2134"/>
    <cellStyle name="_KAP NAK_06_reporting table_rus_28.09 2" xfId="5905"/>
    <cellStyle name="_KEGOC" xfId="93"/>
    <cellStyle name="_KEGOC 2" xfId="2135"/>
    <cellStyle name="_KEGOC 2 2" xfId="5906"/>
    <cellStyle name="_KEGOC 3" xfId="4032"/>
    <cellStyle name="_KTG_06_2007" xfId="94"/>
    <cellStyle name="_KTG_06_2007 2" xfId="95"/>
    <cellStyle name="_KTG_06_2007 2 2" xfId="2136"/>
    <cellStyle name="_KTG_06_2007 2 2 2" xfId="5907"/>
    <cellStyle name="_KTG_06_2007 2 3" xfId="2137"/>
    <cellStyle name="_KTG_06_2007 2 3 2" xfId="5908"/>
    <cellStyle name="_KTG_06_2007 2 4" xfId="4034"/>
    <cellStyle name="_KTG_06_2007 2_4П" xfId="2138"/>
    <cellStyle name="_KTG_06_2007 2_4П 2" xfId="2139"/>
    <cellStyle name="_KTG_06_2007 2_4П 2 2" xfId="5910"/>
    <cellStyle name="_KTG_06_2007 2_4П 3" xfId="5909"/>
    <cellStyle name="_KTG_06_2007 3" xfId="2140"/>
    <cellStyle name="_KTG_06_2007 3 2" xfId="5911"/>
    <cellStyle name="_KTG_06_2007 4" xfId="4033"/>
    <cellStyle name="_KTG_06_2007 5" xfId="5686"/>
    <cellStyle name="_KTG_06_2007_4П" xfId="2141"/>
    <cellStyle name="_KTG_06_2007_4П 2" xfId="2142"/>
    <cellStyle name="_KTG_06_2007_4П 2 2" xfId="5913"/>
    <cellStyle name="_KTG_06_2007_4П 3" xfId="5912"/>
    <cellStyle name="_KTG_07_2007" xfId="96"/>
    <cellStyle name="_KTG_07_2007 2" xfId="2143"/>
    <cellStyle name="_KTG_07_2007 2 2" xfId="5914"/>
    <cellStyle name="_KTG_07_2007 3" xfId="4035"/>
    <cellStyle name="_NAC KAP_06_Inventory_IK (Kurmanova, Indira_Almaty_KPMG-STAFF_CIS's Copy)" xfId="2144"/>
    <cellStyle name="_NAC KAP_06_Inventory_IK (Kurmanova, Indira_Almaty_KPMG-STAFF_CIS's Copy) 2" xfId="5915"/>
    <cellStyle name="_NAC_06_reporting tables" xfId="2145"/>
    <cellStyle name="_NAC_06_reporting tables 2" xfId="5916"/>
    <cellStyle name="_New_Sofi" xfId="97"/>
    <cellStyle name="_New_Sofi 2" xfId="98"/>
    <cellStyle name="_New_Sofi 2 2" xfId="2146"/>
    <cellStyle name="_New_Sofi 2 2 2" xfId="5917"/>
    <cellStyle name="_New_Sofi 2 3" xfId="2147"/>
    <cellStyle name="_New_Sofi 2 3 2" xfId="5918"/>
    <cellStyle name="_New_Sofi 2 4" xfId="4037"/>
    <cellStyle name="_New_Sofi 2_4П" xfId="2148"/>
    <cellStyle name="_New_Sofi 2_4П 2" xfId="2149"/>
    <cellStyle name="_New_Sofi 2_4П 2 2" xfId="5920"/>
    <cellStyle name="_New_Sofi 2_4П 3" xfId="5919"/>
    <cellStyle name="_New_Sofi 3" xfId="2150"/>
    <cellStyle name="_New_Sofi 3 2" xfId="5921"/>
    <cellStyle name="_New_Sofi 4" xfId="4036"/>
    <cellStyle name="_New_Sofi 5" xfId="5685"/>
    <cellStyle name="_New_Sofi_FFF" xfId="99"/>
    <cellStyle name="_New_Sofi_FFF 2" xfId="100"/>
    <cellStyle name="_New_Sofi_FFF 2 2" xfId="2151"/>
    <cellStyle name="_New_Sofi_FFF 2 2 2" xfId="5922"/>
    <cellStyle name="_New_Sofi_FFF 2 3" xfId="2152"/>
    <cellStyle name="_New_Sofi_FFF 2 3 2" xfId="5923"/>
    <cellStyle name="_New_Sofi_FFF 2 4" xfId="4039"/>
    <cellStyle name="_New_Sofi_FFF 2_4П" xfId="2153"/>
    <cellStyle name="_New_Sofi_FFF 2_4П 2" xfId="2154"/>
    <cellStyle name="_New_Sofi_FFF 2_4П 2 2" xfId="5925"/>
    <cellStyle name="_New_Sofi_FFF 2_4П 3" xfId="5924"/>
    <cellStyle name="_New_Sofi_FFF 3" xfId="2155"/>
    <cellStyle name="_New_Sofi_FFF 3 2" xfId="5926"/>
    <cellStyle name="_New_Sofi_FFF 4" xfId="4038"/>
    <cellStyle name="_New_Sofi_FFF 5" xfId="5684"/>
    <cellStyle name="_New_Sofi_New Form10_2" xfId="101"/>
    <cellStyle name="_New_Sofi_New Form10_2 2" xfId="102"/>
    <cellStyle name="_New_Sofi_New Form10_2 2 2" xfId="2156"/>
    <cellStyle name="_New_Sofi_New Form10_2 2 2 2" xfId="5927"/>
    <cellStyle name="_New_Sofi_New Form10_2 2 3" xfId="2157"/>
    <cellStyle name="_New_Sofi_New Form10_2 2 3 2" xfId="5928"/>
    <cellStyle name="_New_Sofi_New Form10_2 2 4" xfId="4041"/>
    <cellStyle name="_New_Sofi_New Form10_2 2_4П" xfId="2158"/>
    <cellStyle name="_New_Sofi_New Form10_2 2_4П 2" xfId="2159"/>
    <cellStyle name="_New_Sofi_New Form10_2 2_4П 2 2" xfId="5930"/>
    <cellStyle name="_New_Sofi_New Form10_2 2_4П 3" xfId="5929"/>
    <cellStyle name="_New_Sofi_New Form10_2 3" xfId="2160"/>
    <cellStyle name="_New_Sofi_New Form10_2 3 2" xfId="5931"/>
    <cellStyle name="_New_Sofi_New Form10_2 4" xfId="4040"/>
    <cellStyle name="_New_Sofi_New Form10_2 5" xfId="5683"/>
    <cellStyle name="_New_Sofi_Nsi" xfId="103"/>
    <cellStyle name="_New_Sofi_Nsi 2" xfId="104"/>
    <cellStyle name="_New_Sofi_Nsi 2 2" xfId="2161"/>
    <cellStyle name="_New_Sofi_Nsi 2 2 2" xfId="5932"/>
    <cellStyle name="_New_Sofi_Nsi 2 3" xfId="2162"/>
    <cellStyle name="_New_Sofi_Nsi 2 3 2" xfId="5933"/>
    <cellStyle name="_New_Sofi_Nsi 2 4" xfId="4043"/>
    <cellStyle name="_New_Sofi_Nsi 2_4П" xfId="2163"/>
    <cellStyle name="_New_Sofi_Nsi 2_4П 2" xfId="2164"/>
    <cellStyle name="_New_Sofi_Nsi 2_4П 2 2" xfId="5935"/>
    <cellStyle name="_New_Sofi_Nsi 2_4П 3" xfId="5934"/>
    <cellStyle name="_New_Sofi_Nsi 3" xfId="2165"/>
    <cellStyle name="_New_Sofi_Nsi 3 2" xfId="5936"/>
    <cellStyle name="_New_Sofi_Nsi 4" xfId="4042"/>
    <cellStyle name="_New_Sofi_Nsi 5" xfId="7493"/>
    <cellStyle name="_New_Sofi_Nsi_1" xfId="105"/>
    <cellStyle name="_New_Sofi_Nsi_1 2" xfId="106"/>
    <cellStyle name="_New_Sofi_Nsi_1 2 2" xfId="2166"/>
    <cellStyle name="_New_Sofi_Nsi_1 2 2 2" xfId="5937"/>
    <cellStyle name="_New_Sofi_Nsi_1 2 3" xfId="2167"/>
    <cellStyle name="_New_Sofi_Nsi_1 2 3 2" xfId="5938"/>
    <cellStyle name="_New_Sofi_Nsi_1 2 4" xfId="4045"/>
    <cellStyle name="_New_Sofi_Nsi_1 2_4П" xfId="2168"/>
    <cellStyle name="_New_Sofi_Nsi_1 2_4П 2" xfId="2169"/>
    <cellStyle name="_New_Sofi_Nsi_1 2_4П 2 2" xfId="5940"/>
    <cellStyle name="_New_Sofi_Nsi_1 2_4П 3" xfId="5939"/>
    <cellStyle name="_New_Sofi_Nsi_1 3" xfId="2170"/>
    <cellStyle name="_New_Sofi_Nsi_1 3 2" xfId="5941"/>
    <cellStyle name="_New_Sofi_Nsi_1 4" xfId="4044"/>
    <cellStyle name="_New_Sofi_Nsi_1 5" xfId="5682"/>
    <cellStyle name="_New_Sofi_Nsi_139" xfId="107"/>
    <cellStyle name="_New_Sofi_Nsi_139 2" xfId="108"/>
    <cellStyle name="_New_Sofi_Nsi_139 2 2" xfId="2171"/>
    <cellStyle name="_New_Sofi_Nsi_139 2 2 2" xfId="5942"/>
    <cellStyle name="_New_Sofi_Nsi_139 2 3" xfId="2172"/>
    <cellStyle name="_New_Sofi_Nsi_139 2 3 2" xfId="5943"/>
    <cellStyle name="_New_Sofi_Nsi_139 2 4" xfId="4047"/>
    <cellStyle name="_New_Sofi_Nsi_139 2_4П" xfId="2173"/>
    <cellStyle name="_New_Sofi_Nsi_139 2_4П 2" xfId="2174"/>
    <cellStyle name="_New_Sofi_Nsi_139 2_4П 2 2" xfId="5945"/>
    <cellStyle name="_New_Sofi_Nsi_139 2_4П 3" xfId="5944"/>
    <cellStyle name="_New_Sofi_Nsi_139 3" xfId="2175"/>
    <cellStyle name="_New_Sofi_Nsi_139 3 2" xfId="5946"/>
    <cellStyle name="_New_Sofi_Nsi_139 4" xfId="4046"/>
    <cellStyle name="_New_Sofi_Nsi_139 5" xfId="5681"/>
    <cellStyle name="_New_Sofi_Nsi_140" xfId="109"/>
    <cellStyle name="_New_Sofi_Nsi_140 2" xfId="110"/>
    <cellStyle name="_New_Sofi_Nsi_140 2 2" xfId="2176"/>
    <cellStyle name="_New_Sofi_Nsi_140 2 2 2" xfId="5947"/>
    <cellStyle name="_New_Sofi_Nsi_140 2 3" xfId="2177"/>
    <cellStyle name="_New_Sofi_Nsi_140 2 3 2" xfId="5948"/>
    <cellStyle name="_New_Sofi_Nsi_140 2 4" xfId="4049"/>
    <cellStyle name="_New_Sofi_Nsi_140 2_4П" xfId="2178"/>
    <cellStyle name="_New_Sofi_Nsi_140 2_4П 2" xfId="2179"/>
    <cellStyle name="_New_Sofi_Nsi_140 2_4П 2 2" xfId="5950"/>
    <cellStyle name="_New_Sofi_Nsi_140 2_4П 3" xfId="5949"/>
    <cellStyle name="_New_Sofi_Nsi_140 3" xfId="2180"/>
    <cellStyle name="_New_Sofi_Nsi_140 3 2" xfId="5951"/>
    <cellStyle name="_New_Sofi_Nsi_140 4" xfId="4048"/>
    <cellStyle name="_New_Sofi_Nsi_140 5" xfId="5680"/>
    <cellStyle name="_New_Sofi_Nsi_140(Зах)" xfId="111"/>
    <cellStyle name="_New_Sofi_Nsi_140(Зах) 2" xfId="112"/>
    <cellStyle name="_New_Sofi_Nsi_140(Зах) 2 2" xfId="2181"/>
    <cellStyle name="_New_Sofi_Nsi_140(Зах) 2 2 2" xfId="5952"/>
    <cellStyle name="_New_Sofi_Nsi_140(Зах) 2 3" xfId="2182"/>
    <cellStyle name="_New_Sofi_Nsi_140(Зах) 2 3 2" xfId="5953"/>
    <cellStyle name="_New_Sofi_Nsi_140(Зах) 2 4" xfId="4051"/>
    <cellStyle name="_New_Sofi_Nsi_140(Зах) 2_4П" xfId="2183"/>
    <cellStyle name="_New_Sofi_Nsi_140(Зах) 2_4П 2" xfId="2184"/>
    <cellStyle name="_New_Sofi_Nsi_140(Зах) 2_4П 2 2" xfId="5955"/>
    <cellStyle name="_New_Sofi_Nsi_140(Зах) 2_4П 3" xfId="5954"/>
    <cellStyle name="_New_Sofi_Nsi_140(Зах) 3" xfId="2185"/>
    <cellStyle name="_New_Sofi_Nsi_140(Зах) 3 2" xfId="5956"/>
    <cellStyle name="_New_Sofi_Nsi_140(Зах) 4" xfId="4050"/>
    <cellStyle name="_New_Sofi_Nsi_140(Зах) 5" xfId="7492"/>
    <cellStyle name="_New_Sofi_Nsi_140_mod" xfId="113"/>
    <cellStyle name="_New_Sofi_Nsi_140_mod 2" xfId="114"/>
    <cellStyle name="_New_Sofi_Nsi_140_mod 2 2" xfId="2186"/>
    <cellStyle name="_New_Sofi_Nsi_140_mod 2 2 2" xfId="5957"/>
    <cellStyle name="_New_Sofi_Nsi_140_mod 2 3" xfId="2187"/>
    <cellStyle name="_New_Sofi_Nsi_140_mod 2 3 2" xfId="5958"/>
    <cellStyle name="_New_Sofi_Nsi_140_mod 2 4" xfId="4053"/>
    <cellStyle name="_New_Sofi_Nsi_140_mod 2_4П" xfId="2188"/>
    <cellStyle name="_New_Sofi_Nsi_140_mod 2_4П 2" xfId="2189"/>
    <cellStyle name="_New_Sofi_Nsi_140_mod 2_4П 2 2" xfId="5960"/>
    <cellStyle name="_New_Sofi_Nsi_140_mod 2_4П 3" xfId="5959"/>
    <cellStyle name="_New_Sofi_Nsi_140_mod 3" xfId="2190"/>
    <cellStyle name="_New_Sofi_Nsi_140_mod 3 2" xfId="5961"/>
    <cellStyle name="_New_Sofi_Nsi_140_mod 4" xfId="4052"/>
    <cellStyle name="_New_Sofi_Nsi_140_mod 5" xfId="5679"/>
    <cellStyle name="_New_Sofi_Summary" xfId="115"/>
    <cellStyle name="_New_Sofi_Summary 2" xfId="116"/>
    <cellStyle name="_New_Sofi_Summary 2 2" xfId="2191"/>
    <cellStyle name="_New_Sofi_Summary 2 2 2" xfId="5962"/>
    <cellStyle name="_New_Sofi_Summary 2 3" xfId="2192"/>
    <cellStyle name="_New_Sofi_Summary 2 3 2" xfId="5963"/>
    <cellStyle name="_New_Sofi_Summary 2 4" xfId="4055"/>
    <cellStyle name="_New_Sofi_Summary 2_4П" xfId="2193"/>
    <cellStyle name="_New_Sofi_Summary 2_4П 2" xfId="2194"/>
    <cellStyle name="_New_Sofi_Summary 2_4П 2 2" xfId="5965"/>
    <cellStyle name="_New_Sofi_Summary 2_4П 3" xfId="5964"/>
    <cellStyle name="_New_Sofi_Summary 3" xfId="2195"/>
    <cellStyle name="_New_Sofi_Summary 3 2" xfId="5966"/>
    <cellStyle name="_New_Sofi_Summary 4" xfId="4054"/>
    <cellStyle name="_New_Sofi_Summary 5" xfId="5678"/>
    <cellStyle name="_New_Sofi_Tax_form_1кв_3" xfId="117"/>
    <cellStyle name="_New_Sofi_Tax_form_1кв_3 2" xfId="118"/>
    <cellStyle name="_New_Sofi_Tax_form_1кв_3 2 2" xfId="2196"/>
    <cellStyle name="_New_Sofi_Tax_form_1кв_3 2 2 2" xfId="5967"/>
    <cellStyle name="_New_Sofi_Tax_form_1кв_3 2 3" xfId="2197"/>
    <cellStyle name="_New_Sofi_Tax_form_1кв_3 2 3 2" xfId="5968"/>
    <cellStyle name="_New_Sofi_Tax_form_1кв_3 2 4" xfId="4057"/>
    <cellStyle name="_New_Sofi_Tax_form_1кв_3 2_4П" xfId="2198"/>
    <cellStyle name="_New_Sofi_Tax_form_1кв_3 2_4П 2" xfId="2199"/>
    <cellStyle name="_New_Sofi_Tax_form_1кв_3 2_4П 2 2" xfId="5970"/>
    <cellStyle name="_New_Sofi_Tax_form_1кв_3 2_4П 3" xfId="5969"/>
    <cellStyle name="_New_Sofi_Tax_form_1кв_3 3" xfId="2200"/>
    <cellStyle name="_New_Sofi_Tax_form_1кв_3 3 2" xfId="5971"/>
    <cellStyle name="_New_Sofi_Tax_form_1кв_3 4" xfId="4056"/>
    <cellStyle name="_New_Sofi_Tax_form_1кв_3 5" xfId="5677"/>
    <cellStyle name="_New_Sofi_БКЭ" xfId="119"/>
    <cellStyle name="_New_Sofi_БКЭ 2" xfId="120"/>
    <cellStyle name="_New_Sofi_БКЭ 2 2" xfId="2201"/>
    <cellStyle name="_New_Sofi_БКЭ 2 2 2" xfId="5972"/>
    <cellStyle name="_New_Sofi_БКЭ 2 3" xfId="2202"/>
    <cellStyle name="_New_Sofi_БКЭ 2 3 2" xfId="5973"/>
    <cellStyle name="_New_Sofi_БКЭ 2 4" xfId="4059"/>
    <cellStyle name="_New_Sofi_БКЭ 2_4П" xfId="2203"/>
    <cellStyle name="_New_Sofi_БКЭ 2_4П 2" xfId="2204"/>
    <cellStyle name="_New_Sofi_БКЭ 2_4П 2 2" xfId="5975"/>
    <cellStyle name="_New_Sofi_БКЭ 2_4П 3" xfId="5974"/>
    <cellStyle name="_New_Sofi_БКЭ 3" xfId="2205"/>
    <cellStyle name="_New_Sofi_БКЭ 3 2" xfId="5976"/>
    <cellStyle name="_New_Sofi_БКЭ 4" xfId="4058"/>
    <cellStyle name="_New_Sofi_БКЭ 5" xfId="5676"/>
    <cellStyle name="_Nsi" xfId="121"/>
    <cellStyle name="_Nsi 2" xfId="122"/>
    <cellStyle name="_Nsi 2 2" xfId="2206"/>
    <cellStyle name="_Nsi 2 2 2" xfId="5977"/>
    <cellStyle name="_Nsi 2 3" xfId="2207"/>
    <cellStyle name="_Nsi 2 3 2" xfId="5978"/>
    <cellStyle name="_Nsi 2 4" xfId="4061"/>
    <cellStyle name="_Nsi 2_4П" xfId="2208"/>
    <cellStyle name="_Nsi 2_4П 2" xfId="2209"/>
    <cellStyle name="_Nsi 2_4П 2 2" xfId="5980"/>
    <cellStyle name="_Nsi 2_4П 3" xfId="5979"/>
    <cellStyle name="_Nsi 3" xfId="2210"/>
    <cellStyle name="_Nsi 3 2" xfId="5981"/>
    <cellStyle name="_Nsi 4" xfId="4060"/>
    <cellStyle name="_Nsi 5" xfId="5675"/>
    <cellStyle name="_№ 2 СКОРРЕКТИРОВАННЫЙ БЮДЖЕТ НА 2010 ГОД 20.01.10+" xfId="123"/>
    <cellStyle name="_№ 2 СКОРРЕКТИРОВАННЫЙ БЮДЖЕТ НА 2010 ГОД 20.01.10+ 2" xfId="2211"/>
    <cellStyle name="_№ 2 СКОРРЕКТИРОВАННЫЙ БЮДЖЕТ НА 2010 ГОД 20.01.10+ 2 2" xfId="5982"/>
    <cellStyle name="_№ 2 СКОРРЕКТИРОВАННЫЙ БЮДЖЕТ НА 2010 ГОД 20.01.10+ 3" xfId="4062"/>
    <cellStyle name="_№ 2 СКОРРЕКТИРОВАННЫЙ БЮДЖЕТ НА 2010 ГОД 20.01.10+_4П" xfId="2212"/>
    <cellStyle name="_№ 2 СКОРРЕКТИРОВАННЫЙ БЮДЖЕТ НА 2010 ГОД 20.01.10+_4П 2" xfId="2213"/>
    <cellStyle name="_№ 2 СКОРРЕКТИРОВАННЫЙ БЮДЖЕТ НА 2010 ГОД 20.01.10+_4П 2 2" xfId="5984"/>
    <cellStyle name="_№ 2 СКОРРЕКТИРОВАННЫЙ БЮДЖЕТ НА 2010 ГОД 20.01.10+_4П 3" xfId="5983"/>
    <cellStyle name="_Plug" xfId="2214"/>
    <cellStyle name="_Plug_ARO_figures_2004" xfId="2215"/>
    <cellStyle name="_Plug_ARO_figures_2004 2" xfId="5986"/>
    <cellStyle name="_Plug_Depletion calc 6m 2004" xfId="2216"/>
    <cellStyle name="_Plug_Depletion calc 6m 2004 2" xfId="5987"/>
    <cellStyle name="_Plug_PBC 6m 2004 Lenina mine all" xfId="2217"/>
    <cellStyle name="_Plug_PBC 6m 2004 Lenina mine all 2" xfId="5988"/>
    <cellStyle name="_Plug_PBC Lenina mine support for adjs  6m 2004" xfId="2218"/>
    <cellStyle name="_Plug_PBC Lenina mine support for adjs  6m 2004 2" xfId="5989"/>
    <cellStyle name="_Plug_Transformation_Lenina mine_12m2003_NGW adj" xfId="2219"/>
    <cellStyle name="_Plug_Transformation_Sibirginskiy mine_6m2004 NGW" xfId="2220"/>
    <cellStyle name="_Plug_ГААП 1 полугодие от Том.раз." xfId="2221"/>
    <cellStyle name="_Plug_ГААП 6 месяцев 2004г Ленина испр" xfId="2222"/>
    <cellStyle name="_Plug_ГААП 6 месяцев 2004г Ленина испр 2" xfId="5993"/>
    <cellStyle name="_Plug_Дополнение к  GAAP 1 полуг 2004 г" xfId="2223"/>
    <cellStyle name="_Plug_Дополнение к  GAAP 1 полуг 2004 г 2" xfId="5994"/>
    <cellStyle name="_Plug_РВС ГААП 6 мес 03 Ленина" xfId="2224"/>
    <cellStyle name="_Plug_РВС_ ш. Ленина_01.03.04 adj" xfId="2225"/>
    <cellStyle name="_Plug_Р-з Сибиргинский 6 мес 2004 GAAP" xfId="2226"/>
    <cellStyle name="_Plug_Ф3" xfId="2227"/>
    <cellStyle name="_Plug_Шахта_Сибиргинская" xfId="2228"/>
    <cellStyle name="_Plug_Шахта_Сибиргинская 2" xfId="5999"/>
    <cellStyle name="_PRICE_1C" xfId="124"/>
    <cellStyle name="_PRICE_1C 2" xfId="2229"/>
    <cellStyle name="_PRICE_1C 2 2" xfId="6000"/>
    <cellStyle name="_PRICE_1C 3" xfId="4063"/>
    <cellStyle name="_Registers_for taxes" xfId="2230"/>
    <cellStyle name="_Registers_for taxes 2" xfId="6001"/>
    <cellStyle name="_Salary" xfId="2231"/>
    <cellStyle name="_Salary 2" xfId="6002"/>
    <cellStyle name="_Segment reporting_disclosure" xfId="2232"/>
    <cellStyle name="_Segment reporting_disclosure 2" xfId="6003"/>
    <cellStyle name="_Андеррайтинг" xfId="125"/>
    <cellStyle name="_Андеррайтинг 2" xfId="2233"/>
    <cellStyle name="_Андеррайтинг 2 2" xfId="6004"/>
    <cellStyle name="_Андеррайтинг 3" xfId="4064"/>
    <cellStyle name="_Баланс за 2005 год окончательный" xfId="126"/>
    <cellStyle name="_Баланс за 2005 год окончательный 2" xfId="2234"/>
    <cellStyle name="_Баланс за 2005 год окончательный 2 2" xfId="6005"/>
    <cellStyle name="_Баланс за 2005 год окончательный 3" xfId="4065"/>
    <cellStyle name="_БАЛАНС чисто  АПК на 31.12.2008 окончательный" xfId="127"/>
    <cellStyle name="_БАЛАНС чисто  АПК на 31.12.2008 окончательный 2" xfId="2235"/>
    <cellStyle name="_БАЛАНС чисто  АПК на 31.12.2008 окончательный 2 2" xfId="6006"/>
    <cellStyle name="_БАЛАНС чисто  АПК на 31.12.2008 окончательный 3" xfId="4066"/>
    <cellStyle name="_Балансировка" xfId="128"/>
    <cellStyle name="_Балансировка 2" xfId="2236"/>
    <cellStyle name="_Балансировка 2 2" xfId="6007"/>
    <cellStyle name="_Балансировка 3" xfId="4067"/>
    <cellStyle name="_Балансировка_4П" xfId="2237"/>
    <cellStyle name="_Балансировка_4П 2" xfId="2238"/>
    <cellStyle name="_Балансировка_4П 2 2" xfId="6009"/>
    <cellStyle name="_Балансировка_4П 3" xfId="6008"/>
    <cellStyle name="_БалансРазвер_01.07.10" xfId="129"/>
    <cellStyle name="_БалансРазвер_01.07.10 2" xfId="2239"/>
    <cellStyle name="_БалансРазвер_01.07.10 2 2" xfId="6010"/>
    <cellStyle name="_БалансРазвер_01.07.10 3" xfId="4068"/>
    <cellStyle name="_БалансРазвер_31.12.08ПослеФинПровАудит" xfId="130"/>
    <cellStyle name="_БалансРазвер_31.12.08ПослеФинПровАудит 2" xfId="4069"/>
    <cellStyle name="_БИЗНЕС-ПЛАН 2004 ГОД 2 вариант" xfId="2240"/>
    <cellStyle name="_БИЗНЕС-ПЛАН 2004 ГОД 2 вариант 2" xfId="6011"/>
    <cellStyle name="_БИЗНЕС-ПЛАН 2004 год 3 вар" xfId="2241"/>
    <cellStyle name="_БИЗНЕС-ПЛАН 2004 год 3 вар 2" xfId="6012"/>
    <cellStyle name="_БП_КНП- 2004 по формам Сибнефти от 18.09.2003" xfId="2242"/>
    <cellStyle name="_БП_КНП- 2004 по формам Сибнефти от 18.09.2003 2" xfId="6013"/>
    <cellStyle name="_БРЭ" xfId="131"/>
    <cellStyle name="_БРЭ 2" xfId="2243"/>
    <cellStyle name="_БРЭ 2 2" xfId="6014"/>
    <cellStyle name="_БРЭ 3" xfId="4070"/>
    <cellStyle name="_БРЭ_4П" xfId="2244"/>
    <cellStyle name="_БРЭ_4П 2" xfId="2245"/>
    <cellStyle name="_БРЭ_4П 2 2" xfId="6016"/>
    <cellStyle name="_БРЭ_4П 3" xfId="6015"/>
    <cellStyle name="_Бюдж.формы ЗАО АГ" xfId="132"/>
    <cellStyle name="_Бюдж.формы ЗАО АГ 2" xfId="133"/>
    <cellStyle name="_Бюдж.формы ЗАО АГ 2 2" xfId="2246"/>
    <cellStyle name="_Бюдж.формы ЗАО АГ 2 2 2" xfId="6017"/>
    <cellStyle name="_Бюдж.формы ЗАО АГ 2 3" xfId="2247"/>
    <cellStyle name="_Бюдж.формы ЗАО АГ 2 3 2" xfId="6018"/>
    <cellStyle name="_Бюдж.формы ЗАО АГ 2 4" xfId="4072"/>
    <cellStyle name="_Бюдж.формы ЗАО АГ 2_4П" xfId="2248"/>
    <cellStyle name="_Бюдж.формы ЗАО АГ 2_4П 2" xfId="2249"/>
    <cellStyle name="_Бюдж.формы ЗАО АГ 2_4П 2 2" xfId="6020"/>
    <cellStyle name="_Бюдж.формы ЗАО АГ 2_4П 3" xfId="6019"/>
    <cellStyle name="_Бюдж.формы ЗАО АГ 3" xfId="2250"/>
    <cellStyle name="_Бюдж.формы ЗАО АГ 3 2" xfId="6021"/>
    <cellStyle name="_Бюдж.формы ЗАО АГ 4" xfId="4071"/>
    <cellStyle name="_Бюдж.формы ЗАО АГ 5" xfId="7491"/>
    <cellStyle name="_Бюдж.формы ЗАО АГ_4П" xfId="2251"/>
    <cellStyle name="_Бюдж.формы ЗАО АГ_4П 2" xfId="2252"/>
    <cellStyle name="_Бюдж.формы ЗАО АГ_4П 2 2" xfId="6023"/>
    <cellStyle name="_Бюдж.формы ЗАО АГ_4П 3" xfId="6022"/>
    <cellStyle name="_БЮДЖЕТ  ФОТ на 2011 год." xfId="134"/>
    <cellStyle name="_БЮДЖЕТ  ФОТ на 2011 год. 2" xfId="2253"/>
    <cellStyle name="_БЮДЖЕТ  ФОТ на 2011 год. 2 2" xfId="6024"/>
    <cellStyle name="_БЮДЖЕТ  ФОТ на 2011 год. 3" xfId="4073"/>
    <cellStyle name="_БЮДЖЕТ  ФОТ на 2011 год._4П" xfId="2254"/>
    <cellStyle name="_БЮДЖЕТ  ФОТ на 2011 год._4П 2" xfId="2255"/>
    <cellStyle name="_БЮДЖЕТ  ФОТ на 2011 год._4П 2 2" xfId="6026"/>
    <cellStyle name="_БЮДЖЕТ  ФОТ на 2011 год._4П 3" xfId="6025"/>
    <cellStyle name="_Бюджет 2,3,4,5,7,8,9, налоги, акцизы на 01_2004 от 17-25_12_03 " xfId="2256"/>
    <cellStyle name="_Бюджет 2,3,4,5,7,8,9, налоги, акцизы на 01_2004 от 17-25_12_03  2" xfId="6027"/>
    <cellStyle name="_Бюджет 2005 к защите" xfId="135"/>
    <cellStyle name="_Бюджет 2005 к защите 2" xfId="136"/>
    <cellStyle name="_Бюджет 2005 к защите 2 2" xfId="2257"/>
    <cellStyle name="_Бюджет 2005 к защите 2 2 2" xfId="6028"/>
    <cellStyle name="_Бюджет 2005 к защите 2 3" xfId="2258"/>
    <cellStyle name="_Бюджет 2005 к защите 2 3 2" xfId="6029"/>
    <cellStyle name="_Бюджет 2005 к защите 2 4" xfId="4075"/>
    <cellStyle name="_Бюджет 2005 к защите 2_4П" xfId="2259"/>
    <cellStyle name="_Бюджет 2005 к защите 2_4П 2" xfId="2260"/>
    <cellStyle name="_Бюджет 2005 к защите 2_4П 2 2" xfId="6031"/>
    <cellStyle name="_Бюджет 2005 к защите 2_4П 3" xfId="6030"/>
    <cellStyle name="_Бюджет 2005 к защите 3" xfId="2261"/>
    <cellStyle name="_Бюджет 2005 к защите 3 2" xfId="6032"/>
    <cellStyle name="_Бюджет 2005 к защите 4" xfId="4074"/>
    <cellStyle name="_Бюджет 2005 к защите 5" xfId="7490"/>
    <cellStyle name="_Бюджет 2005 к защите_4П" xfId="2262"/>
    <cellStyle name="_Бюджет 2005 к защите_4П 2" xfId="2263"/>
    <cellStyle name="_Бюджет 2005 к защите_4П 2 2" xfId="6034"/>
    <cellStyle name="_Бюджет 2005 к защите_4П 3" xfId="6033"/>
    <cellStyle name="_Бюджет АМАНГЕЛЬДЫ ГАЗ на 2006 год (Заке 190705)" xfId="137"/>
    <cellStyle name="_Бюджет АМАНГЕЛЬДЫ ГАЗ на 2006 год (Заке 190705) 2" xfId="138"/>
    <cellStyle name="_Бюджет АМАНГЕЛЬДЫ ГАЗ на 2006 год (Заке 190705) 2 2" xfId="2264"/>
    <cellStyle name="_Бюджет АМАНГЕЛЬДЫ ГАЗ на 2006 год (Заке 190705) 2 2 2" xfId="6035"/>
    <cellStyle name="_Бюджет АМАНГЕЛЬДЫ ГАЗ на 2006 год (Заке 190705) 2 3" xfId="2265"/>
    <cellStyle name="_Бюджет АМАНГЕЛЬДЫ ГАЗ на 2006 год (Заке 190705) 2 3 2" xfId="6036"/>
    <cellStyle name="_Бюджет АМАНГЕЛЬДЫ ГАЗ на 2006 год (Заке 190705) 2 4" xfId="4077"/>
    <cellStyle name="_Бюджет АМАНГЕЛЬДЫ ГАЗ на 2006 год (Заке 190705) 2_4П" xfId="2266"/>
    <cellStyle name="_Бюджет АМАНГЕЛЬДЫ ГАЗ на 2006 год (Заке 190705) 2_4П 2" xfId="2267"/>
    <cellStyle name="_Бюджет АМАНГЕЛЬДЫ ГАЗ на 2006 год (Заке 190705) 2_4П 2 2" xfId="6038"/>
    <cellStyle name="_Бюджет АМАНГЕЛЬДЫ ГАЗ на 2006 год (Заке 190705) 2_4П 3" xfId="6037"/>
    <cellStyle name="_Бюджет АМАНГЕЛЬДЫ ГАЗ на 2006 год (Заке 190705) 3" xfId="2268"/>
    <cellStyle name="_Бюджет АМАНГЕЛЬДЫ ГАЗ на 2006 год (Заке 190705) 3 2" xfId="6039"/>
    <cellStyle name="_Бюджет АМАНГЕЛЬДЫ ГАЗ на 2006 год (Заке 190705) 4" xfId="4076"/>
    <cellStyle name="_Бюджет АМАНГЕЛЬДЫ ГАЗ на 2006 год (Заке 190705) 5" xfId="5674"/>
    <cellStyle name="_Бюджетная заявка СИТ  на 2008" xfId="139"/>
    <cellStyle name="_Бюджетная заявка СИТ  на 2008 2" xfId="2269"/>
    <cellStyle name="_Бюджетная заявка СИТ  на 2008 2 2" xfId="6040"/>
    <cellStyle name="_Бюджетная заявка СИТ  на 2008 3" xfId="4078"/>
    <cellStyle name="_Бюджетная заявка СИТ  на 2008_4П" xfId="2270"/>
    <cellStyle name="_Бюджетная заявка СИТ  на 2008_4П 2" xfId="2271"/>
    <cellStyle name="_Бюджетная заявка СИТ  на 2008_4П 2 2" xfId="6042"/>
    <cellStyle name="_Бюджетная заявка СИТ  на 2008_4П 3" xfId="6041"/>
    <cellStyle name="_возн. СД 2011-2015гг." xfId="140"/>
    <cellStyle name="_возн. СД 2011-2015гг. 2" xfId="2272"/>
    <cellStyle name="_возн. СД 2011-2015гг. 2 2" xfId="6043"/>
    <cellStyle name="_возн. СД 2011-2015гг. 3" xfId="4079"/>
    <cellStyle name="_возн. СД 2011-2015гг._4П" xfId="2273"/>
    <cellStyle name="_возн. СД 2011-2015гг._4П 2" xfId="2274"/>
    <cellStyle name="_возн. СД 2011-2015гг._4П 2 2" xfId="6045"/>
    <cellStyle name="_возн. СД 2011-2015гг._4П 3" xfId="6044"/>
    <cellStyle name="_ГСМ... для самрук" xfId="141"/>
    <cellStyle name="_ГСМ... для самрук 2" xfId="2275"/>
    <cellStyle name="_ГСМ... для самрук 2 2" xfId="6046"/>
    <cellStyle name="_ГСМ... для самрук 3" xfId="4080"/>
    <cellStyle name="_ГСМ... для самрук_4П" xfId="2276"/>
    <cellStyle name="_ГСМ... для самрук_4П 2" xfId="2277"/>
    <cellStyle name="_ГСМ... для самрук_4П 2 2" xfId="6048"/>
    <cellStyle name="_ГСМ... для самрук_4П 3" xfId="6047"/>
    <cellStyle name="_ДИТАТ ОС АРЕНДА СВОД 2005 пром  16 06 05 для ННГ" xfId="2278"/>
    <cellStyle name="_ДИТАТ ОС АРЕНДА СВОД 2005 пром  16 06 05 для ННГ 2" xfId="6049"/>
    <cellStyle name="_ДИТАТ ОС АРЕНДА СВОД 2005 пром. 14.06.05 для ННГ" xfId="2279"/>
    <cellStyle name="_ДИТАТ ОС АРЕНДА СВОД 2005 пром. 14.06.05 для ННГ 2" xfId="6050"/>
    <cellStyle name="_для бюджетников" xfId="142"/>
    <cellStyle name="_для бюджетников 2" xfId="2280"/>
    <cellStyle name="_для бюджетников 2 2" xfId="6051"/>
    <cellStyle name="_для бюджетников 3" xfId="4081"/>
    <cellStyle name="_Дозакл 5 мес.2000" xfId="143"/>
    <cellStyle name="_Дозакл 5 мес.2000 2" xfId="144"/>
    <cellStyle name="_Дозакл 5 мес.2000 2 2" xfId="2281"/>
    <cellStyle name="_Дозакл 5 мес.2000 2 2 2" xfId="6052"/>
    <cellStyle name="_Дозакл 5 мес.2000 2 3" xfId="2282"/>
    <cellStyle name="_Дозакл 5 мес.2000 2 3 2" xfId="6053"/>
    <cellStyle name="_Дозакл 5 мес.2000 2 4" xfId="4083"/>
    <cellStyle name="_Дозакл 5 мес.2000 2_4П" xfId="2283"/>
    <cellStyle name="_Дозакл 5 мес.2000 2_4П 2" xfId="2284"/>
    <cellStyle name="_Дозакл 5 мес.2000 2_4П 2 2" xfId="6055"/>
    <cellStyle name="_Дозакл 5 мес.2000 2_4П 3" xfId="6054"/>
    <cellStyle name="_Дозакл 5 мес.2000 3" xfId="2285"/>
    <cellStyle name="_Дозакл 5 мес.2000 3 2" xfId="6056"/>
    <cellStyle name="_Дозакл 5 мес.2000 4" xfId="4082"/>
    <cellStyle name="_Дозакл 5 мес.2000 5" xfId="5673"/>
    <cellStyle name="_Ежемес.отчёт MMR_2009 Самрук-Энерго_окт" xfId="145"/>
    <cellStyle name="_Ежемес.отчёт MMR_2009 Самрук-Энерго_окт 2" xfId="4084"/>
    <cellStyle name="_Заявки на 2009 год СМиТ  с разбивкой  27.08.08" xfId="146"/>
    <cellStyle name="_Заявки на 2009 год СМиТ  с разбивкой  27.08.08 2" xfId="2286"/>
    <cellStyle name="_Заявки на 2009 год СМиТ  с разбивкой  27.08.08 2 2" xfId="6057"/>
    <cellStyle name="_Заявки на 2009 год СМиТ  с разбивкой  27.08.08 3" xfId="4085"/>
    <cellStyle name="_Заявки на 2009 год СМиТ  с разбивкой  27.08.08_4П" xfId="2287"/>
    <cellStyle name="_Заявки на 2009 год СМиТ  с разбивкой  27.08.08_4П 2" xfId="2288"/>
    <cellStyle name="_Заявки на 2009 год СМиТ  с разбивкой  27.08.08_4П 2 2" xfId="6059"/>
    <cellStyle name="_Заявки на 2009 год СМиТ  с разбивкой  27.08.08_4П 3" xfId="6058"/>
    <cellStyle name="_Инвестбюджет на 25 08 2010" xfId="147"/>
    <cellStyle name="_Инвестбюджет на 25 08 2010 2" xfId="2289"/>
    <cellStyle name="_Инвестбюджет на 25 08 2010 2 2" xfId="6060"/>
    <cellStyle name="_Инвестбюджет на 25 08 2010 3" xfId="4086"/>
    <cellStyle name="_Инвестбюджет на 25 08 2010_4П" xfId="2290"/>
    <cellStyle name="_Инвестбюджет на 25 08 2010_4П 2" xfId="2291"/>
    <cellStyle name="_Инвестбюджет на 25 08 2010_4П 2 2" xfId="6062"/>
    <cellStyle name="_Инвестбюджет на 25 08 2010_4П 3" xfId="6061"/>
    <cellStyle name="_интернет 2010 год" xfId="148"/>
    <cellStyle name="_интернет 2010 год 2" xfId="2292"/>
    <cellStyle name="_интернет 2010 год 2 2" xfId="6063"/>
    <cellStyle name="_интернет 2010 год 3" xfId="4087"/>
    <cellStyle name="_Исп КВЛ 1 кварт 07 (02.05.07)" xfId="149"/>
    <cellStyle name="_Исп КВЛ 1 кварт 07 (02.05.07) 2" xfId="2293"/>
    <cellStyle name="_Исп КВЛ 1 кварт 07 (02.05.07) 2 2" xfId="6064"/>
    <cellStyle name="_Исп КВЛ 1 кварт 07 (02.05.07) 3" xfId="4088"/>
    <cellStyle name="_Исп КВЛ 1 кварт 07 (02.05.07)_4П" xfId="2294"/>
    <cellStyle name="_Исп КВЛ 1 кварт 07 (02.05.07)_4П 2" xfId="2295"/>
    <cellStyle name="_Исп КВЛ 1 кварт 07 (02.05.07)_4П 2 2" xfId="6066"/>
    <cellStyle name="_Исп КВЛ 1 кварт 07 (02.05.07)_4П 3" xfId="6065"/>
    <cellStyle name="_ИТАТ-2003-10 (вар.2)" xfId="2296"/>
    <cellStyle name="_ИТАТ-2003-10 (вар.2) 2" xfId="6067"/>
    <cellStyle name="_КTZ_по 4 кв-лу 2008" xfId="150"/>
    <cellStyle name="_КTZ_по 4 кв-лу 2008 2" xfId="2297"/>
    <cellStyle name="_КTZ_по 4 кв-лу 2008 2 2" xfId="6068"/>
    <cellStyle name="_КTZ_по 4 кв-лу 2008 3" xfId="4089"/>
    <cellStyle name="_Казахтелеком расшифровка" xfId="151"/>
    <cellStyle name="_Казахтелеком расшифровка 2" xfId="2298"/>
    <cellStyle name="_Казахтелеком расшифровка 2 2" xfId="6069"/>
    <cellStyle name="_Казахтелеком расшифровка 3" xfId="4090"/>
    <cellStyle name="_Казпочта расшифровка" xfId="152"/>
    <cellStyle name="_Казпочта расшифровка 2" xfId="2299"/>
    <cellStyle name="_Казпочта расшифровка 2 2" xfId="6070"/>
    <cellStyle name="_Казпочта расшифровка 3" xfId="4091"/>
    <cellStyle name="_Камкор_по 4 кв-лу 2008" xfId="153"/>
    <cellStyle name="_Камкор_по 4 кв-лу 2008 2" xfId="2300"/>
    <cellStyle name="_Камкор_по 4 кв-лу 2008 2 2" xfId="6071"/>
    <cellStyle name="_Камкор_по 4 кв-лу 2008 3" xfId="4092"/>
    <cellStyle name="_Капы для плана развития" xfId="154"/>
    <cellStyle name="_Капы для плана развития 2" xfId="2301"/>
    <cellStyle name="_Капы для плана развития 2 2" xfId="6072"/>
    <cellStyle name="_Капы для плана развития 3" xfId="4093"/>
    <cellStyle name="_Капы для плана развития_4П" xfId="2302"/>
    <cellStyle name="_Капы для плана развития_4П 2" xfId="2303"/>
    <cellStyle name="_Капы для плана развития_4П 2 2" xfId="6074"/>
    <cellStyle name="_Капы для плана развития_4П 3" xfId="6073"/>
    <cellStyle name="_КВЛ 2007-2011ДОГМ" xfId="155"/>
    <cellStyle name="_КВЛ 2007-2011ДОГМ 2" xfId="2304"/>
    <cellStyle name="_КВЛ 2007-2011ДОГМ 2 2" xfId="6075"/>
    <cellStyle name="_КВЛ 2007-2011ДОГМ 3" xfId="4094"/>
    <cellStyle name="_КВЛ ТЗ-07-11" xfId="156"/>
    <cellStyle name="_КВЛ ТЗ-07-11 2" xfId="2305"/>
    <cellStyle name="_КВЛ ТЗ-07-11 2 2" xfId="6076"/>
    <cellStyle name="_КВЛ ТЗ-07-11 3" xfId="4095"/>
    <cellStyle name="_КИНЖ" xfId="157"/>
    <cellStyle name="_КИНЖ 2" xfId="2306"/>
    <cellStyle name="_КИНЖ 2 2" xfId="6077"/>
    <cellStyle name="_КИНЖ 3" xfId="4096"/>
    <cellStyle name="_Книга1" xfId="2307"/>
    <cellStyle name="_Книга1 2" xfId="6078"/>
    <cellStyle name="_Книга3" xfId="158"/>
    <cellStyle name="_Книга3 2" xfId="159"/>
    <cellStyle name="_Книга3 2 2" xfId="2308"/>
    <cellStyle name="_Книга3 2 2 2" xfId="6079"/>
    <cellStyle name="_Книга3 2 3" xfId="2309"/>
    <cellStyle name="_Книга3 2 3 2" xfId="6080"/>
    <cellStyle name="_Книга3 2 4" xfId="4098"/>
    <cellStyle name="_Книга3 2_4П" xfId="2310"/>
    <cellStyle name="_Книга3 2_4П 2" xfId="2311"/>
    <cellStyle name="_Книга3 2_4П 2 2" xfId="6082"/>
    <cellStyle name="_Книга3 2_4П 3" xfId="6081"/>
    <cellStyle name="_Книга3 3" xfId="2312"/>
    <cellStyle name="_Книга3 3 2" xfId="6083"/>
    <cellStyle name="_Книга3 4" xfId="4097"/>
    <cellStyle name="_Книга3 5" xfId="7489"/>
    <cellStyle name="_Книга3_New Form10_2" xfId="160"/>
    <cellStyle name="_Книга3_New Form10_2 2" xfId="161"/>
    <cellStyle name="_Книга3_New Form10_2 2 2" xfId="2313"/>
    <cellStyle name="_Книга3_New Form10_2 2 2 2" xfId="6084"/>
    <cellStyle name="_Книга3_New Form10_2 2 3" xfId="2314"/>
    <cellStyle name="_Книга3_New Form10_2 2 3 2" xfId="6085"/>
    <cellStyle name="_Книга3_New Form10_2 2 4" xfId="4100"/>
    <cellStyle name="_Книга3_New Form10_2 2_4П" xfId="2315"/>
    <cellStyle name="_Книга3_New Form10_2 2_4П 2" xfId="2316"/>
    <cellStyle name="_Книга3_New Form10_2 2_4П 2 2" xfId="6087"/>
    <cellStyle name="_Книга3_New Form10_2 2_4П 3" xfId="6086"/>
    <cellStyle name="_Книга3_New Form10_2 3" xfId="2317"/>
    <cellStyle name="_Книга3_New Form10_2 3 2" xfId="6088"/>
    <cellStyle name="_Книга3_New Form10_2 4" xfId="4099"/>
    <cellStyle name="_Книга3_New Form10_2 5" xfId="7488"/>
    <cellStyle name="_Книга3_Nsi" xfId="162"/>
    <cellStyle name="_Книга3_Nsi 2" xfId="163"/>
    <cellStyle name="_Книга3_Nsi 2 2" xfId="2318"/>
    <cellStyle name="_Книга3_Nsi 2 2 2" xfId="6089"/>
    <cellStyle name="_Книга3_Nsi 2 3" xfId="2319"/>
    <cellStyle name="_Книга3_Nsi 2 3 2" xfId="6090"/>
    <cellStyle name="_Книга3_Nsi 2 4" xfId="4102"/>
    <cellStyle name="_Книга3_Nsi 2_4П" xfId="2320"/>
    <cellStyle name="_Книга3_Nsi 2_4П 2" xfId="2321"/>
    <cellStyle name="_Книга3_Nsi 2_4П 2 2" xfId="6092"/>
    <cellStyle name="_Книга3_Nsi 2_4П 3" xfId="6091"/>
    <cellStyle name="_Книга3_Nsi 3" xfId="2322"/>
    <cellStyle name="_Книга3_Nsi 3 2" xfId="6093"/>
    <cellStyle name="_Книга3_Nsi 4" xfId="4101"/>
    <cellStyle name="_Книга3_Nsi 5" xfId="7487"/>
    <cellStyle name="_Книга3_Nsi_1" xfId="164"/>
    <cellStyle name="_Книга3_Nsi_1 2" xfId="165"/>
    <cellStyle name="_Книга3_Nsi_1 2 2" xfId="2323"/>
    <cellStyle name="_Книга3_Nsi_1 2 2 2" xfId="6094"/>
    <cellStyle name="_Книга3_Nsi_1 2 3" xfId="2324"/>
    <cellStyle name="_Книга3_Nsi_1 2 3 2" xfId="6095"/>
    <cellStyle name="_Книга3_Nsi_1 2 4" xfId="4104"/>
    <cellStyle name="_Книга3_Nsi_1 2_4П" xfId="2325"/>
    <cellStyle name="_Книга3_Nsi_1 2_4П 2" xfId="2326"/>
    <cellStyle name="_Книга3_Nsi_1 2_4П 2 2" xfId="6097"/>
    <cellStyle name="_Книга3_Nsi_1 2_4П 3" xfId="6096"/>
    <cellStyle name="_Книга3_Nsi_1 3" xfId="2327"/>
    <cellStyle name="_Книга3_Nsi_1 3 2" xfId="6098"/>
    <cellStyle name="_Книга3_Nsi_1 4" xfId="4103"/>
    <cellStyle name="_Книга3_Nsi_1 5" xfId="7486"/>
    <cellStyle name="_Книга3_Nsi_139" xfId="166"/>
    <cellStyle name="_Книга3_Nsi_139 2" xfId="167"/>
    <cellStyle name="_Книга3_Nsi_139 2 2" xfId="2328"/>
    <cellStyle name="_Книга3_Nsi_139 2 2 2" xfId="6099"/>
    <cellStyle name="_Книга3_Nsi_139 2 3" xfId="2329"/>
    <cellStyle name="_Книга3_Nsi_139 2 3 2" xfId="6100"/>
    <cellStyle name="_Книга3_Nsi_139 2 4" xfId="4106"/>
    <cellStyle name="_Книга3_Nsi_139 2_4П" xfId="2330"/>
    <cellStyle name="_Книга3_Nsi_139 2_4П 2" xfId="2331"/>
    <cellStyle name="_Книга3_Nsi_139 2_4П 2 2" xfId="6102"/>
    <cellStyle name="_Книга3_Nsi_139 2_4П 3" xfId="6101"/>
    <cellStyle name="_Книга3_Nsi_139 3" xfId="2332"/>
    <cellStyle name="_Книга3_Nsi_139 3 2" xfId="6103"/>
    <cellStyle name="_Книга3_Nsi_139 4" xfId="4105"/>
    <cellStyle name="_Книга3_Nsi_139 5" xfId="7485"/>
    <cellStyle name="_Книга3_Nsi_140" xfId="168"/>
    <cellStyle name="_Книга3_Nsi_140 2" xfId="169"/>
    <cellStyle name="_Книга3_Nsi_140 2 2" xfId="2333"/>
    <cellStyle name="_Книга3_Nsi_140 2 2 2" xfId="6104"/>
    <cellStyle name="_Книга3_Nsi_140 2 3" xfId="2334"/>
    <cellStyle name="_Книга3_Nsi_140 2 3 2" xfId="6105"/>
    <cellStyle name="_Книга3_Nsi_140 2 4" xfId="4108"/>
    <cellStyle name="_Книга3_Nsi_140 2_4П" xfId="2335"/>
    <cellStyle name="_Книга3_Nsi_140 2_4П 2" xfId="2336"/>
    <cellStyle name="_Книга3_Nsi_140 2_4П 2 2" xfId="6107"/>
    <cellStyle name="_Книга3_Nsi_140 2_4П 3" xfId="6106"/>
    <cellStyle name="_Книга3_Nsi_140 3" xfId="2337"/>
    <cellStyle name="_Книга3_Nsi_140 3 2" xfId="6108"/>
    <cellStyle name="_Книга3_Nsi_140 4" xfId="4107"/>
    <cellStyle name="_Книга3_Nsi_140 5" xfId="7484"/>
    <cellStyle name="_Книга3_Nsi_140(Зах)" xfId="170"/>
    <cellStyle name="_Книга3_Nsi_140(Зах) 2" xfId="171"/>
    <cellStyle name="_Книга3_Nsi_140(Зах) 2 2" xfId="2338"/>
    <cellStyle name="_Книга3_Nsi_140(Зах) 2 2 2" xfId="6109"/>
    <cellStyle name="_Книга3_Nsi_140(Зах) 2 3" xfId="2339"/>
    <cellStyle name="_Книга3_Nsi_140(Зах) 2 3 2" xfId="6110"/>
    <cellStyle name="_Книга3_Nsi_140(Зах) 2 4" xfId="4110"/>
    <cellStyle name="_Книга3_Nsi_140(Зах) 2_4П" xfId="2340"/>
    <cellStyle name="_Книга3_Nsi_140(Зах) 2_4П 2" xfId="2341"/>
    <cellStyle name="_Книга3_Nsi_140(Зах) 2_4П 2 2" xfId="6112"/>
    <cellStyle name="_Книга3_Nsi_140(Зах) 2_4П 3" xfId="6111"/>
    <cellStyle name="_Книга3_Nsi_140(Зах) 3" xfId="2342"/>
    <cellStyle name="_Книга3_Nsi_140(Зах) 3 2" xfId="6113"/>
    <cellStyle name="_Книга3_Nsi_140(Зах) 4" xfId="4109"/>
    <cellStyle name="_Книга3_Nsi_140(Зах) 5" xfId="7483"/>
    <cellStyle name="_Книга3_Nsi_140_mod" xfId="172"/>
    <cellStyle name="_Книга3_Nsi_140_mod 2" xfId="173"/>
    <cellStyle name="_Книга3_Nsi_140_mod 2 2" xfId="2343"/>
    <cellStyle name="_Книга3_Nsi_140_mod 2 2 2" xfId="6114"/>
    <cellStyle name="_Книга3_Nsi_140_mod 2 3" xfId="2344"/>
    <cellStyle name="_Книга3_Nsi_140_mod 2 3 2" xfId="6115"/>
    <cellStyle name="_Книга3_Nsi_140_mod 2 4" xfId="4112"/>
    <cellStyle name="_Книга3_Nsi_140_mod 2_4П" xfId="2345"/>
    <cellStyle name="_Книга3_Nsi_140_mod 2_4П 2" xfId="2346"/>
    <cellStyle name="_Книга3_Nsi_140_mod 2_4П 2 2" xfId="6117"/>
    <cellStyle name="_Книга3_Nsi_140_mod 2_4П 3" xfId="6116"/>
    <cellStyle name="_Книга3_Nsi_140_mod 3" xfId="2347"/>
    <cellStyle name="_Книга3_Nsi_140_mod 3 2" xfId="6118"/>
    <cellStyle name="_Книга3_Nsi_140_mod 4" xfId="4111"/>
    <cellStyle name="_Книга3_Nsi_140_mod 5" xfId="7482"/>
    <cellStyle name="_Книга3_Summary" xfId="174"/>
    <cellStyle name="_Книга3_Summary 2" xfId="175"/>
    <cellStyle name="_Книга3_Summary 2 2" xfId="2348"/>
    <cellStyle name="_Книга3_Summary 2 2 2" xfId="6119"/>
    <cellStyle name="_Книга3_Summary 2 3" xfId="2349"/>
    <cellStyle name="_Книга3_Summary 2 3 2" xfId="6120"/>
    <cellStyle name="_Книга3_Summary 2 4" xfId="4114"/>
    <cellStyle name="_Книга3_Summary 2_4П" xfId="2350"/>
    <cellStyle name="_Книга3_Summary 2_4П 2" xfId="2351"/>
    <cellStyle name="_Книга3_Summary 2_4П 2 2" xfId="6122"/>
    <cellStyle name="_Книга3_Summary 2_4П 3" xfId="6121"/>
    <cellStyle name="_Книга3_Summary 3" xfId="2352"/>
    <cellStyle name="_Книга3_Summary 3 2" xfId="6123"/>
    <cellStyle name="_Книга3_Summary 4" xfId="4113"/>
    <cellStyle name="_Книга3_Summary 5" xfId="7481"/>
    <cellStyle name="_Книга3_Tax_form_1кв_3" xfId="176"/>
    <cellStyle name="_Книга3_Tax_form_1кв_3 2" xfId="177"/>
    <cellStyle name="_Книга3_Tax_form_1кв_3 2 2" xfId="2353"/>
    <cellStyle name="_Книга3_Tax_form_1кв_3 2 2 2" xfId="6124"/>
    <cellStyle name="_Книга3_Tax_form_1кв_3 2 3" xfId="2354"/>
    <cellStyle name="_Книга3_Tax_form_1кв_3 2 3 2" xfId="6125"/>
    <cellStyle name="_Книга3_Tax_form_1кв_3 2 4" xfId="4116"/>
    <cellStyle name="_Книга3_Tax_form_1кв_3 2_4П" xfId="2355"/>
    <cellStyle name="_Книга3_Tax_form_1кв_3 2_4П 2" xfId="2356"/>
    <cellStyle name="_Книга3_Tax_form_1кв_3 2_4П 2 2" xfId="6127"/>
    <cellStyle name="_Книга3_Tax_form_1кв_3 2_4П 3" xfId="6126"/>
    <cellStyle name="_Книга3_Tax_form_1кв_3 3" xfId="2357"/>
    <cellStyle name="_Книга3_Tax_form_1кв_3 3 2" xfId="6128"/>
    <cellStyle name="_Книга3_Tax_form_1кв_3 4" xfId="4115"/>
    <cellStyle name="_Книга3_Tax_form_1кв_3 5" xfId="7480"/>
    <cellStyle name="_Книга3_БКЭ" xfId="178"/>
    <cellStyle name="_Книга3_БКЭ 2" xfId="179"/>
    <cellStyle name="_Книга3_БКЭ 2 2" xfId="2358"/>
    <cellStyle name="_Книга3_БКЭ 2 2 2" xfId="6129"/>
    <cellStyle name="_Книга3_БКЭ 2 3" xfId="2359"/>
    <cellStyle name="_Книга3_БКЭ 2 3 2" xfId="6130"/>
    <cellStyle name="_Книга3_БКЭ 2 4" xfId="4118"/>
    <cellStyle name="_Книга3_БКЭ 2_4П" xfId="2360"/>
    <cellStyle name="_Книга3_БКЭ 2_4П 2" xfId="2361"/>
    <cellStyle name="_Книга3_БКЭ 2_4П 2 2" xfId="6132"/>
    <cellStyle name="_Книга3_БКЭ 2_4П 3" xfId="6131"/>
    <cellStyle name="_Книга3_БКЭ 3" xfId="2362"/>
    <cellStyle name="_Книга3_БКЭ 3 2" xfId="6133"/>
    <cellStyle name="_Книга3_БКЭ 4" xfId="4117"/>
    <cellStyle name="_Книга3_БКЭ 5" xfId="7479"/>
    <cellStyle name="_Книга7" xfId="180"/>
    <cellStyle name="_Книга7 2" xfId="181"/>
    <cellStyle name="_Книга7 2 2" xfId="2363"/>
    <cellStyle name="_Книга7 2 2 2" xfId="6134"/>
    <cellStyle name="_Книга7 2 3" xfId="2364"/>
    <cellStyle name="_Книга7 2 3 2" xfId="6135"/>
    <cellStyle name="_Книга7 2 4" xfId="4120"/>
    <cellStyle name="_Книга7 2_4П" xfId="2365"/>
    <cellStyle name="_Книга7 2_4П 2" xfId="2366"/>
    <cellStyle name="_Книга7 2_4П 2 2" xfId="6137"/>
    <cellStyle name="_Книга7 2_4П 3" xfId="6136"/>
    <cellStyle name="_Книга7 3" xfId="2367"/>
    <cellStyle name="_Книга7 3 2" xfId="6138"/>
    <cellStyle name="_Книга7 4" xfId="4119"/>
    <cellStyle name="_Книга7 5" xfId="7478"/>
    <cellStyle name="_Книга7_New Form10_2" xfId="182"/>
    <cellStyle name="_Книга7_New Form10_2 2" xfId="183"/>
    <cellStyle name="_Книга7_New Form10_2 2 2" xfId="2368"/>
    <cellStyle name="_Книга7_New Form10_2 2 2 2" xfId="6139"/>
    <cellStyle name="_Книга7_New Form10_2 2 3" xfId="2369"/>
    <cellStyle name="_Книга7_New Form10_2 2 3 2" xfId="6140"/>
    <cellStyle name="_Книга7_New Form10_2 2 4" xfId="4122"/>
    <cellStyle name="_Книга7_New Form10_2 2_4П" xfId="2370"/>
    <cellStyle name="_Книга7_New Form10_2 2_4П 2" xfId="2371"/>
    <cellStyle name="_Книга7_New Form10_2 2_4П 2 2" xfId="6142"/>
    <cellStyle name="_Книга7_New Form10_2 2_4П 3" xfId="6141"/>
    <cellStyle name="_Книга7_New Form10_2 3" xfId="2372"/>
    <cellStyle name="_Книга7_New Form10_2 3 2" xfId="6143"/>
    <cellStyle name="_Книга7_New Form10_2 4" xfId="4121"/>
    <cellStyle name="_Книга7_New Form10_2 5" xfId="7477"/>
    <cellStyle name="_Книга7_Nsi" xfId="184"/>
    <cellStyle name="_Книга7_Nsi 2" xfId="185"/>
    <cellStyle name="_Книга7_Nsi 2 2" xfId="2373"/>
    <cellStyle name="_Книга7_Nsi 2 2 2" xfId="6144"/>
    <cellStyle name="_Книга7_Nsi 2 3" xfId="2374"/>
    <cellStyle name="_Книга7_Nsi 2 3 2" xfId="6145"/>
    <cellStyle name="_Книга7_Nsi 2 4" xfId="4124"/>
    <cellStyle name="_Книга7_Nsi 2_4П" xfId="2375"/>
    <cellStyle name="_Книга7_Nsi 2_4П 2" xfId="2376"/>
    <cellStyle name="_Книга7_Nsi 2_4П 2 2" xfId="6147"/>
    <cellStyle name="_Книга7_Nsi 2_4П 3" xfId="6146"/>
    <cellStyle name="_Книга7_Nsi 3" xfId="2377"/>
    <cellStyle name="_Книга7_Nsi 3 2" xfId="6148"/>
    <cellStyle name="_Книга7_Nsi 4" xfId="4123"/>
    <cellStyle name="_Книга7_Nsi 5" xfId="5672"/>
    <cellStyle name="_Книга7_Nsi_1" xfId="186"/>
    <cellStyle name="_Книга7_Nsi_1 2" xfId="187"/>
    <cellStyle name="_Книга7_Nsi_1 2 2" xfId="2378"/>
    <cellStyle name="_Книга7_Nsi_1 2 2 2" xfId="6149"/>
    <cellStyle name="_Книга7_Nsi_1 2 3" xfId="2379"/>
    <cellStyle name="_Книга7_Nsi_1 2 3 2" xfId="6150"/>
    <cellStyle name="_Книга7_Nsi_1 2 4" xfId="4126"/>
    <cellStyle name="_Книга7_Nsi_1 2_4П" xfId="2380"/>
    <cellStyle name="_Книга7_Nsi_1 2_4П 2" xfId="2381"/>
    <cellStyle name="_Книга7_Nsi_1 2_4П 2 2" xfId="6152"/>
    <cellStyle name="_Книга7_Nsi_1 2_4П 3" xfId="6151"/>
    <cellStyle name="_Книга7_Nsi_1 3" xfId="2382"/>
    <cellStyle name="_Книга7_Nsi_1 3 2" xfId="6153"/>
    <cellStyle name="_Книга7_Nsi_1 4" xfId="4125"/>
    <cellStyle name="_Книга7_Nsi_1 5" xfId="5671"/>
    <cellStyle name="_Книга7_Nsi_139" xfId="188"/>
    <cellStyle name="_Книга7_Nsi_139 2" xfId="189"/>
    <cellStyle name="_Книга7_Nsi_139 2 2" xfId="2383"/>
    <cellStyle name="_Книга7_Nsi_139 2 2 2" xfId="6154"/>
    <cellStyle name="_Книга7_Nsi_139 2 3" xfId="2384"/>
    <cellStyle name="_Книга7_Nsi_139 2 3 2" xfId="6155"/>
    <cellStyle name="_Книга7_Nsi_139 2 4" xfId="4128"/>
    <cellStyle name="_Книга7_Nsi_139 2_4П" xfId="2385"/>
    <cellStyle name="_Книга7_Nsi_139 2_4П 2" xfId="2386"/>
    <cellStyle name="_Книга7_Nsi_139 2_4П 2 2" xfId="6157"/>
    <cellStyle name="_Книга7_Nsi_139 2_4П 3" xfId="6156"/>
    <cellStyle name="_Книга7_Nsi_139 3" xfId="2387"/>
    <cellStyle name="_Книга7_Nsi_139 3 2" xfId="6158"/>
    <cellStyle name="_Книга7_Nsi_139 4" xfId="4127"/>
    <cellStyle name="_Книга7_Nsi_139 5" xfId="5670"/>
    <cellStyle name="_Книга7_Nsi_140" xfId="190"/>
    <cellStyle name="_Книга7_Nsi_140 2" xfId="191"/>
    <cellStyle name="_Книга7_Nsi_140 2 2" xfId="2388"/>
    <cellStyle name="_Книга7_Nsi_140 2 2 2" xfId="6159"/>
    <cellStyle name="_Книга7_Nsi_140 2 3" xfId="2389"/>
    <cellStyle name="_Книга7_Nsi_140 2 3 2" xfId="6160"/>
    <cellStyle name="_Книга7_Nsi_140 2 4" xfId="4130"/>
    <cellStyle name="_Книга7_Nsi_140 2_4П" xfId="2390"/>
    <cellStyle name="_Книга7_Nsi_140 2_4П 2" xfId="2391"/>
    <cellStyle name="_Книга7_Nsi_140 2_4П 2 2" xfId="6162"/>
    <cellStyle name="_Книга7_Nsi_140 2_4П 3" xfId="6161"/>
    <cellStyle name="_Книга7_Nsi_140 3" xfId="2392"/>
    <cellStyle name="_Книга7_Nsi_140 3 2" xfId="6163"/>
    <cellStyle name="_Книга7_Nsi_140 4" xfId="4129"/>
    <cellStyle name="_Книга7_Nsi_140 5" xfId="5669"/>
    <cellStyle name="_Книга7_Nsi_140(Зах)" xfId="192"/>
    <cellStyle name="_Книга7_Nsi_140(Зах) 2" xfId="193"/>
    <cellStyle name="_Книга7_Nsi_140(Зах) 2 2" xfId="2393"/>
    <cellStyle name="_Книга7_Nsi_140(Зах) 2 2 2" xfId="6164"/>
    <cellStyle name="_Книга7_Nsi_140(Зах) 2 3" xfId="2394"/>
    <cellStyle name="_Книга7_Nsi_140(Зах) 2 3 2" xfId="6165"/>
    <cellStyle name="_Книга7_Nsi_140(Зах) 2 4" xfId="4132"/>
    <cellStyle name="_Книга7_Nsi_140(Зах) 2_4П" xfId="2395"/>
    <cellStyle name="_Книга7_Nsi_140(Зах) 2_4П 2" xfId="2396"/>
    <cellStyle name="_Книга7_Nsi_140(Зах) 2_4П 2 2" xfId="6167"/>
    <cellStyle name="_Книга7_Nsi_140(Зах) 2_4П 3" xfId="6166"/>
    <cellStyle name="_Книга7_Nsi_140(Зах) 3" xfId="2397"/>
    <cellStyle name="_Книга7_Nsi_140(Зах) 3 2" xfId="6168"/>
    <cellStyle name="_Книга7_Nsi_140(Зах) 4" xfId="4131"/>
    <cellStyle name="_Книга7_Nsi_140(Зах) 5" xfId="5668"/>
    <cellStyle name="_Книга7_Nsi_140_mod" xfId="194"/>
    <cellStyle name="_Книга7_Nsi_140_mod 2" xfId="195"/>
    <cellStyle name="_Книга7_Nsi_140_mod 2 2" xfId="2398"/>
    <cellStyle name="_Книга7_Nsi_140_mod 2 2 2" xfId="6169"/>
    <cellStyle name="_Книга7_Nsi_140_mod 2 3" xfId="2399"/>
    <cellStyle name="_Книга7_Nsi_140_mod 2 3 2" xfId="6170"/>
    <cellStyle name="_Книга7_Nsi_140_mod 2 4" xfId="4134"/>
    <cellStyle name="_Книга7_Nsi_140_mod 2_4П" xfId="2400"/>
    <cellStyle name="_Книга7_Nsi_140_mod 2_4П 2" xfId="2401"/>
    <cellStyle name="_Книга7_Nsi_140_mod 2_4П 2 2" xfId="6172"/>
    <cellStyle name="_Книга7_Nsi_140_mod 2_4П 3" xfId="6171"/>
    <cellStyle name="_Книга7_Nsi_140_mod 3" xfId="2402"/>
    <cellStyle name="_Книга7_Nsi_140_mod 3 2" xfId="6173"/>
    <cellStyle name="_Книга7_Nsi_140_mod 4" xfId="4133"/>
    <cellStyle name="_Книга7_Nsi_140_mod 5" xfId="5667"/>
    <cellStyle name="_Книга7_Summary" xfId="196"/>
    <cellStyle name="_Книга7_Summary 2" xfId="197"/>
    <cellStyle name="_Книга7_Summary 2 2" xfId="2403"/>
    <cellStyle name="_Книга7_Summary 2 2 2" xfId="6174"/>
    <cellStyle name="_Книга7_Summary 2 3" xfId="2404"/>
    <cellStyle name="_Книга7_Summary 2 3 2" xfId="6175"/>
    <cellStyle name="_Книга7_Summary 2 4" xfId="4136"/>
    <cellStyle name="_Книга7_Summary 2_4П" xfId="2405"/>
    <cellStyle name="_Книга7_Summary 2_4П 2" xfId="2406"/>
    <cellStyle name="_Книга7_Summary 2_4П 2 2" xfId="6177"/>
    <cellStyle name="_Книга7_Summary 2_4П 3" xfId="6176"/>
    <cellStyle name="_Книга7_Summary 3" xfId="2407"/>
    <cellStyle name="_Книга7_Summary 3 2" xfId="6178"/>
    <cellStyle name="_Книга7_Summary 4" xfId="4135"/>
    <cellStyle name="_Книга7_Summary 5" xfId="5666"/>
    <cellStyle name="_Книга7_Tax_form_1кв_3" xfId="198"/>
    <cellStyle name="_Книга7_Tax_form_1кв_3 2" xfId="199"/>
    <cellStyle name="_Книга7_Tax_form_1кв_3 2 2" xfId="2408"/>
    <cellStyle name="_Книга7_Tax_form_1кв_3 2 2 2" xfId="6179"/>
    <cellStyle name="_Книга7_Tax_form_1кв_3 2 3" xfId="2409"/>
    <cellStyle name="_Книга7_Tax_form_1кв_3 2 3 2" xfId="6180"/>
    <cellStyle name="_Книга7_Tax_form_1кв_3 2 4" xfId="4138"/>
    <cellStyle name="_Книга7_Tax_form_1кв_3 2_4П" xfId="2410"/>
    <cellStyle name="_Книга7_Tax_form_1кв_3 2_4П 2" xfId="2411"/>
    <cellStyle name="_Книга7_Tax_form_1кв_3 2_4П 2 2" xfId="6182"/>
    <cellStyle name="_Книга7_Tax_form_1кв_3 2_4П 3" xfId="6181"/>
    <cellStyle name="_Книга7_Tax_form_1кв_3 3" xfId="2412"/>
    <cellStyle name="_Книга7_Tax_form_1кв_3 3 2" xfId="6183"/>
    <cellStyle name="_Книга7_Tax_form_1кв_3 4" xfId="4137"/>
    <cellStyle name="_Книга7_Tax_form_1кв_3 5" xfId="5665"/>
    <cellStyle name="_Книга7_БКЭ" xfId="200"/>
    <cellStyle name="_Книга7_БКЭ 2" xfId="201"/>
    <cellStyle name="_Книга7_БКЭ 2 2" xfId="2413"/>
    <cellStyle name="_Книга7_БКЭ 2 2 2" xfId="6184"/>
    <cellStyle name="_Книга7_БКЭ 2 3" xfId="2414"/>
    <cellStyle name="_Книга7_БКЭ 2 3 2" xfId="6185"/>
    <cellStyle name="_Книга7_БКЭ 2 4" xfId="4140"/>
    <cellStyle name="_Книга7_БКЭ 2_4П" xfId="2415"/>
    <cellStyle name="_Книга7_БКЭ 2_4П 2" xfId="2416"/>
    <cellStyle name="_Книга7_БКЭ 2_4П 2 2" xfId="6187"/>
    <cellStyle name="_Книга7_БКЭ 2_4П 3" xfId="6186"/>
    <cellStyle name="_Книга7_БКЭ 3" xfId="2417"/>
    <cellStyle name="_Книга7_БКЭ 3 2" xfId="6188"/>
    <cellStyle name="_Книга7_БКЭ 4" xfId="4139"/>
    <cellStyle name="_Книга7_БКЭ 5" xfId="7476"/>
    <cellStyle name="_командировоч. реализация" xfId="202"/>
    <cellStyle name="_командировоч. реализация 2" xfId="2418"/>
    <cellStyle name="_командировоч. реализация 2 2" xfId="6189"/>
    <cellStyle name="_командировоч. реализация 3" xfId="4141"/>
    <cellStyle name="_командировочные (производство) от айг" xfId="203"/>
    <cellStyle name="_командировочные (производство) от айг 2" xfId="2419"/>
    <cellStyle name="_командировочные (производство) от айг 2 2" xfId="6190"/>
    <cellStyle name="_командировочные (производство) от айг 3" xfId="4142"/>
    <cellStyle name="_командировочные АУП" xfId="204"/>
    <cellStyle name="_командировочные АУП 2" xfId="2420"/>
    <cellStyle name="_командировочные АУП 2 2" xfId="6191"/>
    <cellStyle name="_командировочные АУП 3" xfId="4143"/>
    <cellStyle name="_Копия 2011-2015ггг (2)" xfId="205"/>
    <cellStyle name="_Копия 2011-2015ггг (2) 2" xfId="2421"/>
    <cellStyle name="_Копия 2011-2015ггг (2) 2 2" xfId="6192"/>
    <cellStyle name="_Копия 2011-2015ггг (2) 3" xfId="4144"/>
    <cellStyle name="_Копия 2011-2015ггг статья 02.00" xfId="206"/>
    <cellStyle name="_Копия 2011-2015ггг статья 02.00 2" xfId="2422"/>
    <cellStyle name="_Копия 2011-2015ггг статья 02.00 2 2" xfId="6193"/>
    <cellStyle name="_Копия 2011-2015ггг статья 02.00 3" xfId="4145"/>
    <cellStyle name="_Копия Интернет на 2010 год" xfId="207"/>
    <cellStyle name="_Копия Интернет на 2010 год 2" xfId="2423"/>
    <cellStyle name="_Копия Интернет на 2010 год 2 2" xfId="6194"/>
    <cellStyle name="_Копия Интернет на 2010 год 3" xfId="4146"/>
    <cellStyle name="_Копия Приложения к формам отчетов" xfId="208"/>
    <cellStyle name="_Копия Приложения к формам отчетов 2" xfId="2424"/>
    <cellStyle name="_Копия Приложения к формам отчетов 2 2" xfId="6195"/>
    <cellStyle name="_Копия Приложения к формам отчетов 3" xfId="4147"/>
    <cellStyle name="_Копия Приложения к формам отчетов_4П" xfId="2425"/>
    <cellStyle name="_Копия Приложения к формам отчетов_4П 2" xfId="2426"/>
    <cellStyle name="_Копия Приложения к формам отчетов_4П 2 2" xfId="6197"/>
    <cellStyle name="_Копия Приложения к формам отчетов_4П 3" xfId="6196"/>
    <cellStyle name="_корректировка затраты.1 по ТС" xfId="209"/>
    <cellStyle name="_корректировка затраты.1 по ТС 2" xfId="2427"/>
    <cellStyle name="_корректировка затраты.1 по ТС 2 2" xfId="6198"/>
    <cellStyle name="_корректировка затраты.1 по ТС 3" xfId="4148"/>
    <cellStyle name="_корректировка затраты.1 по ТС_4П" xfId="2428"/>
    <cellStyle name="_корректировка затраты.1 по ТС_4П 2" xfId="2429"/>
    <cellStyle name="_корректировка затраты.1 по ТС_4П 2 2" xfId="6200"/>
    <cellStyle name="_корректировка затраты.1 по ТС_4П 3" xfId="6199"/>
    <cellStyle name="_КЭШ 270810 оконч" xfId="210"/>
    <cellStyle name="_КЭШ 270810 оконч 2" xfId="2430"/>
    <cellStyle name="_КЭШ 270810 оконч 2 2" xfId="6201"/>
    <cellStyle name="_КЭШ 270810 оконч 3" xfId="4149"/>
    <cellStyle name="_лимит по рабочим" xfId="2431"/>
    <cellStyle name="_лимит по рабочим 2" xfId="6202"/>
    <cellStyle name="_Лимиты утв" xfId="211"/>
    <cellStyle name="_Лимиты утв 2" xfId="2432"/>
    <cellStyle name="_Лимиты утв 2 2" xfId="6203"/>
    <cellStyle name="_Лимиты утв 3" xfId="4150"/>
    <cellStyle name="_Лимиты утв_4П" xfId="2433"/>
    <cellStyle name="_Лимиты утв_4П 2" xfId="2434"/>
    <cellStyle name="_Лимиты утв_4П 2 2" xfId="6205"/>
    <cellStyle name="_Лимиты утв_4П 3" xfId="6204"/>
    <cellStyle name="_материалы на тех. обслуживание ВЛ, ПС на 2011-2013гг." xfId="212"/>
    <cellStyle name="_материалы на тех. обслуживание ВЛ, ПС на 2011-2013гг. 2" xfId="2435"/>
    <cellStyle name="_материалы на тех. обслуживание ВЛ, ПС на 2011-2013гг. 2 2" xfId="6206"/>
    <cellStyle name="_материалы на тех. обслуживание ВЛ, ПС на 2011-2013гг. 3" xfId="4151"/>
    <cellStyle name="_материалы на тех. обслуживание ВЛ, ПС на 2011-2013гг._4П" xfId="2436"/>
    <cellStyle name="_материалы на тех. обслуживание ВЛ, ПС на 2011-2013гг._4П 2" xfId="2437"/>
    <cellStyle name="_материалы на тех. обслуживание ВЛ, ПС на 2011-2013гг._4П 2 2" xfId="6208"/>
    <cellStyle name="_материалы на тех. обслуживание ВЛ, ПС на 2011-2013гг._4П 3" xfId="6207"/>
    <cellStyle name="_материалы на экспл. нужды" xfId="213"/>
    <cellStyle name="_материалы на экспл. нужды 2" xfId="2438"/>
    <cellStyle name="_материалы на экспл. нужды 2 2" xfId="6209"/>
    <cellStyle name="_материалы на экспл. нужды 3" xfId="4152"/>
    <cellStyle name="_мебель, оборудование инвентарь1207" xfId="214"/>
    <cellStyle name="_мебель, оборудование инвентарь1207 2" xfId="215"/>
    <cellStyle name="_мебель, оборудование инвентарь1207 2 2" xfId="2439"/>
    <cellStyle name="_мебель, оборудование инвентарь1207 2 2 2" xfId="6210"/>
    <cellStyle name="_мебель, оборудование инвентарь1207 2 3" xfId="2440"/>
    <cellStyle name="_мебель, оборудование инвентарь1207 2 3 2" xfId="6211"/>
    <cellStyle name="_мебель, оборудование инвентарь1207 2 4" xfId="4154"/>
    <cellStyle name="_мебель, оборудование инвентарь1207 2_4П" xfId="2441"/>
    <cellStyle name="_мебель, оборудование инвентарь1207 2_4П 2" xfId="2442"/>
    <cellStyle name="_мебель, оборудование инвентарь1207 2_4П 2 2" xfId="6213"/>
    <cellStyle name="_мебель, оборудование инвентарь1207 2_4П 3" xfId="6212"/>
    <cellStyle name="_мебель, оборудование инвентарь1207 3" xfId="2443"/>
    <cellStyle name="_мебель, оборудование инвентарь1207 3 2" xfId="6214"/>
    <cellStyle name="_мебель, оборудование инвентарь1207 4" xfId="4153"/>
    <cellStyle name="_мебель, оборудование инвентарь1207 5" xfId="7475"/>
    <cellStyle name="_МЕРЕКЕ Приложения 4-8 к правилам бюджета 23.08+++" xfId="216"/>
    <cellStyle name="_МЕРЕКЕ Приложения 4-8 к правилам бюджета 23.08+++ 2" xfId="2444"/>
    <cellStyle name="_МЕРЕКЕ Приложения 4-8 к правилам бюджета 23.08+++ 2 2" xfId="6215"/>
    <cellStyle name="_МЕРЕКЕ Приложения 4-8 к правилам бюджета 23.08+++ 3" xfId="4155"/>
    <cellStyle name="_МЕРЕКЕ Приложения 4-8 к правилам бюджета 23.08+++_4П" xfId="2445"/>
    <cellStyle name="_МЕРЕКЕ Приложения 4-8 к правилам бюджета 23.08+++_4П 2" xfId="2446"/>
    <cellStyle name="_МЕРЕКЕ Приложения 4-8 к правилам бюджета 23.08+++_4П 2 2" xfId="6217"/>
    <cellStyle name="_МЕРЕКЕ Приложения 4-8 к правилам бюджета 23.08+++_4П 3" xfId="6216"/>
    <cellStyle name="_мер-тия по сниж-нию затрат КТЖ по 4 кв-лу 2008" xfId="217"/>
    <cellStyle name="_мер-тия по сниж-нию затрат КТЖ по 4 кв-лу 2008 2" xfId="2447"/>
    <cellStyle name="_мер-тия по сниж-нию затрат КТЖ по 4 кв-лу 2008 2 2" xfId="6218"/>
    <cellStyle name="_мер-тия по сниж-нию затрат КТЖ по 4 кв-лу 2008 3" xfId="4156"/>
    <cellStyle name="_Модель - вариант 11.03.09 Дархан" xfId="218"/>
    <cellStyle name="_Модель - вариант 11.03.09 Дархан 2" xfId="219"/>
    <cellStyle name="_Модель - вариант 11.03.09 Дархан 2 2" xfId="2448"/>
    <cellStyle name="_Модель - вариант 11.03.09 Дархан 2 2 2" xfId="6219"/>
    <cellStyle name="_Модель - вариант 11.03.09 Дархан 2 3" xfId="2449"/>
    <cellStyle name="_Модель - вариант 11.03.09 Дархан 2 3 2" xfId="6220"/>
    <cellStyle name="_Модель - вариант 11.03.09 Дархан 2 4" xfId="4158"/>
    <cellStyle name="_Модель - вариант 11.03.09 Дархан 2_4П" xfId="2450"/>
    <cellStyle name="_Модель - вариант 11.03.09 Дархан 2_4П 2" xfId="2451"/>
    <cellStyle name="_Модель - вариант 11.03.09 Дархан 2_4П 2 2" xfId="6222"/>
    <cellStyle name="_Модель - вариант 11.03.09 Дархан 2_4П 3" xfId="6221"/>
    <cellStyle name="_Модель - вариант 11.03.09 Дархан 3" xfId="2452"/>
    <cellStyle name="_Модель - вариант 11.03.09 Дархан 3 2" xfId="6223"/>
    <cellStyle name="_Модель - вариант 11.03.09 Дархан 4" xfId="4157"/>
    <cellStyle name="_Модель - вариант 11.03.09 Дархан 5" xfId="7474"/>
    <cellStyle name="_Модель - вариант 11.03.09 Дархан_4П" xfId="2453"/>
    <cellStyle name="_Модель - вариант 11.03.09 Дархан_4П 2" xfId="2454"/>
    <cellStyle name="_Модель - вариант 11.03.09 Дархан_4П 2 2" xfId="6225"/>
    <cellStyle name="_Модель - вариант 11.03.09 Дархан_4П 3" xfId="6224"/>
    <cellStyle name="_на 401 млн." xfId="220"/>
    <cellStyle name="_на 401 млн. 2" xfId="2455"/>
    <cellStyle name="_на 401 млн. 2 2" xfId="6226"/>
    <cellStyle name="_на 401 млн. 3" xfId="4159"/>
    <cellStyle name="_НЗП на 2003г." xfId="221"/>
    <cellStyle name="_НЗП на 2003г. 2" xfId="222"/>
    <cellStyle name="_НЗП на 2003г. 2 2" xfId="2456"/>
    <cellStyle name="_НЗП на 2003г. 2 2 2" xfId="6227"/>
    <cellStyle name="_НЗП на 2003г. 2 3" xfId="2457"/>
    <cellStyle name="_НЗП на 2003г. 2 3 2" xfId="6228"/>
    <cellStyle name="_НЗП на 2003г. 2 4" xfId="4161"/>
    <cellStyle name="_НЗП на 2003г. 2_4П" xfId="2458"/>
    <cellStyle name="_НЗП на 2003г. 2_4П 2" xfId="2459"/>
    <cellStyle name="_НЗП на 2003г. 2_4П 2 2" xfId="6230"/>
    <cellStyle name="_НЗП на 2003г. 2_4П 3" xfId="6229"/>
    <cellStyle name="_НЗП на 2003г. 3" xfId="2460"/>
    <cellStyle name="_НЗП на 2003г. 3 2" xfId="6231"/>
    <cellStyle name="_НЗП на 2003г. 4" xfId="4160"/>
    <cellStyle name="_НЗП на 2003г. 5" xfId="7473"/>
    <cellStyle name="_НЗП на 2003г._4П" xfId="2461"/>
    <cellStyle name="_НЗП на 2003г._4П 2" xfId="2462"/>
    <cellStyle name="_НЗП на 2003г._4П 2 2" xfId="6233"/>
    <cellStyle name="_НЗП на 2003г._4П 3" xfId="6232"/>
    <cellStyle name="_НМА 2011-2015" xfId="223"/>
    <cellStyle name="_НМА 2011-2015 2" xfId="2463"/>
    <cellStyle name="_НМА 2011-2015 2 2" xfId="6234"/>
    <cellStyle name="_НМА 2011-2015 3" xfId="4162"/>
    <cellStyle name="_НСФО 01.02.10" xfId="224"/>
    <cellStyle name="_НСФО 01.02.10 2" xfId="2464"/>
    <cellStyle name="_НСФО 01.02.10 2 2" xfId="6235"/>
    <cellStyle name="_НСФО 01.02.10 3" xfId="4163"/>
    <cellStyle name="_НСФО 01.10.08 ok (1)" xfId="225"/>
    <cellStyle name="_НСФО 01.10.08 ok (1) 2" xfId="4164"/>
    <cellStyle name="_ОБЪЕМЫ" xfId="226"/>
    <cellStyle name="_ОБЪЕМЫ 2" xfId="2465"/>
    <cellStyle name="_ОБЪЕМЫ 2 2" xfId="6236"/>
    <cellStyle name="_ОБЪЕМЫ 3" xfId="4165"/>
    <cellStyle name="_ОБЪЕМЫ_4П" xfId="2466"/>
    <cellStyle name="_ОБЪЕМЫ_4П 2" xfId="2467"/>
    <cellStyle name="_ОБЪЕМЫ_4П 2 2" xfId="6238"/>
    <cellStyle name="_ОБЪЕМЫ_4П 3" xfId="6237"/>
    <cellStyle name="_ОТЧЕТ для ДКФ    06 04 05  (6)" xfId="227"/>
    <cellStyle name="_ОТЧЕТ для ДКФ    06 04 05  (6) 2" xfId="228"/>
    <cellStyle name="_ОТЧЕТ для ДКФ    06 04 05  (6) 2 2" xfId="2468"/>
    <cellStyle name="_ОТЧЕТ для ДКФ    06 04 05  (6) 2 2 2" xfId="6239"/>
    <cellStyle name="_ОТЧЕТ для ДКФ    06 04 05  (6) 2 3" xfId="2469"/>
    <cellStyle name="_ОТЧЕТ для ДКФ    06 04 05  (6) 2 3 2" xfId="6240"/>
    <cellStyle name="_ОТЧЕТ для ДКФ    06 04 05  (6) 2 4" xfId="4167"/>
    <cellStyle name="_ОТЧЕТ для ДКФ    06 04 05  (6) 2_4П" xfId="2470"/>
    <cellStyle name="_ОТЧЕТ для ДКФ    06 04 05  (6) 2_4П 2" xfId="2471"/>
    <cellStyle name="_ОТЧЕТ для ДКФ    06 04 05  (6) 2_4П 2 2" xfId="6242"/>
    <cellStyle name="_ОТЧЕТ для ДКФ    06 04 05  (6) 2_4П 3" xfId="6241"/>
    <cellStyle name="_ОТЧЕТ для ДКФ    06 04 05  (6) 3" xfId="2472"/>
    <cellStyle name="_ОТЧЕТ для ДКФ    06 04 05  (6) 3 2" xfId="6243"/>
    <cellStyle name="_ОТЧЕТ для ДКФ    06 04 05  (6) 4" xfId="4166"/>
    <cellStyle name="_ОТЧЕТ для ДКФ    06 04 05  (6) 5" xfId="7472"/>
    <cellStyle name="_ОТЧЕТ ЗА 2006г К ЗАЩИТЕ " xfId="229"/>
    <cellStyle name="_ОТЧЕТ ЗА 2006г К ЗАЩИТЕ  2" xfId="230"/>
    <cellStyle name="_ОТЧЕТ ЗА 2006г К ЗАЩИТЕ  2 2" xfId="2473"/>
    <cellStyle name="_ОТЧЕТ ЗА 2006г К ЗАЩИТЕ  2 2 2" xfId="6244"/>
    <cellStyle name="_ОТЧЕТ ЗА 2006г К ЗАЩИТЕ  2 3" xfId="2474"/>
    <cellStyle name="_ОТЧЕТ ЗА 2006г К ЗАЩИТЕ  2 3 2" xfId="6245"/>
    <cellStyle name="_ОТЧЕТ ЗА 2006г К ЗАЩИТЕ  2 4" xfId="4169"/>
    <cellStyle name="_ОТЧЕТ ЗА 2006г К ЗАЩИТЕ  2_4П" xfId="2475"/>
    <cellStyle name="_ОТЧЕТ ЗА 2006г К ЗАЩИТЕ  2_4П 2" xfId="2476"/>
    <cellStyle name="_ОТЧЕТ ЗА 2006г К ЗАЩИТЕ  2_4П 2 2" xfId="6247"/>
    <cellStyle name="_ОТЧЕТ ЗА 2006г К ЗАЩИТЕ  2_4П 3" xfId="6246"/>
    <cellStyle name="_ОТЧЕТ ЗА 2006г К ЗАЩИТЕ  3" xfId="2477"/>
    <cellStyle name="_ОТЧЕТ ЗА 2006г К ЗАЩИТЕ  3 2" xfId="6248"/>
    <cellStyle name="_ОТЧЕТ ЗА 2006г К ЗАЩИТЕ  4" xfId="4168"/>
    <cellStyle name="_ОТЧЕТ ЗА 2006г К ЗАЩИТЕ  5" xfId="5663"/>
    <cellStyle name="_ОТЧЕТ ЗА 2006г К ЗАЩИТЕ _4П" xfId="2478"/>
    <cellStyle name="_ОТЧЕТ ЗА 2006г К ЗАЩИТЕ _4П 2" xfId="2479"/>
    <cellStyle name="_ОТЧЕТ ЗА 2006г К ЗАЩИТЕ _4П 2 2" xfId="6250"/>
    <cellStyle name="_ОТЧЕТ ЗА 2006г К ЗАЩИТЕ _4П 3" xfId="6249"/>
    <cellStyle name="_ОТЭ" xfId="2480"/>
    <cellStyle name="_ОТЭ 2" xfId="6251"/>
    <cellStyle name="_Перевод в функц. вал. доллар 2 этап за 2006 год" xfId="2481"/>
    <cellStyle name="_Перевод в функц. вал. доллар 2 этап за 2006 год 2" xfId="6252"/>
    <cellStyle name="_Периодика" xfId="231"/>
    <cellStyle name="_Периодика 2" xfId="2482"/>
    <cellStyle name="_Периодика 2 2" xfId="6253"/>
    <cellStyle name="_Периодика 3" xfId="4170"/>
    <cellStyle name="_План развития ПТС на 2005-2010 (связи станционной части)" xfId="232"/>
    <cellStyle name="_План развития ПТС на 2005-2010 (связи станционной части) 2" xfId="233"/>
    <cellStyle name="_План развития ПТС на 2005-2010 (связи станционной части) 2 2" xfId="2483"/>
    <cellStyle name="_План развития ПТС на 2005-2010 (связи станционной части) 2 2 2" xfId="6254"/>
    <cellStyle name="_План развития ПТС на 2005-2010 (связи станционной части) 2 3" xfId="2484"/>
    <cellStyle name="_План развития ПТС на 2005-2010 (связи станционной части) 2 3 2" xfId="6255"/>
    <cellStyle name="_План развития ПТС на 2005-2010 (связи станционной части) 2 4" xfId="4172"/>
    <cellStyle name="_План развития ПТС на 2005-2010 (связи станционной части) 2_4П" xfId="2485"/>
    <cellStyle name="_План развития ПТС на 2005-2010 (связи станционной части) 2_4П 2" xfId="2486"/>
    <cellStyle name="_План развития ПТС на 2005-2010 (связи станционной части) 2_4П 2 2" xfId="6257"/>
    <cellStyle name="_План развития ПТС на 2005-2010 (связи станционной части) 2_4П 3" xfId="6256"/>
    <cellStyle name="_План развития ПТС на 2005-2010 (связи станционной части) 3" xfId="2487"/>
    <cellStyle name="_План развития ПТС на 2005-2010 (связи станционной части) 3 2" xfId="6258"/>
    <cellStyle name="_План развития ПТС на 2005-2010 (связи станционной части) 4" xfId="4171"/>
    <cellStyle name="_План развития ПТС на 2005-2010 (связи станционной части) 5" xfId="7471"/>
    <cellStyle name="_ПЛАН-БЮДЖЕТ годовое потр.2009-2013г.от 28.07.08г." xfId="234"/>
    <cellStyle name="_ПЛАН-БЮДЖЕТ годовое потр.2009-2013г.от 28.07.08г. 2" xfId="2488"/>
    <cellStyle name="_ПЛАН-БЮДЖЕТ годовое потр.2009-2013г.от 28.07.08г. 2 2" xfId="6259"/>
    <cellStyle name="_ПЛАН-БЮДЖЕТ годовое потр.2009-2013г.от 28.07.08г. 3" xfId="4173"/>
    <cellStyle name="_ПЛАН-БЮДЖЕТ годовое потр.2009г.измененный  от Тансулу апа" xfId="235"/>
    <cellStyle name="_ПЛАН-БЮДЖЕТ годовое потр.2009г.измененный  от Тансулу апа 2" xfId="2489"/>
    <cellStyle name="_ПЛАН-БЮДЖЕТ годовое потр.2009г.измененный  от Тансулу апа 2 2" xfId="6260"/>
    <cellStyle name="_ПЛАН-БЮДЖЕТ годовое потр.2009г.измененный  от Тансулу апа 3" xfId="4174"/>
    <cellStyle name="_Платежный бюджет БП_2006." xfId="2490"/>
    <cellStyle name="_Платежный бюджет БП_2006. 2" xfId="6261"/>
    <cellStyle name="_потери,подготовка кадров,ГСМ" xfId="236"/>
    <cellStyle name="_потери,подготовка кадров,ГСМ 2" xfId="2491"/>
    <cellStyle name="_потери,подготовка кадров,ГСМ 2 2" xfId="6262"/>
    <cellStyle name="_потери,подготовка кадров,ГСМ 3" xfId="4175"/>
    <cellStyle name="_Потоки Энергии с ОБЪЕМАМИ" xfId="2492"/>
    <cellStyle name="_Потоки Энергии с ОБЪЕМАМИ 2" xfId="2493"/>
    <cellStyle name="_Потоки Энергии с ОБЪЕМАМИ 2 2" xfId="6264"/>
    <cellStyle name="_Потоки Энергии с ОБЪЕМАМИ 3" xfId="6263"/>
    <cellStyle name="_Потоки Энергии с ОБЪЕМАМИ_4П" xfId="2494"/>
    <cellStyle name="_Потоки Энергии с ОБЪЕМАМИ_4П 2" xfId="2495"/>
    <cellStyle name="_Потоки Энергии с ОБЪЕМАМИ_4П 2 2" xfId="6266"/>
    <cellStyle name="_Потоки Энергии с ОБЪЕМАМИ_4П 3" xfId="6265"/>
    <cellStyle name="_почта реализ" xfId="237"/>
    <cellStyle name="_почта реализ 2" xfId="2496"/>
    <cellStyle name="_почта реализ 2 2" xfId="6267"/>
    <cellStyle name="_почта реализ 3" xfId="4176"/>
    <cellStyle name="_представительские" xfId="238"/>
    <cellStyle name="_представительские 2" xfId="2497"/>
    <cellStyle name="_представительские 2 2" xfId="6268"/>
    <cellStyle name="_представительские 3" xfId="4177"/>
    <cellStyle name="_Презентация Самрук" xfId="239"/>
    <cellStyle name="_Презентация Самрук 2" xfId="2498"/>
    <cellStyle name="_Презентация Самрук 2 2" xfId="6269"/>
    <cellStyle name="_Презентация Самрук 3" xfId="4178"/>
    <cellStyle name="_Прилож - ООО  ЗН" xfId="2499"/>
    <cellStyle name="_Прилож - ООО  ЗН 2" xfId="6270"/>
    <cellStyle name="_Прилож 1 ОАО Сибнефть - Ноябрьскнефтегаз от 14.06" xfId="2500"/>
    <cellStyle name="_Прилож 1 ОАО Сибнефть - Ноябрьскнефтегаз от 14.06 2" xfId="6271"/>
    <cellStyle name="_Приложение к Стратегии изм." xfId="240"/>
    <cellStyle name="_Приложение к Стратегии изм. 2" xfId="2501"/>
    <cellStyle name="_Приложение к Стратегии изм. 2 2" xfId="6272"/>
    <cellStyle name="_Приложение к Стратегии изм. 3" xfId="2502"/>
    <cellStyle name="_Приложение к Стратегии изм. 3 2" xfId="6273"/>
    <cellStyle name="_Приложение к Стратегии изм. 4" xfId="4179"/>
    <cellStyle name="_Приложение к Стратегии изм._4П" xfId="2503"/>
    <cellStyle name="_Приложение к Стратегии изм._4П 2" xfId="2504"/>
    <cellStyle name="_Приложение к Стратегии изм._4П 2 2" xfId="6275"/>
    <cellStyle name="_Приложение к Стратегии изм._4П 3" xfId="6274"/>
    <cellStyle name="_Программа на 2005г по направлениям -  от 10 06 05" xfId="2505"/>
    <cellStyle name="_Программа на 2005г по направлениям -  от 10 06 05 2" xfId="6276"/>
    <cellStyle name="_проект ТС на 2009г (version 1)" xfId="241"/>
    <cellStyle name="_проект ТС на 2009г (version 1) 2" xfId="2506"/>
    <cellStyle name="_проект ТС на 2009г (version 1) 2 2" xfId="6277"/>
    <cellStyle name="_проект ТС на 2009г (version 1) 3" xfId="4180"/>
    <cellStyle name="_проект ТС_2012_2015гг для бюджета" xfId="242"/>
    <cellStyle name="_проект ТС_2012_2015гг для бюджета (2)" xfId="243"/>
    <cellStyle name="_проект ТС_2012_2015гг для бюджета (2) 2" xfId="2507"/>
    <cellStyle name="_проект ТС_2012_2015гг для бюджета (2) 2 2" xfId="6278"/>
    <cellStyle name="_проект ТС_2012_2015гг для бюджета (2) 3" xfId="4182"/>
    <cellStyle name="_проект ТС_2012_2015гг для бюджета 2" xfId="2508"/>
    <cellStyle name="_проект ТС_2012_2015гг для бюджета 2 2" xfId="6279"/>
    <cellStyle name="_проект ТС_2012_2015гг для бюджета 3" xfId="4181"/>
    <cellStyle name="_проект ТС_2012_2015гг для бюджета 4" xfId="7470"/>
    <cellStyle name="_произв.цели - приложение к СНР_айгерим_09.11" xfId="244"/>
    <cellStyle name="_произв.цели - приложение к СНР_айгерим_09.11 2" xfId="245"/>
    <cellStyle name="_произв.цели - приложение к СНР_айгерим_09.11 2 2" xfId="2509"/>
    <cellStyle name="_произв.цели - приложение к СНР_айгерим_09.11 2 2 2" xfId="6280"/>
    <cellStyle name="_произв.цели - приложение к СНР_айгерим_09.11 2 3" xfId="2510"/>
    <cellStyle name="_произв.цели - приложение к СНР_айгерим_09.11 2 3 2" xfId="6281"/>
    <cellStyle name="_произв.цели - приложение к СНР_айгерим_09.11 2 4" xfId="4184"/>
    <cellStyle name="_произв.цели - приложение к СНР_айгерим_09.11 2_4П" xfId="2511"/>
    <cellStyle name="_произв.цели - приложение к СНР_айгерим_09.11 2_4П 2" xfId="2512"/>
    <cellStyle name="_произв.цели - приложение к СНР_айгерим_09.11 2_4П 2 2" xfId="6283"/>
    <cellStyle name="_произв.цели - приложение к СНР_айгерим_09.11 2_4П 3" xfId="6282"/>
    <cellStyle name="_произв.цели - приложение к СНР_айгерим_09.11 3" xfId="2513"/>
    <cellStyle name="_произв.цели - приложение к СНР_айгерим_09.11 3 2" xfId="6284"/>
    <cellStyle name="_произв.цели - приложение к СНР_айгерим_09.11 4" xfId="4183"/>
    <cellStyle name="_произв.цели - приложение к СНР_айгерим_09.11 5" xfId="5662"/>
    <cellStyle name="_Рабочая таблица баланс2кв2008А" xfId="246"/>
    <cellStyle name="_Рабочая таблица баланс2кв2008А 2" xfId="2514"/>
    <cellStyle name="_Рабочая таблица баланс2кв2008А 2 2" xfId="6285"/>
    <cellStyle name="_Рабочая таблица баланс2кв2008А 3" xfId="4185"/>
    <cellStyle name="_Рабочие файлы к бюджету 2011-2015гг на 260810 " xfId="247"/>
    <cellStyle name="_Рабочие файлы к бюджету 2011-2015гг на 260810  2" xfId="2515"/>
    <cellStyle name="_Рабочие файлы к бюджету 2011-2015гг на 260810  2 2" xfId="6286"/>
    <cellStyle name="_Рабочие файлы к бюджету 2011-2015гг на 260810  3" xfId="4186"/>
    <cellStyle name="_Рабочие файлы к бюджету 2011-2015гг на 260810 _4П" xfId="2516"/>
    <cellStyle name="_Рабочие файлы к бюджету 2011-2015гг на 260810 _4П 2" xfId="2517"/>
    <cellStyle name="_Рабочие файлы к бюджету 2011-2015гг на 260810 _4П 2 2" xfId="6288"/>
    <cellStyle name="_Рабочие файлы к бюджету 2011-2015гг на 260810 _4П 3" xfId="6287"/>
    <cellStyle name="_расх. на финанс" xfId="248"/>
    <cellStyle name="_расх. на финанс 2" xfId="2518"/>
    <cellStyle name="_расх. на финанс 2 2" xfId="6289"/>
    <cellStyle name="_расх. на финанс 3" xfId="4187"/>
    <cellStyle name="_расх. на финанс_4П" xfId="2519"/>
    <cellStyle name="_расх. на финанс_4П 2" xfId="2520"/>
    <cellStyle name="_расх. на финанс_4П 2 2" xfId="6291"/>
    <cellStyle name="_расх. на финанс_4П 3" xfId="6290"/>
    <cellStyle name="_Расходы за счет прибыли за 2010 год" xfId="249"/>
    <cellStyle name="_Расходы за счет прибыли за 2010 год 2" xfId="2521"/>
    <cellStyle name="_Расходы за счет прибыли за 2010 год 2 2" xfId="6292"/>
    <cellStyle name="_Расходы за счет прибыли за 2010 год 3" xfId="4188"/>
    <cellStyle name="_Расходы за счет прибыли за 2010 год_4П" xfId="2522"/>
    <cellStyle name="_Расходы за счет прибыли за 2010 год_4П 2" xfId="2523"/>
    <cellStyle name="_Расходы за счет прибыли за 2010 год_4П 2 2" xfId="6294"/>
    <cellStyle name="_Расходы за счет прибыли за 2010 год_4П 3" xfId="6293"/>
    <cellStyle name="_Расчет для плана развития (2)" xfId="250"/>
    <cellStyle name="_Расчет для плана развития (2) 2" xfId="2524"/>
    <cellStyle name="_Расчет для плана развития (2) 2 2" xfId="6295"/>
    <cellStyle name="_Расчет для плана развития (2) 3" xfId="4189"/>
    <cellStyle name="_Расчет для плана развития (2)_4П" xfId="2525"/>
    <cellStyle name="_Расчет для плана развития (2)_4П 2" xfId="2526"/>
    <cellStyle name="_Расчет для плана развития (2)_4П 2 2" xfId="6297"/>
    <cellStyle name="_Расчет для плана развития (2)_4П 3" xfId="6296"/>
    <cellStyle name="_расчет доходов и вознагр на 2010 год." xfId="251"/>
    <cellStyle name="_расчет доходов и вознагр на 2010 год. 2" xfId="2527"/>
    <cellStyle name="_расчет доходов и вознагр на 2010 год. 2 2" xfId="6298"/>
    <cellStyle name="_расчет доходов и вознагр на 2010 год. 3" xfId="4190"/>
    <cellStyle name="_расчет доходов и вознагр на 2010 год._4П" xfId="2528"/>
    <cellStyle name="_расчет доходов и вознагр на 2010 год._4П 2" xfId="2529"/>
    <cellStyle name="_расчет доходов и вознагр на 2010 год._4П 2 2" xfId="6300"/>
    <cellStyle name="_расчет доходов и вознагр на 2010 год._4П 3" xfId="6299"/>
    <cellStyle name="_расчет на радиоч.ресурс" xfId="252"/>
    <cellStyle name="_расчет на радиоч.ресурс 2" xfId="2530"/>
    <cellStyle name="_расчет на радиоч.ресурс 2 2" xfId="6301"/>
    <cellStyle name="_расчет на радиоч.ресурс 3" xfId="4191"/>
    <cellStyle name="_Расчет себестоимости Аманегльдинского газа" xfId="253"/>
    <cellStyle name="_Расчет себестоимости Аманегльдинского газа 2" xfId="254"/>
    <cellStyle name="_Расчет себестоимости Аманегльдинского газа 2 2" xfId="2531"/>
    <cellStyle name="_Расчет себестоимости Аманегльдинского газа 2 2 2" xfId="6302"/>
    <cellStyle name="_Расчет себестоимости Аманегльдинского газа 2 3" xfId="2532"/>
    <cellStyle name="_Расчет себестоимости Аманегльдинского газа 2 3 2" xfId="6303"/>
    <cellStyle name="_Расчет себестоимости Аманегльдинского газа 2 4" xfId="4193"/>
    <cellStyle name="_Расчет себестоимости Аманегльдинского газа 2_4П" xfId="2533"/>
    <cellStyle name="_Расчет себестоимости Аманегльдинского газа 2_4П 2" xfId="2534"/>
    <cellStyle name="_Расчет себестоимости Аманегльдинского газа 2_4П 2 2" xfId="6305"/>
    <cellStyle name="_Расчет себестоимости Аманегльдинского газа 2_4П 3" xfId="6304"/>
    <cellStyle name="_Расчет себестоимости Аманегльдинского газа 3" xfId="2535"/>
    <cellStyle name="_Расчет себестоимости Аманегльдинского газа 3 2" xfId="6306"/>
    <cellStyle name="_Расчет себестоимости Аманегльдинского газа 4" xfId="4192"/>
    <cellStyle name="_Расчет себестоимости Аманегльдинского газа 5" xfId="5661"/>
    <cellStyle name="_расчет услуги почты" xfId="255"/>
    <cellStyle name="_расчет услуги почты 2" xfId="2536"/>
    <cellStyle name="_расчет услуги почты 2 2" xfId="6307"/>
    <cellStyle name="_расчет услуги почты 3" xfId="4194"/>
    <cellStyle name="_Расчеты и расшифровки затрат для АРЕМ 1.12" xfId="256"/>
    <cellStyle name="_Расчеты и расшифровки затрат для АРЕМ 1.12 2" xfId="2537"/>
    <cellStyle name="_Расчеты и расшифровки затрат для АРЕМ 1.12 2 2" xfId="6308"/>
    <cellStyle name="_Расчеты и расшифровки затрат для АРЕМ 1.12 3" xfId="4195"/>
    <cellStyle name="_Расчеты и расшифровки затрат для АРЕМ 1.12_4П" xfId="2538"/>
    <cellStyle name="_Расчеты и расшифровки затрат для АРЕМ 1.12_4П 2" xfId="2539"/>
    <cellStyle name="_Расчеты и расшифровки затрат для АРЕМ 1.12_4П 2 2" xfId="6310"/>
    <cellStyle name="_Расчеты и расшифровки затрат для АРЕМ 1.12_4П 3" xfId="6309"/>
    <cellStyle name="_расш. команд. реализ и произв." xfId="257"/>
    <cellStyle name="_расш. команд. реализ и произв. 2" xfId="2540"/>
    <cellStyle name="_расш. команд. реализ и произв. 2 2" xfId="6311"/>
    <cellStyle name="_расш. команд. реализ и произв. 3" xfId="4196"/>
    <cellStyle name="_расшифровка АУП на 2011-2015 годы" xfId="258"/>
    <cellStyle name="_расшифровка АУП на 2011-2015 годы 2" xfId="2541"/>
    <cellStyle name="_расшифровка АУП на 2011-2015 годы 2 2" xfId="6312"/>
    <cellStyle name="_расшифровка АУП на 2011-2015 годы 3" xfId="4197"/>
    <cellStyle name="_Расшифровка на 2009год и нов.4-8+++" xfId="259"/>
    <cellStyle name="_Расшифровка на 2009год и нов.4-8+++ 2" xfId="2542"/>
    <cellStyle name="_Расшифровка на 2009год и нов.4-8+++ 2 2" xfId="6313"/>
    <cellStyle name="_Расшифровка на 2009год и нов.4-8+++ 3" xfId="4198"/>
    <cellStyle name="_Расшифровка на 2009год и нов.4-8+++_4П" xfId="2543"/>
    <cellStyle name="_Расшифровка на 2009год и нов.4-8+++_4П 2" xfId="2544"/>
    <cellStyle name="_Расшифровка на 2009год и нов.4-8+++_4П 2 2" xfId="6315"/>
    <cellStyle name="_Расшифровка на 2009год и нов.4-8+++_4П 3" xfId="6314"/>
    <cellStyle name="_Расшифровка пр-во на 2011-2015 годы" xfId="260"/>
    <cellStyle name="_Расшифровка пр-во на 2011-2015 годы 2" xfId="2545"/>
    <cellStyle name="_Расшифровка пр-во на 2011-2015 годы 2 2" xfId="6316"/>
    <cellStyle name="_Расшифровка пр-во на 2011-2015 годы 3" xfId="4199"/>
    <cellStyle name="_Расшифровка пр-во на 2011-2015 годы_4П" xfId="2546"/>
    <cellStyle name="_Расшифровка пр-во на 2011-2015 годы_4П 2" xfId="2547"/>
    <cellStyle name="_Расшифровка пр-во на 2011-2015 годы_4П 2 2" xfId="6318"/>
    <cellStyle name="_Расшифровка пр-во на 2011-2015 годы_4П 3" xfId="6317"/>
    <cellStyle name="_расшифровки  2009 г." xfId="261"/>
    <cellStyle name="_расшифровки  2009 г. 2" xfId="2548"/>
    <cellStyle name="_расшифровки  2009 г. 2 2" xfId="6319"/>
    <cellStyle name="_расшифровки  2009 г. 3" xfId="4200"/>
    <cellStyle name="_Расшифровки АУП" xfId="262"/>
    <cellStyle name="_Расшифровки АУП 2" xfId="2549"/>
    <cellStyle name="_Расшифровки АУП 2 2" xfId="6320"/>
    <cellStyle name="_Расшифровки АУП 3" xfId="4201"/>
    <cellStyle name="_Расшифровки АУП_4П" xfId="2550"/>
    <cellStyle name="_Расшифровки АУП_4П 2" xfId="2551"/>
    <cellStyle name="_Расшифровки АУП_4П 2 2" xfId="6322"/>
    <cellStyle name="_Расшифровки АУП_4П 3" xfId="6321"/>
    <cellStyle name="_Расшифровки к бюджету на 2011-2015 годы" xfId="263"/>
    <cellStyle name="_Расшифровки к бюджету на 2011-2015 годы 2" xfId="2552"/>
    <cellStyle name="_Расшифровки к бюджету на 2011-2015 годы 2 2" xfId="6323"/>
    <cellStyle name="_Расшифровки к бюджету на 2011-2015 годы 3" xfId="4202"/>
    <cellStyle name="_расшифровки к ТС на 2010 год" xfId="264"/>
    <cellStyle name="_расшифровки к ТС на 2010 год 2" xfId="2553"/>
    <cellStyle name="_расшифровки к ТС на 2010 год 2 2" xfId="6324"/>
    <cellStyle name="_расшифровки к ТС на 2010 год 3" xfId="4203"/>
    <cellStyle name="_Расшифровки к ТС на 2011-2013 г.г.(окончательный)" xfId="265"/>
    <cellStyle name="_Расшифровки к ТС на 2011-2013 г.г.(окончательный) 2" xfId="2554"/>
    <cellStyle name="_Расшифровки к ТС на 2011-2013 г.г.(окончательный) 2 2" xfId="6325"/>
    <cellStyle name="_Расшифровки к ТС на 2011-2013 г.г.(окончательный) 3" xfId="4204"/>
    <cellStyle name="_Расшифровки на 2009 год." xfId="266"/>
    <cellStyle name="_Расшифровки на 2009 год. 2" xfId="2555"/>
    <cellStyle name="_Расшифровки на 2009 год. 2 2" xfId="6326"/>
    <cellStyle name="_Расшифровки на 2009 год. 3" xfId="4205"/>
    <cellStyle name="_Расшифровки_1кв_2002" xfId="267"/>
    <cellStyle name="_Расшифровки_1кв_2002 2" xfId="268"/>
    <cellStyle name="_Расшифровки_1кв_2002 2 2" xfId="2556"/>
    <cellStyle name="_Расшифровки_1кв_2002 2 2 2" xfId="6327"/>
    <cellStyle name="_Расшифровки_1кв_2002 2 3" xfId="2557"/>
    <cellStyle name="_Расшифровки_1кв_2002 2 3 2" xfId="6328"/>
    <cellStyle name="_Расшифровки_1кв_2002 2 4" xfId="4207"/>
    <cellStyle name="_Расшифровки_1кв_2002 2_4П" xfId="2558"/>
    <cellStyle name="_Расшифровки_1кв_2002 2_4П 2" xfId="2559"/>
    <cellStyle name="_Расшифровки_1кв_2002 2_4П 2 2" xfId="6330"/>
    <cellStyle name="_Расшифровки_1кв_2002 2_4П 3" xfId="6329"/>
    <cellStyle name="_Расшифровки_1кв_2002 3" xfId="2560"/>
    <cellStyle name="_Расшифровки_1кв_2002 3 2" xfId="6331"/>
    <cellStyle name="_Расшифровки_1кв_2002 4" xfId="4206"/>
    <cellStyle name="_Расшифровки_1кв_2002 5" xfId="5660"/>
    <cellStyle name="_расш-ки от Айнур" xfId="269"/>
    <cellStyle name="_расш-ки от Айнур 2" xfId="2561"/>
    <cellStyle name="_расш-ки от Айнур 2 2" xfId="6332"/>
    <cellStyle name="_расш-ки от Айнур 3" xfId="4208"/>
    <cellStyle name="_расш-ки от Айнур_4П" xfId="2562"/>
    <cellStyle name="_расш-ки от Айнур_4П 2" xfId="2563"/>
    <cellStyle name="_расш-ки от Айнур_4П 2 2" xfId="6334"/>
    <cellStyle name="_расш-ки от Айнур_4П 3" xfId="6333"/>
    <cellStyle name="_РБ АЖК" xfId="270"/>
    <cellStyle name="_РБ АЖК 2" xfId="2564"/>
    <cellStyle name="_РБ АЖК 2 2" xfId="6335"/>
    <cellStyle name="_РБ АЖК 3" xfId="4209"/>
    <cellStyle name="_РБ АЖК_4П" xfId="2565"/>
    <cellStyle name="_РБ АЖК_4П 2" xfId="2566"/>
    <cellStyle name="_РБ АЖК_4П 2 2" xfId="6337"/>
    <cellStyle name="_РБ АЖК_4П 3" xfId="6336"/>
    <cellStyle name="_РБ АлЭС" xfId="271"/>
    <cellStyle name="_РБ АлЭС 2" xfId="2567"/>
    <cellStyle name="_РБ АлЭС 2 2" xfId="6338"/>
    <cellStyle name="_РБ АлЭС 3" xfId="4210"/>
    <cellStyle name="_РБ АлЭС_4П" xfId="2568"/>
    <cellStyle name="_РБ АлЭС_4П 2" xfId="2569"/>
    <cellStyle name="_РБ АлЭС_4П 2 2" xfId="6340"/>
    <cellStyle name="_РБ АлЭС_4П 3" xfId="6339"/>
    <cellStyle name="_реализ. коман" xfId="272"/>
    <cellStyle name="_реализ. коман 2" xfId="2570"/>
    <cellStyle name="_реализ. коман 2 2" xfId="6341"/>
    <cellStyle name="_реализ. коман 3" xfId="4211"/>
    <cellStyle name="_Регистрация договоров 2003" xfId="273"/>
    <cellStyle name="_Регистрация договоров 2003 2" xfId="274"/>
    <cellStyle name="_Регистрация договоров 2003 2 2" xfId="2571"/>
    <cellStyle name="_Регистрация договоров 2003 2 2 2" xfId="6342"/>
    <cellStyle name="_Регистрация договоров 2003 2 3" xfId="2572"/>
    <cellStyle name="_Регистрация договоров 2003 2 3 2" xfId="6343"/>
    <cellStyle name="_Регистрация договоров 2003 2 4" xfId="4213"/>
    <cellStyle name="_Регистрация договоров 2003 2_4П" xfId="2573"/>
    <cellStyle name="_Регистрация договоров 2003 2_4П 2" xfId="2574"/>
    <cellStyle name="_Регистрация договоров 2003 2_4П 2 2" xfId="6345"/>
    <cellStyle name="_Регистрация договоров 2003 2_4П 3" xfId="6344"/>
    <cellStyle name="_Регистрация договоров 2003 3" xfId="2575"/>
    <cellStyle name="_Регистрация договоров 2003 3 2" xfId="6346"/>
    <cellStyle name="_Регистрация договоров 2003 4" xfId="4212"/>
    <cellStyle name="_Регистрация договоров 2003 5" xfId="5659"/>
    <cellStyle name="_Регистрация договоров 2003_4П" xfId="2576"/>
    <cellStyle name="_Регистрация договоров 2003_4П 2" xfId="2577"/>
    <cellStyle name="_Регистрация договоров 2003_4П 2 2" xfId="6348"/>
    <cellStyle name="_Регистрация договоров 2003_4П 3" xfId="6347"/>
    <cellStyle name="_РЭ Ф3" xfId="275"/>
    <cellStyle name="_РЭ Ф3 2" xfId="276"/>
    <cellStyle name="_РЭ Ф3 2 2" xfId="2578"/>
    <cellStyle name="_РЭ Ф3 2 2 2" xfId="6349"/>
    <cellStyle name="_РЭ Ф3 2 3" xfId="2579"/>
    <cellStyle name="_РЭ Ф3 2 3 2" xfId="6350"/>
    <cellStyle name="_РЭ Ф3 2 4" xfId="4215"/>
    <cellStyle name="_РЭ Ф3 2_4П" xfId="2580"/>
    <cellStyle name="_РЭ Ф3 2_4П 2" xfId="2581"/>
    <cellStyle name="_РЭ Ф3 2_4П 2 2" xfId="6352"/>
    <cellStyle name="_РЭ Ф3 2_4П 3" xfId="6351"/>
    <cellStyle name="_РЭ Ф3 3" xfId="2582"/>
    <cellStyle name="_РЭ Ф3 3 2" xfId="6353"/>
    <cellStyle name="_РЭ Ф3 4" xfId="4214"/>
    <cellStyle name="_РЭ Ф3 5" xfId="5658"/>
    <cellStyle name="_Самрук-Инвест" xfId="277"/>
    <cellStyle name="_Самрук-Инвест 2" xfId="2583"/>
    <cellStyle name="_Самрук-Инвест 2 2" xfId="6354"/>
    <cellStyle name="_Самрук-Инвест 3" xfId="4216"/>
    <cellStyle name="_Самрук-Энерго" xfId="278"/>
    <cellStyle name="_Самрук-Энерго 2" xfId="2584"/>
    <cellStyle name="_Самрук-Энерго 2 2" xfId="6355"/>
    <cellStyle name="_Самрук-Энерго 3" xfId="4217"/>
    <cellStyle name="_САС-БП 2004 г (2вариант)" xfId="2585"/>
    <cellStyle name="_САС-БП 2004 г (2вариант) 2" xfId="6356"/>
    <cellStyle name="_САС-БП 2004 г (2вариант) ЮКОС" xfId="2586"/>
    <cellStyle name="_САС-БП 2004 г (2вариант) ЮКОС 2" xfId="6357"/>
    <cellStyle name="_СВЕРКА ФАКТ 2006 с Ф.2Бух" xfId="279"/>
    <cellStyle name="_СВЕРКА ФАКТ 2006 с Ф.2Бух 2" xfId="2587"/>
    <cellStyle name="_СВЕРКА ФАКТ 2006 с Ф.2Бух 2 2" xfId="6358"/>
    <cellStyle name="_СВЕРКА ФАКТ 2006 с Ф.2Бух 3" xfId="4218"/>
    <cellStyle name="_Свод (производство)" xfId="280"/>
    <cellStyle name="_Свод (производство) 2" xfId="2588"/>
    <cellStyle name="_Свод (производство) 2 2" xfId="6359"/>
    <cellStyle name="_Свод (производство) 3" xfId="4219"/>
    <cellStyle name="_Свод (производство)_4П" xfId="2589"/>
    <cellStyle name="_Свод (производство)_4П 2" xfId="2590"/>
    <cellStyle name="_Свод (производство)_4П 2 2" xfId="6361"/>
    <cellStyle name="_Свод (производство)_4П 3" xfId="6360"/>
    <cellStyle name="_Свод (производство)2" xfId="281"/>
    <cellStyle name="_Свод (производство)2 2" xfId="2591"/>
    <cellStyle name="_Свод (производство)2 2 2" xfId="6362"/>
    <cellStyle name="_Свод (производство)2 3" xfId="4220"/>
    <cellStyle name="_Свод (производство)2_4П" xfId="2592"/>
    <cellStyle name="_Свод (производство)2_4П 2" xfId="2593"/>
    <cellStyle name="_Свод (производство)2_4П 2 2" xfId="6364"/>
    <cellStyle name="_Свод (производство)2_4П 3" xfId="6363"/>
    <cellStyle name="_Свод Общие и административные" xfId="282"/>
    <cellStyle name="_Свод Общие и административные 2" xfId="2594"/>
    <cellStyle name="_Свод Общие и административные 2 2" xfId="6365"/>
    <cellStyle name="_Свод Общие и административные 3" xfId="4221"/>
    <cellStyle name="_Свод Общие и административные 555" xfId="283"/>
    <cellStyle name="_Свод Общие и административные 555 2" xfId="2595"/>
    <cellStyle name="_Свод Общие и административные 555 2 2" xfId="6366"/>
    <cellStyle name="_Свод Общие и административные 555 3" xfId="4222"/>
    <cellStyle name="_Свод Общие и административные 555_4П" xfId="2596"/>
    <cellStyle name="_Свод Общие и административные 555_4П 2" xfId="2597"/>
    <cellStyle name="_Свод Общие и административные 555_4П 2 2" xfId="6368"/>
    <cellStyle name="_Свод Общие и административные 555_4П 3" xfId="6367"/>
    <cellStyle name="_Свод Общие и административные на 2011-2013 годы" xfId="284"/>
    <cellStyle name="_Свод Общие и административные на 2011-2013 годы 2" xfId="2598"/>
    <cellStyle name="_Свод Общие и административные на 2011-2013 годы 2 2" xfId="6369"/>
    <cellStyle name="_Свод Общие и административные на 2011-2013 годы 3" xfId="4223"/>
    <cellStyle name="_Свод Общие и административные на 2011-2013 годы_4П" xfId="2599"/>
    <cellStyle name="_Свод Общие и административные на 2011-2013 годы_4П 2" xfId="2600"/>
    <cellStyle name="_Свод Общие и административные на 2011-2013 годы_4П 2 2" xfId="6371"/>
    <cellStyle name="_Свод Общие и административные на 2011-2013 годы_4П 3" xfId="6370"/>
    <cellStyle name="_Свод Общие и административные_4П" xfId="2601"/>
    <cellStyle name="_Свод Общие и административные_4П 2" xfId="2602"/>
    <cellStyle name="_Свод Общие и административные_4П 2 2" xfId="6373"/>
    <cellStyle name="_Свод Общие и административные_4П 3" xfId="6372"/>
    <cellStyle name="_СВОД ПО РЕАЛИЗ." xfId="285"/>
    <cellStyle name="_СВОД ПО РЕАЛИЗ. 2" xfId="2603"/>
    <cellStyle name="_СВОД ПО РЕАЛИЗ. 2 2" xfId="6374"/>
    <cellStyle name="_СВОД ПО РЕАЛИЗ. 3" xfId="4224"/>
    <cellStyle name="_СВОД ПО РЕАЛИЗ._4П" xfId="2604"/>
    <cellStyle name="_СВОД ПО РЕАЛИЗ._4П 2" xfId="2605"/>
    <cellStyle name="_СВОД ПО РЕАЛИЗ._4П 2 2" xfId="6376"/>
    <cellStyle name="_СВОД ПО РЕАЛИЗ._4П 3" xfId="6375"/>
    <cellStyle name="_Связь на 2010 год" xfId="286"/>
    <cellStyle name="_Связь на 2010 год 2" xfId="2606"/>
    <cellStyle name="_Связь на 2010 год 2 2" xfId="6377"/>
    <cellStyle name="_Связь на 2010 год 3" xfId="4225"/>
    <cellStyle name="_Себестоимость" xfId="287"/>
    <cellStyle name="_Себестоимость 2" xfId="288"/>
    <cellStyle name="_Себестоимость 2 2" xfId="2607"/>
    <cellStyle name="_Себестоимость 2 2 2" xfId="6378"/>
    <cellStyle name="_Себестоимость 2 3" xfId="2608"/>
    <cellStyle name="_Себестоимость 2 3 2" xfId="6379"/>
    <cellStyle name="_Себестоимость 2 4" xfId="4227"/>
    <cellStyle name="_Себестоимость 2_4П" xfId="2609"/>
    <cellStyle name="_Себестоимость 2_4П 2" xfId="2610"/>
    <cellStyle name="_Себестоимость 2_4П 2 2" xfId="6381"/>
    <cellStyle name="_Себестоимость 2_4П 3" xfId="6380"/>
    <cellStyle name="_Себестоимость 3" xfId="2611"/>
    <cellStyle name="_Себестоимость 3 2" xfId="6382"/>
    <cellStyle name="_Себестоимость 4" xfId="4226"/>
    <cellStyle name="_Себестоимость 5" xfId="5656"/>
    <cellStyle name="_Себестоимость_4П" xfId="2612"/>
    <cellStyle name="_Себестоимость_4П 2" xfId="2613"/>
    <cellStyle name="_Себестоимость_4П 2 2" xfId="6384"/>
    <cellStyle name="_Себестоимость_4П 3" xfId="6383"/>
    <cellStyle name="_скоррект. расходы по вознагражениям" xfId="289"/>
    <cellStyle name="_скоррект. расходы по вознагражениям 2" xfId="2614"/>
    <cellStyle name="_скоррект. расходы по вознагражениям 2 2" xfId="6385"/>
    <cellStyle name="_скоррект. расходы по вознагражениям 3" xfId="4228"/>
    <cellStyle name="_скоррект. расходы по вознагражениям_4П" xfId="2615"/>
    <cellStyle name="_скоррект. расходы по вознагражениям_4П 2" xfId="2616"/>
    <cellStyle name="_скоррект. расходы по вознагражениям_4П 2 2" xfId="6387"/>
    <cellStyle name="_скоррект. расходы по вознагражениям_4П 3" xfId="6386"/>
    <cellStyle name="_Совета Директоров на 2010 года" xfId="290"/>
    <cellStyle name="_Совета Директоров на 2010 года 2" xfId="2617"/>
    <cellStyle name="_Совета Директоров на 2010 года 2 2" xfId="6388"/>
    <cellStyle name="_Совета Директоров на 2010 года 3" xfId="4229"/>
    <cellStyle name="_Соц. налог 2012, 2013,2014,2015 гг." xfId="291"/>
    <cellStyle name="_Соц. налог 2012, 2013,2014,2015 гг. 2" xfId="2618"/>
    <cellStyle name="_Соц. налог 2012, 2013,2014,2015 гг. 2 2" xfId="6389"/>
    <cellStyle name="_Соц. налог 2012, 2013,2014,2015 гг. 3" xfId="4230"/>
    <cellStyle name="_Соц. налог 2012, 2013,2014,2015 гг._4П" xfId="2619"/>
    <cellStyle name="_Соц. налог 2012, 2013,2014,2015 гг._4П 2" xfId="2620"/>
    <cellStyle name="_Соц. налог 2012, 2013,2014,2015 гг._4П 2 2" xfId="6391"/>
    <cellStyle name="_Соц. налог 2012, 2013,2014,2015 гг._4П 3" xfId="6390"/>
    <cellStyle name="_Спецификация к договору Актобе" xfId="292"/>
    <cellStyle name="_Спецификация к договору Актобе 2" xfId="293"/>
    <cellStyle name="_Спецификация к договору Актобе 2 2" xfId="2621"/>
    <cellStyle name="_Спецификация к договору Актобе 2 2 2" xfId="6392"/>
    <cellStyle name="_Спецификация к договору Актобе 2 3" xfId="2622"/>
    <cellStyle name="_Спецификация к договору Актобе 2 3 2" xfId="6393"/>
    <cellStyle name="_Спецификация к договору Актобе 2 4" xfId="4232"/>
    <cellStyle name="_Спецификация к договору Актобе 2_4П" xfId="2623"/>
    <cellStyle name="_Спецификация к договору Актобе 2_4П 2" xfId="2624"/>
    <cellStyle name="_Спецификация к договору Актобе 2_4П 2 2" xfId="6395"/>
    <cellStyle name="_Спецификация к договору Актобе 2_4П 3" xfId="6394"/>
    <cellStyle name="_Спецификация к договору Актобе 3" xfId="2625"/>
    <cellStyle name="_Спецификация к договору Актобе 3 2" xfId="6396"/>
    <cellStyle name="_Спецификация к договору Актобе 4" xfId="4231"/>
    <cellStyle name="_Спецификация к договору Актобе 5" xfId="5655"/>
    <cellStyle name="_Тарифная смета АО АЖК" xfId="294"/>
    <cellStyle name="_Тарифная смета АО АЖК 2" xfId="2626"/>
    <cellStyle name="_Тарифная смета АО АЖК 2 2" xfId="6397"/>
    <cellStyle name="_Тарифная смета АО АЖК 3" xfId="4233"/>
    <cellStyle name="_Тех обслуж замена запчастей" xfId="295"/>
    <cellStyle name="_Тех обслуж замена запчастей 2" xfId="2627"/>
    <cellStyle name="_Тех обслуж замена запчастей 2 2" xfId="6398"/>
    <cellStyle name="_Тех обслуж замена запчастей 3" xfId="4234"/>
    <cellStyle name="_ТИС расшифровка" xfId="296"/>
    <cellStyle name="_ТИС расшифровка 2" xfId="2628"/>
    <cellStyle name="_ТИС расшифровка 2 2" xfId="6399"/>
    <cellStyle name="_ТИС расшифровка 3" xfId="4235"/>
    <cellStyle name="_ТОО БАК МСФО ФИН ОТЧ 31.12.08" xfId="297"/>
    <cellStyle name="_ТОО БАК МСФО ФИН ОТЧ 31.12.08 2" xfId="2629"/>
    <cellStyle name="_ТОО БАК МСФО ФИН ОТЧ 31.12.08 2 2" xfId="6400"/>
    <cellStyle name="_ТОО БАК МСФО ФИН ОТЧ 31.12.08 3" xfId="4236"/>
    <cellStyle name="_ТОО БАК МСФО ФИН ОТЧ 31.12.08_4П" xfId="2630"/>
    <cellStyle name="_ТОО БАК МСФО ФИН ОТЧ 31.12.08_4П 2" xfId="2631"/>
    <cellStyle name="_ТОО БАК МСФО ФИН ОТЧ 31.12.08_4П 2 2" xfId="6402"/>
    <cellStyle name="_ТОО БАК МСФО ФИН ОТЧ 31.12.08_4П 3" xfId="6401"/>
    <cellStyle name="_ТС 2008 с расшифровками от 03,09,2007" xfId="298"/>
    <cellStyle name="_ТС 2008 с расшифровками от 03,09,2007 2" xfId="2632"/>
    <cellStyle name="_ТС 2008 с расшифровками от 03,09,2007 2 2" xfId="6403"/>
    <cellStyle name="_ТС 2008 с расшифровками от 03,09,2007 3" xfId="4237"/>
    <cellStyle name="_ТС 2011г" xfId="299"/>
    <cellStyle name="_ТС 2011г 2" xfId="2633"/>
    <cellStyle name="_ТС 2011г 2 2" xfId="6404"/>
    <cellStyle name="_ТС 2011г 3" xfId="4238"/>
    <cellStyle name="_ТС на 2010 год расшифровки" xfId="300"/>
    <cellStyle name="_ТС на 2010 год расшифровки 2" xfId="2634"/>
    <cellStyle name="_ТС на 2010 год расшифровки 2 2" xfId="6405"/>
    <cellStyle name="_ТС на 2010 год расшифровки 3" xfId="4239"/>
    <cellStyle name="_услуги свзязи Производство" xfId="301"/>
    <cellStyle name="_услуги свзязи Производство 2" xfId="2635"/>
    <cellStyle name="_услуги свзязи Производство 2 2" xfId="6406"/>
    <cellStyle name="_услуги свзязи Производство 3" xfId="4240"/>
    <cellStyle name="_услуги свзязи Производство_4П" xfId="2636"/>
    <cellStyle name="_услуги свзязи Производство_4П 2" xfId="2637"/>
    <cellStyle name="_услуги свзязи Производство_4П 2 2" xfId="6408"/>
    <cellStyle name="_услуги свзязи Производство_4П 3" xfId="6407"/>
    <cellStyle name="_услуги связи" xfId="302"/>
    <cellStyle name="_услуги связи 2" xfId="2638"/>
    <cellStyle name="_услуги связи 2 2" xfId="6409"/>
    <cellStyle name="_услуги связи 3" xfId="4241"/>
    <cellStyle name="_услуги связи_4П" xfId="2639"/>
    <cellStyle name="_услуги связи_4П 2" xfId="2640"/>
    <cellStyle name="_услуги связи_4П 2 2" xfId="6411"/>
    <cellStyle name="_услуги связи_4П 3" xfId="6410"/>
    <cellStyle name="_Утв СД Бюджет расшиф 29 12 05" xfId="303"/>
    <cellStyle name="_Утв СД Бюджет расшиф 29 12 05 2" xfId="304"/>
    <cellStyle name="_Утв СД Бюджет расшиф 29 12 05 2 2" xfId="2641"/>
    <cellStyle name="_Утв СД Бюджет расшиф 29 12 05 2 2 2" xfId="6412"/>
    <cellStyle name="_Утв СД Бюджет расшиф 29 12 05 2 3" xfId="2642"/>
    <cellStyle name="_Утв СД Бюджет расшиф 29 12 05 2 3 2" xfId="6413"/>
    <cellStyle name="_Утв СД Бюджет расшиф 29 12 05 2 4" xfId="4243"/>
    <cellStyle name="_Утв СД Бюджет расшиф 29 12 05 2_4П" xfId="2643"/>
    <cellStyle name="_Утв СД Бюджет расшиф 29 12 05 2_4П 2" xfId="2644"/>
    <cellStyle name="_Утв СД Бюджет расшиф 29 12 05 2_4П 2 2" xfId="6415"/>
    <cellStyle name="_Утв СД Бюджет расшиф 29 12 05 2_4П 3" xfId="6414"/>
    <cellStyle name="_Утв СД Бюджет расшиф 29 12 05 3" xfId="2645"/>
    <cellStyle name="_Утв СД Бюджет расшиф 29 12 05 3 2" xfId="6416"/>
    <cellStyle name="_Утв СД Бюджет расшиф 29 12 05 4" xfId="4242"/>
    <cellStyle name="_Утв СД Бюджет расшиф 29 12 05 5" xfId="5654"/>
    <cellStyle name="_Утв СД Бюджет расшиф 29 12 05_4П" xfId="2646"/>
    <cellStyle name="_Утв СД Бюджет расшиф 29 12 05_4П 2" xfId="2647"/>
    <cellStyle name="_Утв СД Бюджет расшиф 29 12 05_4П 2 2" xfId="6418"/>
    <cellStyle name="_Утв СД Бюджет расшиф 29 12 05_4П 3" xfId="6417"/>
    <cellStyle name="_УЭУ Ф3" xfId="305"/>
    <cellStyle name="_УЭУ Ф3 2" xfId="306"/>
    <cellStyle name="_УЭУ Ф3 2 2" xfId="2648"/>
    <cellStyle name="_УЭУ Ф3 2 2 2" xfId="6419"/>
    <cellStyle name="_УЭУ Ф3 2 3" xfId="2649"/>
    <cellStyle name="_УЭУ Ф3 2 3 2" xfId="6420"/>
    <cellStyle name="_УЭУ Ф3 2 4" xfId="4245"/>
    <cellStyle name="_УЭУ Ф3 2_4П" xfId="2650"/>
    <cellStyle name="_УЭУ Ф3 2_4П 2" xfId="2651"/>
    <cellStyle name="_УЭУ Ф3 2_4П 2 2" xfId="6422"/>
    <cellStyle name="_УЭУ Ф3 2_4П 3" xfId="6421"/>
    <cellStyle name="_УЭУ Ф3 3" xfId="2652"/>
    <cellStyle name="_УЭУ Ф3 3 2" xfId="6423"/>
    <cellStyle name="_УЭУ Ф3 4" xfId="4244"/>
    <cellStyle name="_УЭУ Ф3 5" xfId="5653"/>
    <cellStyle name="_Факт КТГ за 1-кв.2007г+." xfId="307"/>
    <cellStyle name="_Факт КТГ за 1-кв.2007г+. 2" xfId="308"/>
    <cellStyle name="_Факт КТГ за 1-кв.2007г+. 2 2" xfId="2653"/>
    <cellStyle name="_Факт КТГ за 1-кв.2007г+. 2 2 2" xfId="6424"/>
    <cellStyle name="_Факт КТГ за 1-кв.2007г+. 2 3" xfId="2654"/>
    <cellStyle name="_Факт КТГ за 1-кв.2007г+. 2 3 2" xfId="6425"/>
    <cellStyle name="_Факт КТГ за 1-кв.2007г+. 2 4" xfId="4247"/>
    <cellStyle name="_Факт КТГ за 1-кв.2007г+. 2_4П" xfId="2655"/>
    <cellStyle name="_Факт КТГ за 1-кв.2007г+. 2_4П 2" xfId="2656"/>
    <cellStyle name="_Факт КТГ за 1-кв.2007г+. 2_4П 2 2" xfId="6427"/>
    <cellStyle name="_Факт КТГ за 1-кв.2007г+. 2_4П 3" xfId="6426"/>
    <cellStyle name="_Факт КТГ за 1-кв.2007г+. 3" xfId="2657"/>
    <cellStyle name="_Факт КТГ за 1-кв.2007г+. 3 2" xfId="6428"/>
    <cellStyle name="_Факт КТГ за 1-кв.2007г+. 4" xfId="4246"/>
    <cellStyle name="_Факт КТГ за 1-кв.2007г+. 5" xfId="7467"/>
    <cellStyle name="_Факт КТГ за 1-кв.2007г+._4П" xfId="2658"/>
    <cellStyle name="_Факт КТГ за 1-кв.2007г+._4П 2" xfId="2659"/>
    <cellStyle name="_Факт КТГ за 1-кв.2007г+._4П 2 2" xfId="6430"/>
    <cellStyle name="_Факт КТГ за 1-кв.2007г+._4П 3" xfId="6429"/>
    <cellStyle name="_ФОРМА 2011-2015 годы  АО АЖК для работы посл 160710" xfId="309"/>
    <cellStyle name="_ФОРМА 2011-2015 годы  АО АЖК для работы посл 160710 (2)" xfId="310"/>
    <cellStyle name="_ФОРМА 2011-2015 годы  АО АЖК для работы посл 160710 (2) 2" xfId="2660"/>
    <cellStyle name="_ФОРМА 2011-2015 годы  АО АЖК для работы посл 160710 (2) 2 2" xfId="6431"/>
    <cellStyle name="_ФОРМА 2011-2015 годы  АО АЖК для работы посл 160710 (2) 3" xfId="4249"/>
    <cellStyle name="_ФОРМА 2011-2015 годы  АО АЖК для работы посл 160710 (2)_4П" xfId="2661"/>
    <cellStyle name="_ФОРМА 2011-2015 годы  АО АЖК для работы посл 160710 (2)_4П 2" xfId="2662"/>
    <cellStyle name="_ФОРМА 2011-2015 годы  АО АЖК для работы посл 160710 (2)_4П 2 2" xfId="6433"/>
    <cellStyle name="_ФОРМА 2011-2015 годы  АО АЖК для работы посл 160710 (2)_4П 3" xfId="6432"/>
    <cellStyle name="_ФОРМА 2011-2015 годы  АО АЖК для работы посл 160710 2" xfId="2663"/>
    <cellStyle name="_ФОРМА 2011-2015 годы  АО АЖК для работы посл 160710 2 2" xfId="6434"/>
    <cellStyle name="_ФОРМА 2011-2015 годы  АО АЖК для работы посл 160710 3" xfId="4248"/>
    <cellStyle name="_ФОРМА 2011-2015 годы  АО АЖК для работы посл 160710 4" xfId="7466"/>
    <cellStyle name="_ФОРМА 2011-2015 годы  АО АЖК для работы посл 160710_4П" xfId="2664"/>
    <cellStyle name="_ФОРМА 2011-2015 годы  АО АЖК для работы посл 160710_4П 2" xfId="2665"/>
    <cellStyle name="_ФОРМА 2011-2015 годы  АО АЖК для работы посл 160710_4П 2 2" xfId="6436"/>
    <cellStyle name="_ФОРМА 2011-2015 годы  АО АЖК для работы посл 160710_4П 3" xfId="6435"/>
    <cellStyle name="_Форма дуль 2" xfId="311"/>
    <cellStyle name="_Форма дуль 2 2" xfId="312"/>
    <cellStyle name="_Форма дуль 2 2 2" xfId="2666"/>
    <cellStyle name="_Форма дуль 2 2 2 2" xfId="6437"/>
    <cellStyle name="_Форма дуль 2 2 3" xfId="2667"/>
    <cellStyle name="_Форма дуль 2 2 3 2" xfId="6438"/>
    <cellStyle name="_Форма дуль 2 2 4" xfId="4251"/>
    <cellStyle name="_Форма дуль 2 2_4П" xfId="2668"/>
    <cellStyle name="_Форма дуль 2 2_4П 2" xfId="2669"/>
    <cellStyle name="_Форма дуль 2 2_4П 2 2" xfId="6440"/>
    <cellStyle name="_Форма дуль 2 2_4П 3" xfId="6439"/>
    <cellStyle name="_Форма дуль 2 3" xfId="2670"/>
    <cellStyle name="_Форма дуль 2 3 2" xfId="6441"/>
    <cellStyle name="_Форма дуль 2 4" xfId="4250"/>
    <cellStyle name="_Форма дуль 2 5" xfId="7465"/>
    <cellStyle name="_Форма дуль 2_4П" xfId="2671"/>
    <cellStyle name="_Форма дуль 2_4П 2" xfId="2672"/>
    <cellStyle name="_Форма дуль 2_4П 2 2" xfId="6443"/>
    <cellStyle name="_Форма дуль 2_4П 3" xfId="6442"/>
    <cellStyle name="_Формы БП_ Юкос (послед)" xfId="2673"/>
    <cellStyle name="_Формы БП_ Юкос (послед) 2" xfId="6444"/>
    <cellStyle name="_Формы МСФО- для ДЧП КМГ-Финотчет-1 кв.2007 г." xfId="313"/>
    <cellStyle name="_Формы МСФО- для ДЧП КМГ-Финотчет-1 кв.2007 г. 2" xfId="2674"/>
    <cellStyle name="_Формы МСФО- для ДЧП КМГ-Финотчет-1 кв.2007 г. 2 2" xfId="6445"/>
    <cellStyle name="_Формы МСФО- для ДЧП КМГ-Финотчет-1 кв.2007 г. 3" xfId="4252"/>
    <cellStyle name="_ФОТ на 2010 годПОВЫШЕНИЕ на 9% (выпл.в разм.окл.АУП)" xfId="314"/>
    <cellStyle name="_ФОТ на 2010 годПОВЫШЕНИЕ на 9% (выпл.в разм.окл.АУП) 2" xfId="2675"/>
    <cellStyle name="_ФОТ на 2010 годПОВЫШЕНИЕ на 9% (выпл.в разм.окл.АУП) 2 2" xfId="6446"/>
    <cellStyle name="_ФОТ на 2010 годПОВЫШЕНИЕ на 9% (выпл.в разм.окл.АУП) 3" xfId="4253"/>
    <cellStyle name="_ФОТ на 2010 годПОВЫШЕНИЕ на 9% (выпл.в разм.окл.АУП)_4П" xfId="2676"/>
    <cellStyle name="_ФОТ на 2010 годПОВЫШЕНИЕ на 9% (выпл.в разм.окл.АУП)_4П 2" xfId="2677"/>
    <cellStyle name="_ФОТ на 2010 годПОВЫШЕНИЕ на 9% (выпл.в разм.окл.АУП)_4П 2 2" xfId="6448"/>
    <cellStyle name="_ФОТ на 2010 годПОВЫШЕНИЕ на 9% (выпл.в разм.окл.АУП)_4П 3" xfId="6447"/>
    <cellStyle name="_ФОТ по  ТС и БЮДЖЕТ на 2012 г.План по мес." xfId="315"/>
    <cellStyle name="_ФОТ по  ТС и БЮДЖЕТ на 2012 г.План по мес. 2" xfId="2678"/>
    <cellStyle name="_ФОТ по  ТС и БЮДЖЕТ на 2012 г.План по мес. 2 2" xfId="6449"/>
    <cellStyle name="_ФОТ по  ТС и БЮДЖЕТ на 2012 г.План по мес. 3" xfId="4254"/>
    <cellStyle name="_ФОТ по  ТС и БЮДЖЕТ на 2012 г.План по мес._4П" xfId="2679"/>
    <cellStyle name="_ФОТ по  ТС и БЮДЖЕТ на 2012 г.План по мес._4П 2" xfId="2680"/>
    <cellStyle name="_ФОТ по  ТС и БЮДЖЕТ на 2012 г.План по мес._4П 2 2" xfId="6451"/>
    <cellStyle name="_ФОТ по  ТС и БЮДЖЕТ на 2012 г.План по мес._4П 3" xfId="6450"/>
    <cellStyle name="_ФОТ по  ТС и БЮДЖЕТ на 2013 г.План по мес." xfId="316"/>
    <cellStyle name="_ФОТ по  ТС и БЮДЖЕТ на 2013 г.План по мес. 2" xfId="2681"/>
    <cellStyle name="_ФОТ по  ТС и БЮДЖЕТ на 2013 г.План по мес. 2 2" xfId="6452"/>
    <cellStyle name="_ФОТ по  ТС и БЮДЖЕТ на 2013 г.План по мес. 3" xfId="4255"/>
    <cellStyle name="_ФОТ по  ТС и БЮДЖЕТ на 2013 г.План по мес._4П" xfId="2682"/>
    <cellStyle name="_ФОТ по  ТС и БЮДЖЕТ на 2013 г.План по мес._4П 2" xfId="2683"/>
    <cellStyle name="_ФОТ по  ТС и БЮДЖЕТ на 2013 г.План по мес._4П 2 2" xfId="6454"/>
    <cellStyle name="_ФОТ по  ТС и БЮДЖЕТ на 2013 г.План по мес._4П 3" xfId="6453"/>
    <cellStyle name="_шаблон к письму нк 03-8777" xfId="2684"/>
    <cellStyle name="_шаблон к письму нк 03-8777 2" xfId="6455"/>
    <cellStyle name="_январь-май 2007" xfId="317"/>
    <cellStyle name="_январь-май 2007 2" xfId="2685"/>
    <cellStyle name="_январь-май 2007 2 2" xfId="6456"/>
    <cellStyle name="_январь-май 2007 3" xfId="4256"/>
    <cellStyle name="_январь-май 2007_4П" xfId="2686"/>
    <cellStyle name="_январь-май 2007_4П 2" xfId="2687"/>
    <cellStyle name="_январь-май 2007_4П 2 2" xfId="6458"/>
    <cellStyle name="_январь-май 2007_4П 3" xfId="6457"/>
    <cellStyle name="”€?ђ?‘?‚›?" xfId="318"/>
    <cellStyle name="”€ЌЂЌ‘Ћ‚›‰" xfId="319"/>
    <cellStyle name="”€ќђќ‘ћ‚›‰ 2" xfId="2688"/>
    <cellStyle name="”€ЌЂЌ‘Ћ‚›‰ 3" xfId="2689"/>
    <cellStyle name="”€ЌЂЌ‘Ћ‚›‰ 3 2" xfId="6460"/>
    <cellStyle name="”€ЌЂЌ‘Ћ‚›‰ 4" xfId="4258"/>
    <cellStyle name="”€ЌЂЌ‘Ћ‚›‰ 5" xfId="7464"/>
    <cellStyle name="”€ЌЂЌ‘Ћ‚›‰_4П" xfId="2690"/>
    <cellStyle name="”€қђқ‘һ‚›ү" xfId="320"/>
    <cellStyle name="”€љ‘€ђ?‚ђ??›?" xfId="321"/>
    <cellStyle name="”€Љ‘€ђҺ‚ЂҚҚ›ү" xfId="322"/>
    <cellStyle name="”€Љ‘€ђҺ‚ЂҚҚ›ү 2" xfId="2691"/>
    <cellStyle name="”€Љ‘€ђҺ‚ЂҚҚ›ү 2 2" xfId="6461"/>
    <cellStyle name="”€Љ‘€ђҺ‚ЂҚҚ›ү 3" xfId="4261"/>
    <cellStyle name="”€Љ‘€ђЋ‚ЂЌЌ›‰" xfId="323"/>
    <cellStyle name="”€љ‘€ђћ‚ђќќ›‰ 2" xfId="2692"/>
    <cellStyle name="”€Љ‘€ђЋ‚ЂЌЌ›‰ 3" xfId="2693"/>
    <cellStyle name="”€Љ‘€ђЋ‚ЂЌЌ›‰ 3 2" xfId="6463"/>
    <cellStyle name="”€Љ‘€ђЋ‚ЂЌЌ›‰ 4" xfId="4262"/>
    <cellStyle name="”€Љ‘€ђЋ‚ЂЌЌ›‰ 5" xfId="5652"/>
    <cellStyle name="”€Љ‘€ђЋ‚ЂЌЌ›‰_4П" xfId="2694"/>
    <cellStyle name="”ќђќ‘ћ‚›‰" xfId="324"/>
    <cellStyle name="”ќђќ‘ћ‚›‰ 2" xfId="325"/>
    <cellStyle name="”ќђќ‘ћ‚›‰ 2 2" xfId="2695"/>
    <cellStyle name="”ќђќ‘ћ‚›‰ 2 3" xfId="2696"/>
    <cellStyle name="”љ‘ђћ‚ђќќ›‰" xfId="326"/>
    <cellStyle name="”љ‘ђћ‚ђќќ›‰ 2" xfId="327"/>
    <cellStyle name="”љ‘ђћ‚ђќќ›‰ 2 2" xfId="2697"/>
    <cellStyle name="”љ‘ђћ‚ђќќ›‰ 2 3" xfId="2698"/>
    <cellStyle name="„…?…†?›?" xfId="328"/>
    <cellStyle name="„…ќ…†ќ›‰" xfId="329"/>
    <cellStyle name="„…ќ…†ќ›‰ 2" xfId="330"/>
    <cellStyle name="„…ќ…†ќ›‰ 2 2" xfId="2699"/>
    <cellStyle name="„…ќ…†ќ›‰ 2 3" xfId="2700"/>
    <cellStyle name="„…ќ…†ќ›‰_4П" xfId="2701"/>
    <cellStyle name="„…қ…†қ›ү" xfId="331"/>
    <cellStyle name="€’???‚›?" xfId="332"/>
    <cellStyle name="€’???‚›? 2" xfId="2702"/>
    <cellStyle name="€’???‚›? 2 2" xfId="6470"/>
    <cellStyle name="€’???‚›? 3" xfId="4271"/>
    <cellStyle name="€’???‚›?_4П" xfId="2703"/>
    <cellStyle name="€’һғһ‚›ү" xfId="333"/>
    <cellStyle name="€’һғһ‚›ү 2" xfId="2704"/>
    <cellStyle name="€’һғһ‚›ү 2 2" xfId="6471"/>
    <cellStyle name="€’һғһ‚›ү 3" xfId="4272"/>
    <cellStyle name="€’ЋѓЋ‚›‰" xfId="334"/>
    <cellStyle name="€’ћѓћ‚›‰ 2" xfId="2705"/>
    <cellStyle name="€’ћѓћ‚›‰ 2 2" xfId="2706"/>
    <cellStyle name="€’ћѓћ‚›‰ 2 2 2" xfId="6473"/>
    <cellStyle name="€’ћѓћ‚›‰ 2 3" xfId="6472"/>
    <cellStyle name="€’ЋѓЋ‚›‰ 3" xfId="2707"/>
    <cellStyle name="€’ЋѓЋ‚›‰ 3 2" xfId="6474"/>
    <cellStyle name="€’ЋѓЋ‚›‰ 4" xfId="4273"/>
    <cellStyle name="€’ЋѓЋ‚›‰ 5" xfId="5651"/>
    <cellStyle name="€’ЋѓЋ‚›‰_4П" xfId="2708"/>
    <cellStyle name="=C:\WINNT35\SYSTEM32\COMMAND.COM" xfId="335"/>
    <cellStyle name="=C:\WINNT35\SYSTEM32\COMMAND.COM 2" xfId="2709"/>
    <cellStyle name="=C:\WINNT35\SYSTEM32\COMMAND.COM 2 2" xfId="6475"/>
    <cellStyle name="=C:\WINNT35\SYSTEM32\COMMAND.COM 3" xfId="4274"/>
    <cellStyle name="‡ђѓћ‹ћ‚ћљ1" xfId="336"/>
    <cellStyle name="‡ђѓћ‹ћ‚ћљ1 2" xfId="337"/>
    <cellStyle name="‡ђѓћ‹ћ‚ћљ1 2 2" xfId="2710"/>
    <cellStyle name="‡ђѓћ‹ћ‚ћљ1 2 2 2" xfId="6476"/>
    <cellStyle name="‡ђѓћ‹ћ‚ћљ1 2 3" xfId="2711"/>
    <cellStyle name="‡ђѓћ‹ћ‚ћљ1 2 3 2" xfId="6477"/>
    <cellStyle name="‡ђѓћ‹ћ‚ћљ1 2 4" xfId="4276"/>
    <cellStyle name="‡ђѓћ‹ћ‚ћљ1 3" xfId="2712"/>
    <cellStyle name="‡ђѓћ‹ћ‚ћљ1 3 2" xfId="6478"/>
    <cellStyle name="‡ђѓћ‹ћ‚ћљ1 4" xfId="4275"/>
    <cellStyle name="‡ђѓћ‹ћ‚ћљ1_4П" xfId="2713"/>
    <cellStyle name="‡ђѓћ‹ћ‚ћљ2" xfId="338"/>
    <cellStyle name="‡ђѓћ‹ћ‚ћљ2 2" xfId="339"/>
    <cellStyle name="‡ђѓћ‹ћ‚ћљ2 2 2" xfId="2714"/>
    <cellStyle name="‡ђѓћ‹ћ‚ћљ2 2 2 2" xfId="6479"/>
    <cellStyle name="‡ђѓћ‹ћ‚ћљ2 2 3" xfId="2715"/>
    <cellStyle name="‡ђѓћ‹ћ‚ћљ2 2 3 2" xfId="6480"/>
    <cellStyle name="‡ђѓћ‹ћ‚ћљ2 2 4" xfId="4278"/>
    <cellStyle name="‡ђѓћ‹ћ‚ћљ2 3" xfId="2716"/>
    <cellStyle name="‡ђѓћ‹ћ‚ћљ2 3 2" xfId="6481"/>
    <cellStyle name="‡ђѓћ‹ћ‚ћљ2 4" xfId="4277"/>
    <cellStyle name="‡ђѓћ‹ћ‚ћљ2_4П" xfId="2717"/>
    <cellStyle name="•WЏЂ_ЉO‰?—a‹?" xfId="2718"/>
    <cellStyle name="’ћѓћ‚›‰" xfId="340"/>
    <cellStyle name="’ћѓћ‚›‰ 2" xfId="341"/>
    <cellStyle name="’ћѓћ‚›‰ 2 2" xfId="2719"/>
    <cellStyle name="’ћѓћ‚›‰ 2 2 2" xfId="6482"/>
    <cellStyle name="’ћѓћ‚›‰ 2 3" xfId="2720"/>
    <cellStyle name="’ћѓћ‚›‰ 2 3 2" xfId="6483"/>
    <cellStyle name="’ћѓћ‚›‰ 2 4" xfId="4280"/>
    <cellStyle name="’ћѓћ‚›‰ 3" xfId="2721"/>
    <cellStyle name="’ћѓћ‚›‰ 3 2" xfId="6484"/>
    <cellStyle name="’ћѓћ‚›‰ 4" xfId="4279"/>
    <cellStyle name="" xfId="342"/>
    <cellStyle name="" xfId="343"/>
    <cellStyle name=" 2" xfId="2722"/>
    <cellStyle name=" 2" xfId="2723"/>
    <cellStyle name=" 2 2" xfId="6485"/>
    <cellStyle name=" 2 2" xfId="6486"/>
    <cellStyle name=" 2 3" xfId="7596"/>
    <cellStyle name=" 2 3" xfId="7597"/>
    <cellStyle name=" 3" xfId="4281"/>
    <cellStyle name=" 3" xfId="4282"/>
    <cellStyle name=" 4" xfId="5701"/>
    <cellStyle name=" 4" xfId="5650"/>
    <cellStyle name="_06.09" xfId="344"/>
    <cellStyle name="_06.09" xfId="345"/>
    <cellStyle name="_06.09 2" xfId="4283"/>
    <cellStyle name="_06.09 2" xfId="4284"/>
    <cellStyle name="_06.09 3" xfId="3956"/>
    <cellStyle name="_06.09 3" xfId="5649"/>
    <cellStyle name="_10 месяцев 2010 амортизация" xfId="346"/>
    <cellStyle name="_10 месяцев 2010 амортизация" xfId="347"/>
    <cellStyle name="_10 месяцев 2010 амортизация 2" xfId="4285"/>
    <cellStyle name="_10 месяцев 2010 амортизация 2" xfId="4286"/>
    <cellStyle name="_10 месяцев 2010 амортизация 3" xfId="3957"/>
    <cellStyle name="_10 месяцев 2010 амортизация 3" xfId="7463"/>
    <cellStyle name="_3. Пакет на ежеквартальной основе" xfId="348"/>
    <cellStyle name="_3. Пакет на ежеквартальной основе" xfId="349"/>
    <cellStyle name="_3. Пакет на ежеквартальной основе 2" xfId="4287"/>
    <cellStyle name="_3. Пакет на ежеквартальной основе 2" xfId="4288"/>
    <cellStyle name="_3. Пакет на ежеквартальной основе 3" xfId="5647"/>
    <cellStyle name="_3. Пакет на ежеквартальной основе 3" xfId="7462"/>
    <cellStyle name="_Бюджет 2010" xfId="350"/>
    <cellStyle name="_Бюджет 2010" xfId="351"/>
    <cellStyle name="_Бюджет 2010 2" xfId="2724"/>
    <cellStyle name="_Бюджет 2010 2" xfId="2725"/>
    <cellStyle name="_Бюджет 2010 2 2" xfId="6487"/>
    <cellStyle name="_Бюджет 2010 2 2" xfId="6488"/>
    <cellStyle name="_Бюджет 2010 2 3" xfId="7598"/>
    <cellStyle name="_Бюджет 2010 2 3" xfId="7599"/>
    <cellStyle name="_Бюджет 2010 3" xfId="2726"/>
    <cellStyle name="_Бюджет 2010 3" xfId="2727"/>
    <cellStyle name="_Бюджет 2010 3 2" xfId="6489"/>
    <cellStyle name="_Бюджет 2010 3 2" xfId="6490"/>
    <cellStyle name="_Бюджет 2010 3 3" xfId="7600"/>
    <cellStyle name="_Бюджет 2010 3 3" xfId="7601"/>
    <cellStyle name="_Бюджет 2010 4" xfId="2728"/>
    <cellStyle name="_Бюджет 2010 4" xfId="2729"/>
    <cellStyle name="_Бюджет 2010 4 2" xfId="6491"/>
    <cellStyle name="_Бюджет 2010 4 2" xfId="6492"/>
    <cellStyle name="_Бюджет 2010 4 3" xfId="7602"/>
    <cellStyle name="_Бюджет 2010 4 3" xfId="7603"/>
    <cellStyle name="_Бюджет 2010 5" xfId="2730"/>
    <cellStyle name="_Бюджет 2010 5" xfId="2731"/>
    <cellStyle name="_Бюджет 2010 5 2" xfId="6493"/>
    <cellStyle name="_Бюджет 2010 5 2" xfId="6494"/>
    <cellStyle name="_Бюджет 2010 5 3" xfId="7604"/>
    <cellStyle name="_Бюджет 2010 5 3" xfId="7605"/>
    <cellStyle name="_Бюджет 2010 6" xfId="4289"/>
    <cellStyle name="_Бюджет 2010 6" xfId="4290"/>
    <cellStyle name="_Бюджет 2010 7" xfId="7461"/>
    <cellStyle name="_Бюджет 2010 7" xfId="5646"/>
    <cellStyle name="_Бюджет АО АлэС_2011_2015" xfId="352"/>
    <cellStyle name="_Бюджет АО АлэС_2011_2015" xfId="353"/>
    <cellStyle name="_Бюджет АО АлэС_2011_2015 2" xfId="2732"/>
    <cellStyle name="_Бюджет АО АлэС_2011_2015 2" xfId="2733"/>
    <cellStyle name="_Бюджет АО АлэС_2011_2015 2 2" xfId="6495"/>
    <cellStyle name="_Бюджет АО АлэС_2011_2015 2 2" xfId="6496"/>
    <cellStyle name="_Бюджет АО АлэС_2011_2015 2 3" xfId="7606"/>
    <cellStyle name="_Бюджет АО АлэС_2011_2015 2 3" xfId="7607"/>
    <cellStyle name="_Бюджет АО АлэС_2011_2015 3" xfId="4291"/>
    <cellStyle name="_Бюджет АО АлэС_2011_2015 3" xfId="4292"/>
    <cellStyle name="_Бюджет АО АлэС_2011_2015 4" xfId="5645"/>
    <cellStyle name="_Бюджет АО АлэС_2011_2015 4" xfId="5644"/>
    <cellStyle name="_бюджет на 2009 ТЭЦ-1." xfId="354"/>
    <cellStyle name="_бюджет на 2009 ТЭЦ-1." xfId="355"/>
    <cellStyle name="_бюджет на 2009 ТЭЦ-1. 10" xfId="356"/>
    <cellStyle name="_бюджет на 2009 ТЭЦ-1. 10" xfId="357"/>
    <cellStyle name="_бюджет на 2009 ТЭЦ-1. 10 2" xfId="4295"/>
    <cellStyle name="_бюджет на 2009 ТЭЦ-1. 10 2" xfId="4296"/>
    <cellStyle name="_бюджет на 2009 ТЭЦ-1. 10 3" xfId="7459"/>
    <cellStyle name="_бюджет на 2009 ТЭЦ-1. 10 3" xfId="5642"/>
    <cellStyle name="_бюджет на 2009 ТЭЦ-1. 11" xfId="358"/>
    <cellStyle name="_бюджет на 2009 ТЭЦ-1. 11" xfId="359"/>
    <cellStyle name="_бюджет на 2009 ТЭЦ-1. 11 2" xfId="4297"/>
    <cellStyle name="_бюджет на 2009 ТЭЦ-1. 11 2" xfId="4298"/>
    <cellStyle name="_бюджет на 2009 ТЭЦ-1. 11 3" xfId="5641"/>
    <cellStyle name="_бюджет на 2009 ТЭЦ-1. 11 3" xfId="5639"/>
    <cellStyle name="_бюджет на 2009 ТЭЦ-1. 12" xfId="360"/>
    <cellStyle name="_бюджет на 2009 ТЭЦ-1. 12" xfId="361"/>
    <cellStyle name="_бюджет на 2009 ТЭЦ-1. 12 2" xfId="4299"/>
    <cellStyle name="_бюджет на 2009 ТЭЦ-1. 12 2" xfId="4300"/>
    <cellStyle name="_бюджет на 2009 ТЭЦ-1. 12 3" xfId="5638"/>
    <cellStyle name="_бюджет на 2009 ТЭЦ-1. 12 3" xfId="5637"/>
    <cellStyle name="_бюджет на 2009 ТЭЦ-1. 13" xfId="2734"/>
    <cellStyle name="_бюджет на 2009 ТЭЦ-1. 13" xfId="2735"/>
    <cellStyle name="_бюджет на 2009 ТЭЦ-1. 13 2" xfId="6497"/>
    <cellStyle name="_бюджет на 2009 ТЭЦ-1. 13 2" xfId="6498"/>
    <cellStyle name="_бюджет на 2009 ТЭЦ-1. 13 3" xfId="7608"/>
    <cellStyle name="_бюджет на 2009 ТЭЦ-1. 13 3" xfId="7609"/>
    <cellStyle name="_бюджет на 2009 ТЭЦ-1. 14" xfId="4293"/>
    <cellStyle name="_бюджет на 2009 ТЭЦ-1. 14" xfId="4294"/>
    <cellStyle name="_бюджет на 2009 ТЭЦ-1. 15" xfId="5643"/>
    <cellStyle name="_бюджет на 2009 ТЭЦ-1. 15" xfId="7460"/>
    <cellStyle name="_бюджет на 2009 ТЭЦ-1. 2" xfId="362"/>
    <cellStyle name="_бюджет на 2009 ТЭЦ-1. 2" xfId="363"/>
    <cellStyle name="_бюджет на 2009 ТЭЦ-1. 2 2" xfId="4301"/>
    <cellStyle name="_бюджет на 2009 ТЭЦ-1. 2 2" xfId="4302"/>
    <cellStyle name="_бюджет на 2009 ТЭЦ-1. 2 3" xfId="5636"/>
    <cellStyle name="_бюджет на 2009 ТЭЦ-1. 2 3" xfId="7458"/>
    <cellStyle name="_бюджет на 2009 ТЭЦ-1. 3" xfId="364"/>
    <cellStyle name="_бюджет на 2009 ТЭЦ-1. 3" xfId="365"/>
    <cellStyle name="_бюджет на 2009 ТЭЦ-1. 3 2" xfId="4303"/>
    <cellStyle name="_бюджет на 2009 ТЭЦ-1. 3 2" xfId="4304"/>
    <cellStyle name="_бюджет на 2009 ТЭЦ-1. 3 3" xfId="5635"/>
    <cellStyle name="_бюджет на 2009 ТЭЦ-1. 3 3" xfId="3954"/>
    <cellStyle name="_бюджет на 2009 ТЭЦ-1. 4" xfId="366"/>
    <cellStyle name="_бюджет на 2009 ТЭЦ-1. 4" xfId="367"/>
    <cellStyle name="_бюджет на 2009 ТЭЦ-1. 4 2" xfId="4305"/>
    <cellStyle name="_бюджет на 2009 ТЭЦ-1. 4 2" xfId="4306"/>
    <cellStyle name="_бюджет на 2009 ТЭЦ-1. 4 3" xfId="5634"/>
    <cellStyle name="_бюджет на 2009 ТЭЦ-1. 4 3" xfId="7457"/>
    <cellStyle name="_бюджет на 2009 ТЭЦ-1. 5" xfId="368"/>
    <cellStyle name="_бюджет на 2009 ТЭЦ-1. 5" xfId="369"/>
    <cellStyle name="_бюджет на 2009 ТЭЦ-1. 5 2" xfId="4307"/>
    <cellStyle name="_бюджет на 2009 ТЭЦ-1. 5 2" xfId="4308"/>
    <cellStyle name="_бюджет на 2009 ТЭЦ-1. 5 3" xfId="5633"/>
    <cellStyle name="_бюджет на 2009 ТЭЦ-1. 5 3" xfId="5630"/>
    <cellStyle name="_бюджет на 2009 ТЭЦ-1. 6" xfId="370"/>
    <cellStyle name="_бюджет на 2009 ТЭЦ-1. 6" xfId="371"/>
    <cellStyle name="_бюджет на 2009 ТЭЦ-1. 6 2" xfId="4309"/>
    <cellStyle name="_бюджет на 2009 ТЭЦ-1. 6 2" xfId="4310"/>
    <cellStyle name="_бюджет на 2009 ТЭЦ-1. 6 3" xfId="5629"/>
    <cellStyle name="_бюджет на 2009 ТЭЦ-1. 6 3" xfId="7454"/>
    <cellStyle name="_бюджет на 2009 ТЭЦ-1. 7" xfId="372"/>
    <cellStyle name="_бюджет на 2009 ТЭЦ-1. 7" xfId="373"/>
    <cellStyle name="_бюджет на 2009 ТЭЦ-1. 7 2" xfId="4311"/>
    <cellStyle name="_бюджет на 2009 ТЭЦ-1. 7 2" xfId="4312"/>
    <cellStyle name="_бюджет на 2009 ТЭЦ-1. 7 3" xfId="7453"/>
    <cellStyle name="_бюджет на 2009 ТЭЦ-1. 7 3" xfId="7452"/>
    <cellStyle name="_бюджет на 2009 ТЭЦ-1. 8" xfId="374"/>
    <cellStyle name="_бюджет на 2009 ТЭЦ-1. 8" xfId="375"/>
    <cellStyle name="_бюджет на 2009 ТЭЦ-1. 8 2" xfId="4313"/>
    <cellStyle name="_бюджет на 2009 ТЭЦ-1. 8 2" xfId="4314"/>
    <cellStyle name="_бюджет на 2009 ТЭЦ-1. 8 3" xfId="7451"/>
    <cellStyle name="_бюджет на 2009 ТЭЦ-1. 8 3" xfId="5628"/>
    <cellStyle name="_бюджет на 2009 ТЭЦ-1. 9" xfId="376"/>
    <cellStyle name="_бюджет на 2009 ТЭЦ-1. 9" xfId="377"/>
    <cellStyle name="_бюджет на 2009 ТЭЦ-1. 9 2" xfId="4315"/>
    <cellStyle name="_бюджет на 2009 ТЭЦ-1. 9 2" xfId="4316"/>
    <cellStyle name="_бюджет на 2009 ТЭЦ-1. 9 3" xfId="5627"/>
    <cellStyle name="_бюджет на 2009 ТЭЦ-1. 9 3" xfId="5626"/>
    <cellStyle name="_бюджет на 2009 ТЭЦ-1._06.10_Услуги по санобработке и вывозу мусора_2011" xfId="378"/>
    <cellStyle name="_бюджет на 2009 ТЭЦ-1._06.10_Услуги по санобработке и вывозу мусора_2011" xfId="379"/>
    <cellStyle name="_бюджет на 2009 ТЭЦ-1._06.10_Услуги по санобработке и вывозу мусора_2011 2" xfId="4317"/>
    <cellStyle name="_бюджет на 2009 ТЭЦ-1._06.10_Услуги по санобработке и вывозу мусора_2011 2" xfId="4318"/>
    <cellStyle name="_бюджет на 2009 ТЭЦ-1._06.10_Услуги по санобработке и вывозу мусора_2011 3" xfId="7450"/>
    <cellStyle name="_бюджет на 2009 ТЭЦ-1._06.10_Услуги по санобработке и вывозу мусора_2011 3" xfId="7449"/>
    <cellStyle name="_бюджет на 2010 ТЭЦ-1." xfId="380"/>
    <cellStyle name="_бюджет на 2010 ТЭЦ-1." xfId="381"/>
    <cellStyle name="_бюджет на 2010 ТЭЦ-1. 10" xfId="382"/>
    <cellStyle name="_бюджет на 2010 ТЭЦ-1. 10" xfId="383"/>
    <cellStyle name="_бюджет на 2010 ТЭЦ-1. 10 2" xfId="4321"/>
    <cellStyle name="_бюджет на 2010 ТЭЦ-1. 10 2" xfId="4322"/>
    <cellStyle name="_бюджет на 2010 ТЭЦ-1. 10 3" xfId="7443"/>
    <cellStyle name="_бюджет на 2010 ТЭЦ-1. 10 3" xfId="7442"/>
    <cellStyle name="_бюджет на 2010 ТЭЦ-1. 11" xfId="384"/>
    <cellStyle name="_бюджет на 2010 ТЭЦ-1. 11" xfId="385"/>
    <cellStyle name="_бюджет на 2010 ТЭЦ-1. 11 2" xfId="4323"/>
    <cellStyle name="_бюджет на 2010 ТЭЦ-1. 11 2" xfId="4324"/>
    <cellStyle name="_бюджет на 2010 ТЭЦ-1. 11 3" xfId="7423"/>
    <cellStyle name="_бюджет на 2010 ТЭЦ-1. 11 3" xfId="7422"/>
    <cellStyle name="_бюджет на 2010 ТЭЦ-1. 12" xfId="386"/>
    <cellStyle name="_бюджет на 2010 ТЭЦ-1. 12" xfId="387"/>
    <cellStyle name="_бюджет на 2010 ТЭЦ-1. 12 2" xfId="4325"/>
    <cellStyle name="_бюджет на 2010 ТЭЦ-1. 12 2" xfId="4326"/>
    <cellStyle name="_бюджет на 2010 ТЭЦ-1. 12 3" xfId="5591"/>
    <cellStyle name="_бюджет на 2010 ТЭЦ-1. 12 3" xfId="7421"/>
    <cellStyle name="_бюджет на 2010 ТЭЦ-1. 13" xfId="2736"/>
    <cellStyle name="_бюджет на 2010 ТЭЦ-1. 13" xfId="2737"/>
    <cellStyle name="_бюджет на 2010 ТЭЦ-1. 13 2" xfId="6499"/>
    <cellStyle name="_бюджет на 2010 ТЭЦ-1. 13 2" xfId="6500"/>
    <cellStyle name="_бюджет на 2010 ТЭЦ-1. 13 3" xfId="7610"/>
    <cellStyle name="_бюджет на 2010 ТЭЦ-1. 13 3" xfId="7611"/>
    <cellStyle name="_бюджет на 2010 ТЭЦ-1. 14" xfId="4319"/>
    <cellStyle name="_бюджет на 2010 ТЭЦ-1. 14" xfId="4320"/>
    <cellStyle name="_бюджет на 2010 ТЭЦ-1. 15" xfId="7447"/>
    <cellStyle name="_бюджет на 2010 ТЭЦ-1. 15" xfId="7446"/>
    <cellStyle name="_бюджет на 2010 ТЭЦ-1. 2" xfId="388"/>
    <cellStyle name="_бюджет на 2010 ТЭЦ-1. 2" xfId="389"/>
    <cellStyle name="_бюджет на 2010 ТЭЦ-1. 2 2" xfId="4327"/>
    <cellStyle name="_бюджет на 2010 ТЭЦ-1. 2 2" xfId="4328"/>
    <cellStyle name="_бюджет на 2010 ТЭЦ-1. 2 3" xfId="5590"/>
    <cellStyle name="_бюджет на 2010 ТЭЦ-1. 2 3" xfId="5589"/>
    <cellStyle name="_бюджет на 2010 ТЭЦ-1. 3" xfId="390"/>
    <cellStyle name="_бюджет на 2010 ТЭЦ-1. 3" xfId="391"/>
    <cellStyle name="_бюджет на 2010 ТЭЦ-1. 3 2" xfId="4329"/>
    <cellStyle name="_бюджет на 2010 ТЭЦ-1. 3 2" xfId="4330"/>
    <cellStyle name="_бюджет на 2010 ТЭЦ-1. 3 3" xfId="5588"/>
    <cellStyle name="_бюджет на 2010 ТЭЦ-1. 3 3" xfId="7420"/>
    <cellStyle name="_бюджет на 2010 ТЭЦ-1. 4" xfId="392"/>
    <cellStyle name="_бюджет на 2010 ТЭЦ-1. 4" xfId="393"/>
    <cellStyle name="_бюджет на 2010 ТЭЦ-1. 4 2" xfId="4331"/>
    <cellStyle name="_бюджет на 2010 ТЭЦ-1. 4 2" xfId="4332"/>
    <cellStyle name="_бюджет на 2010 ТЭЦ-1. 4 3" xfId="7419"/>
    <cellStyle name="_бюджет на 2010 ТЭЦ-1. 4 3" xfId="5587"/>
    <cellStyle name="_бюджет на 2010 ТЭЦ-1. 5" xfId="394"/>
    <cellStyle name="_бюджет на 2010 ТЭЦ-1. 5" xfId="395"/>
    <cellStyle name="_бюджет на 2010 ТЭЦ-1. 5 2" xfId="4333"/>
    <cellStyle name="_бюджет на 2010 ТЭЦ-1. 5 2" xfId="4334"/>
    <cellStyle name="_бюджет на 2010 ТЭЦ-1. 5 3" xfId="5586"/>
    <cellStyle name="_бюджет на 2010 ТЭЦ-1. 5 3" xfId="7418"/>
    <cellStyle name="_бюджет на 2010 ТЭЦ-1. 6" xfId="396"/>
    <cellStyle name="_бюджет на 2010 ТЭЦ-1. 6" xfId="397"/>
    <cellStyle name="_бюджет на 2010 ТЭЦ-1. 6 2" xfId="4335"/>
    <cellStyle name="_бюджет на 2010 ТЭЦ-1. 6 2" xfId="4336"/>
    <cellStyle name="_бюджет на 2010 ТЭЦ-1. 6 3" xfId="5585"/>
    <cellStyle name="_бюджет на 2010 ТЭЦ-1. 6 3" xfId="7417"/>
    <cellStyle name="_бюджет на 2010 ТЭЦ-1. 7" xfId="398"/>
    <cellStyle name="_бюджет на 2010 ТЭЦ-1. 7" xfId="399"/>
    <cellStyle name="_бюджет на 2010 ТЭЦ-1. 7 2" xfId="4337"/>
    <cellStyle name="_бюджет на 2010 ТЭЦ-1. 7 2" xfId="4338"/>
    <cellStyle name="_бюджет на 2010 ТЭЦ-1. 7 3" xfId="7416"/>
    <cellStyle name="_бюджет на 2010 ТЭЦ-1. 7 3" xfId="5584"/>
    <cellStyle name="_бюджет на 2010 ТЭЦ-1. 8" xfId="400"/>
    <cellStyle name="_бюджет на 2010 ТЭЦ-1. 8" xfId="401"/>
    <cellStyle name="_бюджет на 2010 ТЭЦ-1. 8 2" xfId="4339"/>
    <cellStyle name="_бюджет на 2010 ТЭЦ-1. 8 2" xfId="4340"/>
    <cellStyle name="_бюджет на 2010 ТЭЦ-1. 8 3" xfId="5583"/>
    <cellStyle name="_бюджет на 2010 ТЭЦ-1. 8 3" xfId="5582"/>
    <cellStyle name="_бюджет на 2010 ТЭЦ-1. 9" xfId="402"/>
    <cellStyle name="_бюджет на 2010 ТЭЦ-1. 9" xfId="403"/>
    <cellStyle name="_бюджет на 2010 ТЭЦ-1. 9 2" xfId="4341"/>
    <cellStyle name="_бюджет на 2010 ТЭЦ-1. 9 2" xfId="4342"/>
    <cellStyle name="_бюджет на 2010 ТЭЦ-1. 9 3" xfId="5581"/>
    <cellStyle name="_бюджет на 2010 ТЭЦ-1. 9 3" xfId="7415"/>
    <cellStyle name="_бюджет на 2010 ТЭЦ-1._06.10_Услуги по санобработке и вывозу мусора_2011" xfId="404"/>
    <cellStyle name="_бюджет на 2010 ТЭЦ-1._06.10_Услуги по санобработке и вывозу мусора_2011" xfId="405"/>
    <cellStyle name="_бюджет на 2010 ТЭЦ-1._06.10_Услуги по санобработке и вывозу мусора_2011 2" xfId="4343"/>
    <cellStyle name="_бюджет на 2010 ТЭЦ-1._06.10_Услуги по санобработке и вывозу мусора_2011 2" xfId="4344"/>
    <cellStyle name="_бюджет на 2010 ТЭЦ-1._06.10_Услуги по санобработке и вывозу мусора_2011 3" xfId="7414"/>
    <cellStyle name="_бюджет на 2010 ТЭЦ-1._06.10_Услуги по санобработке и вывозу мусора_2011 3" xfId="5580"/>
    <cellStyle name="_Бюджет ТЭЦ-2 проект 2010г._Наташа восстановл." xfId="406"/>
    <cellStyle name="_Бюджет ТЭЦ-2 проект 2010г._Наташа восстановл." xfId="407"/>
    <cellStyle name="_Бюджет ТЭЦ-2 проект 2010г._Наташа восстановл. 2" xfId="4345"/>
    <cellStyle name="_Бюджет ТЭЦ-2 проект 2010г._Наташа восстановл. 2" xfId="4346"/>
    <cellStyle name="_Бюджет ТЭЦ-2 проект 2010г._Наташа восстановл. 3" xfId="5579"/>
    <cellStyle name="_Бюджет ТЭЦ-2 проект 2010г._Наташа восстановл. 3" xfId="5578"/>
    <cellStyle name="_Бюджет ТЭЦ-2 проект 2010г._Наташа восстановл._06.10_Услуги по санобработке и вывозу мусора_2011" xfId="408"/>
    <cellStyle name="_Бюджет ТЭЦ-2 проект 2010г._Наташа восстановл._06.10_Услуги по санобработке и вывозу мусора_2011" xfId="409"/>
    <cellStyle name="_Бюджет ТЭЦ-2 проект 2010г._Наташа восстановл._06.10_Услуги по санобработке и вывозу мусора_2011 2" xfId="4347"/>
    <cellStyle name="_Бюджет ТЭЦ-2 проект 2010г._Наташа восстановл._06.10_Услуги по санобработке и вывозу мусора_2011 2" xfId="4348"/>
    <cellStyle name="_Бюджет ТЭЦ-2 проект 2010г._Наташа восстановл._06.10_Услуги по санобработке и вывозу мусора_2011 3" xfId="5577"/>
    <cellStyle name="_Бюджет ТЭЦ-2 проект 2010г._Наташа восстановл._06.10_Услуги по санобработке и вывозу мусора_2011 3" xfId="5576"/>
    <cellStyle name="_Бюджет ТЭЦ-2 проект 2010г._Наташа восстановл._ТЭЦ-2 Командировочные 2011.г  23.07.2010г." xfId="410"/>
    <cellStyle name="_Бюджет ТЭЦ-2 проект 2010г._Наташа восстановл._ТЭЦ-2 Командировочные 2011.г  23.07.2010г." xfId="411"/>
    <cellStyle name="_Бюджет ТЭЦ-2 проект 2010г._Наташа восстановл._ТЭЦ-2 Командировочные 2011.г  23.07.2010г. 2" xfId="4349"/>
    <cellStyle name="_Бюджет ТЭЦ-2 проект 2010г._Наташа восстановл._ТЭЦ-2 Командировочные 2011.г  23.07.2010г. 2" xfId="4350"/>
    <cellStyle name="_Бюджет ТЭЦ-2 проект 2010г._Наташа восстановл._ТЭЦ-2 Командировочные 2011.г  23.07.2010г. 3" xfId="5575"/>
    <cellStyle name="_Бюджет ТЭЦ-2 проект 2010г._Наташа восстановл._ТЭЦ-2 Командировочные 2011.г  23.07.2010г. 3" xfId="5574"/>
    <cellStyle name="_департаменты 9 мес" xfId="412"/>
    <cellStyle name="_департаменты 9 мес" xfId="413"/>
    <cellStyle name="_департаменты 9 мес 2" xfId="4351"/>
    <cellStyle name="_департаменты 9 мес 2" xfId="4352"/>
    <cellStyle name="_департаменты 9 мес 3" xfId="5573"/>
    <cellStyle name="_департаменты 9 мес 3" xfId="5572"/>
    <cellStyle name="_ежем.отчет_инвест" xfId="414"/>
    <cellStyle name="_ежем.отчет_инвест" xfId="415"/>
    <cellStyle name="_ежем.отчет_инвест 2" xfId="4353"/>
    <cellStyle name="_ежем.отчет_инвест 2" xfId="4354"/>
    <cellStyle name="_ежем.отчет_инвест 3" xfId="5571"/>
    <cellStyle name="_ежем.отчет_инвест 3" xfId="5570"/>
    <cellStyle name="_Ежемес.отчёт MMR_2009 Самрук-Энерго_01.10.09_last" xfId="416"/>
    <cellStyle name="_Ежемес.отчёт MMR_2009 Самрук-Энерго_01.10.09_last" xfId="417"/>
    <cellStyle name="_Ежемес.отчёт MMR_2009 Самрук-Энерго_01.10.09_last 2" xfId="4355"/>
    <cellStyle name="_Ежемес.отчёт MMR_2009 Самрук-Энерго_01.10.09_last 2" xfId="4356"/>
    <cellStyle name="_Ежемес.отчёт MMR_2009 Самрук-Энерго_01.10.09_last 3" xfId="5569"/>
    <cellStyle name="_Ежемес.отчёт MMR_2009 Самрук-Энерго_01.10.09_last 3" xfId="5568"/>
    <cellStyle name="_Ежемес.отчёт MMR_2009 Самрук-Энерго_october_last (1)" xfId="418"/>
    <cellStyle name="_Ежемес.отчёт MMR_2009 Самрук-Энерго_october_last (1)" xfId="419"/>
    <cellStyle name="_Ежемес.отчёт MMR_2009 Самрук-Энерго_october_last (1) 2" xfId="4357"/>
    <cellStyle name="_Ежемес.отчёт MMR_2009 Самрук-Энерго_october_last (1) 2" xfId="4358"/>
    <cellStyle name="_Ежемес.отчёт MMR_2009 Самрук-Энерго_october_last (1) 3" xfId="5567"/>
    <cellStyle name="_Ежемес.отчёт MMR_2009 Самрук-Энерго_october_last (1) 3" xfId="5566"/>
    <cellStyle name="_Испол бюджета 11 месяцев" xfId="420"/>
    <cellStyle name="_Испол бюджета 11 месяцев" xfId="421"/>
    <cellStyle name="_Испол бюджета 11 месяцев 2" xfId="2738"/>
    <cellStyle name="_Испол бюджета 11 месяцев 2" xfId="2739"/>
    <cellStyle name="_Испол бюджета 11 месяцев 2 2" xfId="6501"/>
    <cellStyle name="_Испол бюджета 11 месяцев 2 2" xfId="6502"/>
    <cellStyle name="_Испол бюджета 11 месяцев 2 3" xfId="7612"/>
    <cellStyle name="_Испол бюджета 11 месяцев 2 3" xfId="7613"/>
    <cellStyle name="_Испол бюджета 11 месяцев 3" xfId="4359"/>
    <cellStyle name="_Испол бюджета 11 месяцев 3" xfId="4360"/>
    <cellStyle name="_Испол бюджета 11 месяцев 4" xfId="5565"/>
    <cellStyle name="_Испол бюджета 11 месяцев 4" xfId="5564"/>
    <cellStyle name="_Испол. бюджета_2009г_2008." xfId="422"/>
    <cellStyle name="_Испол. бюджета_2009г_2008." xfId="423"/>
    <cellStyle name="_Испол. бюджета_2009г_2008. 2" xfId="4361"/>
    <cellStyle name="_Испол. бюджета_2009г_2008. 2" xfId="4362"/>
    <cellStyle name="_Испол. бюджета_2009г_2008. 3" xfId="5563"/>
    <cellStyle name="_Испол. бюджета_2009г_2008. 3" xfId="5562"/>
    <cellStyle name="_Квартальный отчет_2010 - формы для ТЭЦ-1,с комент. к разделу 7" xfId="424"/>
    <cellStyle name="_Квартальный отчет_2010 - формы для ТЭЦ-1,с комент. к разделу 7" xfId="425"/>
    <cellStyle name="_Квартальный отчет_2010 - формы для ТЭЦ-1,с комент. к разделу 7 2" xfId="4363"/>
    <cellStyle name="_Квартальный отчет_2010 - формы для ТЭЦ-1,с комент. к разделу 7 2" xfId="4364"/>
    <cellStyle name="_Квартальный отчет_2010 - формы для ТЭЦ-1,с комент. к разделу 7 3" xfId="7413"/>
    <cellStyle name="_Квартальный отчет_2010 - формы для ТЭЦ-1,с комент. к разделу 7 3" xfId="7412"/>
    <cellStyle name="_Копия расш. услуг по месячно 2010г. посл" xfId="426"/>
    <cellStyle name="_Копия расш. услуг по месячно 2010г. посл" xfId="427"/>
    <cellStyle name="_Копия расш. услуг по месячно 2010г. посл 2" xfId="4365"/>
    <cellStyle name="_Копия расш. услуг по месячно 2010г. посл 2" xfId="4366"/>
    <cellStyle name="_Копия расш. услуг по месячно 2010г. посл 3" xfId="5561"/>
    <cellStyle name="_Копия расш. услуг по месячно 2010г. посл 3" xfId="5560"/>
    <cellStyle name="_Лист15" xfId="428"/>
    <cellStyle name="_Лист15" xfId="429"/>
    <cellStyle name="_Лист15 2" xfId="4367"/>
    <cellStyle name="_Лист15 2" xfId="4368"/>
    <cellStyle name="_Лист15 3" xfId="5559"/>
    <cellStyle name="_Лист15 3" xfId="5558"/>
    <cellStyle name="_методика для СЭ" xfId="430"/>
    <cellStyle name="_методика для СЭ" xfId="431"/>
    <cellStyle name="_методика для СЭ 2" xfId="4369"/>
    <cellStyle name="_методика для СЭ 2" xfId="4370"/>
    <cellStyle name="_методика для СЭ 3" xfId="5557"/>
    <cellStyle name="_методика для СЭ 3" xfId="7411"/>
    <cellStyle name="_Оператив. отчет_2009_АО АлЭС_10.12.09_15.00" xfId="432"/>
    <cellStyle name="_Оператив. отчет_2009_АО АлЭС_10.12.09_15.00" xfId="433"/>
    <cellStyle name="_Оператив. отчет_2009_АО АлЭС_10.12.09_15.00 2" xfId="4371"/>
    <cellStyle name="_Оператив. отчет_2009_АО АлЭС_10.12.09_15.00 2" xfId="4372"/>
    <cellStyle name="_Оператив. отчет_2009_АО АлЭС_10.12.09_15.00 3" xfId="7410"/>
    <cellStyle name="_Оператив. отчет_2009_АО АлЭС_10.12.09_15.00 3" xfId="7409"/>
    <cellStyle name="_Помесячный транзит 2010г (1)" xfId="434"/>
    <cellStyle name="_Помесячный транзит 2010г (1)" xfId="435"/>
    <cellStyle name="_Помесячный транзит 2010г (1) 2" xfId="2740"/>
    <cellStyle name="_Помесячный транзит 2010г (1) 2" xfId="2741"/>
    <cellStyle name="_Помесячный транзит 2010г (1) 2 2" xfId="6503"/>
    <cellStyle name="_Помесячный транзит 2010г (1) 2 2" xfId="6504"/>
    <cellStyle name="_Помесячный транзит 2010г (1) 2 3" xfId="7614"/>
    <cellStyle name="_Помесячный транзит 2010г (1) 2 3" xfId="7615"/>
    <cellStyle name="_Помесячный транзит 2010г (1) 3" xfId="4373"/>
    <cellStyle name="_Помесячный транзит 2010г (1) 3" xfId="4374"/>
    <cellStyle name="_Помесячный транзит 2010г (1) 4" xfId="7408"/>
    <cellStyle name="_Помесячный транзит 2010г (1) 4" xfId="7407"/>
    <cellStyle name="_расчеты и расшиф.кондиционеры,газ.вода-11" xfId="436"/>
    <cellStyle name="_расчеты и расшиф.кондиционеры,газ.вода-11" xfId="437"/>
    <cellStyle name="_расчеты и расшиф.кондиционеры,газ.вода-11 2" xfId="4375"/>
    <cellStyle name="_расчеты и расшиф.кондиционеры,газ.вода-11 2" xfId="4376"/>
    <cellStyle name="_расчеты и расшиф.кондиционеры,газ.вода-11 3" xfId="7406"/>
    <cellStyle name="_расчеты и расшиф.кондиционеры,газ.вода-11 3" xfId="5556"/>
    <cellStyle name="_расчеты и расшиф.кондиционеры,газ.вода-11_Копия Копия РАСШИФРОВКИ ПОСЛЕДНИЙ ВАРИАН С БЮДЖЕТОМ пос верс" xfId="438"/>
    <cellStyle name="_расчеты и расшиф.кондиционеры,газ.вода-11_Копия Копия РАСШИФРОВКИ ПОСЛЕДНИЙ ВАРИАН С БЮДЖЕТОМ пос верс" xfId="439"/>
    <cellStyle name="_расчеты и расшиф.кондиционеры,газ.вода-11_Копия Копия РАСШИФРОВКИ ПОСЛЕДНИЙ ВАРИАН С БЮДЖЕТОМ пос верс 2" xfId="4377"/>
    <cellStyle name="_расчеты и расшиф.кондиционеры,газ.вода-11_Копия Копия РАСШИФРОВКИ ПОСЛЕДНИЙ ВАРИАН С БЮДЖЕТОМ пос верс 2" xfId="4378"/>
    <cellStyle name="_расчеты и расшиф.кондиционеры,газ.вода-11_Копия Копия РАСШИФРОВКИ ПОСЛЕДНИЙ ВАРИАН С БЮДЖЕТОМ пос верс 3" xfId="7405"/>
    <cellStyle name="_расчеты и расшиф.кондиционеры,газ.вода-11_Копия Копия РАСШИФРОВКИ ПОСЛЕДНИЙ ВАРИАН С БЮДЖЕТОМ пос верс 3" xfId="7404"/>
    <cellStyle name="_расчеты и расшиф.кондиционеры,газ.вода-11_ТЭЦ-1_БЮДЖЕТ 2011 от 20.07.10г" xfId="440"/>
    <cellStyle name="_расчеты и расшиф.кондиционеры,газ.вода-11_ТЭЦ-1_БЮДЖЕТ 2011 от 20.07.10г" xfId="441"/>
    <cellStyle name="_расчеты и расшиф.кондиционеры,газ.вода-11_ТЭЦ-1_БЮДЖЕТ 2011 от 20.07.10г 2" xfId="4379"/>
    <cellStyle name="_расчеты и расшиф.кондиционеры,газ.вода-11_ТЭЦ-1_БЮДЖЕТ 2011 от 20.07.10г 2" xfId="4380"/>
    <cellStyle name="_расчеты и расшиф.кондиционеры,газ.вода-11_ТЭЦ-1_БЮДЖЕТ 2011 от 20.07.10г 3" xfId="7403"/>
    <cellStyle name="_расчеты и расшиф.кондиционеры,газ.вода-11_ТЭЦ-1_БЮДЖЕТ 2011 от 20.07.10г 3" xfId="5555"/>
    <cellStyle name="_расчеты и расшиф.ст.06.10 дератизация-11" xfId="442"/>
    <cellStyle name="_расчеты и расшиф.ст.06.10 дератизация-11" xfId="443"/>
    <cellStyle name="_расчеты и расшиф.ст.06.10 дератизация-11 2" xfId="4381"/>
    <cellStyle name="_расчеты и расшиф.ст.06.10 дератизация-11 2" xfId="4382"/>
    <cellStyle name="_расчеты и расшиф.ст.06.10 дератизация-11 3" xfId="5554"/>
    <cellStyle name="_расчеты и расшиф.ст.06.10 дератизация-11 3" xfId="7402"/>
    <cellStyle name="_расчеты и расшиф.ст.06.10 дератизация-11_Копия Копия РАСШИФРОВКИ ПОСЛЕДНИЙ ВАРИАН С БЮДЖЕТОМ пос верс" xfId="444"/>
    <cellStyle name="_расчеты и расшиф.ст.06.10 дератизация-11_Копия Копия РАСШИФРОВКИ ПОСЛЕДНИЙ ВАРИАН С БЮДЖЕТОМ пос верс" xfId="445"/>
    <cellStyle name="_расчеты и расшиф.ст.06.10 дератизация-11_Копия Копия РАСШИФРОВКИ ПОСЛЕДНИЙ ВАРИАН С БЮДЖЕТОМ пос верс 2" xfId="4383"/>
    <cellStyle name="_расчеты и расшиф.ст.06.10 дератизация-11_Копия Копия РАСШИФРОВКИ ПОСЛЕДНИЙ ВАРИАН С БЮДЖЕТОМ пос верс 2" xfId="4384"/>
    <cellStyle name="_расчеты и расшиф.ст.06.10 дератизация-11_Копия Копия РАСШИФРОВКИ ПОСЛЕДНИЙ ВАРИАН С БЮДЖЕТОМ пос верс 3" xfId="7401"/>
    <cellStyle name="_расчеты и расшиф.ст.06.10 дератизация-11_Копия Копия РАСШИФРОВКИ ПОСЛЕДНИЙ ВАРИАН С БЮДЖЕТОМ пос верс 3" xfId="5553"/>
    <cellStyle name="_расчеты и расшиф.ст.06.10 дератизация-11_ТЭЦ-1_БЮДЖЕТ 2011 от 20.07.10г" xfId="446"/>
    <cellStyle name="_расчеты и расшиф.ст.06.10 дератизация-11_ТЭЦ-1_БЮДЖЕТ 2011 от 20.07.10г" xfId="447"/>
    <cellStyle name="_расчеты и расшиф.ст.06.10 дератизация-11_ТЭЦ-1_БЮДЖЕТ 2011 от 20.07.10г 2" xfId="4385"/>
    <cellStyle name="_расчеты и расшиф.ст.06.10 дератизация-11_ТЭЦ-1_БЮДЖЕТ 2011 от 20.07.10г 2" xfId="4386"/>
    <cellStyle name="_расчеты и расшиф.ст.06.10 дератизация-11_ТЭЦ-1_БЮДЖЕТ 2011 от 20.07.10г 3" xfId="5552"/>
    <cellStyle name="_расчеты и расшиф.ст.06.10 дератизация-11_ТЭЦ-1_БЮДЖЕТ 2011 от 20.07.10г 3" xfId="5551"/>
    <cellStyle name="_расш. услуг по месячно 2009г." xfId="448"/>
    <cellStyle name="_расш. услуг по месячно 2009г." xfId="449"/>
    <cellStyle name="_расш. услуг по месячно 2009г. 2" xfId="4387"/>
    <cellStyle name="_расш. услуг по месячно 2009г. 2" xfId="4388"/>
    <cellStyle name="_расш. услуг по месячно 2009г. 3" xfId="5550"/>
    <cellStyle name="_расш. услуг по месячно 2009г. 3" xfId="5549"/>
    <cellStyle name="_расш. услуг по месячно 2009г._Копия Копия РАСШИФРОВКИ ПОСЛЕДНИЙ ВАРИАН С БЮДЖЕТОМ пос верс" xfId="450"/>
    <cellStyle name="_расш. услуг по месячно 2009г._Копия Копия РАСШИФРОВКИ ПОСЛЕДНИЙ ВАРИАН С БЮДЖЕТОМ пос верс" xfId="451"/>
    <cellStyle name="_расш. услуг по месячно 2009г._Копия Копия РАСШИФРОВКИ ПОСЛЕДНИЙ ВАРИАН С БЮДЖЕТОМ пос верс 2" xfId="4389"/>
    <cellStyle name="_расш. услуг по месячно 2009г._Копия Копия РАСШИФРОВКИ ПОСЛЕДНИЙ ВАРИАН С БЮДЖЕТОМ пос верс 2" xfId="4390"/>
    <cellStyle name="_расш. услуг по месячно 2009г._Копия Копия РАСШИФРОВКИ ПОСЛЕДНИЙ ВАРИАН С БЮДЖЕТОМ пос верс 3" xfId="5548"/>
    <cellStyle name="_расш. услуг по месячно 2009г._Копия Копия РАСШИФРОВКИ ПОСЛЕДНИЙ ВАРИАН С БЮДЖЕТОМ пос верс 3" xfId="7400"/>
    <cellStyle name="_расш. услуг по месячно 2009г._ТЭЦ-1_БЮДЖЕТ 2011 от 20.07.10г" xfId="452"/>
    <cellStyle name="_расш. услуг по месячно 2009г._ТЭЦ-1_БЮДЖЕТ 2011 от 20.07.10г" xfId="453"/>
    <cellStyle name="_расш. услуг по месячно 2009г._ТЭЦ-1_БЮДЖЕТ 2011 от 20.07.10г 2" xfId="4391"/>
    <cellStyle name="_расш. услуг по месячно 2009г._ТЭЦ-1_БЮДЖЕТ 2011 от 20.07.10г 2" xfId="4392"/>
    <cellStyle name="_расш. услуг по месячно 2009г._ТЭЦ-1_БЮДЖЕТ 2011 от 20.07.10г 3" xfId="7399"/>
    <cellStyle name="_расш. услуг по месячно 2009г._ТЭЦ-1_БЮДЖЕТ 2011 от 20.07.10г 3" xfId="5547"/>
    <cellStyle name="_расш. услуг по месячно 2010г." xfId="454"/>
    <cellStyle name="_расш. услуг по месячно 2010г." xfId="455"/>
    <cellStyle name="_расш. услуг по месячно 2010г. 2" xfId="4393"/>
    <cellStyle name="_расш. услуг по месячно 2010г. 2" xfId="4394"/>
    <cellStyle name="_расш. услуг по месячно 2010г. 3" xfId="5546"/>
    <cellStyle name="_расш. услуг по месячно 2010г. 3" xfId="5545"/>
    <cellStyle name="_РАСШИФРОВКИ" xfId="456"/>
    <cellStyle name="_РАСШИФРОВКИ" xfId="457"/>
    <cellStyle name="_РАСШИФРОВКИ 2" xfId="4395"/>
    <cellStyle name="_РАСШИФРОВКИ 2" xfId="4396"/>
    <cellStyle name="_РАСШИФРОВКИ 3" xfId="5544"/>
    <cellStyle name="_РАСШИФРОВКИ 3" xfId="5543"/>
    <cellStyle name="_Расшифровки помесячно 2010 с бюджетом" xfId="458"/>
    <cellStyle name="_Расшифровки помесячно 2010 с бюджетом" xfId="459"/>
    <cellStyle name="_Расшифровки помесячно 2010 с бюджетом 2" xfId="4397"/>
    <cellStyle name="_Расшифровки помесячно 2010 с бюджетом 2" xfId="4398"/>
    <cellStyle name="_Расшифровки помесячно 2010 с бюджетом 3" xfId="7398"/>
    <cellStyle name="_Расшифровки помесячно 2010 с бюджетом 3" xfId="7397"/>
    <cellStyle name="_расшифровки-форма-год Вика" xfId="460"/>
    <cellStyle name="_расшифровки-форма-год Вика" xfId="461"/>
    <cellStyle name="_расшифровки-форма-год Вика 2" xfId="4399"/>
    <cellStyle name="_расшифровки-форма-год Вика 2" xfId="4400"/>
    <cellStyle name="_расшифровки-форма-год Вика 3" xfId="5542"/>
    <cellStyle name="_расшифровки-форма-год Вика 3" xfId="7396"/>
    <cellStyle name="_расшифровки-форма-год ст.06.09" xfId="462"/>
    <cellStyle name="_расшифровки-форма-год ст.06.09" xfId="463"/>
    <cellStyle name="_расшифровки-форма-год ст.06.09 (1)" xfId="464"/>
    <cellStyle name="_расшифровки-форма-год ст.06.09 (1)" xfId="465"/>
    <cellStyle name="_расшифровки-форма-год ст.06.09 (1) 10" xfId="466"/>
    <cellStyle name="_расшифровки-форма-год ст.06.09 (1) 10" xfId="467"/>
    <cellStyle name="_расшифровки-форма-год ст.06.09 (1) 10 2" xfId="4405"/>
    <cellStyle name="_расшифровки-форма-год ст.06.09 (1) 10 2" xfId="4406"/>
    <cellStyle name="_расшифровки-форма-год ст.06.09 (1) 10 3" xfId="7512"/>
    <cellStyle name="_расшифровки-форма-год ст.06.09 (1) 10 3" xfId="7395"/>
    <cellStyle name="_расшифровки-форма-год ст.06.09 (1) 11" xfId="468"/>
    <cellStyle name="_расшифровки-форма-год ст.06.09 (1) 11" xfId="469"/>
    <cellStyle name="_расшифровки-форма-год ст.06.09 (1) 11 2" xfId="4407"/>
    <cellStyle name="_расшифровки-форма-год ст.06.09 (1) 11 2" xfId="4408"/>
    <cellStyle name="_расшифровки-форма-год ст.06.09 (1) 11 3" xfId="7394"/>
    <cellStyle name="_расшифровки-форма-год ст.06.09 (1) 11 3" xfId="7393"/>
    <cellStyle name="_расшифровки-форма-год ст.06.09 (1) 12" xfId="470"/>
    <cellStyle name="_расшифровки-форма-год ст.06.09 (1) 12" xfId="471"/>
    <cellStyle name="_расшифровки-форма-год ст.06.09 (1) 12 2" xfId="4409"/>
    <cellStyle name="_расшифровки-форма-год ст.06.09 (1) 12 2" xfId="4410"/>
    <cellStyle name="_расшифровки-форма-год ст.06.09 (1) 12 3" xfId="7392"/>
    <cellStyle name="_расшифровки-форма-год ст.06.09 (1) 12 3" xfId="7391"/>
    <cellStyle name="_расшифровки-форма-год ст.06.09 (1) 13" xfId="2742"/>
    <cellStyle name="_расшифровки-форма-год ст.06.09 (1) 13" xfId="2743"/>
    <cellStyle name="_расшифровки-форма-год ст.06.09 (1) 13 2" xfId="6505"/>
    <cellStyle name="_расшифровки-форма-год ст.06.09 (1) 13 2" xfId="6506"/>
    <cellStyle name="_расшифровки-форма-год ст.06.09 (1) 13 3" xfId="7616"/>
    <cellStyle name="_расшифровки-форма-год ст.06.09 (1) 13 3" xfId="7617"/>
    <cellStyle name="_расшифровки-форма-год ст.06.09 (1) 14" xfId="4403"/>
    <cellStyle name="_расшифровки-форма-год ст.06.09 (1) 14" xfId="4404"/>
    <cellStyle name="_расшифровки-форма-год ст.06.09 (1) 15" xfId="5539"/>
    <cellStyle name="_расшифровки-форма-год ст.06.09 (1) 15" xfId="5538"/>
    <cellStyle name="_расшифровки-форма-год ст.06.09 (1) 2" xfId="472"/>
    <cellStyle name="_расшифровки-форма-год ст.06.09 (1) 2" xfId="473"/>
    <cellStyle name="_расшифровки-форма-год ст.06.09 (1) 2 2" xfId="4411"/>
    <cellStyle name="_расшифровки-форма-год ст.06.09 (1) 2 2" xfId="4412"/>
    <cellStyle name="_расшифровки-форма-год ст.06.09 (1) 2 3" xfId="7390"/>
    <cellStyle name="_расшифровки-форма-год ст.06.09 (1) 2 3" xfId="7389"/>
    <cellStyle name="_расшифровки-форма-год ст.06.09 (1) 3" xfId="474"/>
    <cellStyle name="_расшифровки-форма-год ст.06.09 (1) 3" xfId="475"/>
    <cellStyle name="_расшифровки-форма-год ст.06.09 (1) 3 2" xfId="4413"/>
    <cellStyle name="_расшифровки-форма-год ст.06.09 (1) 3 2" xfId="4414"/>
    <cellStyle name="_расшифровки-форма-год ст.06.09 (1) 3 3" xfId="7388"/>
    <cellStyle name="_расшифровки-форма-год ст.06.09 (1) 3 3" xfId="7387"/>
    <cellStyle name="_расшифровки-форма-год ст.06.09 (1) 4" xfId="476"/>
    <cellStyle name="_расшифровки-форма-год ст.06.09 (1) 4" xfId="477"/>
    <cellStyle name="_расшифровки-форма-год ст.06.09 (1) 4 2" xfId="4415"/>
    <cellStyle name="_расшифровки-форма-год ст.06.09 (1) 4 2" xfId="4416"/>
    <cellStyle name="_расшифровки-форма-год ст.06.09 (1) 4 3" xfId="7386"/>
    <cellStyle name="_расшифровки-форма-год ст.06.09 (1) 4 3" xfId="7385"/>
    <cellStyle name="_расшифровки-форма-год ст.06.09 (1) 5" xfId="478"/>
    <cellStyle name="_расшифровки-форма-год ст.06.09 (1) 5" xfId="479"/>
    <cellStyle name="_расшифровки-форма-год ст.06.09 (1) 5 2" xfId="4417"/>
    <cellStyle name="_расшифровки-форма-год ст.06.09 (1) 5 2" xfId="4418"/>
    <cellStyle name="_расшифровки-форма-год ст.06.09 (1) 5 3" xfId="7384"/>
    <cellStyle name="_расшифровки-форма-год ст.06.09 (1) 5 3" xfId="7383"/>
    <cellStyle name="_расшифровки-форма-год ст.06.09 (1) 6" xfId="480"/>
    <cellStyle name="_расшифровки-форма-год ст.06.09 (1) 6" xfId="481"/>
    <cellStyle name="_расшифровки-форма-год ст.06.09 (1) 6 2" xfId="4419"/>
    <cellStyle name="_расшифровки-форма-год ст.06.09 (1) 6 2" xfId="4420"/>
    <cellStyle name="_расшифровки-форма-год ст.06.09 (1) 6 3" xfId="7382"/>
    <cellStyle name="_расшифровки-форма-год ст.06.09 (1) 6 3" xfId="7381"/>
    <cellStyle name="_расшифровки-форма-год ст.06.09 (1) 7" xfId="482"/>
    <cellStyle name="_расшифровки-форма-год ст.06.09 (1) 7" xfId="483"/>
    <cellStyle name="_расшифровки-форма-год ст.06.09 (1) 7 2" xfId="4421"/>
    <cellStyle name="_расшифровки-форма-год ст.06.09 (1) 7 2" xfId="4422"/>
    <cellStyle name="_расшифровки-форма-год ст.06.09 (1) 7 3" xfId="7380"/>
    <cellStyle name="_расшифровки-форма-год ст.06.09 (1) 7 3" xfId="7379"/>
    <cellStyle name="_расшифровки-форма-год ст.06.09 (1) 8" xfId="484"/>
    <cellStyle name="_расшифровки-форма-год ст.06.09 (1) 8" xfId="485"/>
    <cellStyle name="_расшифровки-форма-год ст.06.09 (1) 8 2" xfId="4423"/>
    <cellStyle name="_расшифровки-форма-год ст.06.09 (1) 8 2" xfId="4424"/>
    <cellStyle name="_расшифровки-форма-год ст.06.09 (1) 8 3" xfId="7378"/>
    <cellStyle name="_расшифровки-форма-год ст.06.09 (1) 8 3" xfId="7377"/>
    <cellStyle name="_расшифровки-форма-год ст.06.09 (1) 9" xfId="486"/>
    <cellStyle name="_расшифровки-форма-год ст.06.09 (1) 9" xfId="487"/>
    <cellStyle name="_расшифровки-форма-год ст.06.09 (1) 9 2" xfId="4425"/>
    <cellStyle name="_расшифровки-форма-год ст.06.09 (1) 9 2" xfId="4426"/>
    <cellStyle name="_расшифровки-форма-год ст.06.09 (1) 9 3" xfId="7376"/>
    <cellStyle name="_расшифровки-форма-год ст.06.09 (1) 9 3" xfId="7375"/>
    <cellStyle name="_расшифровки-форма-год ст.06.09 (1)_06.10_Услуги по санобработке и вывозу мусора_2011" xfId="488"/>
    <cellStyle name="_расшифровки-форма-год ст.06.09 (1)_06.10_Услуги по санобработке и вывозу мусора_2011" xfId="489"/>
    <cellStyle name="_расшифровки-форма-год ст.06.09 (1)_06.10_Услуги по санобработке и вывозу мусора_2011 2" xfId="4427"/>
    <cellStyle name="_расшифровки-форма-год ст.06.09 (1)_06.10_Услуги по санобработке и вывозу мусора_2011 2" xfId="4428"/>
    <cellStyle name="_расшифровки-форма-год ст.06.09 (1)_06.10_Услуги по санобработке и вывозу мусора_2011 3" xfId="7374"/>
    <cellStyle name="_расшифровки-форма-год ст.06.09 (1)_06.10_Услуги по санобработке и вывозу мусора_2011 3" xfId="7373"/>
    <cellStyle name="_расшифровки-форма-год ст.06.09 10" xfId="490"/>
    <cellStyle name="_расшифровки-форма-год ст.06.09 10" xfId="491"/>
    <cellStyle name="_расшифровки-форма-год ст.06.09 10 2" xfId="4429"/>
    <cellStyle name="_расшифровки-форма-год ст.06.09 10 2" xfId="4430"/>
    <cellStyle name="_расшифровки-форма-год ст.06.09 10 3" xfId="7372"/>
    <cellStyle name="_расшифровки-форма-год ст.06.09 10 3" xfId="5537"/>
    <cellStyle name="_расшифровки-форма-год ст.06.09 11" xfId="492"/>
    <cellStyle name="_расшифровки-форма-год ст.06.09 11" xfId="493"/>
    <cellStyle name="_расшифровки-форма-год ст.06.09 11 2" xfId="4431"/>
    <cellStyle name="_расшифровки-форма-год ст.06.09 11 2" xfId="4432"/>
    <cellStyle name="_расшифровки-форма-год ст.06.09 11 3" xfId="7371"/>
    <cellStyle name="_расшифровки-форма-год ст.06.09 11 3" xfId="7370"/>
    <cellStyle name="_расшифровки-форма-год ст.06.09 12" xfId="494"/>
    <cellStyle name="_расшифровки-форма-год ст.06.09 12" xfId="495"/>
    <cellStyle name="_расшифровки-форма-год ст.06.09 12 2" xfId="4433"/>
    <cellStyle name="_расшифровки-форма-год ст.06.09 12 2" xfId="4434"/>
    <cellStyle name="_расшифровки-форма-год ст.06.09 12 3" xfId="7369"/>
    <cellStyle name="_расшифровки-форма-год ст.06.09 12 3" xfId="7368"/>
    <cellStyle name="_расшифровки-форма-год ст.06.09 13" xfId="2744"/>
    <cellStyle name="_расшифровки-форма-год ст.06.09 13" xfId="2745"/>
    <cellStyle name="_расшифровки-форма-год ст.06.09 13 2" xfId="6507"/>
    <cellStyle name="_расшифровки-форма-год ст.06.09 13 2" xfId="6508"/>
    <cellStyle name="_расшифровки-форма-год ст.06.09 13 3" xfId="7618"/>
    <cellStyle name="_расшифровки-форма-год ст.06.09 13 3" xfId="7619"/>
    <cellStyle name="_расшифровки-форма-год ст.06.09 14" xfId="4401"/>
    <cellStyle name="_расшифровки-форма-год ст.06.09 14" xfId="4402"/>
    <cellStyle name="_расшифровки-форма-год ст.06.09 15" xfId="5541"/>
    <cellStyle name="_расшифровки-форма-год ст.06.09 15" xfId="5540"/>
    <cellStyle name="_расшифровки-форма-год ст.06.09 2" xfId="496"/>
    <cellStyle name="_расшифровки-форма-год ст.06.09 2" xfId="497"/>
    <cellStyle name="_расшифровки-форма-год ст.06.09 2 2" xfId="4435"/>
    <cellStyle name="_расшифровки-форма-год ст.06.09 2 2" xfId="4436"/>
    <cellStyle name="_расшифровки-форма-год ст.06.09 2 3" xfId="5536"/>
    <cellStyle name="_расшифровки-форма-год ст.06.09 2 3" xfId="7367"/>
    <cellStyle name="_расшифровки-форма-год ст.06.09 3" xfId="498"/>
    <cellStyle name="_расшифровки-форма-год ст.06.09 3" xfId="499"/>
    <cellStyle name="_расшифровки-форма-год ст.06.09 3 2" xfId="4437"/>
    <cellStyle name="_расшифровки-форма-год ст.06.09 3 2" xfId="4438"/>
    <cellStyle name="_расшифровки-форма-год ст.06.09 3 3" xfId="5535"/>
    <cellStyle name="_расшифровки-форма-год ст.06.09 3 3" xfId="5534"/>
    <cellStyle name="_расшифровки-форма-год ст.06.09 4" xfId="500"/>
    <cellStyle name="_расшифровки-форма-год ст.06.09 4" xfId="501"/>
    <cellStyle name="_расшифровки-форма-год ст.06.09 4 2" xfId="4439"/>
    <cellStyle name="_расшифровки-форма-год ст.06.09 4 2" xfId="4440"/>
    <cellStyle name="_расшифровки-форма-год ст.06.09 4 3" xfId="5533"/>
    <cellStyle name="_расшифровки-форма-год ст.06.09 4 3" xfId="5532"/>
    <cellStyle name="_расшифровки-форма-год ст.06.09 5" xfId="502"/>
    <cellStyle name="_расшифровки-форма-год ст.06.09 5" xfId="503"/>
    <cellStyle name="_расшифровки-форма-год ст.06.09 5 2" xfId="4441"/>
    <cellStyle name="_расшифровки-форма-год ст.06.09 5 2" xfId="4442"/>
    <cellStyle name="_расшифровки-форма-год ст.06.09 5 3" xfId="5531"/>
    <cellStyle name="_расшифровки-форма-год ст.06.09 5 3" xfId="5530"/>
    <cellStyle name="_расшифровки-форма-год ст.06.09 6" xfId="504"/>
    <cellStyle name="_расшифровки-форма-год ст.06.09 6" xfId="505"/>
    <cellStyle name="_расшифровки-форма-год ст.06.09 6 2" xfId="4443"/>
    <cellStyle name="_расшифровки-форма-год ст.06.09 6 2" xfId="4444"/>
    <cellStyle name="_расшифровки-форма-год ст.06.09 6 3" xfId="5529"/>
    <cellStyle name="_расшифровки-форма-год ст.06.09 6 3" xfId="5528"/>
    <cellStyle name="_расшифровки-форма-год ст.06.09 7" xfId="506"/>
    <cellStyle name="_расшифровки-форма-год ст.06.09 7" xfId="507"/>
    <cellStyle name="_расшифровки-форма-год ст.06.09 7 2" xfId="4445"/>
    <cellStyle name="_расшифровки-форма-год ст.06.09 7 2" xfId="4446"/>
    <cellStyle name="_расшифровки-форма-год ст.06.09 7 3" xfId="5527"/>
    <cellStyle name="_расшифровки-форма-год ст.06.09 7 3" xfId="7366"/>
    <cellStyle name="_расшифровки-форма-год ст.06.09 8" xfId="508"/>
    <cellStyle name="_расшифровки-форма-год ст.06.09 8" xfId="509"/>
    <cellStyle name="_расшифровки-форма-год ст.06.09 8 2" xfId="4447"/>
    <cellStyle name="_расшифровки-форма-год ст.06.09 8 2" xfId="4448"/>
    <cellStyle name="_расшифровки-форма-год ст.06.09 8 3" xfId="5526"/>
    <cellStyle name="_расшифровки-форма-год ст.06.09 8 3" xfId="5525"/>
    <cellStyle name="_расшифровки-форма-год ст.06.09 9" xfId="510"/>
    <cellStyle name="_расшифровки-форма-год ст.06.09 9" xfId="511"/>
    <cellStyle name="_расшифровки-форма-год ст.06.09 9 2" xfId="4449"/>
    <cellStyle name="_расшифровки-форма-год ст.06.09 9 2" xfId="4450"/>
    <cellStyle name="_расшифровки-форма-год ст.06.09 9 3" xfId="5524"/>
    <cellStyle name="_расшифровки-форма-год ст.06.09 9 3" xfId="5523"/>
    <cellStyle name="_расшифровки-форма-год ст.06.09_06.10_Услуги по санобработке и вывозу мусора_2011" xfId="512"/>
    <cellStyle name="_расшифровки-форма-год ст.06.09_06.10_Услуги по санобработке и вывозу мусора_2011" xfId="513"/>
    <cellStyle name="_расшифровки-форма-год ст.06.09_06.10_Услуги по санобработке и вывозу мусора_2011 2" xfId="4451"/>
    <cellStyle name="_расшифровки-форма-год ст.06.09_06.10_Услуги по санобработке и вывозу мусора_2011 2" xfId="4452"/>
    <cellStyle name="_расшифровки-форма-год ст.06.09_06.10_Услуги по санобработке и вывозу мусора_2011 3" xfId="5522"/>
    <cellStyle name="_расшифровки-форма-год ст.06.09_06.10_Услуги по санобработке и вывозу мусора_2011 3" xfId="5521"/>
    <cellStyle name="_расшифровки-форма-год ТЭЦ-1" xfId="514"/>
    <cellStyle name="_расшифровки-форма-год ТЭЦ-1" xfId="515"/>
    <cellStyle name="_расшифровки-форма-год ТЭЦ-1 10" xfId="516"/>
    <cellStyle name="_расшифровки-форма-год ТЭЦ-1 10" xfId="517"/>
    <cellStyle name="_расшифровки-форма-год ТЭЦ-1 10 2" xfId="4455"/>
    <cellStyle name="_расшифровки-форма-год ТЭЦ-1 10 2" xfId="4456"/>
    <cellStyle name="_расшифровки-форма-год ТЭЦ-1 10 3" xfId="7364"/>
    <cellStyle name="_расшифровки-форма-год ТЭЦ-1 10 3" xfId="7363"/>
    <cellStyle name="_расшифровки-форма-год ТЭЦ-1 11" xfId="518"/>
    <cellStyle name="_расшифровки-форма-год ТЭЦ-1 11" xfId="519"/>
    <cellStyle name="_расшифровки-форма-год ТЭЦ-1 11 2" xfId="4457"/>
    <cellStyle name="_расшифровки-форма-год ТЭЦ-1 11 2" xfId="4458"/>
    <cellStyle name="_расшифровки-форма-год ТЭЦ-1 11 3" xfId="7362"/>
    <cellStyle name="_расшифровки-форма-год ТЭЦ-1 11 3" xfId="7361"/>
    <cellStyle name="_расшифровки-форма-год ТЭЦ-1 12" xfId="520"/>
    <cellStyle name="_расшифровки-форма-год ТЭЦ-1 12" xfId="521"/>
    <cellStyle name="_расшифровки-форма-год ТЭЦ-1 12 2" xfId="4459"/>
    <cellStyle name="_расшифровки-форма-год ТЭЦ-1 12 2" xfId="4460"/>
    <cellStyle name="_расшифровки-форма-год ТЭЦ-1 12 3" xfId="7360"/>
    <cellStyle name="_расшифровки-форма-год ТЭЦ-1 12 3" xfId="7359"/>
    <cellStyle name="_расшифровки-форма-год ТЭЦ-1 13" xfId="4453"/>
    <cellStyle name="_расшифровки-форма-год ТЭЦ-1 13" xfId="4454"/>
    <cellStyle name="_расшифровки-форма-год ТЭЦ-1 14" xfId="5520"/>
    <cellStyle name="_расшифровки-форма-год ТЭЦ-1 14" xfId="7365"/>
    <cellStyle name="_расшифровки-форма-год ТЭЦ-1 2" xfId="522"/>
    <cellStyle name="_расшифровки-форма-год ТЭЦ-1 2" xfId="523"/>
    <cellStyle name="_расшифровки-форма-год ТЭЦ-1 2 2" xfId="4461"/>
    <cellStyle name="_расшифровки-форма-год ТЭЦ-1 2 2" xfId="4462"/>
    <cellStyle name="_расшифровки-форма-год ТЭЦ-1 2 3" xfId="7358"/>
    <cellStyle name="_расшифровки-форма-год ТЭЦ-1 2 3" xfId="7357"/>
    <cellStyle name="_расшифровки-форма-год ТЭЦ-1 3" xfId="524"/>
    <cellStyle name="_расшифровки-форма-год ТЭЦ-1 3" xfId="525"/>
    <cellStyle name="_расшифровки-форма-год ТЭЦ-1 3 2" xfId="4463"/>
    <cellStyle name="_расшифровки-форма-год ТЭЦ-1 3 2" xfId="4464"/>
    <cellStyle name="_расшифровки-форма-год ТЭЦ-1 3 3" xfId="7356"/>
    <cellStyle name="_расшифровки-форма-год ТЭЦ-1 3 3" xfId="7355"/>
    <cellStyle name="_расшифровки-форма-год ТЭЦ-1 4" xfId="526"/>
    <cellStyle name="_расшифровки-форма-год ТЭЦ-1 4" xfId="527"/>
    <cellStyle name="_расшифровки-форма-год ТЭЦ-1 4 2" xfId="4465"/>
    <cellStyle name="_расшифровки-форма-год ТЭЦ-1 4 2" xfId="4466"/>
    <cellStyle name="_расшифровки-форма-год ТЭЦ-1 4 3" xfId="7354"/>
    <cellStyle name="_расшифровки-форма-год ТЭЦ-1 4 3" xfId="7353"/>
    <cellStyle name="_расшифровки-форма-год ТЭЦ-1 5" xfId="528"/>
    <cellStyle name="_расшифровки-форма-год ТЭЦ-1 5" xfId="529"/>
    <cellStyle name="_расшифровки-форма-год ТЭЦ-1 5 2" xfId="4467"/>
    <cellStyle name="_расшифровки-форма-год ТЭЦ-1 5 2" xfId="4468"/>
    <cellStyle name="_расшифровки-форма-год ТЭЦ-1 5 3" xfId="7352"/>
    <cellStyle name="_расшифровки-форма-год ТЭЦ-1 5 3" xfId="7351"/>
    <cellStyle name="_расшифровки-форма-год ТЭЦ-1 6" xfId="530"/>
    <cellStyle name="_расшифровки-форма-год ТЭЦ-1 6" xfId="531"/>
    <cellStyle name="_расшифровки-форма-год ТЭЦ-1 6 2" xfId="4469"/>
    <cellStyle name="_расшифровки-форма-год ТЭЦ-1 6 2" xfId="4470"/>
    <cellStyle name="_расшифровки-форма-год ТЭЦ-1 6 3" xfId="7350"/>
    <cellStyle name="_расшифровки-форма-год ТЭЦ-1 6 3" xfId="7349"/>
    <cellStyle name="_расшифровки-форма-год ТЭЦ-1 7" xfId="532"/>
    <cellStyle name="_расшифровки-форма-год ТЭЦ-1 7" xfId="533"/>
    <cellStyle name="_расшифровки-форма-год ТЭЦ-1 7 2" xfId="4471"/>
    <cellStyle name="_расшифровки-форма-год ТЭЦ-1 7 2" xfId="4472"/>
    <cellStyle name="_расшифровки-форма-год ТЭЦ-1 7 3" xfId="7348"/>
    <cellStyle name="_расшифровки-форма-год ТЭЦ-1 7 3" xfId="7347"/>
    <cellStyle name="_расшифровки-форма-год ТЭЦ-1 8" xfId="534"/>
    <cellStyle name="_расшифровки-форма-год ТЭЦ-1 8" xfId="535"/>
    <cellStyle name="_расшифровки-форма-год ТЭЦ-1 8 2" xfId="4473"/>
    <cellStyle name="_расшифровки-форма-год ТЭЦ-1 8 2" xfId="4474"/>
    <cellStyle name="_расшифровки-форма-год ТЭЦ-1 8 3" xfId="7346"/>
    <cellStyle name="_расшифровки-форма-год ТЭЦ-1 8 3" xfId="7345"/>
    <cellStyle name="_расшифровки-форма-год ТЭЦ-1 9" xfId="536"/>
    <cellStyle name="_расшифровки-форма-год ТЭЦ-1 9" xfId="537"/>
    <cellStyle name="_расшифровки-форма-год ТЭЦ-1 9 2" xfId="4475"/>
    <cellStyle name="_расшифровки-форма-год ТЭЦ-1 9 2" xfId="4476"/>
    <cellStyle name="_расшифровки-форма-год ТЭЦ-1 9 3" xfId="7344"/>
    <cellStyle name="_расшифровки-форма-год ТЭЦ-1 9 3" xfId="7343"/>
    <cellStyle name="_Ремонт" xfId="538"/>
    <cellStyle name="_Ремонт" xfId="539"/>
    <cellStyle name="_ремонт (1)" xfId="540"/>
    <cellStyle name="_ремонт (1)" xfId="541"/>
    <cellStyle name="_ремонт (1) 2" xfId="4479"/>
    <cellStyle name="_ремонт (1) 2" xfId="4480"/>
    <cellStyle name="_ремонт (1) 3" xfId="7340"/>
    <cellStyle name="_ремонт (1) 3" xfId="7339"/>
    <cellStyle name="_Ремонт 2" xfId="4477"/>
    <cellStyle name="_Ремонт 2" xfId="4478"/>
    <cellStyle name="_Ремонт 3" xfId="7342"/>
    <cellStyle name="_Ремонт 3" xfId="7341"/>
    <cellStyle name="_ремонт с бюдж" xfId="542"/>
    <cellStyle name="_ремонт с бюдж" xfId="543"/>
    <cellStyle name="_ремонт с бюдж 2" xfId="4481"/>
    <cellStyle name="_ремонт с бюдж 2" xfId="4482"/>
    <cellStyle name="_ремонт с бюдж 3" xfId="7338"/>
    <cellStyle name="_ремонт с бюдж 3" xfId="7337"/>
    <cellStyle name="_Ремонт_10 месяцев 2010 амортизация" xfId="544"/>
    <cellStyle name="_Ремонт_10 месяцев 2010 амортизация" xfId="545"/>
    <cellStyle name="_Ремонт_10 месяцев 2010 амортизация 2" xfId="4483"/>
    <cellStyle name="_Ремонт_10 месяцев 2010 амортизация 2" xfId="4484"/>
    <cellStyle name="_Ремонт_10 месяцев 2010 амортизация 3" xfId="7336"/>
    <cellStyle name="_Ремонт_10 месяцев 2010 амортизация 3" xfId="7335"/>
    <cellStyle name="_Ремонт_факт на 2009 под.воды- от 31.05.10" xfId="546"/>
    <cellStyle name="_Ремонт_факт на 2009 под.воды- от 31.05.10" xfId="547"/>
    <cellStyle name="_Ремонт_факт на 2009 под.воды- от 31.05.10 (1)" xfId="548"/>
    <cellStyle name="_Ремонт_факт на 2009 под.воды- от 31.05.10 (1)" xfId="549"/>
    <cellStyle name="_Ремонт_факт на 2009 под.воды- от 31.05.10 (1) 2" xfId="4487"/>
    <cellStyle name="_Ремонт_факт на 2009 под.воды- от 31.05.10 (1) 2" xfId="4488"/>
    <cellStyle name="_Ремонт_факт на 2009 под.воды- от 31.05.10 (1) 3" xfId="5517"/>
    <cellStyle name="_Ремонт_факт на 2009 под.воды- от 31.05.10 (1) 3" xfId="7522"/>
    <cellStyle name="_Ремонт_факт на 2009 под.воды- от 31.05.10 (2)" xfId="550"/>
    <cellStyle name="_Ремонт_факт на 2009 под.воды- от 31.05.10 (2)" xfId="551"/>
    <cellStyle name="_Ремонт_факт на 2009 под.воды- от 31.05.10 (2) 2" xfId="4489"/>
    <cellStyle name="_Ремонт_факт на 2009 под.воды- от 31.05.10 (2) 2" xfId="4490"/>
    <cellStyle name="_Ремонт_факт на 2009 под.воды- от 31.05.10 (2) 3" xfId="7334"/>
    <cellStyle name="_Ремонт_факт на 2009 под.воды- от 31.05.10 (2) 3" xfId="7329"/>
    <cellStyle name="_Ремонт_факт на 2009 под.воды- от 31.05.10 2" xfId="4485"/>
    <cellStyle name="_Ремонт_факт на 2009 под.воды- от 31.05.10 2" xfId="4486"/>
    <cellStyle name="_Ремонт_факт на 2009 под.воды- от 31.05.10 3" xfId="5519"/>
    <cellStyle name="_Ремонт_факт на 2009 под.воды- от 31.05.10 3" xfId="5518"/>
    <cellStyle name="_Ремонт_факт на 2009-2010 под.воды-10.06.10г" xfId="552"/>
    <cellStyle name="_Ремонт_факт на 2009-2010 под.воды-10.06.10г" xfId="553"/>
    <cellStyle name="_Ремонт_факт на 2009-2010 под.воды-10.06.10г 2" xfId="4491"/>
    <cellStyle name="_Ремонт_факт на 2009-2010 под.воды-10.06.10г 2" xfId="4492"/>
    <cellStyle name="_Ремонт_факт на 2009-2010 под.воды-10.06.10г 3" xfId="7141"/>
    <cellStyle name="_Ремонт_факт на 2009-2010 под.воды-10.06.10г 3" xfId="7140"/>
    <cellStyle name="_Ремонт_факт подпитка на 2010г." xfId="554"/>
    <cellStyle name="_Ремонт_факт подпитка на 2010г." xfId="555"/>
    <cellStyle name="_Ремонт_факт подпитка на 2010г. 2" xfId="4493"/>
    <cellStyle name="_Ремонт_факт подпитка на 2010г. 2" xfId="4494"/>
    <cellStyle name="_Ремонт_факт подпитка на 2010г. 3" xfId="7137"/>
    <cellStyle name="_Ремонт_факт подпитка на 2010г. 3" xfId="7126"/>
    <cellStyle name="_Ремонт_ХЦ подпитка за 9мес." xfId="556"/>
    <cellStyle name="_Ремонт_ХЦ подпитка за 9мес." xfId="557"/>
    <cellStyle name="_Ремонт_ХЦ подпитка за 9мес. 2" xfId="4495"/>
    <cellStyle name="_Ремонт_ХЦ подпитка за 9мес. 2" xfId="4496"/>
    <cellStyle name="_Ремонт_ХЦ подпитка за 9мес. 3" xfId="7122"/>
    <cellStyle name="_Ремонт_ХЦ подпитка за 9мес. 3" xfId="7121"/>
    <cellStyle name="_ст.01.05ТТЦ" xfId="558"/>
    <cellStyle name="_ст.01.05ТТЦ" xfId="559"/>
    <cellStyle name="_ст.01.05ТТЦ 2" xfId="4497"/>
    <cellStyle name="_ст.01.05ТТЦ 2" xfId="4498"/>
    <cellStyle name="_ст.01.05ТТЦ 3" xfId="5368"/>
    <cellStyle name="_ст.01.05ТТЦ 3" xfId="5358"/>
    <cellStyle name="_ст.01.05ТТЦ_Копия Копия РАСШИФРОВКИ ПОСЛЕДНИЙ ВАРИАН С БЮДЖЕТОМ пос верс" xfId="560"/>
    <cellStyle name="_ст.01.05ТТЦ_Копия Копия РАСШИФРОВКИ ПОСЛЕДНИЙ ВАРИАН С БЮДЖЕТОМ пос верс" xfId="561"/>
    <cellStyle name="_ст.01.05ТТЦ_Копия Копия РАСШИФРОВКИ ПОСЛЕДНИЙ ВАРИАН С БЮДЖЕТОМ пос верс 2" xfId="4499"/>
    <cellStyle name="_ст.01.05ТТЦ_Копия Копия РАСШИФРОВКИ ПОСЛЕДНИЙ ВАРИАН С БЮДЖЕТОМ пос верс 2" xfId="4500"/>
    <cellStyle name="_ст.01.05ТТЦ_Копия Копия РАСШИФРОВКИ ПОСЛЕДНИЙ ВАРИАН С БЮДЖЕТОМ пос верс 3" xfId="5357"/>
    <cellStyle name="_ст.01.05ТТЦ_Копия Копия РАСШИФРОВКИ ПОСЛЕДНИЙ ВАРИАН С БЮДЖЕТОМ пос верс 3" xfId="5356"/>
    <cellStyle name="_ст.01.05ТТЦ_ТЭЦ-1_БЮДЖЕТ 2011 от 20.07.10г" xfId="562"/>
    <cellStyle name="_ст.01.05ТТЦ_ТЭЦ-1_БЮДЖЕТ 2011 от 20.07.10г" xfId="563"/>
    <cellStyle name="_ст.01.05ТТЦ_ТЭЦ-1_БЮДЖЕТ 2011 от 20.07.10г 2" xfId="4501"/>
    <cellStyle name="_ст.01.05ТТЦ_ТЭЦ-1_БЮДЖЕТ 2011 от 20.07.10г 2" xfId="4502"/>
    <cellStyle name="_ст.01.05ТТЦ_ТЭЦ-1_БЮДЖЕТ 2011 от 20.07.10г 3" xfId="7110"/>
    <cellStyle name="_ст.01.05ТТЦ_ТЭЦ-1_БЮДЖЕТ 2011 от 20.07.10г 3" xfId="5355"/>
    <cellStyle name="_ст.06.10 вневед." xfId="564"/>
    <cellStyle name="_ст.06.10 вневед." xfId="565"/>
    <cellStyle name="_ст.06.10 вневед. 2" xfId="4503"/>
    <cellStyle name="_ст.06.10 вневед. 2" xfId="4504"/>
    <cellStyle name="_ст.06.10 вневед. 3" xfId="7109"/>
    <cellStyle name="_ст.06.10 вневед. 3" xfId="7107"/>
    <cellStyle name="_ст.06.10 вневед._Копия Копия РАСШИФРОВКИ ПОСЛЕДНИЙ ВАРИАН С БЮДЖЕТОМ пос верс" xfId="566"/>
    <cellStyle name="_ст.06.10 вневед._Копия Копия РАСШИФРОВКИ ПОСЛЕДНИЙ ВАРИАН С БЮДЖЕТОМ пос верс" xfId="567"/>
    <cellStyle name="_ст.06.10 вневед._Копия Копия РАСШИФРОВКИ ПОСЛЕДНИЙ ВАРИАН С БЮДЖЕТОМ пос верс 2" xfId="4505"/>
    <cellStyle name="_ст.06.10 вневед._Копия Копия РАСШИФРОВКИ ПОСЛЕДНИЙ ВАРИАН С БЮДЖЕТОМ пос верс 2" xfId="4506"/>
    <cellStyle name="_ст.06.10 вневед._Копия Копия РАСШИФРОВКИ ПОСЛЕДНИЙ ВАРИАН С БЮДЖЕТОМ пос верс 3" xfId="7106"/>
    <cellStyle name="_ст.06.10 вневед._Копия Копия РАСШИФРОВКИ ПОСЛЕДНИЙ ВАРИАН С БЮДЖЕТОМ пос верс 3" xfId="7104"/>
    <cellStyle name="_ст.06.10 вневед._ТЭЦ-1_БЮДЖЕТ 2011 от 20.07.10г" xfId="568"/>
    <cellStyle name="_ст.06.10 вневед._ТЭЦ-1_БЮДЖЕТ 2011 от 20.07.10г" xfId="569"/>
    <cellStyle name="_ст.06.10 вневед._ТЭЦ-1_БЮДЖЕТ 2011 от 20.07.10г 2" xfId="4507"/>
    <cellStyle name="_ст.06.10 вневед._ТЭЦ-1_БЮДЖЕТ 2011 от 20.07.10г 2" xfId="4508"/>
    <cellStyle name="_ст.06.10 вневед._ТЭЦ-1_БЮДЖЕТ 2011 от 20.07.10г 3" xfId="7103"/>
    <cellStyle name="_ст.06.10 вневед._ТЭЦ-1_БЮДЖЕТ 2011 от 20.07.10г 3" xfId="7093"/>
    <cellStyle name="_тепло" xfId="570"/>
    <cellStyle name="_тепло" xfId="571"/>
    <cellStyle name="_тепло 2" xfId="4509"/>
    <cellStyle name="_тепло 2" xfId="4510"/>
    <cellStyle name="_тепло 3" xfId="7092"/>
    <cellStyle name="_тепло 3" xfId="7090"/>
    <cellStyle name="_Топливо 2010" xfId="572"/>
    <cellStyle name="_Топливо 2010" xfId="573"/>
    <cellStyle name="_Топливо 2010 2" xfId="4511"/>
    <cellStyle name="_Топливо 2010 2" xfId="4512"/>
    <cellStyle name="_Топливо 2010 3" xfId="5339"/>
    <cellStyle name="_Топливо 2010 3" xfId="7077"/>
    <cellStyle name="_ТЭЦ-1подпитка 2010 для арем новая вода (1)" xfId="574"/>
    <cellStyle name="_ТЭЦ-1подпитка 2010 для арем новая вода (1)" xfId="575"/>
    <cellStyle name="_ТЭЦ-1подпитка 2010 для арем новая вода (1) 2" xfId="4513"/>
    <cellStyle name="_ТЭЦ-1подпитка 2010 для арем новая вода (1) 2" xfId="4514"/>
    <cellStyle name="_ТЭЦ-1подпитка 2010 для арем новая вода (1) 3" xfId="7076"/>
    <cellStyle name="_ТЭЦ-1подпитка 2010 для арем новая вода (1) 3" xfId="7074"/>
    <cellStyle name="_факт на 2009 под.воды- от 31.05.10" xfId="576"/>
    <cellStyle name="_факт на 2009 под.воды- от 31.05.10" xfId="577"/>
    <cellStyle name="_факт на 2009 под.воды- от 31.05.10 (1)" xfId="578"/>
    <cellStyle name="_факт на 2009 под.воды- от 31.05.10 (1)" xfId="579"/>
    <cellStyle name="_факт на 2009 под.воды- от 31.05.10 (1) 2" xfId="4517"/>
    <cellStyle name="_факт на 2009 под.воды- от 31.05.10 (1) 2" xfId="4518"/>
    <cellStyle name="_факт на 2009 под.воды- от 31.05.10 (1) 3" xfId="5322"/>
    <cellStyle name="_факт на 2009 под.воды- от 31.05.10 (1) 3" xfId="5317"/>
    <cellStyle name="_факт на 2009 под.воды- от 31.05.10 (2)" xfId="580"/>
    <cellStyle name="_факт на 2009 под.воды- от 31.05.10 (2)" xfId="581"/>
    <cellStyle name="_факт на 2009 под.воды- от 31.05.10 (2) 2" xfId="4519"/>
    <cellStyle name="_факт на 2009 под.воды- от 31.05.10 (2) 2" xfId="4520"/>
    <cellStyle name="_факт на 2009 под.воды- от 31.05.10 (2) 3" xfId="7062"/>
    <cellStyle name="_факт на 2009 под.воды- от 31.05.10 (2) 3" xfId="5313"/>
    <cellStyle name="_факт на 2009 под.воды- от 31.05.10 2" xfId="4515"/>
    <cellStyle name="_факт на 2009 под.воды- от 31.05.10 2" xfId="4516"/>
    <cellStyle name="_факт на 2009 под.воды- от 31.05.10 3" xfId="7073"/>
    <cellStyle name="_факт на 2009 под.воды- от 31.05.10 3" xfId="5323"/>
    <cellStyle name="_факт на 2009 под.воды-от 25.05.10 (1)" xfId="582"/>
    <cellStyle name="_факт на 2009 под.воды-от 25.05.10 (1)" xfId="583"/>
    <cellStyle name="_факт на 2009 под.воды-от 25.05.10 (1) 2" xfId="4521"/>
    <cellStyle name="_факт на 2009 под.воды-от 25.05.10 (1) 2" xfId="4522"/>
    <cellStyle name="_факт на 2009 под.воды-от 25.05.10 (1) 3" xfId="5312"/>
    <cellStyle name="_факт на 2009 под.воды-от 25.05.10 (1) 3" xfId="7061"/>
    <cellStyle name="_факт на 2009 под.воды-от 25.05.10 (1)_10 месяцев 2010 амортизация" xfId="584"/>
    <cellStyle name="_факт на 2009 под.воды-от 25.05.10 (1)_10 месяцев 2010 амортизация" xfId="585"/>
    <cellStyle name="_факт на 2009 под.воды-от 25.05.10 (1)_10 месяцев 2010 амортизация 2" xfId="4523"/>
    <cellStyle name="_факт на 2009 под.воды-от 25.05.10 (1)_10 месяцев 2010 амортизация 2" xfId="4524"/>
    <cellStyle name="_факт на 2009 под.воды-от 25.05.10 (1)_10 месяцев 2010 амортизация 3" xfId="5311"/>
    <cellStyle name="_факт на 2009 под.воды-от 25.05.10 (1)_10 месяцев 2010 амортизация 3" xfId="5310"/>
    <cellStyle name="_факт на 2009 под.воды-от 25.05.10 (1)_факт на 2009 под.воды- от 31.05.10" xfId="586"/>
    <cellStyle name="_факт на 2009 под.воды-от 25.05.10 (1)_факт на 2009 под.воды- от 31.05.10" xfId="587"/>
    <cellStyle name="_факт на 2009 под.воды-от 25.05.10 (1)_факт на 2009 под.воды- от 31.05.10 (1)" xfId="588"/>
    <cellStyle name="_факт на 2009 под.воды-от 25.05.10 (1)_факт на 2009 под.воды- от 31.05.10 (1)" xfId="589"/>
    <cellStyle name="_факт на 2009 под.воды-от 25.05.10 (1)_факт на 2009 под.воды- от 31.05.10 (1) 2" xfId="4527"/>
    <cellStyle name="_факт на 2009 под.воды-от 25.05.10 (1)_факт на 2009 под.воды- от 31.05.10 (1) 2" xfId="4528"/>
    <cellStyle name="_факт на 2009 под.воды-от 25.05.10 (1)_факт на 2009 под.воды- от 31.05.10 (1) 3" xfId="5307"/>
    <cellStyle name="_факт на 2009 под.воды-от 25.05.10 (1)_факт на 2009 под.воды- от 31.05.10 (1) 3" xfId="7060"/>
    <cellStyle name="_факт на 2009 под.воды-от 25.05.10 (1)_факт на 2009 под.воды- от 31.05.10 (2)" xfId="590"/>
    <cellStyle name="_факт на 2009 под.воды-от 25.05.10 (1)_факт на 2009 под.воды- от 31.05.10 (2)" xfId="591"/>
    <cellStyle name="_факт на 2009 под.воды-от 25.05.10 (1)_факт на 2009 под.воды- от 31.05.10 (2) 2" xfId="4529"/>
    <cellStyle name="_факт на 2009 под.воды-от 25.05.10 (1)_факт на 2009 под.воды- от 31.05.10 (2) 2" xfId="4530"/>
    <cellStyle name="_факт на 2009 под.воды-от 25.05.10 (1)_факт на 2009 под.воды- от 31.05.10 (2) 3" xfId="5303"/>
    <cellStyle name="_факт на 2009 под.воды-от 25.05.10 (1)_факт на 2009 под.воды- от 31.05.10 (2) 3" xfId="5301"/>
    <cellStyle name="_факт на 2009 под.воды-от 25.05.10 (1)_факт на 2009 под.воды- от 31.05.10 2" xfId="4525"/>
    <cellStyle name="_факт на 2009 под.воды-от 25.05.10 (1)_факт на 2009 под.воды- от 31.05.10 2" xfId="4526"/>
    <cellStyle name="_факт на 2009 под.воды-от 25.05.10 (1)_факт на 2009 под.воды- от 31.05.10 3" xfId="5309"/>
    <cellStyle name="_факт на 2009 под.воды-от 25.05.10 (1)_факт на 2009 под.воды- от 31.05.10 3" xfId="5308"/>
    <cellStyle name="_факт на 2009 под.воды-от 25.05.10 (1)_факт на 2009-2010 под.воды-10.06.10г" xfId="592"/>
    <cellStyle name="_факт на 2009 под.воды-от 25.05.10 (1)_факт на 2009-2010 под.воды-10.06.10г" xfId="593"/>
    <cellStyle name="_факт на 2009 под.воды-от 25.05.10 (1)_факт на 2009-2010 под.воды-10.06.10г 2" xfId="4531"/>
    <cellStyle name="_факт на 2009 под.воды-от 25.05.10 (1)_факт на 2009-2010 под.воды-10.06.10г 2" xfId="4532"/>
    <cellStyle name="_факт на 2009 под.воды-от 25.05.10 (1)_факт на 2009-2010 под.воды-10.06.10г 3" xfId="5300"/>
    <cellStyle name="_факт на 2009 под.воды-от 25.05.10 (1)_факт на 2009-2010 под.воды-10.06.10г 3" xfId="5298"/>
    <cellStyle name="_факт на 2009 под.воды-от 25.05.10 (1)_ХЦ подпитка за 9мес." xfId="594"/>
    <cellStyle name="_факт на 2009 под.воды-от 25.05.10 (1)_ХЦ подпитка за 9мес." xfId="595"/>
    <cellStyle name="_факт на 2009 под.воды-от 25.05.10 (1)_ХЦ подпитка за 9мес. 2" xfId="4533"/>
    <cellStyle name="_факт на 2009 под.воды-от 25.05.10 (1)_ХЦ подпитка за 9мес. 2" xfId="4534"/>
    <cellStyle name="_факт на 2009 под.воды-от 25.05.10 (1)_ХЦ подпитка за 9мес. 3" xfId="5296"/>
    <cellStyle name="_факт на 2009 под.воды-от 25.05.10 (1)_ХЦ подпитка за 9мес. 3" xfId="5295"/>
    <cellStyle name="_факт на 2009-2010 под.воды-10.06.10г" xfId="596"/>
    <cellStyle name="_факт на 2009-2010 под.воды-10.06.10г" xfId="597"/>
    <cellStyle name="_факт на 2009-2010 под.воды-10.06.10г 2" xfId="4535"/>
    <cellStyle name="_факт на 2009-2010 под.воды-10.06.10г 2" xfId="4536"/>
    <cellStyle name="_факт на 2009-2010 под.воды-10.06.10г 3" xfId="5293"/>
    <cellStyle name="_факт на 2009-2010 под.воды-10.06.10г 3" xfId="5289"/>
    <cellStyle name="_факт подпитка на 2010г." xfId="598"/>
    <cellStyle name="_факт подпитка на 2010г." xfId="599"/>
    <cellStyle name="_факт подпитка на 2010г. 2" xfId="4537"/>
    <cellStyle name="_факт подпитка на 2010г. 2" xfId="4538"/>
    <cellStyle name="_факт подпитка на 2010г. 3" xfId="5288"/>
    <cellStyle name="_факт подпитка на 2010г. 3" xfId="5287"/>
    <cellStyle name="_Форма бюджета 0106" xfId="600"/>
    <cellStyle name="_Форма бюджета 0106" xfId="601"/>
    <cellStyle name="_Форма бюджета 0106 10" xfId="602"/>
    <cellStyle name="_Форма бюджета 0106 10" xfId="603"/>
    <cellStyle name="_Форма бюджета 0106 10 2" xfId="4541"/>
    <cellStyle name="_Форма бюджета 0106 10 2" xfId="4542"/>
    <cellStyle name="_Форма бюджета 0106 10 3" xfId="5284"/>
    <cellStyle name="_Форма бюджета 0106 10 3" xfId="5275"/>
    <cellStyle name="_Форма бюджета 0106 11" xfId="604"/>
    <cellStyle name="_Форма бюджета 0106 11" xfId="605"/>
    <cellStyle name="_Форма бюджета 0106 11 2" xfId="4543"/>
    <cellStyle name="_Форма бюджета 0106 11 2" xfId="4544"/>
    <cellStyle name="_Форма бюджета 0106 11 3" xfId="5274"/>
    <cellStyle name="_Форма бюджета 0106 11 3" xfId="5272"/>
    <cellStyle name="_Форма бюджета 0106 12" xfId="606"/>
    <cellStyle name="_Форма бюджета 0106 12" xfId="607"/>
    <cellStyle name="_Форма бюджета 0106 12 2" xfId="4545"/>
    <cellStyle name="_Форма бюджета 0106 12 2" xfId="4546"/>
    <cellStyle name="_Форма бюджета 0106 12 3" xfId="5271"/>
    <cellStyle name="_Форма бюджета 0106 12 3" xfId="5270"/>
    <cellStyle name="_Форма бюджета 0106 13" xfId="2746"/>
    <cellStyle name="_Форма бюджета 0106 13" xfId="2747"/>
    <cellStyle name="_Форма бюджета 0106 13 2" xfId="6509"/>
    <cellStyle name="_Форма бюджета 0106 13 2" xfId="6510"/>
    <cellStyle name="_Форма бюджета 0106 13 3" xfId="7620"/>
    <cellStyle name="_Форма бюджета 0106 13 3" xfId="7621"/>
    <cellStyle name="_Форма бюджета 0106 14" xfId="4539"/>
    <cellStyle name="_Форма бюджета 0106 14" xfId="4540"/>
    <cellStyle name="_Форма бюджета 0106 15" xfId="5286"/>
    <cellStyle name="_Форма бюджета 0106 15" xfId="5285"/>
    <cellStyle name="_Форма бюджета 0106 2" xfId="608"/>
    <cellStyle name="_Форма бюджета 0106 2" xfId="609"/>
    <cellStyle name="_Форма бюджета 0106 2 2" xfId="4547"/>
    <cellStyle name="_Форма бюджета 0106 2 2" xfId="4548"/>
    <cellStyle name="_Форма бюджета 0106 2 3" xfId="5269"/>
    <cellStyle name="_Форма бюджета 0106 2 3" xfId="5268"/>
    <cellStyle name="_Форма бюджета 0106 3" xfId="610"/>
    <cellStyle name="_Форма бюджета 0106 3" xfId="611"/>
    <cellStyle name="_Форма бюджета 0106 3 2" xfId="4549"/>
    <cellStyle name="_Форма бюджета 0106 3 2" xfId="4550"/>
    <cellStyle name="_Форма бюджета 0106 3 3" xfId="5267"/>
    <cellStyle name="_Форма бюджета 0106 3 3" xfId="5266"/>
    <cellStyle name="_Форма бюджета 0106 4" xfId="612"/>
    <cellStyle name="_Форма бюджета 0106 4" xfId="613"/>
    <cellStyle name="_Форма бюджета 0106 4 2" xfId="4551"/>
    <cellStyle name="_Форма бюджета 0106 4 2" xfId="4552"/>
    <cellStyle name="_Форма бюджета 0106 4 3" xfId="5265"/>
    <cellStyle name="_Форма бюджета 0106 4 3" xfId="5264"/>
    <cellStyle name="_Форма бюджета 0106 5" xfId="614"/>
    <cellStyle name="_Форма бюджета 0106 5" xfId="615"/>
    <cellStyle name="_Форма бюджета 0106 5 2" xfId="4553"/>
    <cellStyle name="_Форма бюджета 0106 5 2" xfId="4554"/>
    <cellStyle name="_Форма бюджета 0106 5 3" xfId="5263"/>
    <cellStyle name="_Форма бюджета 0106 5 3" xfId="5262"/>
    <cellStyle name="_Форма бюджета 0106 6" xfId="616"/>
    <cellStyle name="_Форма бюджета 0106 6" xfId="617"/>
    <cellStyle name="_Форма бюджета 0106 6 2" xfId="4555"/>
    <cellStyle name="_Форма бюджета 0106 6 2" xfId="4556"/>
    <cellStyle name="_Форма бюджета 0106 6 3" xfId="5261"/>
    <cellStyle name="_Форма бюджета 0106 6 3" xfId="5259"/>
    <cellStyle name="_Форма бюджета 0106 7" xfId="618"/>
    <cellStyle name="_Форма бюджета 0106 7" xfId="619"/>
    <cellStyle name="_Форма бюджета 0106 7 2" xfId="4557"/>
    <cellStyle name="_Форма бюджета 0106 7 2" xfId="4558"/>
    <cellStyle name="_Форма бюджета 0106 7 3" xfId="5258"/>
    <cellStyle name="_Форма бюджета 0106 7 3" xfId="5257"/>
    <cellStyle name="_Форма бюджета 0106 8" xfId="620"/>
    <cellStyle name="_Форма бюджета 0106 8" xfId="621"/>
    <cellStyle name="_Форма бюджета 0106 8 2" xfId="4559"/>
    <cellStyle name="_Форма бюджета 0106 8 2" xfId="4560"/>
    <cellStyle name="_Форма бюджета 0106 8 3" xfId="5256"/>
    <cellStyle name="_Форма бюджета 0106 8 3" xfId="5255"/>
    <cellStyle name="_Форма бюджета 0106 9" xfId="622"/>
    <cellStyle name="_Форма бюджета 0106 9" xfId="623"/>
    <cellStyle name="_Форма бюджета 0106 9 2" xfId="4561"/>
    <cellStyle name="_Форма бюджета 0106 9 2" xfId="4562"/>
    <cellStyle name="_Форма бюджета 0106 9 3" xfId="7007"/>
    <cellStyle name="_Форма бюджета 0106 9 3" xfId="5254"/>
    <cellStyle name="_Формы бюдж АО АлЭС_2010 для конс." xfId="624"/>
    <cellStyle name="_Формы бюдж АО АлЭС_2010 для конс." xfId="625"/>
    <cellStyle name="_Формы бюдж АО АлЭС_2010 для конс. 2" xfId="4563"/>
    <cellStyle name="_Формы бюдж АО АлЭС_2010 для конс. 2" xfId="4564"/>
    <cellStyle name="_Формы бюдж АО АлЭС_2010 для конс. 3" xfId="7006"/>
    <cellStyle name="_Формы бюдж АО АлЭС_2010 для конс. 3" xfId="7003"/>
    <cellStyle name="_Формы бюдж АО АлЭС_2010_01 09 09" xfId="626"/>
    <cellStyle name="_Формы бюдж АО АлЭС_2010_01 09 09" xfId="627"/>
    <cellStyle name="_Формы бюдж АО АлЭС_2010_01 09 09 2" xfId="2748"/>
    <cellStyle name="_Формы бюдж АО АлЭС_2010_01 09 09 2" xfId="2749"/>
    <cellStyle name="_Формы бюдж АО АлЭС_2010_01 09 09 2 2" xfId="6511"/>
    <cellStyle name="_Формы бюдж АО АлЭС_2010_01 09 09 2 2" xfId="6512"/>
    <cellStyle name="_Формы бюдж АО АлЭС_2010_01 09 09 2 3" xfId="7622"/>
    <cellStyle name="_Формы бюдж АО АлЭС_2010_01 09 09 2 3" xfId="7623"/>
    <cellStyle name="_Формы бюдж АО АлЭС_2010_01 09 09 3" xfId="4565"/>
    <cellStyle name="_Формы бюдж АО АлЭС_2010_01 09 09 3" xfId="4566"/>
    <cellStyle name="_Формы бюдж АО АлЭС_2010_01 09 09 4" xfId="5251"/>
    <cellStyle name="_Формы бюдж АО АлЭС_2010_01 09 09 4" xfId="7002"/>
    <cellStyle name="_Формы по корректир. бюдж. АО АлЭС_2010_02.02.10" xfId="628"/>
    <cellStyle name="_Формы по корректир. бюдж. АО АлЭС_2010_02.02.10" xfId="629"/>
    <cellStyle name="_Формы по корректир. бюдж. АО АлЭС_2010_02.02.10 2" xfId="2750"/>
    <cellStyle name="_Формы по корректир. бюдж. АО АлЭС_2010_02.02.10 2" xfId="2751"/>
    <cellStyle name="_Формы по корректир. бюдж. АО АлЭС_2010_02.02.10 2 2" xfId="6513"/>
    <cellStyle name="_Формы по корректир. бюдж. АО АлЭС_2010_02.02.10 2 2" xfId="6514"/>
    <cellStyle name="_Формы по корректир. бюдж. АО АлЭС_2010_02.02.10 2 3" xfId="7624"/>
    <cellStyle name="_Формы по корректир. бюдж. АО АлЭС_2010_02.02.10 2 3" xfId="7625"/>
    <cellStyle name="_Формы по корректир. бюдж. АО АлЭС_2010_02.02.10 3" xfId="4567"/>
    <cellStyle name="_Формы по корректир. бюдж. АО АлЭС_2010_02.02.10 3" xfId="4568"/>
    <cellStyle name="_Формы по корректир. бюдж. АО АлЭС_2010_02.02.10 4" xfId="7001"/>
    <cellStyle name="_Формы по корректир. бюдж. АО АлЭС_2010_02.02.10 4" xfId="7000"/>
    <cellStyle name="_Формы по корректир. бюдж. АО АлЭС_2010_last" xfId="630"/>
    <cellStyle name="_Формы по корректир. бюдж. АО АлЭС_2010_last" xfId="631"/>
    <cellStyle name="_Формы по корректир. бюдж. АО АлЭС_2010_last 2" xfId="2752"/>
    <cellStyle name="_Формы по корректир. бюдж. АО АлЭС_2010_last 2" xfId="2753"/>
    <cellStyle name="_Формы по корректир. бюдж. АО АлЭС_2010_last 2 2" xfId="6515"/>
    <cellStyle name="_Формы по корректир. бюдж. АО АлЭС_2010_last 2 2" xfId="6516"/>
    <cellStyle name="_Формы по корректир. бюдж. АО АлЭС_2010_last 2 3" xfId="7626"/>
    <cellStyle name="_Формы по корректир. бюдж. АО АлЭС_2010_last 2 3" xfId="7627"/>
    <cellStyle name="_Формы по корректир. бюдж. АО АлЭС_2010_last 3" xfId="4569"/>
    <cellStyle name="_Формы по корректир. бюдж. АО АлЭС_2010_last 3" xfId="4570"/>
    <cellStyle name="_Формы по корректир. бюдж. АО АлЭС_2010_last 4" xfId="5250"/>
    <cellStyle name="_Формы по корректир. бюдж. АО АлЭС_2010_last 4" xfId="5249"/>
    <cellStyle name="_ХЦ подпитка за 9мес." xfId="632"/>
    <cellStyle name="_ХЦ подпитка за 9мес." xfId="633"/>
    <cellStyle name="_ХЦ подпитка за 9мес. 2" xfId="4571"/>
    <cellStyle name="_ХЦ подпитка за 9мес. 2" xfId="4572"/>
    <cellStyle name="_ХЦ подпитка за 9мес. 3" xfId="6999"/>
    <cellStyle name="_ХЦ подпитка за 9мес. 3" xfId="6998"/>
    <cellStyle name="_Шаблон_2011" xfId="634"/>
    <cellStyle name="_Шаблон_2011" xfId="635"/>
    <cellStyle name="_Шаблон_2011 2" xfId="4573"/>
    <cellStyle name="_Шаблон_2011 2" xfId="4574"/>
    <cellStyle name="_Шаблон_2011 3" xfId="6997"/>
    <cellStyle name="_Шаблон_2011 3" xfId="5248"/>
    <cellStyle name="_эксп." xfId="636"/>
    <cellStyle name="_эксп." xfId="637"/>
    <cellStyle name="_эксп. 10" xfId="638"/>
    <cellStyle name="_эксп. 10" xfId="639"/>
    <cellStyle name="_эксп. 10 2" xfId="4577"/>
    <cellStyle name="_эксп. 10 2" xfId="4578"/>
    <cellStyle name="_эксп. 10 3" xfId="6995"/>
    <cellStyle name="_эксп. 10 3" xfId="6994"/>
    <cellStyle name="_эксп. 11" xfId="640"/>
    <cellStyle name="_эксп. 11" xfId="641"/>
    <cellStyle name="_эксп. 11 2" xfId="4579"/>
    <cellStyle name="_эксп. 11 2" xfId="4580"/>
    <cellStyle name="_эксп. 11 3" xfId="5246"/>
    <cellStyle name="_эксп. 11 3" xfId="5245"/>
    <cellStyle name="_эксп. 12" xfId="642"/>
    <cellStyle name="_эксп. 12" xfId="643"/>
    <cellStyle name="_эксп. 12 2" xfId="4581"/>
    <cellStyle name="_эксп. 12 2" xfId="4582"/>
    <cellStyle name="_эксп. 12 3" xfId="6993"/>
    <cellStyle name="_эксп. 12 3" xfId="6992"/>
    <cellStyle name="_эксп. 13" xfId="2754"/>
    <cellStyle name="_эксп. 13" xfId="2755"/>
    <cellStyle name="_эксп. 13 2" xfId="6517"/>
    <cellStyle name="_эксп. 13 2" xfId="6518"/>
    <cellStyle name="_эксп. 13 3" xfId="7628"/>
    <cellStyle name="_эксп. 13 3" xfId="7629"/>
    <cellStyle name="_эксп. 14" xfId="4575"/>
    <cellStyle name="_эксп. 14" xfId="4576"/>
    <cellStyle name="_эксп. 15" xfId="5247"/>
    <cellStyle name="_эксп. 15" xfId="6996"/>
    <cellStyle name="_эксп. 2" xfId="644"/>
    <cellStyle name="_эксп. 2" xfId="645"/>
    <cellStyle name="_эксп. 2 2" xfId="4583"/>
    <cellStyle name="_эксп. 2 2" xfId="4584"/>
    <cellStyle name="_эксп. 2 3" xfId="6991"/>
    <cellStyle name="_эксп. 2 3" xfId="5244"/>
    <cellStyle name="_эксп. 3" xfId="646"/>
    <cellStyle name="_эксп. 3" xfId="647"/>
    <cellStyle name="_эксп. 3 2" xfId="4585"/>
    <cellStyle name="_эксп. 3 2" xfId="4586"/>
    <cellStyle name="_эксп. 3 3" xfId="5243"/>
    <cellStyle name="_эксп. 3 3" xfId="6990"/>
    <cellStyle name="_эксп. 4" xfId="648"/>
    <cellStyle name="_эксп. 4" xfId="649"/>
    <cellStyle name="_эксп. 4 2" xfId="4587"/>
    <cellStyle name="_эксп. 4 2" xfId="4588"/>
    <cellStyle name="_эксп. 4 3" xfId="6989"/>
    <cellStyle name="_эксп. 4 3" xfId="6988"/>
    <cellStyle name="_эксп. 5" xfId="650"/>
    <cellStyle name="_эксп. 5" xfId="651"/>
    <cellStyle name="_эксп. 5 2" xfId="4589"/>
    <cellStyle name="_эксп. 5 2" xfId="4590"/>
    <cellStyle name="_эксп. 5 3" xfId="5242"/>
    <cellStyle name="_эксп. 5 3" xfId="5241"/>
    <cellStyle name="_эксп. 6" xfId="652"/>
    <cellStyle name="_эксп. 6" xfId="653"/>
    <cellStyle name="_эксп. 6 2" xfId="4591"/>
    <cellStyle name="_эксп. 6 2" xfId="4592"/>
    <cellStyle name="_эксп. 6 3" xfId="6987"/>
    <cellStyle name="_эксп. 6 3" xfId="6986"/>
    <cellStyle name="_эксп. 7" xfId="654"/>
    <cellStyle name="_эксп. 7" xfId="655"/>
    <cellStyle name="_эксп. 7 2" xfId="4593"/>
    <cellStyle name="_эксп. 7 2" xfId="4594"/>
    <cellStyle name="_эксп. 7 3" xfId="6985"/>
    <cellStyle name="_эксп. 7 3" xfId="6984"/>
    <cellStyle name="_эксп. 8" xfId="656"/>
    <cellStyle name="_эксп. 8" xfId="657"/>
    <cellStyle name="_эксп. 8 2" xfId="4595"/>
    <cellStyle name="_эксп. 8 2" xfId="4596"/>
    <cellStyle name="_эксп. 8 3" xfId="5240"/>
    <cellStyle name="_эксп. 8 3" xfId="5239"/>
    <cellStyle name="_эксп. 9" xfId="658"/>
    <cellStyle name="_эксп. 9" xfId="659"/>
    <cellStyle name="_эксп. 9 2" xfId="4597"/>
    <cellStyle name="_эксп. 9 2" xfId="4598"/>
    <cellStyle name="_эксп. 9 3" xfId="6983"/>
    <cellStyle name="_эксп. 9 3" xfId="6982"/>
    <cellStyle name="_эксп._06.10_Услуги по санобработке и вывозу мусора_2011" xfId="660"/>
    <cellStyle name="_эксп._06.10_Услуги по санобработке и вывозу мусора_2011" xfId="661"/>
    <cellStyle name="_эксп._06.10_Услуги по санобработке и вывозу мусора_2011 2" xfId="4599"/>
    <cellStyle name="_эксп._06.10_Услуги по санобработке и вывозу мусора_2011 2" xfId="4600"/>
    <cellStyle name="_эксп._06.10_Услуги по санобработке и вывозу мусора_2011 3" xfId="5238"/>
    <cellStyle name="_эксп._06.10_Услуги по санобработке и вывозу мусора_2011 3" xfId="5237"/>
    <cellStyle name="_яяяПомесячный баланс на 2010г(1.03.10) 4 762" xfId="662"/>
    <cellStyle name="_яяяПомесячный баланс на 2010г(1.03.10) 4 762" xfId="663"/>
    <cellStyle name="_яяяПомесячный баланс на 2010г(1.03.10) 4 762 2" xfId="664"/>
    <cellStyle name="_яяяПомесячный баланс на 2010г(1.03.10) 4 762 2" xfId="665"/>
    <cellStyle name="_яяяПомесячный баланс на 2010г(1.03.10) 4 762 2 2" xfId="2756"/>
    <cellStyle name="_яяяПомесячный баланс на 2010г(1.03.10) 4 762 2 2" xfId="2757"/>
    <cellStyle name="_яяяПомесячный баланс на 2010г(1.03.10) 4 762 2 2 2" xfId="6519"/>
    <cellStyle name="_яяяПомесячный баланс на 2010г(1.03.10) 4 762 2 2 2" xfId="6520"/>
    <cellStyle name="_яяяПомесячный баланс на 2010г(1.03.10) 4 762 2 2 3" xfId="7630"/>
    <cellStyle name="_яяяПомесячный баланс на 2010г(1.03.10) 4 762 2 2 3" xfId="7631"/>
    <cellStyle name="_яяяПомесячный баланс на 2010г(1.03.10) 4 762 2 3" xfId="2758"/>
    <cellStyle name="_яяяПомесячный баланс на 2010г(1.03.10) 4 762 2 3" xfId="2759"/>
    <cellStyle name="_яяяПомесячный баланс на 2010г(1.03.10) 4 762 2 3 2" xfId="6521"/>
    <cellStyle name="_яяяПомесячный баланс на 2010г(1.03.10) 4 762 2 3 2" xfId="6522"/>
    <cellStyle name="_яяяПомесячный баланс на 2010г(1.03.10) 4 762 2 3 3" xfId="7632"/>
    <cellStyle name="_яяяПомесячный баланс на 2010г(1.03.10) 4 762 2 3 3" xfId="7633"/>
    <cellStyle name="_яяяПомесячный баланс на 2010г(1.03.10) 4 762 2 4" xfId="2760"/>
    <cellStyle name="_яяяПомесячный баланс на 2010г(1.03.10) 4 762 2 4" xfId="2761"/>
    <cellStyle name="_яяяПомесячный баланс на 2010г(1.03.10) 4 762 2 4 2" xfId="6523"/>
    <cellStyle name="_яяяПомесячный баланс на 2010г(1.03.10) 4 762 2 4 2" xfId="6524"/>
    <cellStyle name="_яяяПомесячный баланс на 2010г(1.03.10) 4 762 2 4 3" xfId="7634"/>
    <cellStyle name="_яяяПомесячный баланс на 2010г(1.03.10) 4 762 2 4 3" xfId="7635"/>
    <cellStyle name="_яяяПомесячный баланс на 2010г(1.03.10) 4 762 2 5" xfId="2762"/>
    <cellStyle name="_яяяПомесячный баланс на 2010г(1.03.10) 4 762 2 5" xfId="2763"/>
    <cellStyle name="_яяяПомесячный баланс на 2010г(1.03.10) 4 762 2 5 2" xfId="6525"/>
    <cellStyle name="_яяяПомесячный баланс на 2010г(1.03.10) 4 762 2 5 2" xfId="6526"/>
    <cellStyle name="_яяяПомесячный баланс на 2010г(1.03.10) 4 762 2 5 3" xfId="7636"/>
    <cellStyle name="_яяяПомесячный баланс на 2010г(1.03.10) 4 762 2 5 3" xfId="7637"/>
    <cellStyle name="_яяяПомесячный баланс на 2010г(1.03.10) 4 762 2 6" xfId="4603"/>
    <cellStyle name="_яяяПомесячный баланс на 2010г(1.03.10) 4 762 2 6" xfId="4604"/>
    <cellStyle name="_яяяПомесячный баланс на 2010г(1.03.10) 4 762 2 7" xfId="6980"/>
    <cellStyle name="_яяяПомесячный баланс на 2010г(1.03.10) 4 762 2 7" xfId="6979"/>
    <cellStyle name="_яяяПомесячный баланс на 2010г(1.03.10) 4 762 3" xfId="2764"/>
    <cellStyle name="_яяяПомесячный баланс на 2010г(1.03.10) 4 762 3" xfId="2765"/>
    <cellStyle name="_яяяПомесячный баланс на 2010г(1.03.10) 4 762 3 2" xfId="6527"/>
    <cellStyle name="_яяяПомесячный баланс на 2010г(1.03.10) 4 762 3 2" xfId="6528"/>
    <cellStyle name="_яяяПомесячный баланс на 2010г(1.03.10) 4 762 3 3" xfId="7638"/>
    <cellStyle name="_яяяПомесячный баланс на 2010г(1.03.10) 4 762 3 3" xfId="7639"/>
    <cellStyle name="_яяяПомесячный баланс на 2010г(1.03.10) 4 762 4" xfId="4601"/>
    <cellStyle name="_яяяПомесячный баланс на 2010г(1.03.10) 4 762 4" xfId="4602"/>
    <cellStyle name="_яяяПомесячный баланс на 2010г(1.03.10) 4 762 5" xfId="6981"/>
    <cellStyle name="_яяяПомесячный баланс на 2010г(1.03.10) 4 762 5" xfId="5236"/>
    <cellStyle name="_яяяПомесячный баланс на 2010г(1.03.10) 4 762_Копия Копия РАСШИФРОВКИ ПОСЛЕДНИЙ ВАРИАН С БЮДЖЕТОМ пос верс" xfId="666"/>
    <cellStyle name="_яяяПомесячный баланс на 2010г(1.03.10) 4 762_Копия Копия РАСШИФРОВКИ ПОСЛЕДНИЙ ВАРИАН С БЮДЖЕТОМ пос верс" xfId="667"/>
    <cellStyle name="_яяяПомесячный баланс на 2010г(1.03.10) 4 762_Копия Копия РАСШИФРОВКИ ПОСЛЕДНИЙ ВАРИАН С БЮДЖЕТОМ пос верс 2" xfId="4605"/>
    <cellStyle name="_яяяПомесячный баланс на 2010г(1.03.10) 4 762_Копия Копия РАСШИФРОВКИ ПОСЛЕДНИЙ ВАРИАН С БЮДЖЕТОМ пос верс 2" xfId="4606"/>
    <cellStyle name="_яяяПомесячный баланс на 2010г(1.03.10) 4 762_Копия Копия РАСШИФРОВКИ ПОСЛЕДНИЙ ВАРИАН С БЮДЖЕТОМ пос верс 3" xfId="6978"/>
    <cellStyle name="_яяяПомесячный баланс на 2010г(1.03.10) 4 762_Копия Копия РАСШИФРОВКИ ПОСЛЕДНИЙ ВАРИАН С БЮДЖЕТОМ пос верс 3" xfId="6977"/>
    <cellStyle name="_яяяПомесячный баланс на 2010г(1.03.10) 4 762_ТЭЦ-1_БЮДЖЕТ 2011 от 20.07.10г" xfId="668"/>
    <cellStyle name="_яяяПомесячный баланс на 2010г(1.03.10) 4 762_ТЭЦ-1_БЮДЖЕТ 2011 от 20.07.10г" xfId="669"/>
    <cellStyle name="_яяяПомесячный баланс на 2010г(1.03.10) 4 762_ТЭЦ-1_БЮДЖЕТ 2011 от 20.07.10г 2" xfId="4607"/>
    <cellStyle name="_яяяПомесячный баланс на 2010г(1.03.10) 4 762_ТЭЦ-1_БЮДЖЕТ 2011 от 20.07.10г 2" xfId="4608"/>
    <cellStyle name="_яяяПомесячный баланс на 2010г(1.03.10) 4 762_ТЭЦ-1_БЮДЖЕТ 2011 от 20.07.10г 3" xfId="6976"/>
    <cellStyle name="_яяяПомесячный баланс на 2010г(1.03.10) 4 762_ТЭЦ-1_БЮДЖЕТ 2011 от 20.07.10г 3" xfId="6975"/>
    <cellStyle name="" xfId="670"/>
    <cellStyle name="" xfId="671"/>
    <cellStyle name=" 2" xfId="2766"/>
    <cellStyle name=" 2" xfId="2767"/>
    <cellStyle name=" 2 2" xfId="6529"/>
    <cellStyle name=" 2 2" xfId="6530"/>
    <cellStyle name=" 2 3" xfId="7640"/>
    <cellStyle name=" 2 3" xfId="7641"/>
    <cellStyle name=" 3" xfId="4609"/>
    <cellStyle name=" 3" xfId="4610"/>
    <cellStyle name=" 4" xfId="6974"/>
    <cellStyle name=" 4" xfId="6973"/>
    <cellStyle name="_06.09" xfId="672"/>
    <cellStyle name="_06.09" xfId="673"/>
    <cellStyle name="_06.09 2" xfId="4611"/>
    <cellStyle name="_06.09 2" xfId="4612"/>
    <cellStyle name="_06.09 3" xfId="6972"/>
    <cellStyle name="_06.09 3" xfId="6971"/>
    <cellStyle name="_10 месяцев 2010 амортизация" xfId="674"/>
    <cellStyle name="_10 месяцев 2010 амортизация" xfId="675"/>
    <cellStyle name="_10 месяцев 2010 амортизация 2" xfId="4613"/>
    <cellStyle name="_10 месяцев 2010 амортизация 2" xfId="4614"/>
    <cellStyle name="_10 месяцев 2010 амортизация 3" xfId="6970"/>
    <cellStyle name="_10 месяцев 2010 амортизация 3" xfId="5235"/>
    <cellStyle name="_3. Пакет на ежеквартальной основе" xfId="676"/>
    <cellStyle name="_3. Пакет на ежеквартальной основе" xfId="677"/>
    <cellStyle name="_3. Пакет на ежеквартальной основе 2" xfId="4615"/>
    <cellStyle name="_3. Пакет на ежеквартальной основе 2" xfId="4616"/>
    <cellStyle name="_3. Пакет на ежеквартальной основе 3" xfId="6969"/>
    <cellStyle name="_3. Пакет на ежеквартальной основе 3" xfId="6968"/>
    <cellStyle name="_Бюджет 2010" xfId="678"/>
    <cellStyle name="_Бюджет 2010" xfId="679"/>
    <cellStyle name="_Бюджет 2010 2" xfId="2768"/>
    <cellStyle name="_Бюджет 2010 2" xfId="2769"/>
    <cellStyle name="_Бюджет 2010 2 2" xfId="6531"/>
    <cellStyle name="_Бюджет 2010 2 2" xfId="6532"/>
    <cellStyle name="_Бюджет 2010 2 3" xfId="7642"/>
    <cellStyle name="_Бюджет 2010 2 3" xfId="7643"/>
    <cellStyle name="_Бюджет 2010 3" xfId="2770"/>
    <cellStyle name="_Бюджет 2010 3" xfId="2771"/>
    <cellStyle name="_Бюджет 2010 3 2" xfId="6533"/>
    <cellStyle name="_Бюджет 2010 3 2" xfId="6534"/>
    <cellStyle name="_Бюджет 2010 3 3" xfId="7644"/>
    <cellStyle name="_Бюджет 2010 3 3" xfId="7645"/>
    <cellStyle name="_Бюджет 2010 4" xfId="2772"/>
    <cellStyle name="_Бюджет 2010 4" xfId="2773"/>
    <cellStyle name="_Бюджет 2010 4 2" xfId="6535"/>
    <cellStyle name="_Бюджет 2010 4 2" xfId="6536"/>
    <cellStyle name="_Бюджет 2010 4 3" xfId="7646"/>
    <cellStyle name="_Бюджет 2010 4 3" xfId="7647"/>
    <cellStyle name="_Бюджет 2010 5" xfId="2774"/>
    <cellStyle name="_Бюджет 2010 5" xfId="2775"/>
    <cellStyle name="_Бюджет 2010 5 2" xfId="6537"/>
    <cellStyle name="_Бюджет 2010 5 2" xfId="6538"/>
    <cellStyle name="_Бюджет 2010 5 3" xfId="7648"/>
    <cellStyle name="_Бюджет 2010 5 3" xfId="7649"/>
    <cellStyle name="_Бюджет 2010 6" xfId="4617"/>
    <cellStyle name="_Бюджет 2010 6" xfId="4618"/>
    <cellStyle name="_Бюджет 2010 7" xfId="6967"/>
    <cellStyle name="_Бюджет 2010 7" xfId="6966"/>
    <cellStyle name="_Бюджет АО АлэС_2011_2015" xfId="680"/>
    <cellStyle name="_Бюджет АО АлэС_2011_2015" xfId="681"/>
    <cellStyle name="_Бюджет АО АлэС_2011_2015 2" xfId="2776"/>
    <cellStyle name="_Бюджет АО АлэС_2011_2015 2" xfId="2777"/>
    <cellStyle name="_Бюджет АО АлэС_2011_2015 2 2" xfId="6539"/>
    <cellStyle name="_Бюджет АО АлэС_2011_2015 2 2" xfId="6540"/>
    <cellStyle name="_Бюджет АО АлэС_2011_2015 2 3" xfId="7650"/>
    <cellStyle name="_Бюджет АО АлэС_2011_2015 2 3" xfId="7651"/>
    <cellStyle name="_Бюджет АО АлэС_2011_2015 3" xfId="4619"/>
    <cellStyle name="_Бюджет АО АлэС_2011_2015 3" xfId="4620"/>
    <cellStyle name="_Бюджет АО АлэС_2011_2015 4" xfId="6965"/>
    <cellStyle name="_Бюджет АО АлэС_2011_2015 4" xfId="6964"/>
    <cellStyle name="_бюджет на 2009 ТЭЦ-1." xfId="682"/>
    <cellStyle name="_бюджет на 2009 ТЭЦ-1." xfId="683"/>
    <cellStyle name="_бюджет на 2009 ТЭЦ-1. 10" xfId="684"/>
    <cellStyle name="_бюджет на 2009 ТЭЦ-1. 10" xfId="685"/>
    <cellStyle name="_бюджет на 2009 ТЭЦ-1. 10 2" xfId="4623"/>
    <cellStyle name="_бюджет на 2009 ТЭЦ-1. 10 2" xfId="4624"/>
    <cellStyle name="_бюджет на 2009 ТЭЦ-1. 10 3" xfId="6961"/>
    <cellStyle name="_бюджет на 2009 ТЭЦ-1. 10 3" xfId="6960"/>
    <cellStyle name="_бюджет на 2009 ТЭЦ-1. 11" xfId="686"/>
    <cellStyle name="_бюджет на 2009 ТЭЦ-1. 11" xfId="687"/>
    <cellStyle name="_бюджет на 2009 ТЭЦ-1. 11 2" xfId="4625"/>
    <cellStyle name="_бюджет на 2009 ТЭЦ-1. 11 2" xfId="4626"/>
    <cellStyle name="_бюджет на 2009 ТЭЦ-1. 11 3" xfId="5234"/>
    <cellStyle name="_бюджет на 2009 ТЭЦ-1. 11 3" xfId="6959"/>
    <cellStyle name="_бюджет на 2009 ТЭЦ-1. 12" xfId="688"/>
    <cellStyle name="_бюджет на 2009 ТЭЦ-1. 12" xfId="689"/>
    <cellStyle name="_бюджет на 2009 ТЭЦ-1. 12 2" xfId="4627"/>
    <cellStyle name="_бюджет на 2009 ТЭЦ-1. 12 2" xfId="4628"/>
    <cellStyle name="_бюджет на 2009 ТЭЦ-1. 12 3" xfId="5233"/>
    <cellStyle name="_бюджет на 2009 ТЭЦ-1. 12 3" xfId="5232"/>
    <cellStyle name="_бюджет на 2009 ТЭЦ-1. 13" xfId="2778"/>
    <cellStyle name="_бюджет на 2009 ТЭЦ-1. 13" xfId="2779"/>
    <cellStyle name="_бюджет на 2009 ТЭЦ-1. 13 2" xfId="6541"/>
    <cellStyle name="_бюджет на 2009 ТЭЦ-1. 13 2" xfId="6542"/>
    <cellStyle name="_бюджет на 2009 ТЭЦ-1. 13 3" xfId="7652"/>
    <cellStyle name="_бюджет на 2009 ТЭЦ-1. 13 3" xfId="7653"/>
    <cellStyle name="_бюджет на 2009 ТЭЦ-1. 14" xfId="4621"/>
    <cellStyle name="_бюджет на 2009 ТЭЦ-1. 14" xfId="4622"/>
    <cellStyle name="_бюджет на 2009 ТЭЦ-1. 15" xfId="6963"/>
    <cellStyle name="_бюджет на 2009 ТЭЦ-1. 15" xfId="6962"/>
    <cellStyle name="_бюджет на 2009 ТЭЦ-1. 2" xfId="690"/>
    <cellStyle name="_бюджет на 2009 ТЭЦ-1. 2" xfId="691"/>
    <cellStyle name="_бюджет на 2009 ТЭЦ-1. 2 2" xfId="4629"/>
    <cellStyle name="_бюджет на 2009 ТЭЦ-1. 2 2" xfId="4630"/>
    <cellStyle name="_бюджет на 2009 ТЭЦ-1. 2 3" xfId="6958"/>
    <cellStyle name="_бюджет на 2009 ТЭЦ-1. 2 3" xfId="5231"/>
    <cellStyle name="_бюджет на 2009 ТЭЦ-1. 3" xfId="692"/>
    <cellStyle name="_бюджет на 2009 ТЭЦ-1. 3" xfId="693"/>
    <cellStyle name="_бюджет на 2009 ТЭЦ-1. 3 2" xfId="4631"/>
    <cellStyle name="_бюджет на 2009 ТЭЦ-1. 3 2" xfId="4632"/>
    <cellStyle name="_бюджет на 2009 ТЭЦ-1. 3 3" xfId="5230"/>
    <cellStyle name="_бюджет на 2009 ТЭЦ-1. 3 3" xfId="6957"/>
    <cellStyle name="_бюджет на 2009 ТЭЦ-1. 4" xfId="694"/>
    <cellStyle name="_бюджет на 2009 ТЭЦ-1. 4" xfId="695"/>
    <cellStyle name="_бюджет на 2009 ТЭЦ-1. 4 2" xfId="4633"/>
    <cellStyle name="_бюджет на 2009 ТЭЦ-1. 4 2" xfId="4634"/>
    <cellStyle name="_бюджет на 2009 ТЭЦ-1. 4 3" xfId="5229"/>
    <cellStyle name="_бюджет на 2009 ТЭЦ-1. 4 3" xfId="6956"/>
    <cellStyle name="_бюджет на 2009 ТЭЦ-1. 5" xfId="696"/>
    <cellStyle name="_бюджет на 2009 ТЭЦ-1. 5" xfId="697"/>
    <cellStyle name="_бюджет на 2009 ТЭЦ-1. 5 2" xfId="4635"/>
    <cellStyle name="_бюджет на 2009 ТЭЦ-1. 5 2" xfId="4636"/>
    <cellStyle name="_бюджет на 2009 ТЭЦ-1. 5 3" xfId="6955"/>
    <cellStyle name="_бюджет на 2009 ТЭЦ-1. 5 3" xfId="6954"/>
    <cellStyle name="_бюджет на 2009 ТЭЦ-1. 6" xfId="698"/>
    <cellStyle name="_бюджет на 2009 ТЭЦ-1. 6" xfId="699"/>
    <cellStyle name="_бюджет на 2009 ТЭЦ-1. 6 2" xfId="4637"/>
    <cellStyle name="_бюджет на 2009 ТЭЦ-1. 6 2" xfId="4638"/>
    <cellStyle name="_бюджет на 2009 ТЭЦ-1. 6 3" xfId="5223"/>
    <cellStyle name="_бюджет на 2009 ТЭЦ-1. 6 3" xfId="5222"/>
    <cellStyle name="_бюджет на 2009 ТЭЦ-1. 7" xfId="700"/>
    <cellStyle name="_бюджет на 2009 ТЭЦ-1. 7" xfId="701"/>
    <cellStyle name="_бюджет на 2009 ТЭЦ-1. 7 2" xfId="4639"/>
    <cellStyle name="_бюджет на 2009 ТЭЦ-1. 7 2" xfId="4640"/>
    <cellStyle name="_бюджет на 2009 ТЭЦ-1. 7 3" xfId="6948"/>
    <cellStyle name="_бюджет на 2009 ТЭЦ-1. 7 3" xfId="6947"/>
    <cellStyle name="_бюджет на 2009 ТЭЦ-1. 8" xfId="702"/>
    <cellStyle name="_бюджет на 2009 ТЭЦ-1. 8" xfId="703"/>
    <cellStyle name="_бюджет на 2009 ТЭЦ-1. 8 2" xfId="4641"/>
    <cellStyle name="_бюджет на 2009 ТЭЦ-1. 8 2" xfId="4642"/>
    <cellStyle name="_бюджет на 2009 ТЭЦ-1. 8 3" xfId="5220"/>
    <cellStyle name="_бюджет на 2009 ТЭЦ-1. 8 3" xfId="5219"/>
    <cellStyle name="_бюджет на 2009 ТЭЦ-1. 9" xfId="704"/>
    <cellStyle name="_бюджет на 2009 ТЭЦ-1. 9" xfId="705"/>
    <cellStyle name="_бюджет на 2009 ТЭЦ-1. 9 2" xfId="4643"/>
    <cellStyle name="_бюджет на 2009 ТЭЦ-1. 9 2" xfId="4644"/>
    <cellStyle name="_бюджет на 2009 ТЭЦ-1. 9 3" xfId="6946"/>
    <cellStyle name="_бюджет на 2009 ТЭЦ-1. 9 3" xfId="6945"/>
    <cellStyle name="_бюджет на 2009 ТЭЦ-1._06.10_Услуги по санобработке и вывозу мусора_2011" xfId="706"/>
    <cellStyle name="_бюджет на 2009 ТЭЦ-1._06.10_Услуги по санобработке и вывозу мусора_2011" xfId="707"/>
    <cellStyle name="_бюджет на 2009 ТЭЦ-1._06.10_Услуги по санобработке и вывозу мусора_2011 2" xfId="4645"/>
    <cellStyle name="_бюджет на 2009 ТЭЦ-1._06.10_Услуги по санобработке и вывозу мусора_2011 2" xfId="4646"/>
    <cellStyle name="_бюджет на 2009 ТЭЦ-1._06.10_Услуги по санобработке и вывозу мусора_2011 3" xfId="6944"/>
    <cellStyle name="_бюджет на 2009 ТЭЦ-1._06.10_Услуги по санобработке и вывозу мусора_2011 3" xfId="5218"/>
    <cellStyle name="_бюджет на 2010 ТЭЦ-1." xfId="708"/>
    <cellStyle name="_бюджет на 2010 ТЭЦ-1." xfId="709"/>
    <cellStyle name="_бюджет на 2010 ТЭЦ-1. 10" xfId="710"/>
    <cellStyle name="_бюджет на 2010 ТЭЦ-1. 10" xfId="711"/>
    <cellStyle name="_бюджет на 2010 ТЭЦ-1. 10 2" xfId="4649"/>
    <cellStyle name="_бюджет на 2010 ТЭЦ-1. 10 2" xfId="4650"/>
    <cellStyle name="_бюджет на 2010 ТЭЦ-1. 10 3" xfId="6867"/>
    <cellStyle name="_бюджет на 2010 ТЭЦ-1. 10 3" xfId="6866"/>
    <cellStyle name="_бюджет на 2010 ТЭЦ-1. 11" xfId="712"/>
    <cellStyle name="_бюджет на 2010 ТЭЦ-1. 11" xfId="713"/>
    <cellStyle name="_бюджет на 2010 ТЭЦ-1. 11 2" xfId="4651"/>
    <cellStyle name="_бюджет на 2010 ТЭЦ-1. 11 2" xfId="4652"/>
    <cellStyle name="_бюджет на 2010 ТЭЦ-1. 11 3" xfId="5205"/>
    <cellStyle name="_бюджет на 2010 ТЭЦ-1. 11 3" xfId="6865"/>
    <cellStyle name="_бюджет на 2010 ТЭЦ-1. 12" xfId="714"/>
    <cellStyle name="_бюджет на 2010 ТЭЦ-1. 12" xfId="715"/>
    <cellStyle name="_бюджет на 2010 ТЭЦ-1. 12 2" xfId="4653"/>
    <cellStyle name="_бюджет на 2010 ТЭЦ-1. 12 2" xfId="4654"/>
    <cellStyle name="_бюджет на 2010 ТЭЦ-1. 12 3" xfId="6864"/>
    <cellStyle name="_бюджет на 2010 ТЭЦ-1. 12 3" xfId="6863"/>
    <cellStyle name="_бюджет на 2010 ТЭЦ-1. 13" xfId="2780"/>
    <cellStyle name="_бюджет на 2010 ТЭЦ-1. 13" xfId="2781"/>
    <cellStyle name="_бюджет на 2010 ТЭЦ-1. 13 2" xfId="6543"/>
    <cellStyle name="_бюджет на 2010 ТЭЦ-1. 13 2" xfId="6544"/>
    <cellStyle name="_бюджет на 2010 ТЭЦ-1. 13 3" xfId="7654"/>
    <cellStyle name="_бюджет на 2010 ТЭЦ-1. 13 3" xfId="7655"/>
    <cellStyle name="_бюджет на 2010 ТЭЦ-1. 14" xfId="4647"/>
    <cellStyle name="_бюджет на 2010 ТЭЦ-1. 14" xfId="4648"/>
    <cellStyle name="_бюджет на 2010 ТЭЦ-1. 15" xfId="6871"/>
    <cellStyle name="_бюджет на 2010 ТЭЦ-1. 15" xfId="5208"/>
    <cellStyle name="_бюджет на 2010 ТЭЦ-1. 2" xfId="716"/>
    <cellStyle name="_бюджет на 2010 ТЭЦ-1. 2" xfId="717"/>
    <cellStyle name="_бюджет на 2010 ТЭЦ-1. 2 2" xfId="4655"/>
    <cellStyle name="_бюджет на 2010 ТЭЦ-1. 2 2" xfId="4656"/>
    <cellStyle name="_бюджет на 2010 ТЭЦ-1. 2 3" xfId="6862"/>
    <cellStyle name="_бюджет на 2010 ТЭЦ-1. 2 3" xfId="6861"/>
    <cellStyle name="_бюджет на 2010 ТЭЦ-1. 3" xfId="718"/>
    <cellStyle name="_бюджет на 2010 ТЭЦ-1. 3" xfId="719"/>
    <cellStyle name="_бюджет на 2010 ТЭЦ-1. 3 2" xfId="4657"/>
    <cellStyle name="_бюджет на 2010 ТЭЦ-1. 3 2" xfId="4658"/>
    <cellStyle name="_бюджет на 2010 ТЭЦ-1. 3 3" xfId="6860"/>
    <cellStyle name="_бюджет на 2010 ТЭЦ-1. 3 3" xfId="6859"/>
    <cellStyle name="_бюджет на 2010 ТЭЦ-1. 4" xfId="720"/>
    <cellStyle name="_бюджет на 2010 ТЭЦ-1. 4" xfId="721"/>
    <cellStyle name="_бюджет на 2010 ТЭЦ-1. 4 2" xfId="4659"/>
    <cellStyle name="_бюджет на 2010 ТЭЦ-1. 4 2" xfId="4660"/>
    <cellStyle name="_бюджет на 2010 ТЭЦ-1. 4 3" xfId="6857"/>
    <cellStyle name="_бюджет на 2010 ТЭЦ-1. 4 3" xfId="6856"/>
    <cellStyle name="_бюджет на 2010 ТЭЦ-1. 5" xfId="722"/>
    <cellStyle name="_бюджет на 2010 ТЭЦ-1. 5" xfId="723"/>
    <cellStyle name="_бюджет на 2010 ТЭЦ-1. 5 2" xfId="4661"/>
    <cellStyle name="_бюджет на 2010 ТЭЦ-1. 5 2" xfId="4662"/>
    <cellStyle name="_бюджет на 2010 ТЭЦ-1. 5 3" xfId="6855"/>
    <cellStyle name="_бюджет на 2010 ТЭЦ-1. 5 3" xfId="5201"/>
    <cellStyle name="_бюджет на 2010 ТЭЦ-1. 6" xfId="724"/>
    <cellStyle name="_бюджет на 2010 ТЭЦ-1. 6" xfId="725"/>
    <cellStyle name="_бюджет на 2010 ТЭЦ-1. 6 2" xfId="4663"/>
    <cellStyle name="_бюджет на 2010 ТЭЦ-1. 6 2" xfId="4664"/>
    <cellStyle name="_бюджет на 2010 ТЭЦ-1. 6 3" xfId="5200"/>
    <cellStyle name="_бюджет на 2010 ТЭЦ-1. 6 3" xfId="6854"/>
    <cellStyle name="_бюджет на 2010 ТЭЦ-1. 7" xfId="726"/>
    <cellStyle name="_бюджет на 2010 ТЭЦ-1. 7" xfId="727"/>
    <cellStyle name="_бюджет на 2010 ТЭЦ-1. 7 2" xfId="4665"/>
    <cellStyle name="_бюджет на 2010 ТЭЦ-1. 7 2" xfId="4666"/>
    <cellStyle name="_бюджет на 2010 ТЭЦ-1. 7 3" xfId="6853"/>
    <cellStyle name="_бюджет на 2010 ТЭЦ-1. 7 3" xfId="6852"/>
    <cellStyle name="_бюджет на 2010 ТЭЦ-1. 8" xfId="728"/>
    <cellStyle name="_бюджет на 2010 ТЭЦ-1. 8" xfId="729"/>
    <cellStyle name="_бюджет на 2010 ТЭЦ-1. 8 2" xfId="4667"/>
    <cellStyle name="_бюджет на 2010 ТЭЦ-1. 8 2" xfId="4668"/>
    <cellStyle name="_бюджет на 2010 ТЭЦ-1. 8 3" xfId="5199"/>
    <cellStyle name="_бюджет на 2010 ТЭЦ-1. 8 3" xfId="5198"/>
    <cellStyle name="_бюджет на 2010 ТЭЦ-1. 9" xfId="730"/>
    <cellStyle name="_бюджет на 2010 ТЭЦ-1. 9" xfId="731"/>
    <cellStyle name="_бюджет на 2010 ТЭЦ-1. 9 2" xfId="4669"/>
    <cellStyle name="_бюджет на 2010 ТЭЦ-1. 9 2" xfId="4670"/>
    <cellStyle name="_бюджет на 2010 ТЭЦ-1. 9 3" xfId="6851"/>
    <cellStyle name="_бюджет на 2010 ТЭЦ-1. 9 3" xfId="6850"/>
    <cellStyle name="_бюджет на 2010 ТЭЦ-1._06.10_Услуги по санобработке и вывозу мусора_2011" xfId="732"/>
    <cellStyle name="_бюджет на 2010 ТЭЦ-1._06.10_Услуги по санобработке и вывозу мусора_2011" xfId="733"/>
    <cellStyle name="_бюджет на 2010 ТЭЦ-1._06.10_Услуги по санобработке и вывозу мусора_2011 2" xfId="4671"/>
    <cellStyle name="_бюджет на 2010 ТЭЦ-1._06.10_Услуги по санобработке и вывозу мусора_2011 2" xfId="4672"/>
    <cellStyle name="_бюджет на 2010 ТЭЦ-1._06.10_Услуги по санобработке и вывозу мусора_2011 3" xfId="6849"/>
    <cellStyle name="_бюджет на 2010 ТЭЦ-1._06.10_Услуги по санобработке и вывозу мусора_2011 3" xfId="5197"/>
    <cellStyle name="_Бюджет ТЭЦ-2 проект 2010г._Наташа восстановл." xfId="734"/>
    <cellStyle name="_Бюджет ТЭЦ-2 проект 2010г._Наташа восстановл." xfId="735"/>
    <cellStyle name="_Бюджет ТЭЦ-2 проект 2010г._Наташа восстановл. 2" xfId="4673"/>
    <cellStyle name="_Бюджет ТЭЦ-2 проект 2010г._Наташа восстановл. 2" xfId="4674"/>
    <cellStyle name="_Бюджет ТЭЦ-2 проект 2010г._Наташа восстановл. 3" xfId="5196"/>
    <cellStyle name="_Бюджет ТЭЦ-2 проект 2010г._Наташа восстановл. 3" xfId="6848"/>
    <cellStyle name="_Бюджет ТЭЦ-2 проект 2010г._Наташа восстановл._06.10_Услуги по санобработке и вывозу мусора_2011" xfId="736"/>
    <cellStyle name="_Бюджет ТЭЦ-2 проект 2010г._Наташа восстановл._06.10_Услуги по санобработке и вывозу мусора_2011" xfId="737"/>
    <cellStyle name="_Бюджет ТЭЦ-2 проект 2010г._Наташа восстановл._06.10_Услуги по санобработке и вывозу мусора_2011 2" xfId="4675"/>
    <cellStyle name="_Бюджет ТЭЦ-2 проект 2010г._Наташа восстановл._06.10_Услуги по санобработке и вывозу мусора_2011 2" xfId="4676"/>
    <cellStyle name="_Бюджет ТЭЦ-2 проект 2010г._Наташа восстановл._06.10_Услуги по санобработке и вывозу мусора_2011 3" xfId="6847"/>
    <cellStyle name="_Бюджет ТЭЦ-2 проект 2010г._Наташа восстановл._06.10_Услуги по санобработке и вывозу мусора_2011 3" xfId="6846"/>
    <cellStyle name="_Бюджет ТЭЦ-2 проект 2010г._Наташа восстановл._ТЭЦ-2 Командировочные 2011.г  23.07.2010г." xfId="738"/>
    <cellStyle name="_Бюджет ТЭЦ-2 проект 2010г._Наташа восстановл._ТЭЦ-2 Командировочные 2011.г  23.07.2010г." xfId="739"/>
    <cellStyle name="_Бюджет ТЭЦ-2 проект 2010г._Наташа восстановл._ТЭЦ-2 Командировочные 2011.г  23.07.2010г. 2" xfId="4677"/>
    <cellStyle name="_Бюджет ТЭЦ-2 проект 2010г._Наташа восстановл._ТЭЦ-2 Командировочные 2011.г  23.07.2010г. 2" xfId="4678"/>
    <cellStyle name="_Бюджет ТЭЦ-2 проект 2010г._Наташа восстановл._ТЭЦ-2 Командировочные 2011.г  23.07.2010г. 3" xfId="5195"/>
    <cellStyle name="_Бюджет ТЭЦ-2 проект 2010г._Наташа восстановл._ТЭЦ-2 Командировочные 2011.г  23.07.2010г. 3" xfId="5194"/>
    <cellStyle name="_департаменты 9 мес" xfId="740"/>
    <cellStyle name="_департаменты 9 мес" xfId="741"/>
    <cellStyle name="_департаменты 9 мес 2" xfId="4679"/>
    <cellStyle name="_департаменты 9 мес 2" xfId="4680"/>
    <cellStyle name="_департаменты 9 мес 3" xfId="6845"/>
    <cellStyle name="_департаменты 9 мес 3" xfId="6844"/>
    <cellStyle name="_ежем.отчет_инвест" xfId="742"/>
    <cellStyle name="_ежем.отчет_инвест" xfId="743"/>
    <cellStyle name="_ежем.отчет_инвест 2" xfId="4681"/>
    <cellStyle name="_ежем.отчет_инвест 2" xfId="4682"/>
    <cellStyle name="_ежем.отчет_инвест 3" xfId="6843"/>
    <cellStyle name="_ежем.отчет_инвест 3" xfId="5193"/>
    <cellStyle name="_Ежемес.отчёт MMR_2009 Самрук-Энерго_01.10.09_last" xfId="744"/>
    <cellStyle name="_Ежемес.отчёт MMR_2009 Самрук-Энерго_01.10.09_last" xfId="745"/>
    <cellStyle name="_Ежемес.отчёт MMR_2009 Самрук-Энерго_01.10.09_last 2" xfId="4683"/>
    <cellStyle name="_Ежемес.отчёт MMR_2009 Самрук-Энерго_01.10.09_last 2" xfId="4684"/>
    <cellStyle name="_Ежемес.отчёт MMR_2009 Самрук-Энерго_01.10.09_last 3" xfId="5192"/>
    <cellStyle name="_Ежемес.отчёт MMR_2009 Самрук-Энерго_01.10.09_last 3" xfId="6840"/>
    <cellStyle name="_Ежемес.отчёт MMR_2009 Самрук-Энерго_october_last (1)" xfId="746"/>
    <cellStyle name="_Ежемес.отчёт MMR_2009 Самрук-Энерго_october_last (1)" xfId="747"/>
    <cellStyle name="_Ежемес.отчёт MMR_2009 Самрук-Энерго_october_last (1) 2" xfId="4685"/>
    <cellStyle name="_Ежемес.отчёт MMR_2009 Самрук-Энерго_october_last (1) 2" xfId="4686"/>
    <cellStyle name="_Ежемес.отчёт MMR_2009 Самрук-Энерго_october_last (1) 3" xfId="6839"/>
    <cellStyle name="_Ежемес.отчёт MMR_2009 Самрук-Энерго_october_last (1) 3" xfId="6838"/>
    <cellStyle name="_Испол бюджета 11 месяцев" xfId="748"/>
    <cellStyle name="_Испол бюджета 11 месяцев" xfId="749"/>
    <cellStyle name="_Испол бюджета 11 месяцев 2" xfId="2782"/>
    <cellStyle name="_Испол бюджета 11 месяцев 2" xfId="2783"/>
    <cellStyle name="_Испол бюджета 11 месяцев 2 2" xfId="6545"/>
    <cellStyle name="_Испол бюджета 11 месяцев 2 2" xfId="6546"/>
    <cellStyle name="_Испол бюджета 11 месяцев 2 3" xfId="7656"/>
    <cellStyle name="_Испол бюджета 11 месяцев 2 3" xfId="7657"/>
    <cellStyle name="_Испол бюджета 11 месяцев 3" xfId="4687"/>
    <cellStyle name="_Испол бюджета 11 месяцев 3" xfId="4688"/>
    <cellStyle name="_Испол бюджета 11 месяцев 4" xfId="6837"/>
    <cellStyle name="_Испол бюджета 11 месяцев 4" xfId="5185"/>
    <cellStyle name="_Испол. бюджета_2009г_2008." xfId="750"/>
    <cellStyle name="_Испол. бюджета_2009г_2008." xfId="751"/>
    <cellStyle name="_Испол. бюджета_2009г_2008. 2" xfId="4689"/>
    <cellStyle name="_Испол. бюджета_2009г_2008. 2" xfId="4690"/>
    <cellStyle name="_Испол. бюджета_2009г_2008. 3" xfId="5184"/>
    <cellStyle name="_Испол. бюджета_2009г_2008. 3" xfId="6825"/>
    <cellStyle name="_Квартальный отчет_2010 - формы для ТЭЦ-1,с комент. к разделу 7" xfId="752"/>
    <cellStyle name="_Квартальный отчет_2010 - формы для ТЭЦ-1,с комент. к разделу 7" xfId="753"/>
    <cellStyle name="_Квартальный отчет_2010 - формы для ТЭЦ-1,с комент. к разделу 7 2" xfId="4691"/>
    <cellStyle name="_Квартальный отчет_2010 - формы для ТЭЦ-1,с комент. к разделу 7 2" xfId="4692"/>
    <cellStyle name="_Квартальный отчет_2010 - формы для ТЭЦ-1,с комент. к разделу 7 3" xfId="6824"/>
    <cellStyle name="_Квартальный отчет_2010 - формы для ТЭЦ-1,с комент. к разделу 7 3" xfId="6823"/>
    <cellStyle name="_Копия расш. услуг по месячно 2010г. посл" xfId="754"/>
    <cellStyle name="_Копия расш. услуг по месячно 2010г. посл" xfId="755"/>
    <cellStyle name="_Копия расш. услуг по месячно 2010г. посл 2" xfId="4693"/>
    <cellStyle name="_Копия расш. услуг по месячно 2010г. посл 2" xfId="4694"/>
    <cellStyle name="_Копия расш. услуг по месячно 2010г. посл 3" xfId="6822"/>
    <cellStyle name="_Копия расш. услуг по месячно 2010г. посл 3" xfId="5181"/>
    <cellStyle name="_Лист15" xfId="756"/>
    <cellStyle name="_Лист15" xfId="757"/>
    <cellStyle name="_Лист15 2" xfId="4695"/>
    <cellStyle name="_Лист15 2" xfId="4696"/>
    <cellStyle name="_Лист15 3" xfId="6813"/>
    <cellStyle name="_Лист15 3" xfId="5180"/>
    <cellStyle name="_методика для СЭ" xfId="758"/>
    <cellStyle name="_методика для СЭ" xfId="759"/>
    <cellStyle name="_методика для СЭ 2" xfId="4697"/>
    <cellStyle name="_методика для СЭ 2" xfId="4698"/>
    <cellStyle name="_методика для СЭ 3" xfId="5179"/>
    <cellStyle name="_методика для СЭ 3" xfId="6811"/>
    <cellStyle name="_Оператив. отчет_2009_АО АлЭС_10.12.09_15.00" xfId="760"/>
    <cellStyle name="_Оператив. отчет_2009_АО АлЭС_10.12.09_15.00" xfId="761"/>
    <cellStyle name="_Оператив. отчет_2009_АО АлЭС_10.12.09_15.00 2" xfId="4699"/>
    <cellStyle name="_Оператив. отчет_2009_АО АлЭС_10.12.09_15.00 2" xfId="4700"/>
    <cellStyle name="_Оператив. отчет_2009_АО АлЭС_10.12.09_15.00 3" xfId="6810"/>
    <cellStyle name="_Оператив. отчет_2009_АО АлЭС_10.12.09_15.00 3" xfId="6809"/>
    <cellStyle name="_Помесячный транзит 2010г (1)" xfId="762"/>
    <cellStyle name="_Помесячный транзит 2010г (1)" xfId="763"/>
    <cellStyle name="_Помесячный транзит 2010г (1) 2" xfId="2784"/>
    <cellStyle name="_Помесячный транзит 2010г (1) 2" xfId="2785"/>
    <cellStyle name="_Помесячный транзит 2010г (1) 2 2" xfId="6547"/>
    <cellStyle name="_Помесячный транзит 2010г (1) 2 2" xfId="6548"/>
    <cellStyle name="_Помесячный транзит 2010г (1) 2 3" xfId="7658"/>
    <cellStyle name="_Помесячный транзит 2010г (1) 2 3" xfId="7659"/>
    <cellStyle name="_Помесячный транзит 2010г (1) 3" xfId="4701"/>
    <cellStyle name="_Помесячный транзит 2010г (1) 3" xfId="4702"/>
    <cellStyle name="_Помесячный транзит 2010г (1) 4" xfId="6806"/>
    <cellStyle name="_Помесячный транзит 2010г (1) 4" xfId="6805"/>
    <cellStyle name="_расчеты и расшиф.кондиционеры,газ.вода-11" xfId="764"/>
    <cellStyle name="_расчеты и расшиф.кондиционеры,газ.вода-11" xfId="765"/>
    <cellStyle name="_расчеты и расшиф.кондиционеры,газ.вода-11 2" xfId="4703"/>
    <cellStyle name="_расчеты и расшиф.кондиционеры,газ.вода-11 2" xfId="4704"/>
    <cellStyle name="_расчеты и расшиф.кондиционеры,газ.вода-11 3" xfId="5168"/>
    <cellStyle name="_расчеты и расшиф.кондиционеры,газ.вода-11 3" xfId="5165"/>
    <cellStyle name="_расчеты и расшиф.кондиционеры,газ.вода-11_Копия Копия РАСШИФРОВКИ ПОСЛЕДНИЙ ВАРИАН С БЮДЖЕТОМ пос верс" xfId="766"/>
    <cellStyle name="_расчеты и расшиф.кондиционеры,газ.вода-11_Копия Копия РАСШИФРОВКИ ПОСЛЕДНИЙ ВАРИАН С БЮДЖЕТОМ пос верс" xfId="767"/>
    <cellStyle name="_расчеты и расшиф.кондиционеры,газ.вода-11_Копия Копия РАСШИФРОВКИ ПОСЛЕДНИЙ ВАРИАН С БЮДЖЕТОМ пос верс 2" xfId="4705"/>
    <cellStyle name="_расчеты и расшиф.кондиционеры,газ.вода-11_Копия Копия РАСШИФРОВКИ ПОСЛЕДНИЙ ВАРИАН С БЮДЖЕТОМ пос верс 2" xfId="4706"/>
    <cellStyle name="_расчеты и расшиф.кондиционеры,газ.вода-11_Копия Копия РАСШИФРОВКИ ПОСЛЕДНИЙ ВАРИАН С БЮДЖЕТОМ пос верс 3" xfId="6799"/>
    <cellStyle name="_расчеты и расшиф.кондиционеры,газ.вода-11_Копия Копия РАСШИФРОВКИ ПОСЛЕДНИЙ ВАРИАН С БЮДЖЕТОМ пос верс 3" xfId="5162"/>
    <cellStyle name="_расчеты и расшиф.кондиционеры,газ.вода-11_ТЭЦ-1_БЮДЖЕТ 2011 от 20.07.10г" xfId="768"/>
    <cellStyle name="_расчеты и расшиф.кондиционеры,газ.вода-11_ТЭЦ-1_БЮДЖЕТ 2011 от 20.07.10г" xfId="769"/>
    <cellStyle name="_расчеты и расшиф.кондиционеры,газ.вода-11_ТЭЦ-1_БЮДЖЕТ 2011 от 20.07.10г 2" xfId="4707"/>
    <cellStyle name="_расчеты и расшиф.кондиционеры,газ.вода-11_ТЭЦ-1_БЮДЖЕТ 2011 от 20.07.10г 2" xfId="4708"/>
    <cellStyle name="_расчеты и расшиф.кондиционеры,газ.вода-11_ТЭЦ-1_БЮДЖЕТ 2011 от 20.07.10г 3" xfId="5161"/>
    <cellStyle name="_расчеты и расшиф.кондиционеры,газ.вода-11_ТЭЦ-1_БЮДЖЕТ 2011 от 20.07.10г 3" xfId="6798"/>
    <cellStyle name="_расчеты и расшиф.ст.06.10 дератизация-11" xfId="770"/>
    <cellStyle name="_расчеты и расшиф.ст.06.10 дератизация-11" xfId="771"/>
    <cellStyle name="_расчеты и расшиф.ст.06.10 дератизация-11 2" xfId="4709"/>
    <cellStyle name="_расчеты и расшиф.ст.06.10 дератизация-11 2" xfId="4710"/>
    <cellStyle name="_расчеты и расшиф.ст.06.10 дератизация-11 3" xfId="5160"/>
    <cellStyle name="_расчеты и расшиф.ст.06.10 дератизация-11 3" xfId="5159"/>
    <cellStyle name="_расчеты и расшиф.ст.06.10 дератизация-11_Копия Копия РАСШИФРОВКИ ПОСЛЕДНИЙ ВАРИАН С БЮДЖЕТОМ пос верс" xfId="772"/>
    <cellStyle name="_расчеты и расшиф.ст.06.10 дератизация-11_Копия Копия РАСШИФРОВКИ ПОСЛЕДНИЙ ВАРИАН С БЮДЖЕТОМ пос верс" xfId="773"/>
    <cellStyle name="_расчеты и расшиф.ст.06.10 дератизация-11_Копия Копия РАСШИФРОВКИ ПОСЛЕДНИЙ ВАРИАН С БЮДЖЕТОМ пос верс 2" xfId="4711"/>
    <cellStyle name="_расчеты и расшиф.ст.06.10 дератизация-11_Копия Копия РАСШИФРОВКИ ПОСЛЕДНИЙ ВАРИАН С БЮДЖЕТОМ пос верс 2" xfId="4712"/>
    <cellStyle name="_расчеты и расшиф.ст.06.10 дератизация-11_Копия Копия РАСШИФРОВКИ ПОСЛЕДНИЙ ВАРИАН С БЮДЖЕТОМ пос верс 3" xfId="5158"/>
    <cellStyle name="_расчеты и расшиф.ст.06.10 дератизация-11_Копия Копия РАСШИФРОВКИ ПОСЛЕДНИЙ ВАРИАН С БЮДЖЕТОМ пос верс 3" xfId="6797"/>
    <cellStyle name="_расчеты и расшиф.ст.06.10 дератизация-11_ТЭЦ-1_БЮДЖЕТ 2011 от 20.07.10г" xfId="774"/>
    <cellStyle name="_расчеты и расшиф.ст.06.10 дератизация-11_ТЭЦ-1_БЮДЖЕТ 2011 от 20.07.10г" xfId="775"/>
    <cellStyle name="_расчеты и расшиф.ст.06.10 дератизация-11_ТЭЦ-1_БЮДЖЕТ 2011 от 20.07.10г 2" xfId="4713"/>
    <cellStyle name="_расчеты и расшиф.ст.06.10 дератизация-11_ТЭЦ-1_БЮДЖЕТ 2011 от 20.07.10г 2" xfId="4714"/>
    <cellStyle name="_расчеты и расшиф.ст.06.10 дератизация-11_ТЭЦ-1_БЮДЖЕТ 2011 от 20.07.10г 3" xfId="6795"/>
    <cellStyle name="_расчеты и расшиф.ст.06.10 дератизация-11_ТЭЦ-1_БЮДЖЕТ 2011 от 20.07.10г 3" xfId="6794"/>
    <cellStyle name="_расш. услуг по месячно 2009г." xfId="776"/>
    <cellStyle name="_расш. услуг по месячно 2009г." xfId="777"/>
    <cellStyle name="_расш. услуг по месячно 2009г. 2" xfId="4715"/>
    <cellStyle name="_расш. услуг по месячно 2009г. 2" xfId="4716"/>
    <cellStyle name="_расш. услуг по месячно 2009г. 3" xfId="6793"/>
    <cellStyle name="_расш. услуг по месячно 2009г. 3" xfId="5155"/>
    <cellStyle name="_расш. услуг по месячно 2009г._Копия Копия РАСШИФРОВКИ ПОСЛЕДНИЙ ВАРИАН С БЮДЖЕТОМ пос верс" xfId="778"/>
    <cellStyle name="_расш. услуг по месячно 2009г._Копия Копия РАСШИФРОВКИ ПОСЛЕДНИЙ ВАРИАН С БЮДЖЕТОМ пос верс" xfId="779"/>
    <cellStyle name="_расш. услуг по месячно 2009г._Копия Копия РАСШИФРОВКИ ПОСЛЕДНИЙ ВАРИАН С БЮДЖЕТОМ пос верс 2" xfId="4717"/>
    <cellStyle name="_расш. услуг по месячно 2009г._Копия Копия РАСШИФРОВКИ ПОСЛЕДНИЙ ВАРИАН С БЮДЖЕТОМ пос верс 2" xfId="4718"/>
    <cellStyle name="_расш. услуг по месячно 2009г._Копия Копия РАСШИФРОВКИ ПОСЛЕДНИЙ ВАРИАН С БЮДЖЕТОМ пос верс 3" xfId="5154"/>
    <cellStyle name="_расш. услуг по месячно 2009г._Копия Копия РАСШИФРОВКИ ПОСЛЕДНИЙ ВАРИАН С БЮДЖЕТОМ пос верс 3" xfId="6792"/>
    <cellStyle name="_расш. услуг по месячно 2009г._ТЭЦ-1_БЮДЖЕТ 2011 от 20.07.10г" xfId="780"/>
    <cellStyle name="_расш. услуг по месячно 2009г._ТЭЦ-1_БЮДЖЕТ 2011 от 20.07.10г" xfId="781"/>
    <cellStyle name="_расш. услуг по месячно 2009г._ТЭЦ-1_БЮДЖЕТ 2011 от 20.07.10г 2" xfId="4719"/>
    <cellStyle name="_расш. услуг по месячно 2009г._ТЭЦ-1_БЮДЖЕТ 2011 от 20.07.10г 2" xfId="4720"/>
    <cellStyle name="_расш. услуг по месячно 2009г._ТЭЦ-1_БЮДЖЕТ 2011 от 20.07.10г 3" xfId="6791"/>
    <cellStyle name="_расш. услуг по месячно 2009г._ТЭЦ-1_БЮДЖЕТ 2011 от 20.07.10г 3" xfId="6790"/>
    <cellStyle name="_расш. услуг по месячно 2010г." xfId="782"/>
    <cellStyle name="_расш. услуг по месячно 2010г." xfId="783"/>
    <cellStyle name="_расш. услуг по месячно 2010г. 2" xfId="4721"/>
    <cellStyle name="_расш. услуг по месячно 2010г. 2" xfId="4722"/>
    <cellStyle name="_расш. услуг по месячно 2010г. 3" xfId="5153"/>
    <cellStyle name="_расш. услуг по месячно 2010г. 3" xfId="5152"/>
    <cellStyle name="_РАСШИФРОВКИ" xfId="784"/>
    <cellStyle name="_РАСШИФРОВКИ" xfId="785"/>
    <cellStyle name="_РАСШИФРОВКИ 2" xfId="4723"/>
    <cellStyle name="_РАСШИФРОВКИ 2" xfId="4724"/>
    <cellStyle name="_РАСШИФРОВКИ 3" xfId="6789"/>
    <cellStyle name="_РАСШИФРОВКИ 3" xfId="6788"/>
    <cellStyle name="_Расшифровки помесячно 2010 с бюджетом" xfId="786"/>
    <cellStyle name="_Расшифровки помесячно 2010 с бюджетом" xfId="787"/>
    <cellStyle name="_Расшифровки помесячно 2010 с бюджетом 2" xfId="4725"/>
    <cellStyle name="_Расшифровки помесячно 2010 с бюджетом 2" xfId="4726"/>
    <cellStyle name="_Расшифровки помесячно 2010 с бюджетом 3" xfId="6787"/>
    <cellStyle name="_Расшифровки помесячно 2010 с бюджетом 3" xfId="5151"/>
    <cellStyle name="_расшифровки-форма-год Вика" xfId="788"/>
    <cellStyle name="_расшифровки-форма-год Вика" xfId="789"/>
    <cellStyle name="_расшифровки-форма-год Вика 2" xfId="4727"/>
    <cellStyle name="_расшифровки-форма-год Вика 2" xfId="4728"/>
    <cellStyle name="_расшифровки-форма-год Вика 3" xfId="5150"/>
    <cellStyle name="_расшифровки-форма-год Вика 3" xfId="6786"/>
    <cellStyle name="_расшифровки-форма-год ст.06.09" xfId="790"/>
    <cellStyle name="_расшифровки-форма-год ст.06.09" xfId="791"/>
    <cellStyle name="_расшифровки-форма-год ст.06.09 (1)" xfId="792"/>
    <cellStyle name="_расшифровки-форма-год ст.06.09 (1)" xfId="793"/>
    <cellStyle name="_расшифровки-форма-год ст.06.09 (1) 10" xfId="794"/>
    <cellStyle name="_расшифровки-форма-год ст.06.09 (1) 10" xfId="795"/>
    <cellStyle name="_расшифровки-форма-год ст.06.09 (1) 10 2" xfId="4733"/>
    <cellStyle name="_расшифровки-форма-год ст.06.09 (1) 10 2" xfId="4734"/>
    <cellStyle name="_расшифровки-форма-год ст.06.09 (1) 10 3" xfId="6783"/>
    <cellStyle name="_расшифровки-форма-год ст.06.09 (1) 10 3" xfId="6782"/>
    <cellStyle name="_расшифровки-форма-год ст.06.09 (1) 11" xfId="796"/>
    <cellStyle name="_расшифровки-форма-год ст.06.09 (1) 11" xfId="797"/>
    <cellStyle name="_расшифровки-форма-год ст.06.09 (1) 11 2" xfId="4735"/>
    <cellStyle name="_расшифровки-форма-год ст.06.09 (1) 11 2" xfId="4736"/>
    <cellStyle name="_расшифровки-форма-год ст.06.09 (1) 11 3" xfId="6781"/>
    <cellStyle name="_расшифровки-форма-год ст.06.09 (1) 11 3" xfId="5147"/>
    <cellStyle name="_расшифровки-форма-год ст.06.09 (1) 12" xfId="798"/>
    <cellStyle name="_расшифровки-форма-год ст.06.09 (1) 12" xfId="799"/>
    <cellStyle name="_расшифровки-форма-год ст.06.09 (1) 12 2" xfId="4737"/>
    <cellStyle name="_расшифровки-форма-год ст.06.09 (1) 12 2" xfId="4738"/>
    <cellStyle name="_расшифровки-форма-год ст.06.09 (1) 12 3" xfId="5146"/>
    <cellStyle name="_расшифровки-форма-год ст.06.09 (1) 12 3" xfId="6776"/>
    <cellStyle name="_расшифровки-форма-год ст.06.09 (1) 13" xfId="2786"/>
    <cellStyle name="_расшифровки-форма-год ст.06.09 (1) 13" xfId="2787"/>
    <cellStyle name="_расшифровки-форма-год ст.06.09 (1) 13 2" xfId="6549"/>
    <cellStyle name="_расшифровки-форма-год ст.06.09 (1) 13 2" xfId="6550"/>
    <cellStyle name="_расшифровки-форма-год ст.06.09 (1) 13 3" xfId="7660"/>
    <cellStyle name="_расшифровки-форма-год ст.06.09 (1) 13 3" xfId="7661"/>
    <cellStyle name="_расшифровки-форма-год ст.06.09 (1) 14" xfId="4731"/>
    <cellStyle name="_расшифровки-форма-год ст.06.09 (1) 14" xfId="4732"/>
    <cellStyle name="_расшифровки-форма-год ст.06.09 (1) 15" xfId="5149"/>
    <cellStyle name="_расшифровки-форма-год ст.06.09 (1) 15" xfId="5148"/>
    <cellStyle name="_расшифровки-форма-год ст.06.09 (1) 2" xfId="800"/>
    <cellStyle name="_расшифровки-форма-год ст.06.09 (1) 2" xfId="801"/>
    <cellStyle name="_расшифровки-форма-год ст.06.09 (1) 2 2" xfId="4739"/>
    <cellStyle name="_расшифровки-форма-год ст.06.09 (1) 2 2" xfId="4740"/>
    <cellStyle name="_расшифровки-форма-год ст.06.09 (1) 2 3" xfId="6775"/>
    <cellStyle name="_расшифровки-форма-год ст.06.09 (1) 2 3" xfId="6774"/>
    <cellStyle name="_расшифровки-форма-год ст.06.09 (1) 3" xfId="802"/>
    <cellStyle name="_расшифровки-форма-год ст.06.09 (1) 3" xfId="803"/>
    <cellStyle name="_расшифровки-форма-год ст.06.09 (1) 3 2" xfId="4741"/>
    <cellStyle name="_расшифровки-форма-год ст.06.09 (1) 3 2" xfId="4742"/>
    <cellStyle name="_расшифровки-форма-год ст.06.09 (1) 3 3" xfId="6773"/>
    <cellStyle name="_расшифровки-форма-год ст.06.09 (1) 3 3" xfId="5141"/>
    <cellStyle name="_расшифровки-форма-год ст.06.09 (1) 4" xfId="804"/>
    <cellStyle name="_расшифровки-форма-год ст.06.09 (1) 4" xfId="805"/>
    <cellStyle name="_расшифровки-форма-год ст.06.09 (1) 4 2" xfId="4743"/>
    <cellStyle name="_расшифровки-форма-год ст.06.09 (1) 4 2" xfId="4744"/>
    <cellStyle name="_расшифровки-форма-год ст.06.09 (1) 4 3" xfId="6772"/>
    <cellStyle name="_расшифровки-форма-год ст.06.09 (1) 4 3" xfId="6771"/>
    <cellStyle name="_расшифровки-форма-год ст.06.09 (1) 5" xfId="806"/>
    <cellStyle name="_расшифровки-форма-год ст.06.09 (1) 5" xfId="807"/>
    <cellStyle name="_расшифровки-форма-год ст.06.09 (1) 5 2" xfId="4745"/>
    <cellStyle name="_расшифровки-форма-год ст.06.09 (1) 5 2" xfId="4746"/>
    <cellStyle name="_расшифровки-форма-год ст.06.09 (1) 5 3" xfId="5140"/>
    <cellStyle name="_расшифровки-форма-год ст.06.09 (1) 5 3" xfId="6770"/>
    <cellStyle name="_расшифровки-форма-год ст.06.09 (1) 6" xfId="808"/>
    <cellStyle name="_расшифровки-форма-год ст.06.09 (1) 6" xfId="809"/>
    <cellStyle name="_расшифровки-форма-год ст.06.09 (1) 6 2" xfId="4747"/>
    <cellStyle name="_расшифровки-форма-год ст.06.09 (1) 6 2" xfId="4748"/>
    <cellStyle name="_расшифровки-форма-год ст.06.09 (1) 6 3" xfId="5138"/>
    <cellStyle name="_расшифровки-форма-год ст.06.09 (1) 6 3" xfId="6769"/>
    <cellStyle name="_расшифровки-форма-год ст.06.09 (1) 7" xfId="810"/>
    <cellStyle name="_расшифровки-форма-год ст.06.09 (1) 7" xfId="811"/>
    <cellStyle name="_расшифровки-форма-год ст.06.09 (1) 7 2" xfId="4749"/>
    <cellStyle name="_расшифровки-форма-год ст.06.09 (1) 7 2" xfId="4750"/>
    <cellStyle name="_расшифровки-форма-год ст.06.09 (1) 7 3" xfId="5128"/>
    <cellStyle name="_расшифровки-форма-год ст.06.09 (1) 7 3" xfId="5127"/>
    <cellStyle name="_расшифровки-форма-год ст.06.09 (1) 8" xfId="812"/>
    <cellStyle name="_расшифровки-форма-год ст.06.09 (1) 8" xfId="813"/>
    <cellStyle name="_расшифровки-форма-год ст.06.09 (1) 8 2" xfId="4751"/>
    <cellStyle name="_расшифровки-форма-год ст.06.09 (1) 8 2" xfId="4752"/>
    <cellStyle name="_расшифровки-форма-год ст.06.09 (1) 8 3" xfId="6764"/>
    <cellStyle name="_расшифровки-форма-год ст.06.09 (1) 8 3" xfId="6763"/>
    <cellStyle name="_расшифровки-форма-год ст.06.09 (1) 9" xfId="814"/>
    <cellStyle name="_расшифровки-форма-год ст.06.09 (1) 9" xfId="815"/>
    <cellStyle name="_расшифровки-форма-год ст.06.09 (1) 9 2" xfId="4753"/>
    <cellStyle name="_расшифровки-форма-год ст.06.09 (1) 9 2" xfId="4754"/>
    <cellStyle name="_расшифровки-форма-год ст.06.09 (1) 9 3" xfId="6762"/>
    <cellStyle name="_расшифровки-форма-год ст.06.09 (1) 9 3" xfId="6761"/>
    <cellStyle name="_расшифровки-форма-год ст.06.09 (1)_06.10_Услуги по санобработке и вывозу мусора_2011" xfId="816"/>
    <cellStyle name="_расшифровки-форма-год ст.06.09 (1)_06.10_Услуги по санобработке и вывозу мусора_2011" xfId="817"/>
    <cellStyle name="_расшифровки-форма-год ст.06.09 (1)_06.10_Услуги по санобработке и вывозу мусора_2011 2" xfId="4755"/>
    <cellStyle name="_расшифровки-форма-год ст.06.09 (1)_06.10_Услуги по санобработке и вывозу мусора_2011 2" xfId="4756"/>
    <cellStyle name="_расшифровки-форма-год ст.06.09 (1)_06.10_Услуги по санобработке и вывозу мусора_2011 3" xfId="6760"/>
    <cellStyle name="_расшифровки-форма-год ст.06.09 (1)_06.10_Услуги по санобработке и вывозу мусора_2011 3" xfId="6759"/>
    <cellStyle name="_расшифровки-форма-год ст.06.09 10" xfId="818"/>
    <cellStyle name="_расшифровки-форма-год ст.06.09 10" xfId="819"/>
    <cellStyle name="_расшифровки-форма-год ст.06.09 10 2" xfId="4757"/>
    <cellStyle name="_расшифровки-форма-год ст.06.09 10 2" xfId="4758"/>
    <cellStyle name="_расшифровки-форма-год ст.06.09 10 3" xfId="6758"/>
    <cellStyle name="_расшифровки-форма-год ст.06.09 10 3" xfId="6757"/>
    <cellStyle name="_расшифровки-форма-год ст.06.09 11" xfId="820"/>
    <cellStyle name="_расшифровки-форма-год ст.06.09 11" xfId="821"/>
    <cellStyle name="_расшифровки-форма-год ст.06.09 11 2" xfId="4759"/>
    <cellStyle name="_расшифровки-форма-год ст.06.09 11 2" xfId="4760"/>
    <cellStyle name="_расшифровки-форма-год ст.06.09 11 3" xfId="6756"/>
    <cellStyle name="_расшифровки-форма-год ст.06.09 11 3" xfId="6755"/>
    <cellStyle name="_расшифровки-форма-год ст.06.09 12" xfId="822"/>
    <cellStyle name="_расшифровки-форма-год ст.06.09 12" xfId="823"/>
    <cellStyle name="_расшифровки-форма-год ст.06.09 12 2" xfId="4761"/>
    <cellStyle name="_расшифровки-форма-год ст.06.09 12 2" xfId="4762"/>
    <cellStyle name="_расшифровки-форма-год ст.06.09 12 3" xfId="6754"/>
    <cellStyle name="_расшифровки-форма-год ст.06.09 12 3" xfId="6753"/>
    <cellStyle name="_расшифровки-форма-год ст.06.09 13" xfId="2788"/>
    <cellStyle name="_расшифровки-форма-год ст.06.09 13" xfId="2789"/>
    <cellStyle name="_расшифровки-форма-год ст.06.09 13 2" xfId="6551"/>
    <cellStyle name="_расшифровки-форма-год ст.06.09 13 2" xfId="6552"/>
    <cellStyle name="_расшифровки-форма-год ст.06.09 13 3" xfId="7662"/>
    <cellStyle name="_расшифровки-форма-год ст.06.09 13 3" xfId="7663"/>
    <cellStyle name="_расшифровки-форма-год ст.06.09 14" xfId="4729"/>
    <cellStyle name="_расшифровки-форма-год ст.06.09 14" xfId="4730"/>
    <cellStyle name="_расшифровки-форма-год ст.06.09 15" xfId="6785"/>
    <cellStyle name="_расшифровки-форма-год ст.06.09 15" xfId="6784"/>
    <cellStyle name="_расшифровки-форма-год ст.06.09 2" xfId="824"/>
    <cellStyle name="_расшифровки-форма-год ст.06.09 2" xfId="825"/>
    <cellStyle name="_расшифровки-форма-год ст.06.09 2 2" xfId="4763"/>
    <cellStyle name="_расшифровки-форма-год ст.06.09 2 2" xfId="4764"/>
    <cellStyle name="_расшифровки-форма-год ст.06.09 2 3" xfId="5126"/>
    <cellStyle name="_расшифровки-форма-год ст.06.09 2 3" xfId="5125"/>
    <cellStyle name="_расшифровки-форма-год ст.06.09 3" xfId="826"/>
    <cellStyle name="_расшифровки-форма-год ст.06.09 3" xfId="827"/>
    <cellStyle name="_расшифровки-форма-год ст.06.09 3 2" xfId="4765"/>
    <cellStyle name="_расшифровки-форма-год ст.06.09 3 2" xfId="4766"/>
    <cellStyle name="_расшифровки-форма-год ст.06.09 3 3" xfId="6752"/>
    <cellStyle name="_расшифровки-форма-год ст.06.09 3 3" xfId="5124"/>
    <cellStyle name="_расшифровки-форма-год ст.06.09 4" xfId="828"/>
    <cellStyle name="_расшифровки-форма-год ст.06.09 4" xfId="829"/>
    <cellStyle name="_расшифровки-форма-год ст.06.09 4 2" xfId="4767"/>
    <cellStyle name="_расшифровки-форма-год ст.06.09 4 2" xfId="4768"/>
    <cellStyle name="_расшифровки-форма-год ст.06.09 4 3" xfId="6751"/>
    <cellStyle name="_расшифровки-форма-год ст.06.09 4 3" xfId="5123"/>
    <cellStyle name="_расшифровки-форма-год ст.06.09 5" xfId="830"/>
    <cellStyle name="_расшифровки-форма-год ст.06.09 5" xfId="831"/>
    <cellStyle name="_расшифровки-форма-год ст.06.09 5 2" xfId="4769"/>
    <cellStyle name="_расшифровки-форма-год ст.06.09 5 2" xfId="4770"/>
    <cellStyle name="_расшифровки-форма-год ст.06.09 5 3" xfId="6750"/>
    <cellStyle name="_расшифровки-форма-год ст.06.09 5 3" xfId="6749"/>
    <cellStyle name="_расшифровки-форма-год ст.06.09 6" xfId="832"/>
    <cellStyle name="_расшифровки-форма-год ст.06.09 6" xfId="833"/>
    <cellStyle name="_расшифровки-форма-год ст.06.09 6 2" xfId="4771"/>
    <cellStyle name="_расшифровки-форма-год ст.06.09 6 2" xfId="4772"/>
    <cellStyle name="_расшифровки-форма-год ст.06.09 6 3" xfId="6748"/>
    <cellStyle name="_расшифровки-форма-год ст.06.09 6 3" xfId="6747"/>
    <cellStyle name="_расшифровки-форма-год ст.06.09 7" xfId="834"/>
    <cellStyle name="_расшифровки-форма-год ст.06.09 7" xfId="835"/>
    <cellStyle name="_расшифровки-форма-год ст.06.09 7 2" xfId="4773"/>
    <cellStyle name="_расшифровки-форма-год ст.06.09 7 2" xfId="4774"/>
    <cellStyle name="_расшифровки-форма-год ст.06.09 7 3" xfId="6746"/>
    <cellStyle name="_расшифровки-форма-год ст.06.09 7 3" xfId="5122"/>
    <cellStyle name="_расшифровки-форма-год ст.06.09 8" xfId="836"/>
    <cellStyle name="_расшифровки-форма-год ст.06.09 8" xfId="837"/>
    <cellStyle name="_расшифровки-форма-год ст.06.09 8 2" xfId="4775"/>
    <cellStyle name="_расшифровки-форма-год ст.06.09 8 2" xfId="4776"/>
    <cellStyle name="_расшифровки-форма-год ст.06.09 8 3" xfId="5121"/>
    <cellStyle name="_расшифровки-форма-год ст.06.09 8 3" xfId="6743"/>
    <cellStyle name="_расшифровки-форма-год ст.06.09 9" xfId="838"/>
    <cellStyle name="_расшифровки-форма-год ст.06.09 9" xfId="839"/>
    <cellStyle name="_расшифровки-форма-год ст.06.09 9 2" xfId="4777"/>
    <cellStyle name="_расшифровки-форма-год ст.06.09 9 2" xfId="4778"/>
    <cellStyle name="_расшифровки-форма-год ст.06.09 9 3" xfId="6742"/>
    <cellStyle name="_расшифровки-форма-год ст.06.09 9 3" xfId="7511"/>
    <cellStyle name="_расшифровки-форма-год ст.06.09_06.10_Услуги по санобработке и вывозу мусора_2011" xfId="840"/>
    <cellStyle name="_расшифровки-форма-год ст.06.09_06.10_Услуги по санобработке и вывозу мусора_2011" xfId="841"/>
    <cellStyle name="_расшифровки-форма-год ст.06.09_06.10_Услуги по санобработке и вывозу мусора_2011 2" xfId="4779"/>
    <cellStyle name="_расшифровки-форма-год ст.06.09_06.10_Услуги по санобработке и вывозу мусора_2011 2" xfId="4780"/>
    <cellStyle name="_расшифровки-форма-год ст.06.09_06.10_Услуги по санобработке и вывозу мусора_2011 3" xfId="6741"/>
    <cellStyle name="_расшифровки-форма-год ст.06.09_06.10_Услуги по санобработке и вывозу мусора_2011 3" xfId="5120"/>
    <cellStyle name="_расшифровки-форма-год ТЭЦ-1" xfId="842"/>
    <cellStyle name="_расшифровки-форма-год ТЭЦ-1" xfId="843"/>
    <cellStyle name="_расшифровки-форма-год ТЭЦ-1 10" xfId="844"/>
    <cellStyle name="_расшифровки-форма-год ТЭЦ-1 10" xfId="845"/>
    <cellStyle name="_расшифровки-форма-год ТЭЦ-1 10 2" xfId="4783"/>
    <cellStyle name="_расшифровки-форма-год ТЭЦ-1 10 2" xfId="4784"/>
    <cellStyle name="_расшифровки-форма-год ТЭЦ-1 10 3" xfId="6738"/>
    <cellStyle name="_расшифровки-форма-год ТЭЦ-1 10 3" xfId="6737"/>
    <cellStyle name="_расшифровки-форма-год ТЭЦ-1 11" xfId="846"/>
    <cellStyle name="_расшифровки-форма-год ТЭЦ-1 11" xfId="847"/>
    <cellStyle name="_расшифровки-форма-год ТЭЦ-1 11 2" xfId="4785"/>
    <cellStyle name="_расшифровки-форма-год ТЭЦ-1 11 2" xfId="4786"/>
    <cellStyle name="_расшифровки-форма-год ТЭЦ-1 11 3" xfId="6736"/>
    <cellStyle name="_расшифровки-форма-год ТЭЦ-1 11 3" xfId="6735"/>
    <cellStyle name="_расшифровки-форма-год ТЭЦ-1 12" xfId="848"/>
    <cellStyle name="_расшифровки-форма-год ТЭЦ-1 12" xfId="849"/>
    <cellStyle name="_расшифровки-форма-год ТЭЦ-1 12 2" xfId="4787"/>
    <cellStyle name="_расшифровки-форма-год ТЭЦ-1 12 2" xfId="4788"/>
    <cellStyle name="_расшифровки-форма-год ТЭЦ-1 12 3" xfId="6734"/>
    <cellStyle name="_расшифровки-форма-год ТЭЦ-1 12 3" xfId="6733"/>
    <cellStyle name="_расшифровки-форма-год ТЭЦ-1 13" xfId="4781"/>
    <cellStyle name="_расшифровки-форма-год ТЭЦ-1 13" xfId="4782"/>
    <cellStyle name="_расшифровки-форма-год ТЭЦ-1 14" xfId="6740"/>
    <cellStyle name="_расшифровки-форма-год ТЭЦ-1 14" xfId="6739"/>
    <cellStyle name="_расшифровки-форма-год ТЭЦ-1 2" xfId="850"/>
    <cellStyle name="_расшифровки-форма-год ТЭЦ-1 2" xfId="851"/>
    <cellStyle name="_расшифровки-форма-год ТЭЦ-1 2 2" xfId="4789"/>
    <cellStyle name="_расшифровки-форма-год ТЭЦ-1 2 2" xfId="4790"/>
    <cellStyle name="_расшифровки-форма-год ТЭЦ-1 2 3" xfId="6732"/>
    <cellStyle name="_расшифровки-форма-год ТЭЦ-1 2 3" xfId="5119"/>
    <cellStyle name="_расшифровки-форма-год ТЭЦ-1 3" xfId="852"/>
    <cellStyle name="_расшифровки-форма-год ТЭЦ-1 3" xfId="853"/>
    <cellStyle name="_расшифровки-форма-год ТЭЦ-1 3 2" xfId="4791"/>
    <cellStyle name="_расшифровки-форма-год ТЭЦ-1 3 2" xfId="4792"/>
    <cellStyle name="_расшифровки-форма-год ТЭЦ-1 3 3" xfId="6731"/>
    <cellStyle name="_расшифровки-форма-год ТЭЦ-1 3 3" xfId="6730"/>
    <cellStyle name="_расшифровки-форма-год ТЭЦ-1 4" xfId="854"/>
    <cellStyle name="_расшифровки-форма-год ТЭЦ-1 4" xfId="855"/>
    <cellStyle name="_расшифровки-форма-год ТЭЦ-1 4 2" xfId="4793"/>
    <cellStyle name="_расшифровки-форма-год ТЭЦ-1 4 2" xfId="4794"/>
    <cellStyle name="_расшифровки-форма-год ТЭЦ-1 4 3" xfId="5118"/>
    <cellStyle name="_расшифровки-форма-год ТЭЦ-1 4 3" xfId="6729"/>
    <cellStyle name="_расшифровки-форма-год ТЭЦ-1 5" xfId="856"/>
    <cellStyle name="_расшифровки-форма-год ТЭЦ-1 5" xfId="857"/>
    <cellStyle name="_расшифровки-форма-год ТЭЦ-1 5 2" xfId="4795"/>
    <cellStyle name="_расшифровки-форма-год ТЭЦ-1 5 2" xfId="4796"/>
    <cellStyle name="_расшифровки-форма-год ТЭЦ-1 5 3" xfId="6728"/>
    <cellStyle name="_расшифровки-форма-год ТЭЦ-1 5 3" xfId="6727"/>
    <cellStyle name="_расшифровки-форма-год ТЭЦ-1 6" xfId="858"/>
    <cellStyle name="_расшифровки-форма-год ТЭЦ-1 6" xfId="859"/>
    <cellStyle name="_расшифровки-форма-год ТЭЦ-1 6 2" xfId="4797"/>
    <cellStyle name="_расшифровки-форма-год ТЭЦ-1 6 2" xfId="4798"/>
    <cellStyle name="_расшифровки-форма-год ТЭЦ-1 6 3" xfId="6726"/>
    <cellStyle name="_расшифровки-форма-год ТЭЦ-1 6 3" xfId="6725"/>
    <cellStyle name="_расшифровки-форма-год ТЭЦ-1 7" xfId="860"/>
    <cellStyle name="_расшифровки-форма-год ТЭЦ-1 7" xfId="861"/>
    <cellStyle name="_расшифровки-форма-год ТЭЦ-1 7 2" xfId="4799"/>
    <cellStyle name="_расшифровки-форма-год ТЭЦ-1 7 2" xfId="4800"/>
    <cellStyle name="_расшифровки-форма-год ТЭЦ-1 7 3" xfId="6724"/>
    <cellStyle name="_расшифровки-форма-год ТЭЦ-1 7 3" xfId="6723"/>
    <cellStyle name="_расшифровки-форма-год ТЭЦ-1 8" xfId="862"/>
    <cellStyle name="_расшифровки-форма-год ТЭЦ-1 8" xfId="863"/>
    <cellStyle name="_расшифровки-форма-год ТЭЦ-1 8 2" xfId="4801"/>
    <cellStyle name="_расшифровки-форма-год ТЭЦ-1 8 2" xfId="4802"/>
    <cellStyle name="_расшифровки-форма-год ТЭЦ-1 8 3" xfId="6722"/>
    <cellStyle name="_расшифровки-форма-год ТЭЦ-1 8 3" xfId="6721"/>
    <cellStyle name="_расшифровки-форма-год ТЭЦ-1 9" xfId="864"/>
    <cellStyle name="_расшифровки-форма-год ТЭЦ-1 9" xfId="865"/>
    <cellStyle name="_расшифровки-форма-год ТЭЦ-1 9 2" xfId="4803"/>
    <cellStyle name="_расшифровки-форма-год ТЭЦ-1 9 2" xfId="4804"/>
    <cellStyle name="_расшифровки-форма-год ТЭЦ-1 9 3" xfId="6720"/>
    <cellStyle name="_расшифровки-форма-год ТЭЦ-1 9 3" xfId="6719"/>
    <cellStyle name="_Ремонт" xfId="866"/>
    <cellStyle name="_Ремонт" xfId="867"/>
    <cellStyle name="_ремонт (1)" xfId="868"/>
    <cellStyle name="_ремонт (1)" xfId="869"/>
    <cellStyle name="_ремонт (1) 2" xfId="4807"/>
    <cellStyle name="_ремонт (1) 2" xfId="4808"/>
    <cellStyle name="_ремонт (1) 3" xfId="6718"/>
    <cellStyle name="_ремонт (1) 3" xfId="6717"/>
    <cellStyle name="_Ремонт 2" xfId="4805"/>
    <cellStyle name="_Ремонт 2" xfId="4806"/>
    <cellStyle name="_Ремонт 3" xfId="5117"/>
    <cellStyle name="_Ремонт 3" xfId="5116"/>
    <cellStyle name="_ремонт с бюдж" xfId="870"/>
    <cellStyle name="_ремонт с бюдж" xfId="871"/>
    <cellStyle name="_ремонт с бюдж 2" xfId="4809"/>
    <cellStyle name="_ремонт с бюдж 2" xfId="4810"/>
    <cellStyle name="_ремонт с бюдж 3" xfId="6716"/>
    <cellStyle name="_ремонт с бюдж 3" xfId="6715"/>
    <cellStyle name="_Ремонт_10 месяцев 2010 амортизация" xfId="872"/>
    <cellStyle name="_Ремонт_10 месяцев 2010 амортизация" xfId="873"/>
    <cellStyle name="_Ремонт_10 месяцев 2010 амортизация 2" xfId="4811"/>
    <cellStyle name="_Ремонт_10 месяцев 2010 амортизация 2" xfId="4812"/>
    <cellStyle name="_Ремонт_10 месяцев 2010 амортизация 3" xfId="6712"/>
    <cellStyle name="_Ремонт_10 месяцев 2010 амортизация 3" xfId="5112"/>
    <cellStyle name="_Ремонт_факт на 2009 под.воды- от 31.05.10" xfId="874"/>
    <cellStyle name="_Ремонт_факт на 2009 под.воды- от 31.05.10" xfId="875"/>
    <cellStyle name="_Ремонт_факт на 2009 под.воды- от 31.05.10 (1)" xfId="876"/>
    <cellStyle name="_Ремонт_факт на 2009 под.воды- от 31.05.10 (1)" xfId="877"/>
    <cellStyle name="_Ремонт_факт на 2009 под.воды- от 31.05.10 (1) 2" xfId="4815"/>
    <cellStyle name="_Ремонт_факт на 2009 под.воды- от 31.05.10 (1) 2" xfId="4816"/>
    <cellStyle name="_Ремонт_факт на 2009 под.воды- от 31.05.10 (1) 3" xfId="6707"/>
    <cellStyle name="_Ремонт_факт на 2009 под.воды- от 31.05.10 (1) 3" xfId="5109"/>
    <cellStyle name="_Ремонт_факт на 2009 под.воды- от 31.05.10 (2)" xfId="878"/>
    <cellStyle name="_Ремонт_факт на 2009 под.воды- от 31.05.10 (2)" xfId="879"/>
    <cellStyle name="_Ремонт_факт на 2009 под.воды- от 31.05.10 (2) 2" xfId="4817"/>
    <cellStyle name="_Ремонт_факт на 2009 под.воды- от 31.05.10 (2) 2" xfId="4818"/>
    <cellStyle name="_Ремонт_факт на 2009 под.воды- от 31.05.10 (2) 3" xfId="5108"/>
    <cellStyle name="_Ремонт_факт на 2009 под.воды- от 31.05.10 (2) 3" xfId="6706"/>
    <cellStyle name="_Ремонт_факт на 2009 под.воды- от 31.05.10 2" xfId="4813"/>
    <cellStyle name="_Ремонт_факт на 2009 под.воды- от 31.05.10 2" xfId="4814"/>
    <cellStyle name="_Ремонт_факт на 2009 под.воды- от 31.05.10 3" xfId="6709"/>
    <cellStyle name="_Ремонт_факт на 2009 под.воды- от 31.05.10 3" xfId="6708"/>
    <cellStyle name="_Ремонт_факт на 2009-2010 под.воды-10.06.10г" xfId="880"/>
    <cellStyle name="_Ремонт_факт на 2009-2010 под.воды-10.06.10г" xfId="881"/>
    <cellStyle name="_Ремонт_факт на 2009-2010 под.воды-10.06.10г 2" xfId="4819"/>
    <cellStyle name="_Ремонт_факт на 2009-2010 под.воды-10.06.10г 2" xfId="4820"/>
    <cellStyle name="_Ремонт_факт на 2009-2010 под.воды-10.06.10г 3" xfId="6705"/>
    <cellStyle name="_Ремонт_факт на 2009-2010 под.воды-10.06.10г 3" xfId="6704"/>
    <cellStyle name="_Ремонт_факт подпитка на 2010г." xfId="882"/>
    <cellStyle name="_Ремонт_факт подпитка на 2010г." xfId="883"/>
    <cellStyle name="_Ремонт_факт подпитка на 2010г. 2" xfId="4821"/>
    <cellStyle name="_Ремонт_факт подпитка на 2010г. 2" xfId="4822"/>
    <cellStyle name="_Ремонт_факт подпитка на 2010г. 3" xfId="5107"/>
    <cellStyle name="_Ремонт_факт подпитка на 2010г. 3" xfId="5106"/>
    <cellStyle name="_Ремонт_ХЦ подпитка за 9мес." xfId="884"/>
    <cellStyle name="_Ремонт_ХЦ подпитка за 9мес." xfId="885"/>
    <cellStyle name="_Ремонт_ХЦ подпитка за 9мес. 2" xfId="4823"/>
    <cellStyle name="_Ремонт_ХЦ подпитка за 9мес. 2" xfId="4824"/>
    <cellStyle name="_Ремонт_ХЦ подпитка за 9мес. 3" xfId="6703"/>
    <cellStyle name="_Ремонт_ХЦ подпитка за 9мес. 3" xfId="6702"/>
    <cellStyle name="_ст.01.05ТТЦ" xfId="886"/>
    <cellStyle name="_ст.01.05ТТЦ" xfId="887"/>
    <cellStyle name="_ст.01.05ТТЦ 2" xfId="4825"/>
    <cellStyle name="_ст.01.05ТТЦ 2" xfId="4826"/>
    <cellStyle name="_ст.01.05ТТЦ 3" xfId="6701"/>
    <cellStyle name="_ст.01.05ТТЦ 3" xfId="5105"/>
    <cellStyle name="_ст.01.05ТТЦ_Копия Копия РАСШИФРОВКИ ПОСЛЕДНИЙ ВАРИАН С БЮДЖЕТОМ пос верс" xfId="888"/>
    <cellStyle name="_ст.01.05ТТЦ_Копия Копия РАСШИФРОВКИ ПОСЛЕДНИЙ ВАРИАН С БЮДЖЕТОМ пос верс" xfId="889"/>
    <cellStyle name="_ст.01.05ТТЦ_Копия Копия РАСШИФРОВКИ ПОСЛЕДНИЙ ВАРИАН С БЮДЖЕТОМ пос верс 2" xfId="4827"/>
    <cellStyle name="_ст.01.05ТТЦ_Копия Копия РАСШИФРОВКИ ПОСЛЕДНИЙ ВАРИАН С БЮДЖЕТОМ пос верс 2" xfId="4828"/>
    <cellStyle name="_ст.01.05ТТЦ_Копия Копия РАСШИФРОВКИ ПОСЛЕДНИЙ ВАРИАН С БЮДЖЕТОМ пос верс 3" xfId="5104"/>
    <cellStyle name="_ст.01.05ТТЦ_Копия Копия РАСШИФРОВКИ ПОСЛЕДНИЙ ВАРИАН С БЮДЖЕТОМ пос верс 3" xfId="6700"/>
    <cellStyle name="_ст.01.05ТТЦ_ТЭЦ-1_БЮДЖЕТ 2011 от 20.07.10г" xfId="890"/>
    <cellStyle name="_ст.01.05ТТЦ_ТЭЦ-1_БЮДЖЕТ 2011 от 20.07.10г" xfId="891"/>
    <cellStyle name="_ст.01.05ТТЦ_ТЭЦ-1_БЮДЖЕТ 2011 от 20.07.10г 2" xfId="4829"/>
    <cellStyle name="_ст.01.05ТТЦ_ТЭЦ-1_БЮДЖЕТ 2011 от 20.07.10г 2" xfId="4830"/>
    <cellStyle name="_ст.01.05ТТЦ_ТЭЦ-1_БЮДЖЕТ 2011 от 20.07.10г 3" xfId="5103"/>
    <cellStyle name="_ст.01.05ТТЦ_ТЭЦ-1_БЮДЖЕТ 2011 от 20.07.10г 3" xfId="5102"/>
    <cellStyle name="_ст.06.10 вневед." xfId="892"/>
    <cellStyle name="_ст.06.10 вневед." xfId="893"/>
    <cellStyle name="_ст.06.10 вневед. 2" xfId="4831"/>
    <cellStyle name="_ст.06.10 вневед. 2" xfId="4832"/>
    <cellStyle name="_ст.06.10 вневед. 3" xfId="6699"/>
    <cellStyle name="_ст.06.10 вневед. 3" xfId="5101"/>
    <cellStyle name="_ст.06.10 вневед._Копия Копия РАСШИФРОВКИ ПОСЛЕДНИЙ ВАРИАН С БЮДЖЕТОМ пос верс" xfId="894"/>
    <cellStyle name="_ст.06.10 вневед._Копия Копия РАСШИФРОВКИ ПОСЛЕДНИЙ ВАРИАН С БЮДЖЕТОМ пос верс" xfId="895"/>
    <cellStyle name="_ст.06.10 вневед._Копия Копия РАСШИФРОВКИ ПОСЛЕДНИЙ ВАРИАН С БЮДЖЕТОМ пос верс 2" xfId="4833"/>
    <cellStyle name="_ст.06.10 вневед._Копия Копия РАСШИФРОВКИ ПОСЛЕДНИЙ ВАРИАН С БЮДЖЕТОМ пос верс 2" xfId="4834"/>
    <cellStyle name="_ст.06.10 вневед._Копия Копия РАСШИФРОВКИ ПОСЛЕДНИЙ ВАРИАН С БЮДЖЕТОМ пос верс 3" xfId="5100"/>
    <cellStyle name="_ст.06.10 вневед._Копия Копия РАСШИФРОВКИ ПОСЛЕДНИЙ ВАРИАН С БЮДЖЕТОМ пос верс 3" xfId="6698"/>
    <cellStyle name="_ст.06.10 вневед._ТЭЦ-1_БЮДЖЕТ 2011 от 20.07.10г" xfId="896"/>
    <cellStyle name="_ст.06.10 вневед._ТЭЦ-1_БЮДЖЕТ 2011 от 20.07.10г" xfId="897"/>
    <cellStyle name="_ст.06.10 вневед._ТЭЦ-1_БЮДЖЕТ 2011 от 20.07.10г 2" xfId="4835"/>
    <cellStyle name="_ст.06.10 вневед._ТЭЦ-1_БЮДЖЕТ 2011 от 20.07.10г 2" xfId="4836"/>
    <cellStyle name="_ст.06.10 вневед._ТЭЦ-1_БЮДЖЕТ 2011 от 20.07.10г 3" xfId="5099"/>
    <cellStyle name="_ст.06.10 вневед._ТЭЦ-1_БЮДЖЕТ 2011 от 20.07.10г 3" xfId="5098"/>
    <cellStyle name="_тепло" xfId="898"/>
    <cellStyle name="_тепло" xfId="899"/>
    <cellStyle name="_тепло 2" xfId="4837"/>
    <cellStyle name="_тепло 2" xfId="4838"/>
    <cellStyle name="_тепло 3" xfId="6697"/>
    <cellStyle name="_тепло 3" xfId="6696"/>
    <cellStyle name="_Топливо 2010" xfId="900"/>
    <cellStyle name="_Топливо 2010" xfId="901"/>
    <cellStyle name="_Топливо 2010 2" xfId="4839"/>
    <cellStyle name="_Топливо 2010 2" xfId="4840"/>
    <cellStyle name="_Топливо 2010 3" xfId="6695"/>
    <cellStyle name="_Топливо 2010 3" xfId="5097"/>
    <cellStyle name="_ТЭЦ-1подпитка 2010 для арем новая вода (1)" xfId="902"/>
    <cellStyle name="_ТЭЦ-1подпитка 2010 для арем новая вода (1)" xfId="903"/>
    <cellStyle name="_ТЭЦ-1подпитка 2010 для арем новая вода (1) 2" xfId="4841"/>
    <cellStyle name="_ТЭЦ-1подпитка 2010 для арем новая вода (1) 2" xfId="4842"/>
    <cellStyle name="_ТЭЦ-1подпитка 2010 для арем новая вода (1) 3" xfId="5096"/>
    <cellStyle name="_ТЭЦ-1подпитка 2010 для арем новая вода (1) 3" xfId="5095"/>
    <cellStyle name="_факт на 2009 под.воды- от 31.05.10" xfId="904"/>
    <cellStyle name="_факт на 2009 под.воды- от 31.05.10" xfId="905"/>
    <cellStyle name="_факт на 2009 под.воды- от 31.05.10 (1)" xfId="906"/>
    <cellStyle name="_факт на 2009 под.воды- от 31.05.10 (1)" xfId="907"/>
    <cellStyle name="_факт на 2009 под.воды- от 31.05.10 (1) 2" xfId="4845"/>
    <cellStyle name="_факт на 2009 под.воды- от 31.05.10 (1) 2" xfId="4846"/>
    <cellStyle name="_факт на 2009 под.воды- от 31.05.10 (1) 3" xfId="6692"/>
    <cellStyle name="_факт на 2009 под.воды- от 31.05.10 (1) 3" xfId="6691"/>
    <cellStyle name="_факт на 2009 под.воды- от 31.05.10 (2)" xfId="908"/>
    <cellStyle name="_факт на 2009 под.воды- от 31.05.10 (2)" xfId="909"/>
    <cellStyle name="_факт на 2009 под.воды- от 31.05.10 (2) 2" xfId="4847"/>
    <cellStyle name="_факт на 2009 под.воды- от 31.05.10 (2) 2" xfId="4848"/>
    <cellStyle name="_факт на 2009 под.воды- от 31.05.10 (2) 3" xfId="6690"/>
    <cellStyle name="_факт на 2009 под.воды- от 31.05.10 (2) 3" xfId="6689"/>
    <cellStyle name="_факт на 2009 под.воды- от 31.05.10 2" xfId="4843"/>
    <cellStyle name="_факт на 2009 под.воды- от 31.05.10 2" xfId="4844"/>
    <cellStyle name="_факт на 2009 под.воды- от 31.05.10 3" xfId="6694"/>
    <cellStyle name="_факт на 2009 под.воды- от 31.05.10 3" xfId="6693"/>
    <cellStyle name="_факт на 2009 под.воды-от 25.05.10 (1)" xfId="910"/>
    <cellStyle name="_факт на 2009 под.воды-от 25.05.10 (1)" xfId="911"/>
    <cellStyle name="_факт на 2009 под.воды-от 25.05.10 (1) 2" xfId="4849"/>
    <cellStyle name="_факт на 2009 под.воды-от 25.05.10 (1) 2" xfId="4850"/>
    <cellStyle name="_факт на 2009 под.воды-от 25.05.10 (1) 3" xfId="6639"/>
    <cellStyle name="_факт на 2009 под.воды-от 25.05.10 (1) 3" xfId="6638"/>
    <cellStyle name="_факт на 2009 под.воды-от 25.05.10 (1)_10 месяцев 2010 амортизация" xfId="912"/>
    <cellStyle name="_факт на 2009 под.воды-от 25.05.10 (1)_10 месяцев 2010 амортизация" xfId="913"/>
    <cellStyle name="_факт на 2009 под.воды-от 25.05.10 (1)_10 месяцев 2010 амортизация 2" xfId="4851"/>
    <cellStyle name="_факт на 2009 под.воды-от 25.05.10 (1)_10 месяцев 2010 амортизация 2" xfId="4852"/>
    <cellStyle name="_факт на 2009 под.воды-от 25.05.10 (1)_10 месяцев 2010 амортизация 3" xfId="5028"/>
    <cellStyle name="_факт на 2009 под.воды-от 25.05.10 (1)_10 месяцев 2010 амортизация 3" xfId="5027"/>
    <cellStyle name="_факт на 2009 под.воды-от 25.05.10 (1)_факт на 2009 под.воды- от 31.05.10" xfId="914"/>
    <cellStyle name="_факт на 2009 под.воды-от 25.05.10 (1)_факт на 2009 под.воды- от 31.05.10" xfId="915"/>
    <cellStyle name="_факт на 2009 под.воды-от 25.05.10 (1)_факт на 2009 под.воды- от 31.05.10 (1)" xfId="916"/>
    <cellStyle name="_факт на 2009 под.воды-от 25.05.10 (1)_факт на 2009 под.воды- от 31.05.10 (1)" xfId="917"/>
    <cellStyle name="_факт на 2009 под.воды-от 25.05.10 (1)_факт на 2009 под.воды- от 31.05.10 (1) 2" xfId="4855"/>
    <cellStyle name="_факт на 2009 под.воды-от 25.05.10 (1)_факт на 2009 под.воды- от 31.05.10 (1) 2" xfId="4856"/>
    <cellStyle name="_факт на 2009 под.воды-от 25.05.10 (1)_факт на 2009 под.воды- от 31.05.10 (1) 3" xfId="6576"/>
    <cellStyle name="_факт на 2009 под.воды-от 25.05.10 (1)_факт на 2009 под.воды- от 31.05.10 (1) 3" xfId="4940"/>
    <cellStyle name="_факт на 2009 под.воды-от 25.05.10 (1)_факт на 2009 под.воды- от 31.05.10 (2)" xfId="918"/>
    <cellStyle name="_факт на 2009 под.воды-от 25.05.10 (1)_факт на 2009 под.воды- от 31.05.10 (2)" xfId="919"/>
    <cellStyle name="_факт на 2009 под.воды-от 25.05.10 (1)_факт на 2009 под.воды- от 31.05.10 (2) 2" xfId="4857"/>
    <cellStyle name="_факт на 2009 под.воды-от 25.05.10 (1)_факт на 2009 под.воды- от 31.05.10 (2) 2" xfId="4858"/>
    <cellStyle name="_факт на 2009 под.воды-от 25.05.10 (1)_факт на 2009 под.воды- от 31.05.10 (2) 3" xfId="4270"/>
    <cellStyle name="_факт на 2009 под.воды-от 25.05.10 (1)_факт на 2009 под.воды- от 31.05.10 (2) 3" xfId="6469"/>
    <cellStyle name="_факт на 2009 под.воды-от 25.05.10 (1)_факт на 2009 под.воды- от 31.05.10 2" xfId="4853"/>
    <cellStyle name="_факт на 2009 под.воды-от 25.05.10 (1)_факт на 2009 под.воды- от 31.05.10 2" xfId="4854"/>
    <cellStyle name="_факт на 2009 под.воды-от 25.05.10 (1)_факт на 2009 под.воды- от 31.05.10 3" xfId="6578"/>
    <cellStyle name="_факт на 2009 под.воды-от 25.05.10 (1)_факт на 2009 под.воды- от 31.05.10 3" xfId="6577"/>
    <cellStyle name="_факт на 2009 под.воды-от 25.05.10 (1)_факт на 2009-2010 под.воды-10.06.10г" xfId="920"/>
    <cellStyle name="_факт на 2009 под.воды-от 25.05.10 (1)_факт на 2009-2010 под.воды-10.06.10г" xfId="921"/>
    <cellStyle name="_факт на 2009 под.воды-от 25.05.10 (1)_факт на 2009-2010 под.воды-10.06.10г 2" xfId="4859"/>
    <cellStyle name="_факт на 2009 под.воды-от 25.05.10 (1)_факт на 2009-2010 под.воды-10.06.10г 2" xfId="4860"/>
    <cellStyle name="_факт на 2009 под.воды-от 25.05.10 (1)_факт на 2009-2010 под.воды-10.06.10г 3" xfId="6468"/>
    <cellStyle name="_факт на 2009 под.воды-от 25.05.10 (1)_факт на 2009-2010 под.воды-10.06.10г 3" xfId="4269"/>
    <cellStyle name="_факт на 2009 под.воды-от 25.05.10 (1)_ХЦ подпитка за 9мес." xfId="922"/>
    <cellStyle name="_факт на 2009 под.воды-от 25.05.10 (1)_ХЦ подпитка за 9мес." xfId="923"/>
    <cellStyle name="_факт на 2009 под.воды-от 25.05.10 (1)_ХЦ подпитка за 9мес. 2" xfId="4861"/>
    <cellStyle name="_факт на 2009 под.воды-от 25.05.10 (1)_ХЦ подпитка за 9мес. 2" xfId="4862"/>
    <cellStyle name="_факт на 2009 под.воды-от 25.05.10 (1)_ХЦ подпитка за 9мес. 3" xfId="4268"/>
    <cellStyle name="_факт на 2009 под.воды-от 25.05.10 (1)_ХЦ подпитка за 9мес. 3" xfId="4267"/>
    <cellStyle name="_факт на 2009-2010 под.воды-10.06.10г" xfId="924"/>
    <cellStyle name="_факт на 2009-2010 под.воды-10.06.10г" xfId="925"/>
    <cellStyle name="_факт на 2009-2010 под.воды-10.06.10г 2" xfId="4863"/>
    <cellStyle name="_факт на 2009-2010 под.воды-10.06.10г 2" xfId="4864"/>
    <cellStyle name="_факт на 2009-2010 под.воды-10.06.10г 3" xfId="6467"/>
    <cellStyle name="_факт на 2009-2010 под.воды-10.06.10г 3" xfId="6466"/>
    <cellStyle name="_факт подпитка на 2010г." xfId="926"/>
    <cellStyle name="_факт подпитка на 2010г." xfId="927"/>
    <cellStyle name="_факт подпитка на 2010г. 2" xfId="4865"/>
    <cellStyle name="_факт подпитка на 2010г. 2" xfId="4866"/>
    <cellStyle name="_факт подпитка на 2010г. 3" xfId="4266"/>
    <cellStyle name="_факт подпитка на 2010г. 3" xfId="4265"/>
    <cellStyle name="_Форма бюджета 0106" xfId="928"/>
    <cellStyle name="_Форма бюджета 0106" xfId="929"/>
    <cellStyle name="_Форма бюджета 0106 10" xfId="930"/>
    <cellStyle name="_Форма бюджета 0106 10" xfId="931"/>
    <cellStyle name="_Форма бюджета 0106 10 2" xfId="4869"/>
    <cellStyle name="_Форма бюджета 0106 10 2" xfId="4870"/>
    <cellStyle name="_Форма бюджета 0106 10 3" xfId="4264"/>
    <cellStyle name="_Форма бюджета 0106 10 3" xfId="4263"/>
    <cellStyle name="_Форма бюджета 0106 11" xfId="932"/>
    <cellStyle name="_Форма бюджета 0106 11" xfId="933"/>
    <cellStyle name="_Форма бюджета 0106 11 2" xfId="4871"/>
    <cellStyle name="_Форма бюджета 0106 11 2" xfId="4872"/>
    <cellStyle name="_Форма бюджета 0106 11 3" xfId="6462"/>
    <cellStyle name="_Форма бюджета 0106 11 3" xfId="4260"/>
    <cellStyle name="_Форма бюджета 0106 12" xfId="934"/>
    <cellStyle name="_Форма бюджета 0106 12" xfId="935"/>
    <cellStyle name="_Форма бюджета 0106 12 2" xfId="4873"/>
    <cellStyle name="_Форма бюджета 0106 12 2" xfId="4874"/>
    <cellStyle name="_Форма бюджета 0106 12 3" xfId="4259"/>
    <cellStyle name="_Форма бюджета 0106 12 3" xfId="6459"/>
    <cellStyle name="_Форма бюджета 0106 13" xfId="2790"/>
    <cellStyle name="_Форма бюджета 0106 13" xfId="2791"/>
    <cellStyle name="_Форма бюджета 0106 13 2" xfId="6553"/>
    <cellStyle name="_Форма бюджета 0106 13 2" xfId="6554"/>
    <cellStyle name="_Форма бюджета 0106 13 3" xfId="7664"/>
    <cellStyle name="_Форма бюджета 0106 13 3" xfId="7665"/>
    <cellStyle name="_Форма бюджета 0106 14" xfId="4867"/>
    <cellStyle name="_Форма бюджета 0106 14" xfId="4868"/>
    <cellStyle name="_Форма бюджета 0106 15" xfId="6465"/>
    <cellStyle name="_Форма бюджета 0106 15" xfId="6464"/>
    <cellStyle name="_Форма бюджета 0106 2" xfId="936"/>
    <cellStyle name="_Форма бюджета 0106 2" xfId="937"/>
    <cellStyle name="_Форма бюджета 0106 2 2" xfId="4875"/>
    <cellStyle name="_Форма бюджета 0106 2 2" xfId="4876"/>
    <cellStyle name="_Форма бюджета 0106 2 3" xfId="4257"/>
    <cellStyle name="_Форма бюджета 0106 2 3" xfId="5998"/>
    <cellStyle name="_Форма бюджета 0106 3" xfId="938"/>
    <cellStyle name="_Форма бюджета 0106 3" xfId="939"/>
    <cellStyle name="_Форма бюджета 0106 3 2" xfId="4877"/>
    <cellStyle name="_Форма бюджета 0106 3 2" xfId="4878"/>
    <cellStyle name="_Форма бюджета 0106 3 3" xfId="5997"/>
    <cellStyle name="_Форма бюджета 0106 3 3" xfId="5996"/>
    <cellStyle name="_Форма бюджета 0106 4" xfId="940"/>
    <cellStyle name="_Форма бюджета 0106 4" xfId="941"/>
    <cellStyle name="_Форма бюджета 0106 4 2" xfId="4879"/>
    <cellStyle name="_Форма бюджета 0106 4 2" xfId="4880"/>
    <cellStyle name="_Форма бюджета 0106 4 3" xfId="5995"/>
    <cellStyle name="_Форма бюджета 0106 4 3" xfId="5992"/>
    <cellStyle name="_Форма бюджета 0106 5" xfId="942"/>
    <cellStyle name="_Форма бюджета 0106 5" xfId="943"/>
    <cellStyle name="_Форма бюджета 0106 5 2" xfId="4881"/>
    <cellStyle name="_Форма бюджета 0106 5 2" xfId="4882"/>
    <cellStyle name="_Форма бюджета 0106 5 3" xfId="5991"/>
    <cellStyle name="_Форма бюджета 0106 5 3" xfId="5990"/>
    <cellStyle name="_Форма бюджета 0106 6" xfId="944"/>
    <cellStyle name="_Форма бюджета 0106 6" xfId="945"/>
    <cellStyle name="_Форма бюджета 0106 6 2" xfId="4883"/>
    <cellStyle name="_Форма бюджета 0106 6 2" xfId="4884"/>
    <cellStyle name="_Форма бюджета 0106 6 3" xfId="5985"/>
    <cellStyle name="_Форма бюджета 0106 6 3" xfId="5762"/>
    <cellStyle name="_Форма бюджета 0106 7" xfId="946"/>
    <cellStyle name="_Форма бюджета 0106 7" xfId="947"/>
    <cellStyle name="_Форма бюджета 0106 7 2" xfId="4885"/>
    <cellStyle name="_Форма бюджета 0106 7 2" xfId="4886"/>
    <cellStyle name="_Форма бюджета 0106 7 3" xfId="5713"/>
    <cellStyle name="_Форма бюджета 0106 7 3" xfId="5712"/>
    <cellStyle name="_Форма бюджета 0106 8" xfId="948"/>
    <cellStyle name="_Форма бюджета 0106 8" xfId="949"/>
    <cellStyle name="_Форма бюджета 0106 8 2" xfId="4887"/>
    <cellStyle name="_Форма бюджета 0106 8 2" xfId="4888"/>
    <cellStyle name="_Форма бюджета 0106 8 3" xfId="5711"/>
    <cellStyle name="_Форма бюджета 0106 8 3" xfId="5710"/>
    <cellStyle name="_Форма бюджета 0106 9" xfId="950"/>
    <cellStyle name="_Форма бюджета 0106 9" xfId="951"/>
    <cellStyle name="_Форма бюджета 0106 9 2" xfId="4889"/>
    <cellStyle name="_Форма бюджета 0106 9 2" xfId="4890"/>
    <cellStyle name="_Форма бюджета 0106 9 3" xfId="5709"/>
    <cellStyle name="_Форма бюджета 0106 9 3" xfId="7523"/>
    <cellStyle name="_Формы бюдж АО АлЭС_2010 для конс." xfId="952"/>
    <cellStyle name="_Формы бюдж АО АлЭС_2010 для конс." xfId="953"/>
    <cellStyle name="_Формы бюдж АО АлЭС_2010 для конс. 2" xfId="4891"/>
    <cellStyle name="_Формы бюдж АО АлЭС_2010 для конс. 2" xfId="4892"/>
    <cellStyle name="_Формы бюдж АО АлЭС_2010 для конс. 3" xfId="7524"/>
    <cellStyle name="_Формы бюдж АО АлЭС_2010 для конс. 3" xfId="7525"/>
    <cellStyle name="_Формы бюдж АО АлЭС_2010_01 09 09" xfId="954"/>
    <cellStyle name="_Формы бюдж АО АлЭС_2010_01 09 09" xfId="955"/>
    <cellStyle name="_Формы бюдж АО АлЭС_2010_01 09 09 2" xfId="2792"/>
    <cellStyle name="_Формы бюдж АО АлЭС_2010_01 09 09 2" xfId="2793"/>
    <cellStyle name="_Формы бюдж АО АлЭС_2010_01 09 09 2 2" xfId="6555"/>
    <cellStyle name="_Формы бюдж АО АлЭС_2010_01 09 09 2 2" xfId="6556"/>
    <cellStyle name="_Формы бюдж АО АлЭС_2010_01 09 09 2 3" xfId="7666"/>
    <cellStyle name="_Формы бюдж АО АлЭС_2010_01 09 09 2 3" xfId="7667"/>
    <cellStyle name="_Формы бюдж АО АлЭС_2010_01 09 09 3" xfId="4893"/>
    <cellStyle name="_Формы бюдж АО АлЭС_2010_01 09 09 3" xfId="4894"/>
    <cellStyle name="_Формы бюдж АО АлЭС_2010_01 09 09 4" xfId="7526"/>
    <cellStyle name="_Формы бюдж АО АлЭС_2010_01 09 09 4" xfId="7527"/>
    <cellStyle name="_Формы по корректир. бюдж. АО АлЭС_2010_02.02.10" xfId="956"/>
    <cellStyle name="_Формы по корректир. бюдж. АО АлЭС_2010_02.02.10" xfId="957"/>
    <cellStyle name="_Формы по корректир. бюдж. АО АлЭС_2010_02.02.10 2" xfId="2794"/>
    <cellStyle name="_Формы по корректир. бюдж. АО АлЭС_2010_02.02.10 2" xfId="2795"/>
    <cellStyle name="_Формы по корректир. бюдж. АО АлЭС_2010_02.02.10 2 2" xfId="6557"/>
    <cellStyle name="_Формы по корректир. бюдж. АО АлЭС_2010_02.02.10 2 2" xfId="6558"/>
    <cellStyle name="_Формы по корректир. бюдж. АО АлЭС_2010_02.02.10 2 3" xfId="7668"/>
    <cellStyle name="_Формы по корректир. бюдж. АО АлЭС_2010_02.02.10 2 3" xfId="7669"/>
    <cellStyle name="_Формы по корректир. бюдж. АО АлЭС_2010_02.02.10 3" xfId="4895"/>
    <cellStyle name="_Формы по корректир. бюдж. АО АлЭС_2010_02.02.10 3" xfId="4896"/>
    <cellStyle name="_Формы по корректир. бюдж. АО АлЭС_2010_02.02.10 4" xfId="7528"/>
    <cellStyle name="_Формы по корректир. бюдж. АО АлЭС_2010_02.02.10 4" xfId="7529"/>
    <cellStyle name="_Формы по корректир. бюдж. АО АлЭС_2010_last" xfId="958"/>
    <cellStyle name="_Формы по корректир. бюдж. АО АлЭС_2010_last" xfId="959"/>
    <cellStyle name="_Формы по корректир. бюдж. АО АлЭС_2010_last 2" xfId="2796"/>
    <cellStyle name="_Формы по корректир. бюдж. АО АлЭС_2010_last 2" xfId="2797"/>
    <cellStyle name="_Формы по корректир. бюдж. АО АлЭС_2010_last 2 2" xfId="6559"/>
    <cellStyle name="_Формы по корректир. бюдж. АО АлЭС_2010_last 2 2" xfId="6560"/>
    <cellStyle name="_Формы по корректир. бюдж. АО АлЭС_2010_last 2 3" xfId="7670"/>
    <cellStyle name="_Формы по корректир. бюдж. АО АлЭС_2010_last 2 3" xfId="7671"/>
    <cellStyle name="_Формы по корректир. бюдж. АО АлЭС_2010_last 3" xfId="4897"/>
    <cellStyle name="_Формы по корректир. бюдж. АО АлЭС_2010_last 3" xfId="4898"/>
    <cellStyle name="_Формы по корректир. бюдж. АО АлЭС_2010_last 4" xfId="7530"/>
    <cellStyle name="_Формы по корректир. бюдж. АО АлЭС_2010_last 4" xfId="7531"/>
    <cellStyle name="_ХЦ подпитка за 9мес." xfId="960"/>
    <cellStyle name="_ХЦ подпитка за 9мес." xfId="961"/>
    <cellStyle name="_ХЦ подпитка за 9мес. 2" xfId="4899"/>
    <cellStyle name="_ХЦ подпитка за 9мес. 2" xfId="4900"/>
    <cellStyle name="_ХЦ подпитка за 9мес. 3" xfId="7532"/>
    <cellStyle name="_ХЦ подпитка за 9мес. 3" xfId="7533"/>
    <cellStyle name="_Шаблон_2011" xfId="962"/>
    <cellStyle name="_Шаблон_2011" xfId="963"/>
    <cellStyle name="_Шаблон_2011 2" xfId="4901"/>
    <cellStyle name="_Шаблон_2011 2" xfId="4902"/>
    <cellStyle name="_Шаблон_2011 3" xfId="7534"/>
    <cellStyle name="_Шаблон_2011 3" xfId="7535"/>
    <cellStyle name="_эксп." xfId="964"/>
    <cellStyle name="_эксп." xfId="965"/>
    <cellStyle name="_эксп. 10" xfId="966"/>
    <cellStyle name="_эксп. 10" xfId="967"/>
    <cellStyle name="_эксп. 10 2" xfId="4905"/>
    <cellStyle name="_эксп. 10 2" xfId="4906"/>
    <cellStyle name="_эксп. 10 3" xfId="7538"/>
    <cellStyle name="_эксп. 10 3" xfId="7539"/>
    <cellStyle name="_эксп. 11" xfId="968"/>
    <cellStyle name="_эксп. 11" xfId="969"/>
    <cellStyle name="_эксп. 11 2" xfId="4907"/>
    <cellStyle name="_эксп. 11 2" xfId="4908"/>
    <cellStyle name="_эксп. 11 3" xfId="7540"/>
    <cellStyle name="_эксп. 11 3" xfId="7541"/>
    <cellStyle name="_эксп. 12" xfId="970"/>
    <cellStyle name="_эксп. 12" xfId="971"/>
    <cellStyle name="_эксп. 12 2" xfId="4909"/>
    <cellStyle name="_эксп. 12 2" xfId="4910"/>
    <cellStyle name="_эксп. 12 3" xfId="7542"/>
    <cellStyle name="_эксп. 12 3" xfId="7543"/>
    <cellStyle name="_эксп. 13" xfId="2798"/>
    <cellStyle name="_эксп. 13" xfId="2799"/>
    <cellStyle name="_эксп. 13 2" xfId="6561"/>
    <cellStyle name="_эксп. 13 2" xfId="6562"/>
    <cellStyle name="_эксп. 13 3" xfId="7672"/>
    <cellStyle name="_эксп. 13 3" xfId="7673"/>
    <cellStyle name="_эксп. 14" xfId="4903"/>
    <cellStyle name="_эксп. 14" xfId="4904"/>
    <cellStyle name="_эксп. 15" xfId="7536"/>
    <cellStyle name="_эксп. 15" xfId="7537"/>
    <cellStyle name="_эксп. 2" xfId="972"/>
    <cellStyle name="_эксп. 2" xfId="973"/>
    <cellStyle name="_эксп. 2 2" xfId="4911"/>
    <cellStyle name="_эксп. 2 2" xfId="4912"/>
    <cellStyle name="_эксп. 2 3" xfId="7544"/>
    <cellStyle name="_эксп. 2 3" xfId="7545"/>
    <cellStyle name="_эксп. 3" xfId="974"/>
    <cellStyle name="_эксп. 3" xfId="975"/>
    <cellStyle name="_эксп. 3 2" xfId="4913"/>
    <cellStyle name="_эксп. 3 2" xfId="4914"/>
    <cellStyle name="_эксп. 3 3" xfId="7546"/>
    <cellStyle name="_эксп. 3 3" xfId="7547"/>
    <cellStyle name="_эксп. 4" xfId="976"/>
    <cellStyle name="_эксп. 4" xfId="977"/>
    <cellStyle name="_эксп. 4 2" xfId="4915"/>
    <cellStyle name="_эксп. 4 2" xfId="4916"/>
    <cellStyle name="_эксп. 4 3" xfId="7548"/>
    <cellStyle name="_эксп. 4 3" xfId="7549"/>
    <cellStyle name="_эксп. 5" xfId="978"/>
    <cellStyle name="_эксп. 5" xfId="979"/>
    <cellStyle name="_эксп. 5 2" xfId="4917"/>
    <cellStyle name="_эксп. 5 2" xfId="4918"/>
    <cellStyle name="_эксп. 5 3" xfId="7550"/>
    <cellStyle name="_эксп. 5 3" xfId="7551"/>
    <cellStyle name="_эксп. 6" xfId="980"/>
    <cellStyle name="_эксп. 6" xfId="981"/>
    <cellStyle name="_эксп. 6 2" xfId="4919"/>
    <cellStyle name="_эксп. 6 2" xfId="4920"/>
    <cellStyle name="_эксп. 6 3" xfId="7552"/>
    <cellStyle name="_эксп. 6 3" xfId="7553"/>
    <cellStyle name="_эксп. 7" xfId="982"/>
    <cellStyle name="_эксп. 7" xfId="983"/>
    <cellStyle name="_эксп. 7 2" xfId="4921"/>
    <cellStyle name="_эксп. 7 2" xfId="4922"/>
    <cellStyle name="_эксп. 7 3" xfId="7554"/>
    <cellStyle name="_эксп. 7 3" xfId="7555"/>
    <cellStyle name="_эксп. 8" xfId="984"/>
    <cellStyle name="_эксп. 8" xfId="985"/>
    <cellStyle name="_эксп. 8 2" xfId="4923"/>
    <cellStyle name="_эксп. 8 2" xfId="4924"/>
    <cellStyle name="_эксп. 8 3" xfId="7556"/>
    <cellStyle name="_эксп. 8 3" xfId="7557"/>
    <cellStyle name="_эксп. 9" xfId="986"/>
    <cellStyle name="_эксп. 9" xfId="987"/>
    <cellStyle name="_эксп. 9 2" xfId="4925"/>
    <cellStyle name="_эксп. 9 2" xfId="4926"/>
    <cellStyle name="_эксп. 9 3" xfId="7558"/>
    <cellStyle name="_эксп. 9 3" xfId="7559"/>
    <cellStyle name="_эксп._06.10_Услуги по санобработке и вывозу мусора_2011" xfId="988"/>
    <cellStyle name="_эксп._06.10_Услуги по санобработке и вывозу мусора_2011" xfId="989"/>
    <cellStyle name="_эксп._06.10_Услуги по санобработке и вывозу мусора_2011 2" xfId="4927"/>
    <cellStyle name="_эксп._06.10_Услуги по санобработке и вывозу мусора_2011 2" xfId="4928"/>
    <cellStyle name="_эксп._06.10_Услуги по санобработке и вывозу мусора_2011 3" xfId="7560"/>
    <cellStyle name="_эксп._06.10_Услуги по санобработке и вывозу мусора_2011 3" xfId="7561"/>
    <cellStyle name="_яяяПомесячный баланс на 2010г(1.03.10) 4 762" xfId="990"/>
    <cellStyle name="_яяяПомесячный баланс на 2010г(1.03.10) 4 762" xfId="991"/>
    <cellStyle name="_яяяПомесячный баланс на 2010г(1.03.10) 4 762 2" xfId="992"/>
    <cellStyle name="_яяяПомесячный баланс на 2010г(1.03.10) 4 762 2" xfId="993"/>
    <cellStyle name="_яяяПомесячный баланс на 2010г(1.03.10) 4 762 2 2" xfId="2800"/>
    <cellStyle name="_яяяПомесячный баланс на 2010г(1.03.10) 4 762 2 2" xfId="2801"/>
    <cellStyle name="_яяяПомесячный баланс на 2010г(1.03.10) 4 762 2 2 2" xfId="6563"/>
    <cellStyle name="_яяяПомесячный баланс на 2010г(1.03.10) 4 762 2 2 2" xfId="6564"/>
    <cellStyle name="_яяяПомесячный баланс на 2010г(1.03.10) 4 762 2 2 3" xfId="7674"/>
    <cellStyle name="_яяяПомесячный баланс на 2010г(1.03.10) 4 762 2 2 3" xfId="7675"/>
    <cellStyle name="_яяяПомесячный баланс на 2010г(1.03.10) 4 762 2 3" xfId="2802"/>
    <cellStyle name="_яяяПомесячный баланс на 2010г(1.03.10) 4 762 2 3" xfId="2803"/>
    <cellStyle name="_яяяПомесячный баланс на 2010г(1.03.10) 4 762 2 3 2" xfId="6565"/>
    <cellStyle name="_яяяПомесячный баланс на 2010г(1.03.10) 4 762 2 3 2" xfId="6566"/>
    <cellStyle name="_яяяПомесячный баланс на 2010г(1.03.10) 4 762 2 3 3" xfId="7676"/>
    <cellStyle name="_яяяПомесячный баланс на 2010г(1.03.10) 4 762 2 3 3" xfId="7677"/>
    <cellStyle name="_яяяПомесячный баланс на 2010г(1.03.10) 4 762 2 4" xfId="2804"/>
    <cellStyle name="_яяяПомесячный баланс на 2010г(1.03.10) 4 762 2 4" xfId="2805"/>
    <cellStyle name="_яяяПомесячный баланс на 2010г(1.03.10) 4 762 2 4 2" xfId="6567"/>
    <cellStyle name="_яяяПомесячный баланс на 2010г(1.03.10) 4 762 2 4 2" xfId="6568"/>
    <cellStyle name="_яяяПомесячный баланс на 2010г(1.03.10) 4 762 2 4 3" xfId="7678"/>
    <cellStyle name="_яяяПомесячный баланс на 2010г(1.03.10) 4 762 2 4 3" xfId="7679"/>
    <cellStyle name="_яяяПомесячный баланс на 2010г(1.03.10) 4 762 2 5" xfId="2806"/>
    <cellStyle name="_яяяПомесячный баланс на 2010г(1.03.10) 4 762 2 5" xfId="2807"/>
    <cellStyle name="_яяяПомесячный баланс на 2010г(1.03.10) 4 762 2 5 2" xfId="6569"/>
    <cellStyle name="_яяяПомесячный баланс на 2010г(1.03.10) 4 762 2 5 2" xfId="6570"/>
    <cellStyle name="_яяяПомесячный баланс на 2010г(1.03.10) 4 762 2 5 3" xfId="7680"/>
    <cellStyle name="_яяяПомесячный баланс на 2010г(1.03.10) 4 762 2 5 3" xfId="7681"/>
    <cellStyle name="_яяяПомесячный баланс на 2010г(1.03.10) 4 762 2 6" xfId="4931"/>
    <cellStyle name="_яяяПомесячный баланс на 2010г(1.03.10) 4 762 2 6" xfId="4932"/>
    <cellStyle name="_яяяПомесячный баланс на 2010г(1.03.10) 4 762 2 7" xfId="7564"/>
    <cellStyle name="_яяяПомесячный баланс на 2010г(1.03.10) 4 762 2 7" xfId="7565"/>
    <cellStyle name="_яяяПомесячный баланс на 2010г(1.03.10) 4 762 3" xfId="2808"/>
    <cellStyle name="_яяяПомесячный баланс на 2010г(1.03.10) 4 762 3" xfId="2809"/>
    <cellStyle name="_яяяПомесячный баланс на 2010г(1.03.10) 4 762 3 2" xfId="6571"/>
    <cellStyle name="_яяяПомесячный баланс на 2010г(1.03.10) 4 762 3 2" xfId="6572"/>
    <cellStyle name="_яяяПомесячный баланс на 2010г(1.03.10) 4 762 3 3" xfId="7682"/>
    <cellStyle name="_яяяПомесячный баланс на 2010г(1.03.10) 4 762 3 3" xfId="7683"/>
    <cellStyle name="_яяяПомесячный баланс на 2010г(1.03.10) 4 762 4" xfId="4929"/>
    <cellStyle name="_яяяПомесячный баланс на 2010г(1.03.10) 4 762 4" xfId="4930"/>
    <cellStyle name="_яяяПомесячный баланс на 2010г(1.03.10) 4 762 5" xfId="7562"/>
    <cellStyle name="_яяяПомесячный баланс на 2010г(1.03.10) 4 762 5" xfId="7563"/>
    <cellStyle name="_яяяПомесячный баланс на 2010г(1.03.10) 4 762_Копия Копия РАСШИФРОВКИ ПОСЛЕДНИЙ ВАРИАН С БЮДЖЕТОМ пос верс" xfId="994"/>
    <cellStyle name="_яяяПомесячный баланс на 2010г(1.03.10) 4 762_Копия Копия РАСШИФРОВКИ ПОСЛЕДНИЙ ВАРИАН С БЮДЖЕТОМ пос верс" xfId="995"/>
    <cellStyle name="_яяяПомесячный баланс на 2010г(1.03.10) 4 762_Копия Копия РАСШИФРОВКИ ПОСЛЕДНИЙ ВАРИАН С БЮДЖЕТОМ пос верс 2" xfId="4933"/>
    <cellStyle name="_яяяПомесячный баланс на 2010г(1.03.10) 4 762_Копия Копия РАСШИФРОВКИ ПОСЛЕДНИЙ ВАРИАН С БЮДЖЕТОМ пос верс 2" xfId="4934"/>
    <cellStyle name="_яяяПомесячный баланс на 2010г(1.03.10) 4 762_Копия Копия РАСШИФРОВКИ ПОСЛЕДНИЙ ВАРИАН С БЮДЖЕТОМ пос верс 3" xfId="7566"/>
    <cellStyle name="_яяяПомесячный баланс на 2010г(1.03.10) 4 762_Копия Копия РАСШИФРОВКИ ПОСЛЕДНИЙ ВАРИАН С БЮДЖЕТОМ пос верс 3" xfId="7567"/>
    <cellStyle name="_яяяПомесячный баланс на 2010г(1.03.10) 4 762_ТЭЦ-1_БЮДЖЕТ 2011 от 20.07.10г" xfId="996"/>
    <cellStyle name="_яяяПомесячный баланс на 2010г(1.03.10) 4 762_ТЭЦ-1_БЮДЖЕТ 2011 от 20.07.10г" xfId="997"/>
    <cellStyle name="_яяяПомесячный баланс на 2010г(1.03.10) 4 762_ТЭЦ-1_БЮДЖЕТ 2011 от 20.07.10г 2" xfId="4935"/>
    <cellStyle name="_яяяПомесячный баланс на 2010г(1.03.10) 4 762_ТЭЦ-1_БЮДЖЕТ 2011 от 20.07.10г 2" xfId="4936"/>
    <cellStyle name="_яяяПомесячный баланс на 2010г(1.03.10) 4 762_ТЭЦ-1_БЮДЖЕТ 2011 от 20.07.10г 3" xfId="7568"/>
    <cellStyle name="_яяяПомесячный баланс на 2010г(1.03.10) 4 762_ТЭЦ-1_БЮДЖЕТ 2011 от 20.07.10г 3" xfId="7569"/>
    <cellStyle name="" xfId="998"/>
    <cellStyle name=" 2" xfId="2810"/>
    <cellStyle name=" 2 2" xfId="6573"/>
    <cellStyle name=" 3" xfId="4937"/>
    <cellStyle name="1" xfId="999"/>
    <cellStyle name="1 2" xfId="2811"/>
    <cellStyle name="1 2 2" xfId="6574"/>
    <cellStyle name="1 3" xfId="4938"/>
    <cellStyle name="2" xfId="1000"/>
    <cellStyle name="2 2" xfId="2812"/>
    <cellStyle name="2 2 2" xfId="6575"/>
    <cellStyle name="2 3" xfId="4939"/>
    <cellStyle name="W_OÝaà" xfId="2813"/>
    <cellStyle name="0,00;0;" xfId="1001"/>
    <cellStyle name="0.0" xfId="2814"/>
    <cellStyle name="1.0 TITLE" xfId="2815"/>
    <cellStyle name="1.1 TITLE" xfId="2816"/>
    <cellStyle name="1Normal" xfId="2817"/>
    <cellStyle name="1Normal 2" xfId="6579"/>
    <cellStyle name="20% - Accent1" xfId="1002"/>
    <cellStyle name="20% - Accent1 2" xfId="1003"/>
    <cellStyle name="20% - Accent1 2 2" xfId="1004"/>
    <cellStyle name="20% - Accent1 2 2 2" xfId="4943"/>
    <cellStyle name="20% - Accent1 2 3" xfId="2818"/>
    <cellStyle name="20% - Accent1 2 3 2" xfId="6580"/>
    <cellStyle name="20% - Accent1 2 4" xfId="4942"/>
    <cellStyle name="20% - Accent1 3" xfId="4941"/>
    <cellStyle name="20% - Accent2" xfId="1005"/>
    <cellStyle name="20% - Accent2 2" xfId="1006"/>
    <cellStyle name="20% - Accent2 2 2" xfId="1007"/>
    <cellStyle name="20% - Accent2 2 2 2" xfId="4946"/>
    <cellStyle name="20% - Accent2 2 3" xfId="2819"/>
    <cellStyle name="20% - Accent2 2 3 2" xfId="6581"/>
    <cellStyle name="20% - Accent2 2 4" xfId="4945"/>
    <cellStyle name="20% - Accent2 3" xfId="4944"/>
    <cellStyle name="20% - Accent3" xfId="1008"/>
    <cellStyle name="20% - Accent3 2" xfId="1009"/>
    <cellStyle name="20% - Accent3 2 2" xfId="1010"/>
    <cellStyle name="20% - Accent3 2 2 2" xfId="4949"/>
    <cellStyle name="20% - Accent3 2 3" xfId="2820"/>
    <cellStyle name="20% - Accent3 2 3 2" xfId="6582"/>
    <cellStyle name="20% - Accent3 2 4" xfId="4948"/>
    <cellStyle name="20% - Accent3 3" xfId="4947"/>
    <cellStyle name="20% - Accent4" xfId="1011"/>
    <cellStyle name="20% - Accent4 2" xfId="1012"/>
    <cellStyle name="20% - Accent4 2 2" xfId="1013"/>
    <cellStyle name="20% - Accent4 2 2 2" xfId="4952"/>
    <cellStyle name="20% - Accent4 2 3" xfId="2821"/>
    <cellStyle name="20% - Accent4 2 3 2" xfId="6583"/>
    <cellStyle name="20% - Accent4 2 4" xfId="4951"/>
    <cellStyle name="20% - Accent4 3" xfId="2822"/>
    <cellStyle name="20% - Accent4 3 2" xfId="6584"/>
    <cellStyle name="20% - Accent4 4" xfId="4950"/>
    <cellStyle name="20% - Accent5" xfId="1014"/>
    <cellStyle name="20% - Accent5 2" xfId="1015"/>
    <cellStyle name="20% - Accent5 2 2" xfId="1016"/>
    <cellStyle name="20% - Accent5 2 2 2" xfId="4955"/>
    <cellStyle name="20% - Accent5 2 3" xfId="2823"/>
    <cellStyle name="20% - Accent5 2 3 2" xfId="6585"/>
    <cellStyle name="20% - Accent5 2 4" xfId="4954"/>
    <cellStyle name="20% - Accent5 3" xfId="2824"/>
    <cellStyle name="20% - Accent5 3 2" xfId="6586"/>
    <cellStyle name="20% - Accent5 4" xfId="4953"/>
    <cellStyle name="20% - Accent6" xfId="1017"/>
    <cellStyle name="20% - Accent6 2" xfId="1018"/>
    <cellStyle name="20% - Accent6 2 2" xfId="1019"/>
    <cellStyle name="20% - Accent6 2 2 2" xfId="4958"/>
    <cellStyle name="20% - Accent6 2 3" xfId="2825"/>
    <cellStyle name="20% - Accent6 2 3 2" xfId="6587"/>
    <cellStyle name="20% - Accent6 2 4" xfId="4957"/>
    <cellStyle name="20% - Accent6 3" xfId="4956"/>
    <cellStyle name="20% - Акцент1 2" xfId="1020"/>
    <cellStyle name="20% - Акцент1 2 2" xfId="2826"/>
    <cellStyle name="20% - Акцент1 2 2 2" xfId="6588"/>
    <cellStyle name="20% - Акцент1 2 3" xfId="4959"/>
    <cellStyle name="20% - Акцент1 3" xfId="1021"/>
    <cellStyle name="20% - Акцент1 3 2" xfId="2827"/>
    <cellStyle name="20% - Акцент1 3 2 2" xfId="6589"/>
    <cellStyle name="20% - Акцент1 3 3" xfId="4960"/>
    <cellStyle name="20% - Акцент2 2" xfId="1022"/>
    <cellStyle name="20% - Акцент2 2 2" xfId="2828"/>
    <cellStyle name="20% - Акцент2 2 2 2" xfId="6590"/>
    <cellStyle name="20% - Акцент2 2 3" xfId="4961"/>
    <cellStyle name="20% - Акцент2 3" xfId="1023"/>
    <cellStyle name="20% - Акцент2 3 2" xfId="2829"/>
    <cellStyle name="20% - Акцент2 3 2 2" xfId="6591"/>
    <cellStyle name="20% - Акцент2 3 3" xfId="4962"/>
    <cellStyle name="20% - Акцент3 2" xfId="1024"/>
    <cellStyle name="20% - Акцент3 2 2" xfId="2830"/>
    <cellStyle name="20% - Акцент3 2 2 2" xfId="6592"/>
    <cellStyle name="20% - Акцент3 2 3" xfId="4963"/>
    <cellStyle name="20% - Акцент3 3" xfId="1025"/>
    <cellStyle name="20% - Акцент3 3 2" xfId="2831"/>
    <cellStyle name="20% - Акцент3 3 2 2" xfId="6593"/>
    <cellStyle name="20% - Акцент3 3 3" xfId="4964"/>
    <cellStyle name="20% - Акцент4 2" xfId="1026"/>
    <cellStyle name="20% - Акцент4 2 2" xfId="2832"/>
    <cellStyle name="20% - Акцент4 2 2 2" xfId="6594"/>
    <cellStyle name="20% - Акцент4 2 3" xfId="4965"/>
    <cellStyle name="20% - Акцент4 3" xfId="1027"/>
    <cellStyle name="20% - Акцент4 3 2" xfId="2833"/>
    <cellStyle name="20% - Акцент4 3 2 2" xfId="6595"/>
    <cellStyle name="20% - Акцент4 3 3" xfId="4966"/>
    <cellStyle name="20% - Акцент5 2" xfId="1028"/>
    <cellStyle name="20% - Акцент5 2 2" xfId="2834"/>
    <cellStyle name="20% - Акцент5 2 2 2" xfId="6596"/>
    <cellStyle name="20% - Акцент5 2 3" xfId="4967"/>
    <cellStyle name="20% - Акцент5 3" xfId="1029"/>
    <cellStyle name="20% - Акцент5 3 2" xfId="2835"/>
    <cellStyle name="20% - Акцент5 3 2 2" xfId="6597"/>
    <cellStyle name="20% - Акцент5 3 3" xfId="4968"/>
    <cellStyle name="20% - Акцент6 2" xfId="1030"/>
    <cellStyle name="20% - Акцент6 2 2" xfId="1031"/>
    <cellStyle name="20% - Акцент6 2 2 2" xfId="4970"/>
    <cellStyle name="20% - Акцент6 2 3" xfId="2836"/>
    <cellStyle name="20% - Акцент6 2 3 2" xfId="6598"/>
    <cellStyle name="20% - Акцент6 2 4" xfId="4969"/>
    <cellStyle name="20% - Акцент6 3" xfId="1032"/>
    <cellStyle name="20% - Акцент6 3 2" xfId="1033"/>
    <cellStyle name="20% - Акцент6 3 2 2" xfId="4972"/>
    <cellStyle name="20% - Акцент6 3 3" xfId="4971"/>
    <cellStyle name="40% - Accent1" xfId="1034"/>
    <cellStyle name="40% - Accent1 2" xfId="1035"/>
    <cellStyle name="40% - Accent1 2 2" xfId="1036"/>
    <cellStyle name="40% - Accent1 2 2 2" xfId="4975"/>
    <cellStyle name="40% - Accent1 2 3" xfId="2837"/>
    <cellStyle name="40% - Accent1 2 3 2" xfId="6599"/>
    <cellStyle name="40% - Accent1 2 4" xfId="4974"/>
    <cellStyle name="40% - Accent1 3" xfId="4973"/>
    <cellStyle name="40% - Accent2" xfId="1037"/>
    <cellStyle name="40% - Accent2 2" xfId="1038"/>
    <cellStyle name="40% - Accent2 2 2" xfId="1039"/>
    <cellStyle name="40% - Accent2 2 2 2" xfId="4978"/>
    <cellStyle name="40% - Accent2 2 3" xfId="2838"/>
    <cellStyle name="40% - Accent2 2 3 2" xfId="6600"/>
    <cellStyle name="40% - Accent2 2 4" xfId="4977"/>
    <cellStyle name="40% - Accent2 3" xfId="4976"/>
    <cellStyle name="40% - Accent3" xfId="1040"/>
    <cellStyle name="40% - Accent3 2" xfId="1041"/>
    <cellStyle name="40% - Accent3 2 2" xfId="1042"/>
    <cellStyle name="40% - Accent3 2 2 2" xfId="4981"/>
    <cellStyle name="40% - Accent3 2 3" xfId="2839"/>
    <cellStyle name="40% - Accent3 2 3 2" xfId="6601"/>
    <cellStyle name="40% - Accent3 2 4" xfId="4980"/>
    <cellStyle name="40% - Accent3 3" xfId="4979"/>
    <cellStyle name="40% - Accent4" xfId="1043"/>
    <cellStyle name="40% - Accent4 2" xfId="1044"/>
    <cellStyle name="40% - Accent4 2 2" xfId="1045"/>
    <cellStyle name="40% - Accent4 2 2 2" xfId="4984"/>
    <cellStyle name="40% - Accent4 2 3" xfId="2840"/>
    <cellStyle name="40% - Accent4 2 3 2" xfId="6602"/>
    <cellStyle name="40% - Accent4 2 4" xfId="4983"/>
    <cellStyle name="40% - Accent4 3" xfId="2841"/>
    <cellStyle name="40% - Accent4 3 2" xfId="6603"/>
    <cellStyle name="40% - Accent4 4" xfId="4982"/>
    <cellStyle name="40% - Accent5" xfId="1046"/>
    <cellStyle name="40% - Accent5 2" xfId="1047"/>
    <cellStyle name="40% - Accent5 2 2" xfId="1048"/>
    <cellStyle name="40% - Accent5 2 2 2" xfId="4987"/>
    <cellStyle name="40% - Accent5 2 3" xfId="2842"/>
    <cellStyle name="40% - Accent5 2 3 2" xfId="6604"/>
    <cellStyle name="40% - Accent5 2 4" xfId="4986"/>
    <cellStyle name="40% - Accent5 3" xfId="4985"/>
    <cellStyle name="40% - Accent6" xfId="1049"/>
    <cellStyle name="40% - Accent6 2" xfId="1050"/>
    <cellStyle name="40% - Accent6 2 2" xfId="1051"/>
    <cellStyle name="40% - Accent6 2 2 2" xfId="4990"/>
    <cellStyle name="40% - Accent6 2 3" xfId="2843"/>
    <cellStyle name="40% - Accent6 2 3 2" xfId="6605"/>
    <cellStyle name="40% - Accent6 2 4" xfId="4989"/>
    <cellStyle name="40% - Accent6 3" xfId="4988"/>
    <cellStyle name="40% - Акцент1 2" xfId="1052"/>
    <cellStyle name="40% - Акцент1 2 2" xfId="2844"/>
    <cellStyle name="40% - Акцент1 2 2 2" xfId="6606"/>
    <cellStyle name="40% - Акцент1 2 3" xfId="4991"/>
    <cellStyle name="40% - Акцент1 3" xfId="1053"/>
    <cellStyle name="40% - Акцент1 3 2" xfId="2845"/>
    <cellStyle name="40% - Акцент1 3 2 2" xfId="6607"/>
    <cellStyle name="40% - Акцент1 3 3" xfId="4992"/>
    <cellStyle name="40% - Акцент2 2" xfId="1054"/>
    <cellStyle name="40% - Акцент2 2 2" xfId="2846"/>
    <cellStyle name="40% - Акцент2 2 2 2" xfId="6608"/>
    <cellStyle name="40% - Акцент2 2 3" xfId="4993"/>
    <cellStyle name="40% - Акцент2 3" xfId="1055"/>
    <cellStyle name="40% - Акцент2 3 2" xfId="2847"/>
    <cellStyle name="40% - Акцент2 3 2 2" xfId="6609"/>
    <cellStyle name="40% - Акцент2 3 3" xfId="4994"/>
    <cellStyle name="40% - Акцент3 2" xfId="1056"/>
    <cellStyle name="40% - Акцент3 2 2" xfId="2848"/>
    <cellStyle name="40% - Акцент3 2 2 2" xfId="6610"/>
    <cellStyle name="40% - Акцент3 2 3" xfId="4995"/>
    <cellStyle name="40% - Акцент3 3" xfId="1057"/>
    <cellStyle name="40% - Акцент3 3 2" xfId="2849"/>
    <cellStyle name="40% - Акцент3 3 2 2" xfId="6611"/>
    <cellStyle name="40% - Акцент3 3 3" xfId="4996"/>
    <cellStyle name="40% - Акцент4 2" xfId="1058"/>
    <cellStyle name="40% - Акцент4 2 2" xfId="2850"/>
    <cellStyle name="40% - Акцент4 2 2 2" xfId="6612"/>
    <cellStyle name="40% - Акцент4 2 3" xfId="4997"/>
    <cellStyle name="40% - Акцент4 3" xfId="1059"/>
    <cellStyle name="40% - Акцент4 3 2" xfId="2851"/>
    <cellStyle name="40% - Акцент4 3 2 2" xfId="6613"/>
    <cellStyle name="40% - Акцент4 3 3" xfId="4998"/>
    <cellStyle name="40% - Акцент5 2" xfId="1060"/>
    <cellStyle name="40% - Акцент5 2 2" xfId="2852"/>
    <cellStyle name="40% - Акцент5 2 2 2" xfId="6614"/>
    <cellStyle name="40% - Акцент5 2 3" xfId="4999"/>
    <cellStyle name="40% - Акцент5 3" xfId="1061"/>
    <cellStyle name="40% - Акцент5 3 2" xfId="2853"/>
    <cellStyle name="40% - Акцент5 3 2 2" xfId="6615"/>
    <cellStyle name="40% - Акцент5 3 3" xfId="5000"/>
    <cellStyle name="40% - Акцент6 2" xfId="1062"/>
    <cellStyle name="40% - Акцент6 2 2" xfId="2854"/>
    <cellStyle name="40% - Акцент6 2 2 2" xfId="6616"/>
    <cellStyle name="40% - Акцент6 2 3" xfId="5001"/>
    <cellStyle name="40% - Акцент6 3" xfId="1063"/>
    <cellStyle name="40% - Акцент6 3 2" xfId="2855"/>
    <cellStyle name="40% - Акцент6 3 2 2" xfId="6617"/>
    <cellStyle name="40% - Акцент6 3 3" xfId="5002"/>
    <cellStyle name="60% - Accent1" xfId="1064"/>
    <cellStyle name="60% - Accent1 2" xfId="1065"/>
    <cellStyle name="60% - Accent1 2 2" xfId="2856"/>
    <cellStyle name="60% - Accent1 2 2 2" xfId="6618"/>
    <cellStyle name="60% - Accent1 2 3" xfId="5004"/>
    <cellStyle name="60% - Accent1 3" xfId="5003"/>
    <cellStyle name="60% - Accent2" xfId="1066"/>
    <cellStyle name="60% - Accent2 2" xfId="1067"/>
    <cellStyle name="60% - Accent2 2 2" xfId="2857"/>
    <cellStyle name="60% - Accent2 2 2 2" xfId="6619"/>
    <cellStyle name="60% - Accent2 2 3" xfId="5006"/>
    <cellStyle name="60% - Accent2 3" xfId="5005"/>
    <cellStyle name="60% - Accent3" xfId="1068"/>
    <cellStyle name="60% - Accent3 2" xfId="1069"/>
    <cellStyle name="60% - Accent3 2 2" xfId="2858"/>
    <cellStyle name="60% - Accent3 2 2 2" xfId="6620"/>
    <cellStyle name="60% - Accent3 2 3" xfId="5008"/>
    <cellStyle name="60% - Accent3 3" xfId="5007"/>
    <cellStyle name="60% - Accent4" xfId="1070"/>
    <cellStyle name="60% - Accent4 2" xfId="1071"/>
    <cellStyle name="60% - Accent4 2 2" xfId="2859"/>
    <cellStyle name="60% - Accent4 2 2 2" xfId="6621"/>
    <cellStyle name="60% - Accent4 2 3" xfId="5010"/>
    <cellStyle name="60% - Accent4 3" xfId="5009"/>
    <cellStyle name="60% - Accent5" xfId="1072"/>
    <cellStyle name="60% - Accent5 2" xfId="1073"/>
    <cellStyle name="60% - Accent5 2 2" xfId="2860"/>
    <cellStyle name="60% - Accent5 2 2 2" xfId="6622"/>
    <cellStyle name="60% - Accent5 2 3" xfId="5012"/>
    <cellStyle name="60% - Accent5 3" xfId="2861"/>
    <cellStyle name="60% - Accent5 3 2" xfId="6623"/>
    <cellStyle name="60% - Accent5 4" xfId="5011"/>
    <cellStyle name="60% - Accent6" xfId="1074"/>
    <cellStyle name="60% - Accent6 2" xfId="1075"/>
    <cellStyle name="60% - Accent6 2 2" xfId="2862"/>
    <cellStyle name="60% - Accent6 2 2 2" xfId="6624"/>
    <cellStyle name="60% - Accent6 2 3" xfId="5014"/>
    <cellStyle name="60% - Accent6 3" xfId="5013"/>
    <cellStyle name="60% - Акцент1 2" xfId="1076"/>
    <cellStyle name="60% - Акцент1 2 2" xfId="2863"/>
    <cellStyle name="60% - Акцент1 2 2 2" xfId="6625"/>
    <cellStyle name="60% - Акцент1 2 3" xfId="5015"/>
    <cellStyle name="60% - Акцент1 3" xfId="1077"/>
    <cellStyle name="60% - Акцент1 3 2" xfId="2864"/>
    <cellStyle name="60% - Акцент1 3 2 2" xfId="6626"/>
    <cellStyle name="60% - Акцент1 3 3" xfId="5016"/>
    <cellStyle name="60% - Акцент2 2" xfId="1078"/>
    <cellStyle name="60% - Акцент2 2 2" xfId="2865"/>
    <cellStyle name="60% - Акцент2 2 2 2" xfId="6627"/>
    <cellStyle name="60% - Акцент2 2 3" xfId="5017"/>
    <cellStyle name="60% - Акцент2 3" xfId="1079"/>
    <cellStyle name="60% - Акцент2 3 2" xfId="2866"/>
    <cellStyle name="60% - Акцент2 3 2 2" xfId="6628"/>
    <cellStyle name="60% - Акцент2 3 3" xfId="5018"/>
    <cellStyle name="60% - Акцент3 2" xfId="1080"/>
    <cellStyle name="60% - Акцент3 2 2" xfId="2867"/>
    <cellStyle name="60% - Акцент3 2 2 2" xfId="6629"/>
    <cellStyle name="60% - Акцент3 2 3" xfId="5019"/>
    <cellStyle name="60% - Акцент3 3" xfId="1081"/>
    <cellStyle name="60% - Акцент3 3 2" xfId="2868"/>
    <cellStyle name="60% - Акцент3 3 2 2" xfId="6630"/>
    <cellStyle name="60% - Акцент3 3 3" xfId="5020"/>
    <cellStyle name="60% - Акцент4 2" xfId="1082"/>
    <cellStyle name="60% - Акцент4 2 2" xfId="2869"/>
    <cellStyle name="60% - Акцент4 2 2 2" xfId="6631"/>
    <cellStyle name="60% - Акцент4 2 3" xfId="5021"/>
    <cellStyle name="60% - Акцент4 3" xfId="1083"/>
    <cellStyle name="60% - Акцент4 3 2" xfId="2870"/>
    <cellStyle name="60% - Акцент4 3 2 2" xfId="6632"/>
    <cellStyle name="60% - Акцент4 3 3" xfId="5022"/>
    <cellStyle name="60% - Акцент5 2" xfId="1084"/>
    <cellStyle name="60% - Акцент5 2 2" xfId="2871"/>
    <cellStyle name="60% - Акцент5 2 2 2" xfId="6633"/>
    <cellStyle name="60% - Акцент5 2 3" xfId="5023"/>
    <cellStyle name="60% - Акцент5 3" xfId="1085"/>
    <cellStyle name="60% - Акцент5 3 2" xfId="2872"/>
    <cellStyle name="60% - Акцент5 3 2 2" xfId="6634"/>
    <cellStyle name="60% - Акцент5 3 3" xfId="5024"/>
    <cellStyle name="60% - Акцент6 2" xfId="1086"/>
    <cellStyle name="60% - Акцент6 2 2" xfId="2873"/>
    <cellStyle name="60% - Акцент6 2 2 2" xfId="6635"/>
    <cellStyle name="60% - Акцент6 2 3" xfId="5025"/>
    <cellStyle name="60% - Акцент6 3" xfId="1087"/>
    <cellStyle name="60% - Акцент6 3 2" xfId="2874"/>
    <cellStyle name="60% - Акцент6 3 2 2" xfId="6636"/>
    <cellStyle name="60% - Акцент6 3 3" xfId="5026"/>
    <cellStyle name="8pt" xfId="2875"/>
    <cellStyle name="8pt 2" xfId="6637"/>
    <cellStyle name="Aaia?iue [0]_?anoiau" xfId="1088"/>
    <cellStyle name="Aaia?iue_?anoiau" xfId="1089"/>
    <cellStyle name="Äåíåæíûé" xfId="2876"/>
    <cellStyle name="Äåíåæíûé [0]" xfId="2877"/>
    <cellStyle name="Accent1" xfId="1090"/>
    <cellStyle name="Accent1 - 20%" xfId="1091"/>
    <cellStyle name="Accent1 - 20% 2" xfId="2878"/>
    <cellStyle name="Accent1 - 20% 2 2" xfId="6640"/>
    <cellStyle name="Accent1 - 20% 3" xfId="5030"/>
    <cellStyle name="Accent1 - 40%" xfId="1092"/>
    <cellStyle name="Accent1 - 40% 2" xfId="2879"/>
    <cellStyle name="Accent1 - 40% 2 2" xfId="6641"/>
    <cellStyle name="Accent1 - 40% 3" xfId="5031"/>
    <cellStyle name="Accent1 - 60%" xfId="1093"/>
    <cellStyle name="Accent1 - 60% 2" xfId="2880"/>
    <cellStyle name="Accent1 - 60% 2 2" xfId="6642"/>
    <cellStyle name="Accent1 - 60% 3" xfId="5032"/>
    <cellStyle name="Accent1 10" xfId="5029"/>
    <cellStyle name="Accent1 11" xfId="7570"/>
    <cellStyle name="Accent1 2" xfId="1094"/>
    <cellStyle name="Accent1 2 2" xfId="2881"/>
    <cellStyle name="Accent1 2 2 2" xfId="6643"/>
    <cellStyle name="Accent1 2 3" xfId="5033"/>
    <cellStyle name="Accent1 3" xfId="1095"/>
    <cellStyle name="Accent1 3 2" xfId="5034"/>
    <cellStyle name="Accent1 4" xfId="1096"/>
    <cellStyle name="Accent1 4 2" xfId="5035"/>
    <cellStyle name="Accent1 5" xfId="1097"/>
    <cellStyle name="Accent1 5 2" xfId="5036"/>
    <cellStyle name="Accent1 6" xfId="1098"/>
    <cellStyle name="Accent1 6 2" xfId="5037"/>
    <cellStyle name="Accent1 7" xfId="2882"/>
    <cellStyle name="Accent1 7 2" xfId="6644"/>
    <cellStyle name="Accent1 8" xfId="2883"/>
    <cellStyle name="Accent1 8 2" xfId="6645"/>
    <cellStyle name="Accent1 9" xfId="2884"/>
    <cellStyle name="Accent1 9 2" xfId="6646"/>
    <cellStyle name="Accent2" xfId="1099"/>
    <cellStyle name="Accent2 - 20%" xfId="1100"/>
    <cellStyle name="Accent2 - 20% 2" xfId="2885"/>
    <cellStyle name="Accent2 - 20% 2 2" xfId="6647"/>
    <cellStyle name="Accent2 - 20% 3" xfId="5039"/>
    <cellStyle name="Accent2 - 40%" xfId="1101"/>
    <cellStyle name="Accent2 - 40% 2" xfId="2886"/>
    <cellStyle name="Accent2 - 40% 2 2" xfId="6648"/>
    <cellStyle name="Accent2 - 40% 3" xfId="5040"/>
    <cellStyle name="Accent2 - 60%" xfId="1102"/>
    <cellStyle name="Accent2 - 60% 2" xfId="2887"/>
    <cellStyle name="Accent2 - 60% 2 2" xfId="6649"/>
    <cellStyle name="Accent2 - 60% 3" xfId="5041"/>
    <cellStyle name="Accent2 10" xfId="5038"/>
    <cellStyle name="Accent2 11" xfId="7571"/>
    <cellStyle name="Accent2 2" xfId="1103"/>
    <cellStyle name="Accent2 2 2" xfId="2888"/>
    <cellStyle name="Accent2 2 2 2" xfId="6650"/>
    <cellStyle name="Accent2 2 3" xfId="5042"/>
    <cellStyle name="Accent2 3" xfId="1104"/>
    <cellStyle name="Accent2 3 2" xfId="5043"/>
    <cellStyle name="Accent2 4" xfId="1105"/>
    <cellStyle name="Accent2 4 2" xfId="5044"/>
    <cellStyle name="Accent2 5" xfId="1106"/>
    <cellStyle name="Accent2 5 2" xfId="5045"/>
    <cellStyle name="Accent2 6" xfId="1107"/>
    <cellStyle name="Accent2 6 2" xfId="5046"/>
    <cellStyle name="Accent2 7" xfId="2889"/>
    <cellStyle name="Accent2 7 2" xfId="6651"/>
    <cellStyle name="Accent2 8" xfId="2890"/>
    <cellStyle name="Accent2 8 2" xfId="6652"/>
    <cellStyle name="Accent2 9" xfId="2891"/>
    <cellStyle name="Accent2 9 2" xfId="6653"/>
    <cellStyle name="Accent3" xfId="1108"/>
    <cellStyle name="Accent3 - 20%" xfId="1109"/>
    <cellStyle name="Accent3 - 20% 2" xfId="2892"/>
    <cellStyle name="Accent3 - 20% 2 2" xfId="6654"/>
    <cellStyle name="Accent3 - 20% 3" xfId="5048"/>
    <cellStyle name="Accent3 - 40%" xfId="1110"/>
    <cellStyle name="Accent3 - 40% 2" xfId="2893"/>
    <cellStyle name="Accent3 - 40% 2 2" xfId="6655"/>
    <cellStyle name="Accent3 - 40% 3" xfId="5049"/>
    <cellStyle name="Accent3 - 60%" xfId="1111"/>
    <cellStyle name="Accent3 - 60% 2" xfId="2894"/>
    <cellStyle name="Accent3 - 60% 2 2" xfId="6656"/>
    <cellStyle name="Accent3 - 60% 3" xfId="5050"/>
    <cellStyle name="Accent3 10" xfId="5047"/>
    <cellStyle name="Accent3 11" xfId="7572"/>
    <cellStyle name="Accent3 2" xfId="1112"/>
    <cellStyle name="Accent3 2 2" xfId="2895"/>
    <cellStyle name="Accent3 2 2 2" xfId="6657"/>
    <cellStyle name="Accent3 2 3" xfId="5051"/>
    <cellStyle name="Accent3 3" xfId="1113"/>
    <cellStyle name="Accent3 3 2" xfId="5052"/>
    <cellStyle name="Accent3 4" xfId="1114"/>
    <cellStyle name="Accent3 4 2" xfId="5053"/>
    <cellStyle name="Accent3 5" xfId="1115"/>
    <cellStyle name="Accent3 5 2" xfId="5054"/>
    <cellStyle name="Accent3 6" xfId="1116"/>
    <cellStyle name="Accent3 6 2" xfId="5055"/>
    <cellStyle name="Accent3 7" xfId="2896"/>
    <cellStyle name="Accent3 7 2" xfId="6658"/>
    <cellStyle name="Accent3 8" xfId="2897"/>
    <cellStyle name="Accent3 8 2" xfId="6659"/>
    <cellStyle name="Accent3 9" xfId="2898"/>
    <cellStyle name="Accent3 9 2" xfId="6660"/>
    <cellStyle name="Accent4" xfId="1117"/>
    <cellStyle name="Accent4 - 20%" xfId="1118"/>
    <cellStyle name="Accent4 - 20% 2" xfId="2899"/>
    <cellStyle name="Accent4 - 20% 2 2" xfId="6661"/>
    <cellStyle name="Accent4 - 20% 3" xfId="5057"/>
    <cellStyle name="Accent4 - 40%" xfId="1119"/>
    <cellStyle name="Accent4 - 40% 2" xfId="2900"/>
    <cellStyle name="Accent4 - 40% 2 2" xfId="6662"/>
    <cellStyle name="Accent4 - 40% 3" xfId="5058"/>
    <cellStyle name="Accent4 - 60%" xfId="1120"/>
    <cellStyle name="Accent4 - 60% 2" xfId="2901"/>
    <cellStyle name="Accent4 - 60% 2 2" xfId="6663"/>
    <cellStyle name="Accent4 - 60% 3" xfId="5059"/>
    <cellStyle name="Accent4 10" xfId="5056"/>
    <cellStyle name="Accent4 11" xfId="7573"/>
    <cellStyle name="Accent4 2" xfId="1121"/>
    <cellStyle name="Accent4 2 2" xfId="2902"/>
    <cellStyle name="Accent4 2 2 2" xfId="6664"/>
    <cellStyle name="Accent4 2 3" xfId="5060"/>
    <cellStyle name="Accent4 3" xfId="1122"/>
    <cellStyle name="Accent4 3 2" xfId="5061"/>
    <cellStyle name="Accent4 4" xfId="1123"/>
    <cellStyle name="Accent4 4 2" xfId="5062"/>
    <cellStyle name="Accent4 5" xfId="1124"/>
    <cellStyle name="Accent4 5 2" xfId="5063"/>
    <cellStyle name="Accent4 6" xfId="1125"/>
    <cellStyle name="Accent4 6 2" xfId="5064"/>
    <cellStyle name="Accent4 7" xfId="2903"/>
    <cellStyle name="Accent4 7 2" xfId="6665"/>
    <cellStyle name="Accent4 8" xfId="2904"/>
    <cellStyle name="Accent4 8 2" xfId="6666"/>
    <cellStyle name="Accent4 9" xfId="2905"/>
    <cellStyle name="Accent4 9 2" xfId="6667"/>
    <cellStyle name="Accent5" xfId="1126"/>
    <cellStyle name="Accent5 - 20%" xfId="1127"/>
    <cellStyle name="Accent5 - 20% 2" xfId="2906"/>
    <cellStyle name="Accent5 - 20% 2 2" xfId="6668"/>
    <cellStyle name="Accent5 - 20% 3" xfId="5066"/>
    <cellStyle name="Accent5 - 40%" xfId="1128"/>
    <cellStyle name="Accent5 - 40% 2" xfId="2907"/>
    <cellStyle name="Accent5 - 40% 2 2" xfId="6669"/>
    <cellStyle name="Accent5 - 40% 3" xfId="5067"/>
    <cellStyle name="Accent5 - 60%" xfId="1129"/>
    <cellStyle name="Accent5 - 60% 2" xfId="2908"/>
    <cellStyle name="Accent5 - 60% 2 2" xfId="6670"/>
    <cellStyle name="Accent5 - 60% 3" xfId="5068"/>
    <cellStyle name="Accent5 10" xfId="5065"/>
    <cellStyle name="Accent5 11" xfId="7574"/>
    <cellStyle name="Accent5 2" xfId="1130"/>
    <cellStyle name="Accent5 2 2" xfId="2909"/>
    <cellStyle name="Accent5 2 2 2" xfId="6671"/>
    <cellStyle name="Accent5 2 3" xfId="5069"/>
    <cellStyle name="Accent5 3" xfId="1131"/>
    <cellStyle name="Accent5 3 2" xfId="5070"/>
    <cellStyle name="Accent5 4" xfId="1132"/>
    <cellStyle name="Accent5 4 2" xfId="5071"/>
    <cellStyle name="Accent5 5" xfId="1133"/>
    <cellStyle name="Accent5 5 2" xfId="5072"/>
    <cellStyle name="Accent5 6" xfId="1134"/>
    <cellStyle name="Accent5 6 2" xfId="5073"/>
    <cellStyle name="Accent5 7" xfId="2910"/>
    <cellStyle name="Accent5 7 2" xfId="6672"/>
    <cellStyle name="Accent5 8" xfId="2911"/>
    <cellStyle name="Accent5 8 2" xfId="6673"/>
    <cellStyle name="Accent5 9" xfId="2912"/>
    <cellStyle name="Accent5 9 2" xfId="6674"/>
    <cellStyle name="Accent6" xfId="1135"/>
    <cellStyle name="Accent6 - 20%" xfId="1136"/>
    <cellStyle name="Accent6 - 20% 2" xfId="2913"/>
    <cellStyle name="Accent6 - 20% 2 2" xfId="6675"/>
    <cellStyle name="Accent6 - 20% 3" xfId="5075"/>
    <cellStyle name="Accent6 - 40%" xfId="1137"/>
    <cellStyle name="Accent6 - 40% 2" xfId="2914"/>
    <cellStyle name="Accent6 - 40% 2 2" xfId="6676"/>
    <cellStyle name="Accent6 - 40% 3" xfId="5076"/>
    <cellStyle name="Accent6 - 60%" xfId="1138"/>
    <cellStyle name="Accent6 - 60% 2" xfId="2915"/>
    <cellStyle name="Accent6 - 60% 2 2" xfId="6677"/>
    <cellStyle name="Accent6 - 60% 3" xfId="5077"/>
    <cellStyle name="Accent6 10" xfId="5074"/>
    <cellStyle name="Accent6 11" xfId="7575"/>
    <cellStyle name="Accent6 2" xfId="1139"/>
    <cellStyle name="Accent6 2 2" xfId="2916"/>
    <cellStyle name="Accent6 2 2 2" xfId="6678"/>
    <cellStyle name="Accent6 2 3" xfId="5078"/>
    <cellStyle name="Accent6 3" xfId="1140"/>
    <cellStyle name="Accent6 3 2" xfId="5079"/>
    <cellStyle name="Accent6 4" xfId="1141"/>
    <cellStyle name="Accent6 4 2" xfId="5080"/>
    <cellStyle name="Accent6 5" xfId="1142"/>
    <cellStyle name="Accent6 5 2" xfId="5081"/>
    <cellStyle name="Accent6 6" xfId="1143"/>
    <cellStyle name="Accent6 6 2" xfId="5082"/>
    <cellStyle name="Accent6 7" xfId="2917"/>
    <cellStyle name="Accent6 7 2" xfId="6679"/>
    <cellStyle name="Accent6 8" xfId="2918"/>
    <cellStyle name="Accent6 8 2" xfId="6680"/>
    <cellStyle name="Accent6 9" xfId="2919"/>
    <cellStyle name="Accent6 9 2" xfId="6681"/>
    <cellStyle name="Aeia?nnueea" xfId="1144"/>
    <cellStyle name="Aeia?nnueea 2" xfId="2920"/>
    <cellStyle name="Aeia?nnueea 2 2" xfId="6682"/>
    <cellStyle name="Aeia?nnueea 3" xfId="5083"/>
    <cellStyle name="Bad" xfId="1145"/>
    <cellStyle name="Bad 2" xfId="1146"/>
    <cellStyle name="Bad 2 2" xfId="2921"/>
    <cellStyle name="Bad 2 2 2" xfId="6683"/>
    <cellStyle name="Bad 2 3" xfId="5085"/>
    <cellStyle name="Bad 3" xfId="5084"/>
    <cellStyle name="Balance" xfId="1147"/>
    <cellStyle name="Balance 2" xfId="1148"/>
    <cellStyle name="Balance 2 2" xfId="1149"/>
    <cellStyle name="Balance 2 2 2" xfId="5088"/>
    <cellStyle name="Balance 2 3" xfId="2922"/>
    <cellStyle name="Balance 2 3 2" xfId="6684"/>
    <cellStyle name="Balance 2 4" xfId="5087"/>
    <cellStyle name="Balance 3" xfId="1150"/>
    <cellStyle name="Balance 3 2" xfId="1151"/>
    <cellStyle name="Balance 3 2 2" xfId="5090"/>
    <cellStyle name="Balance 3 3" xfId="5089"/>
    <cellStyle name="Balance 4" xfId="1152"/>
    <cellStyle name="Balance 4 2" xfId="2923"/>
    <cellStyle name="Balance 4 2 2" xfId="6685"/>
    <cellStyle name="Balance 4 3" xfId="5091"/>
    <cellStyle name="Balance 5" xfId="2924"/>
    <cellStyle name="Balance 5 2" xfId="6686"/>
    <cellStyle name="Balance 6" xfId="5086"/>
    <cellStyle name="Balance_4П" xfId="2925"/>
    <cellStyle name="BalanceBold" xfId="1153"/>
    <cellStyle name="BalanceBold 2" xfId="1154"/>
    <cellStyle name="BalanceBold 2 2" xfId="2926"/>
    <cellStyle name="BalanceBold 2 2 2" xfId="6687"/>
    <cellStyle name="BalanceBold 2 3" xfId="5093"/>
    <cellStyle name="BalanceBold 3" xfId="5092"/>
    <cellStyle name="BalanceBold_4П" xfId="2927"/>
    <cellStyle name="Body" xfId="2928"/>
    <cellStyle name="Body 2" xfId="6688"/>
    <cellStyle name="C01_Page_head" xfId="2929"/>
    <cellStyle name="C03_Col head general" xfId="2930"/>
    <cellStyle name="C04_Note col head" xfId="2931"/>
    <cellStyle name="C06_Previous yr col head" xfId="2932"/>
    <cellStyle name="C08_Table text" xfId="2933"/>
    <cellStyle name="C11_Note head" xfId="2934"/>
    <cellStyle name="C14_Current year figs" xfId="2935"/>
    <cellStyle name="C14b_Current Year Figs 3 dec" xfId="2936"/>
    <cellStyle name="C15_Previous year figs" xfId="2937"/>
    <cellStyle name="Calc Currency (0)" xfId="1155"/>
    <cellStyle name="Calc Currency (0) 2" xfId="1156"/>
    <cellStyle name="Calc Currency (0) 3" xfId="5094"/>
    <cellStyle name="Calc Currency (0)_4П" xfId="2938"/>
    <cellStyle name="Calc Currency (2)" xfId="1157"/>
    <cellStyle name="Calc Currency (2) 2" xfId="1158"/>
    <cellStyle name="Calc Currency (2) 2 2" xfId="2939"/>
    <cellStyle name="Calc Currency (2) 2 3" xfId="2940"/>
    <cellStyle name="Calc Currency (2)_4П" xfId="2941"/>
    <cellStyle name="Calc Percent (0)" xfId="1159"/>
    <cellStyle name="Calc Percent (0) 2" xfId="1160"/>
    <cellStyle name="Calc Percent (0) 2 2" xfId="2942"/>
    <cellStyle name="Calc Percent (1)" xfId="1161"/>
    <cellStyle name="Calc Percent (1) 2" xfId="1162"/>
    <cellStyle name="Calc Percent (1) 2 2" xfId="2943"/>
    <cellStyle name="Calc Percent (2)" xfId="1163"/>
    <cellStyle name="Calc Percent (2) 2" xfId="1164"/>
    <cellStyle name="Calc Percent (2) 2 2" xfId="2944"/>
    <cellStyle name="Calc Units (0)" xfId="1165"/>
    <cellStyle name="Calc Units (0) 2" xfId="1166"/>
    <cellStyle name="Calc Units (0) 2 2" xfId="2945"/>
    <cellStyle name="Calc Units (0) 2 3" xfId="2946"/>
    <cellStyle name="Calc Units (0)_4П" xfId="2947"/>
    <cellStyle name="Calc Units (1)" xfId="1167"/>
    <cellStyle name="Calc Units (1) 2" xfId="1168"/>
    <cellStyle name="Calc Units (1) 2 2" xfId="2948"/>
    <cellStyle name="Calc Units (1) 2 3" xfId="2949"/>
    <cellStyle name="Calc Units (1)_4П" xfId="2950"/>
    <cellStyle name="Calc Units (2)" xfId="1169"/>
    <cellStyle name="Calc Units (2) 2" xfId="1170"/>
    <cellStyle name="Calc Units (2) 2 2" xfId="2951"/>
    <cellStyle name="Calc Units (2) 2 3" xfId="2952"/>
    <cellStyle name="Calc Units (2)_4П" xfId="2953"/>
    <cellStyle name="Calculation" xfId="1171"/>
    <cellStyle name="Calculation 2" xfId="1172"/>
    <cellStyle name="Calculation 2 2" xfId="2954"/>
    <cellStyle name="Calculation 2 2 2" xfId="6710"/>
    <cellStyle name="Calculation 2 3" xfId="5111"/>
    <cellStyle name="Calculation 3" xfId="5110"/>
    <cellStyle name="Centered Heading" xfId="2955"/>
    <cellStyle name="Centered Heading 2" xfId="6711"/>
    <cellStyle name="Check" xfId="1173"/>
    <cellStyle name="Check 2" xfId="2956"/>
    <cellStyle name="Check 3" xfId="7795"/>
    <cellStyle name="Check 4" xfId="7872"/>
    <cellStyle name="Check Cell" xfId="1174"/>
    <cellStyle name="Check Cell 2" xfId="1175"/>
    <cellStyle name="Check Cell 2 2" xfId="2957"/>
    <cellStyle name="Check Cell 2 2 2" xfId="6713"/>
    <cellStyle name="Check Cell 2 3" xfId="5114"/>
    <cellStyle name="Check Cell 3" xfId="5113"/>
    <cellStyle name="Column_Title" xfId="2958"/>
    <cellStyle name="ColumnHeading" xfId="1176"/>
    <cellStyle name="ColumnHeading 2" xfId="2959"/>
    <cellStyle name="ColumnHeading 2 2" xfId="6714"/>
    <cellStyle name="ColumnHeading 3" xfId="5115"/>
    <cellStyle name="ColumnHeading_4П" xfId="2960"/>
    <cellStyle name="Comma %" xfId="2961"/>
    <cellStyle name="Comma [0] 2" xfId="2962"/>
    <cellStyle name="Comma [0] 2 2" xfId="2963"/>
    <cellStyle name="Comma [0] 3" xfId="2964"/>
    <cellStyle name="Comma [0]_#6 Temps &amp; Contractors" xfId="1177"/>
    <cellStyle name="Comma [00]" xfId="1178"/>
    <cellStyle name="Comma [00] 2" xfId="1179"/>
    <cellStyle name="Comma [00] 2 2" xfId="2965"/>
    <cellStyle name="Comma [00] 2 3" xfId="2966"/>
    <cellStyle name="Comma [000]" xfId="2967"/>
    <cellStyle name="Comma 0.0" xfId="2968"/>
    <cellStyle name="Comma 0.0%" xfId="2969"/>
    <cellStyle name="Comma 0.00" xfId="2970"/>
    <cellStyle name="Comma 0.00%" xfId="2971"/>
    <cellStyle name="Comma 0.000" xfId="2972"/>
    <cellStyle name="Comma 0.000%" xfId="2973"/>
    <cellStyle name="Comma 10" xfId="2974"/>
    <cellStyle name="Comma 11" xfId="2975"/>
    <cellStyle name="Comma 2" xfId="1180"/>
    <cellStyle name="Comma 2 2" xfId="2976"/>
    <cellStyle name="Comma 2 3" xfId="2977"/>
    <cellStyle name="Comma 2 6" xfId="1181"/>
    <cellStyle name="Comma 2 6 2" xfId="7796"/>
    <cellStyle name="Comma 2 6 3" xfId="7873"/>
    <cellStyle name="Comma 3" xfId="2978"/>
    <cellStyle name="Comma 3 2" xfId="2979"/>
    <cellStyle name="Comma 3 3" xfId="2980"/>
    <cellStyle name="Comma 4" xfId="2981"/>
    <cellStyle name="Comma 4 2" xfId="2982"/>
    <cellStyle name="Comma 4 2 2" xfId="2983"/>
    <cellStyle name="Comma 4 2 3" xfId="2984"/>
    <cellStyle name="Comma 5" xfId="2985"/>
    <cellStyle name="Comma 6" xfId="2986"/>
    <cellStyle name="Comma 7" xfId="1182"/>
    <cellStyle name="Comma 7 2" xfId="2987"/>
    <cellStyle name="Comma 7 3" xfId="3923"/>
    <cellStyle name="Comma 7 3 2" xfId="7869"/>
    <cellStyle name="Comma 7 3 3" xfId="7962"/>
    <cellStyle name="Comma 7 4" xfId="7797"/>
    <cellStyle name="Comma 7 5" xfId="7874"/>
    <cellStyle name="Comma 8" xfId="2988"/>
    <cellStyle name="Comma 9" xfId="2989"/>
    <cellStyle name="Comma_#6 Temps &amp; Contractors" xfId="1183"/>
    <cellStyle name="Comma0" xfId="1184"/>
    <cellStyle name="Company Name" xfId="2990"/>
    <cellStyle name="Company Name 2" xfId="6744"/>
    <cellStyle name="Copied" xfId="2991"/>
    <cellStyle name="Copied 2" xfId="6745"/>
    <cellStyle name="CR Comma" xfId="2992"/>
    <cellStyle name="CR Currency" xfId="2993"/>
    <cellStyle name="Credit" xfId="2994"/>
    <cellStyle name="Credit subtotal" xfId="2995"/>
    <cellStyle name="Credit Total" xfId="2996"/>
    <cellStyle name="CS" xfId="1185"/>
    <cellStyle name="Currency %" xfId="2997"/>
    <cellStyle name="Currency [0]" xfId="1186"/>
    <cellStyle name="Currency [0] 2" xfId="2998"/>
    <cellStyle name="Currency [00]" xfId="1187"/>
    <cellStyle name="Currency [00] 2" xfId="1188"/>
    <cellStyle name="Currency [00] 2 2" xfId="2999"/>
    <cellStyle name="Currency [00] 2 3" xfId="3000"/>
    <cellStyle name="Currency 0.0" xfId="3001"/>
    <cellStyle name="Currency 0.0%" xfId="3002"/>
    <cellStyle name="Currency 0.00" xfId="3003"/>
    <cellStyle name="Currency 0.00%" xfId="3004"/>
    <cellStyle name="Currency 0.000" xfId="3005"/>
    <cellStyle name="Currency 0.000%" xfId="3006"/>
    <cellStyle name="Currency 2" xfId="3007"/>
    <cellStyle name="Currency 3" xfId="3008"/>
    <cellStyle name="Currency 4" xfId="3009"/>
    <cellStyle name="Currency RU" xfId="3010"/>
    <cellStyle name="Currency_#6 Temps &amp; Contractors" xfId="1189"/>
    <cellStyle name="Currency0" xfId="1190"/>
    <cellStyle name="Data" xfId="1191"/>
    <cellStyle name="Data 2" xfId="1192"/>
    <cellStyle name="Data 2 2" xfId="1193"/>
    <cellStyle name="Data 2 2 2" xfId="5131"/>
    <cellStyle name="Data 2 3" xfId="3011"/>
    <cellStyle name="Data 2 3 2" xfId="6765"/>
    <cellStyle name="Data 2 4" xfId="5130"/>
    <cellStyle name="Data 3" xfId="1194"/>
    <cellStyle name="Data 3 2" xfId="1195"/>
    <cellStyle name="Data 3 2 2" xfId="5133"/>
    <cellStyle name="Data 3 3" xfId="5132"/>
    <cellStyle name="Data 4" xfId="1196"/>
    <cellStyle name="Data 4 2" xfId="3012"/>
    <cellStyle name="Data 4 2 2" xfId="6766"/>
    <cellStyle name="Data 4 3" xfId="5134"/>
    <cellStyle name="Data 5" xfId="3013"/>
    <cellStyle name="Data 5 2" xfId="6767"/>
    <cellStyle name="Data 6" xfId="5129"/>
    <cellStyle name="Data_4П" xfId="3014"/>
    <cellStyle name="DataBold" xfId="1197"/>
    <cellStyle name="DataBold 2" xfId="1198"/>
    <cellStyle name="DataBold 2 2" xfId="3015"/>
    <cellStyle name="DataBold 2 2 2" xfId="6768"/>
    <cellStyle name="DataBold 2 3" xfId="5136"/>
    <cellStyle name="DataBold 3" xfId="5135"/>
    <cellStyle name="DataBold_4П" xfId="3016"/>
    <cellStyle name="Date" xfId="1199"/>
    <cellStyle name="Date 2" xfId="3017"/>
    <cellStyle name="Date 3" xfId="5137"/>
    <cellStyle name="Date Short" xfId="1200"/>
    <cellStyle name="Date without year" xfId="1201"/>
    <cellStyle name="Date without year 2" xfId="3018"/>
    <cellStyle name="Date without year 3" xfId="5139"/>
    <cellStyle name="Date_4П" xfId="3019"/>
    <cellStyle name="Debit" xfId="1202"/>
    <cellStyle name="Debit subtotal" xfId="3020"/>
    <cellStyle name="Debit Total" xfId="3021"/>
    <cellStyle name="DELTA" xfId="1203"/>
    <cellStyle name="DELTA 2" xfId="3022"/>
    <cellStyle name="DELTA 3" xfId="3023"/>
    <cellStyle name="Dezimal [0]_Closing FX Kurse" xfId="3024"/>
    <cellStyle name="Dezimal_Closing FX Kurse" xfId="3025"/>
    <cellStyle name="E&amp;Y House" xfId="1204"/>
    <cellStyle name="E&amp;Y House 2" xfId="3026"/>
    <cellStyle name="E&amp;Y House 2 2" xfId="6777"/>
    <cellStyle name="E&amp;Y House 3" xfId="5142"/>
    <cellStyle name="Emphasis 1" xfId="1205"/>
    <cellStyle name="Emphasis 1 2" xfId="3027"/>
    <cellStyle name="Emphasis 1 2 2" xfId="6778"/>
    <cellStyle name="Emphasis 1 3" xfId="5143"/>
    <cellStyle name="Emphasis 2" xfId="1206"/>
    <cellStyle name="Emphasis 2 2" xfId="3028"/>
    <cellStyle name="Emphasis 2 2 2" xfId="6779"/>
    <cellStyle name="Emphasis 2 3" xfId="5144"/>
    <cellStyle name="Emphasis 3" xfId="1207"/>
    <cellStyle name="Emphasis 3 2" xfId="3029"/>
    <cellStyle name="Emphasis 3 2 2" xfId="6780"/>
    <cellStyle name="Emphasis 3 3" xfId="5145"/>
    <cellStyle name="Enter Currency (0)" xfId="1208"/>
    <cellStyle name="Enter Currency (0) 2" xfId="1209"/>
    <cellStyle name="Enter Currency (0) 2 2" xfId="3030"/>
    <cellStyle name="Enter Currency (0) 2 3" xfId="3031"/>
    <cellStyle name="Enter Currency (0)_4П" xfId="3032"/>
    <cellStyle name="Enter Currency (2)" xfId="1210"/>
    <cellStyle name="Enter Currency (2) 2" xfId="1211"/>
    <cellStyle name="Enter Currency (2) 2 2" xfId="3033"/>
    <cellStyle name="Enter Currency (2) 2 3" xfId="3034"/>
    <cellStyle name="Enter Currency (2)_4П" xfId="3035"/>
    <cellStyle name="Enter Units (0)" xfId="1212"/>
    <cellStyle name="Enter Units (0) 2" xfId="1213"/>
    <cellStyle name="Enter Units (0) 2 2" xfId="3036"/>
    <cellStyle name="Enter Units (0) 2 3" xfId="3037"/>
    <cellStyle name="Enter Units (0)_4П" xfId="3038"/>
    <cellStyle name="Enter Units (1)" xfId="1214"/>
    <cellStyle name="Enter Units (1) 2" xfId="1215"/>
    <cellStyle name="Enter Units (1) 2 2" xfId="3039"/>
    <cellStyle name="Enter Units (1) 2 3" xfId="3040"/>
    <cellStyle name="Enter Units (1)_4П" xfId="3041"/>
    <cellStyle name="Enter Units (2)" xfId="1216"/>
    <cellStyle name="Enter Units (2) 2" xfId="1217"/>
    <cellStyle name="Enter Units (2) 2 2" xfId="3042"/>
    <cellStyle name="Enter Units (2) 2 3" xfId="3043"/>
    <cellStyle name="Enter Units (2)_4П" xfId="3044"/>
    <cellStyle name="Entered" xfId="3045"/>
    <cellStyle name="Entered 2" xfId="6796"/>
    <cellStyle name="Euro" xfId="3046"/>
    <cellStyle name="Explanatory Text" xfId="1218"/>
    <cellStyle name="Explanatory Text 2" xfId="1219"/>
    <cellStyle name="Explanatory Text 2 2" xfId="5157"/>
    <cellStyle name="Explanatory Text 3" xfId="5156"/>
    <cellStyle name="EYInputPercent" xfId="1220"/>
    <cellStyle name="Fig" xfId="1221"/>
    <cellStyle name="Fixed" xfId="1222"/>
    <cellStyle name="Format Number Column" xfId="3047"/>
    <cellStyle name="From" xfId="1223"/>
    <cellStyle name="From 2" xfId="1224"/>
    <cellStyle name="From 2 2" xfId="3048"/>
    <cellStyle name="G03_Text" xfId="3049"/>
    <cellStyle name="general" xfId="3050"/>
    <cellStyle name="general 2" xfId="6800"/>
    <cellStyle name="Good" xfId="1225"/>
    <cellStyle name="Good 2" xfId="1226"/>
    <cellStyle name="Good 2 2" xfId="3051"/>
    <cellStyle name="Good 2 2 2" xfId="6801"/>
    <cellStyle name="Good 2 3" xfId="5164"/>
    <cellStyle name="Good 3" xfId="5163"/>
    <cellStyle name="Grey" xfId="1227"/>
    <cellStyle name="Grey 2" xfId="3052"/>
    <cellStyle name="Grey 2 2" xfId="6802"/>
    <cellStyle name="Header1" xfId="1228"/>
    <cellStyle name="Header1 2" xfId="3053"/>
    <cellStyle name="Header1 2 2" xfId="6803"/>
    <cellStyle name="Header1 3" xfId="5166"/>
    <cellStyle name="Header1_4П" xfId="3054"/>
    <cellStyle name="Header2" xfId="1229"/>
    <cellStyle name="Header2 2" xfId="3055"/>
    <cellStyle name="Header2 2 2" xfId="6804"/>
    <cellStyle name="Header2 3" xfId="5167"/>
    <cellStyle name="Header2_4П" xfId="3056"/>
    <cellStyle name="Heading" xfId="1230"/>
    <cellStyle name="Heading 1" xfId="1231"/>
    <cellStyle name="Heading 1 2" xfId="1232"/>
    <cellStyle name="Heading 1 2 2" xfId="5170"/>
    <cellStyle name="Heading 1 3" xfId="5169"/>
    <cellStyle name="Heading 2" xfId="1233"/>
    <cellStyle name="Heading 2 2" xfId="1234"/>
    <cellStyle name="Heading 2 2 2" xfId="5172"/>
    <cellStyle name="Heading 2 3" xfId="5171"/>
    <cellStyle name="Heading 3" xfId="1235"/>
    <cellStyle name="Heading 3 2" xfId="1236"/>
    <cellStyle name="Heading 3 2 2" xfId="5174"/>
    <cellStyle name="Heading 3 3" xfId="5173"/>
    <cellStyle name="Heading 4" xfId="1237"/>
    <cellStyle name="Heading 4 2" xfId="1238"/>
    <cellStyle name="Heading 4 2 2" xfId="5176"/>
    <cellStyle name="Heading 4 3" xfId="5175"/>
    <cellStyle name="Heading 5" xfId="3057"/>
    <cellStyle name="Heading 6" xfId="3058"/>
    <cellStyle name="Heading No Underline" xfId="3059"/>
    <cellStyle name="Heading No Underline 2" xfId="6807"/>
    <cellStyle name="Heading With Underline" xfId="3060"/>
    <cellStyle name="Heading With Underline 2" xfId="6808"/>
    <cellStyle name="Heading_5690 Ceiling test for client KZ (1)" xfId="3061"/>
    <cellStyle name="Hyperlink" xfId="1239"/>
    <cellStyle name="Hyperlink 2" xfId="1240"/>
    <cellStyle name="Hyperlink 2 2" xfId="5178"/>
    <cellStyle name="Hyperlink 3" xfId="5177"/>
    <cellStyle name="Hyperlink_RESULTS" xfId="1241"/>
    <cellStyle name="Iau?iue_?anoiau" xfId="1242"/>
    <cellStyle name="Îáû÷íûé" xfId="3062"/>
    <cellStyle name="Ïðîöåíòíûé" xfId="3063"/>
    <cellStyle name="Input" xfId="1243"/>
    <cellStyle name="Input [yellow]" xfId="1244"/>
    <cellStyle name="Input [yellow] 2" xfId="3064"/>
    <cellStyle name="Input [yellow] 2 2" xfId="6812"/>
    <cellStyle name="Input 2" xfId="3065"/>
    <cellStyle name="Input 3" xfId="3066"/>
    <cellStyle name="Input 3 2" xfId="6814"/>
    <cellStyle name="Input 4" xfId="3067"/>
    <cellStyle name="Input 4 2" xfId="6815"/>
    <cellStyle name="Input 5" xfId="3068"/>
    <cellStyle name="Input 5 2" xfId="6816"/>
    <cellStyle name="Input 6" xfId="3069"/>
    <cellStyle name="Input 6 2" xfId="6817"/>
    <cellStyle name="Input 7" xfId="3070"/>
    <cellStyle name="Input 7 2" xfId="6818"/>
    <cellStyle name="Input 8" xfId="3071"/>
    <cellStyle name="Input 8 2" xfId="6819"/>
    <cellStyle name="Input 9" xfId="3072"/>
    <cellStyle name="Input 9 2" xfId="6820"/>
    <cellStyle name="Input Box" xfId="3073"/>
    <cellStyle name="Input Box 2" xfId="6821"/>
    <cellStyle name="Input_06.10" xfId="1245"/>
    <cellStyle name="Inputnumbaccid" xfId="3074"/>
    <cellStyle name="Inpyear" xfId="3075"/>
    <cellStyle name="International" xfId="3076"/>
    <cellStyle name="International1" xfId="3077"/>
    <cellStyle name="Ioe?uaaaoayny aeia?nnueea" xfId="1246"/>
    <cellStyle name="Ioe?uaaaoayny aeia?nnueea 2" xfId="3078"/>
    <cellStyle name="Ioe?uaaaoayny aeia?nnueea 2 2" xfId="6826"/>
    <cellStyle name="Ioe?uaaaoayny aeia?nnueea 3" xfId="5182"/>
    <cellStyle name="ISO" xfId="1247"/>
    <cellStyle name="ISO 2" xfId="3079"/>
    <cellStyle name="ISO 2 2" xfId="6827"/>
    <cellStyle name="ISO 3" xfId="5183"/>
    <cellStyle name="Komma [0]_laroux" xfId="1248"/>
    <cellStyle name="Komma_laroux" xfId="1249"/>
    <cellStyle name="KOP" xfId="1250"/>
    <cellStyle name="KOP 2" xfId="1251"/>
    <cellStyle name="KOP 2 2" xfId="3080"/>
    <cellStyle name="KOP 2 2 2" xfId="6828"/>
    <cellStyle name="KOP 2 3" xfId="3081"/>
    <cellStyle name="KOP 2 3 2" xfId="6829"/>
    <cellStyle name="KOP 2 4" xfId="5187"/>
    <cellStyle name="KOP 2_4П" xfId="3082"/>
    <cellStyle name="KOP 3" xfId="3083"/>
    <cellStyle name="KOP 3 2" xfId="6830"/>
    <cellStyle name="KOP 4" xfId="5186"/>
    <cellStyle name="KOP 5" xfId="7576"/>
    <cellStyle name="KOP2" xfId="1252"/>
    <cellStyle name="KOP2 2" xfId="1253"/>
    <cellStyle name="KOP2 2 2" xfId="3084"/>
    <cellStyle name="KOP2 2 2 2" xfId="6831"/>
    <cellStyle name="KOP2 2 3" xfId="3085"/>
    <cellStyle name="KOP2 2 3 2" xfId="6832"/>
    <cellStyle name="KOP2 2 4" xfId="5189"/>
    <cellStyle name="KOP2 2_4П" xfId="3086"/>
    <cellStyle name="KOP2 3" xfId="3087"/>
    <cellStyle name="KOP2 3 2" xfId="6833"/>
    <cellStyle name="KOP2 4" xfId="5188"/>
    <cellStyle name="KOP2 5" xfId="7577"/>
    <cellStyle name="KOPP" xfId="1254"/>
    <cellStyle name="KOPP 2" xfId="1255"/>
    <cellStyle name="KOPP 2 2" xfId="3088"/>
    <cellStyle name="KOPP 2 2 2" xfId="6834"/>
    <cellStyle name="KOPP 2 3" xfId="3089"/>
    <cellStyle name="KOPP 2 3 2" xfId="6835"/>
    <cellStyle name="KOPP 2 4" xfId="5191"/>
    <cellStyle name="KOPP 2_4П" xfId="3090"/>
    <cellStyle name="KOPP 3" xfId="3091"/>
    <cellStyle name="KOPP 3 2" xfId="6836"/>
    <cellStyle name="KOPP 4" xfId="5190"/>
    <cellStyle name="KOPP 5" xfId="7578"/>
    <cellStyle name="KPMG Heading 1" xfId="3092"/>
    <cellStyle name="KPMG Heading 2" xfId="3093"/>
    <cellStyle name="KPMG Heading 3" xfId="3094"/>
    <cellStyle name="KPMG Heading 4" xfId="3095"/>
    <cellStyle name="KPMG Normal" xfId="3096"/>
    <cellStyle name="KPMG Normal 2" xfId="6841"/>
    <cellStyle name="KPMG Normal Text" xfId="3097"/>
    <cellStyle name="KPMG Normal Text 2" xfId="6842"/>
    <cellStyle name="KPMG Normal_Cash_flow_consol_05.04" xfId="3098"/>
    <cellStyle name="Link Currency (0)" xfId="1256"/>
    <cellStyle name="Link Currency (0) 2" xfId="1257"/>
    <cellStyle name="Link Currency (0) 2 2" xfId="3099"/>
    <cellStyle name="Link Currency (0) 2 3" xfId="3100"/>
    <cellStyle name="Link Currency (0)_4П" xfId="3101"/>
    <cellStyle name="Link Currency (2)" xfId="1258"/>
    <cellStyle name="Link Currency (2) 2" xfId="1259"/>
    <cellStyle name="Link Currency (2) 2 2" xfId="3102"/>
    <cellStyle name="Link Currency (2) 2 3" xfId="3103"/>
    <cellStyle name="Link Currency (2)_4П" xfId="3104"/>
    <cellStyle name="Link Units (0)" xfId="1260"/>
    <cellStyle name="Link Units (0) 2" xfId="1261"/>
    <cellStyle name="Link Units (0) 2 2" xfId="3105"/>
    <cellStyle name="Link Units (0) 2 3" xfId="3106"/>
    <cellStyle name="Link Units (0)_4П" xfId="3107"/>
    <cellStyle name="Link Units (1)" xfId="1262"/>
    <cellStyle name="Link Units (1) 2" xfId="1263"/>
    <cellStyle name="Link Units (1) 2 2" xfId="3108"/>
    <cellStyle name="Link Units (1) 2 3" xfId="3109"/>
    <cellStyle name="Link Units (1)_4П" xfId="3110"/>
    <cellStyle name="Link Units (2)" xfId="1264"/>
    <cellStyle name="Link Units (2) 2" xfId="1265"/>
    <cellStyle name="Link Units (2) 2 2" xfId="3111"/>
    <cellStyle name="Link Units (2) 2 3" xfId="3112"/>
    <cellStyle name="Link Units (2)_4П" xfId="3113"/>
    <cellStyle name="Linked Cell" xfId="1266"/>
    <cellStyle name="Linked Cell 2" xfId="1267"/>
    <cellStyle name="Linked Cell 2 2" xfId="5203"/>
    <cellStyle name="Linked Cell 3" xfId="5202"/>
    <cellStyle name="maincontent" xfId="1268"/>
    <cellStyle name="maincontent 2" xfId="3114"/>
    <cellStyle name="maincontent 2 2" xfId="6858"/>
    <cellStyle name="maincontent 3" xfId="5204"/>
    <cellStyle name="Millares [0]_FINAL-10" xfId="3115"/>
    <cellStyle name="Millares_FINAL-10" xfId="3116"/>
    <cellStyle name="Milliers [0]_B.S.96" xfId="3117"/>
    <cellStyle name="Milliers_B.S.96" xfId="3118"/>
    <cellStyle name="Mon?taire [0]_couts operatoires totaux" xfId="3119"/>
    <cellStyle name="Moneda [0]_FINAL-10" xfId="3120"/>
    <cellStyle name="Moneda_FINAL-10" xfId="3121"/>
    <cellStyle name="Monétaire [0]_couts operatoires totaux" xfId="1269"/>
    <cellStyle name="Monétaire_EDYAN" xfId="3122"/>
    <cellStyle name="Monйtaire [0]_B.S.96" xfId="3123"/>
    <cellStyle name="Monйtaire_B.S.96" xfId="3124"/>
    <cellStyle name="Nameenter" xfId="3125"/>
    <cellStyle name="Nameenter 2" xfId="6868"/>
    <cellStyle name="Neutral" xfId="1270"/>
    <cellStyle name="Neutral 2" xfId="1271"/>
    <cellStyle name="Neutral 2 2" xfId="3126"/>
    <cellStyle name="Neutral 2 2 2" xfId="6869"/>
    <cellStyle name="Neutral 2 3" xfId="5207"/>
    <cellStyle name="Neutral 3" xfId="5206"/>
    <cellStyle name="Norma11l" xfId="3127"/>
    <cellStyle name="Norma11l 2" xfId="6870"/>
    <cellStyle name="Normal - Style1" xfId="1272"/>
    <cellStyle name="Normal - Style1 2" xfId="3128"/>
    <cellStyle name="Normal 10" xfId="3129"/>
    <cellStyle name="Normal 10 2" xfId="3130"/>
    <cellStyle name="Normal 10 2 2" xfId="6873"/>
    <cellStyle name="Normal 10 3" xfId="6872"/>
    <cellStyle name="Normal 11" xfId="3131"/>
    <cellStyle name="Normal 11 2" xfId="3132"/>
    <cellStyle name="Normal 11 2 2" xfId="3133"/>
    <cellStyle name="Normal 11 2 2 2" xfId="6876"/>
    <cellStyle name="Normal 11 2 3" xfId="6875"/>
    <cellStyle name="Normal 11 3" xfId="6874"/>
    <cellStyle name="Normal 12" xfId="3134"/>
    <cellStyle name="Normal 12 2" xfId="3135"/>
    <cellStyle name="Normal 12 2 2" xfId="3136"/>
    <cellStyle name="Normal 12 2 2 2" xfId="6879"/>
    <cellStyle name="Normal 12 2 3" xfId="6878"/>
    <cellStyle name="Normal 12 3" xfId="6877"/>
    <cellStyle name="Normal 13" xfId="3137"/>
    <cellStyle name="Normal 13 2" xfId="6880"/>
    <cellStyle name="Normal 14" xfId="3138"/>
    <cellStyle name="Normal 14 2" xfId="6881"/>
    <cellStyle name="Normal 15" xfId="3139"/>
    <cellStyle name="Normal 15 2" xfId="6882"/>
    <cellStyle name="Normal 2" xfId="1273"/>
    <cellStyle name="Normal 2 2" xfId="1274"/>
    <cellStyle name="Normal 2 2 2" xfId="3140"/>
    <cellStyle name="Normal 2 2 2 2" xfId="6883"/>
    <cellStyle name="Normal 2 2 3" xfId="5210"/>
    <cellStyle name="Normal 2 3" xfId="3141"/>
    <cellStyle name="Normal 2 3 2" xfId="3142"/>
    <cellStyle name="Normal 2 3 2 2" xfId="6885"/>
    <cellStyle name="Normal 2 3 3" xfId="6884"/>
    <cellStyle name="Normal 2 4" xfId="3143"/>
    <cellStyle name="Normal 2 4 2" xfId="6886"/>
    <cellStyle name="Normal 2 5" xfId="1275"/>
    <cellStyle name="Normal 2 5 2" xfId="3144"/>
    <cellStyle name="Normal 2 5 2 2" xfId="6887"/>
    <cellStyle name="Normal 2 5 3" xfId="5211"/>
    <cellStyle name="Normal 2 5_4П" xfId="3145"/>
    <cellStyle name="Normal 2 6" xfId="5209"/>
    <cellStyle name="Normal 3" xfId="1276"/>
    <cellStyle name="Normal 3 10" xfId="5212"/>
    <cellStyle name="Normal 3 2" xfId="3146"/>
    <cellStyle name="Normal 3 2 2" xfId="3147"/>
    <cellStyle name="Normal 3 2 2 2" xfId="3148"/>
    <cellStyle name="Normal 3 2 2 2 2" xfId="6890"/>
    <cellStyle name="Normal 3 2 2 3" xfId="3149"/>
    <cellStyle name="Normal 3 2 2 3 2" xfId="6891"/>
    <cellStyle name="Normal 3 2 2 4" xfId="6889"/>
    <cellStyle name="Normal 3 2 3" xfId="3150"/>
    <cellStyle name="Normal 3 2 3 2" xfId="3151"/>
    <cellStyle name="Normal 3 2 3 2 2" xfId="6893"/>
    <cellStyle name="Normal 3 2 3 3" xfId="3152"/>
    <cellStyle name="Normal 3 2 3 3 2" xfId="6894"/>
    <cellStyle name="Normal 3 2 3 4" xfId="6892"/>
    <cellStyle name="Normal 3 2 4" xfId="6888"/>
    <cellStyle name="Normal 3 2_4П" xfId="3153"/>
    <cellStyle name="Normal 3 3" xfId="3154"/>
    <cellStyle name="Normal 3 3 2" xfId="3155"/>
    <cellStyle name="Normal 3 3 2 2" xfId="3156"/>
    <cellStyle name="Normal 3 3 2 2 2" xfId="6897"/>
    <cellStyle name="Normal 3 3 2 3" xfId="3157"/>
    <cellStyle name="Normal 3 3 2 3 2" xfId="6898"/>
    <cellStyle name="Normal 3 3 2 4" xfId="6896"/>
    <cellStyle name="Normal 3 3 3" xfId="3158"/>
    <cellStyle name="Normal 3 3 3 2" xfId="6899"/>
    <cellStyle name="Normal 3 3 4" xfId="3159"/>
    <cellStyle name="Normal 3 3 4 2" xfId="6900"/>
    <cellStyle name="Normal 3 3 5" xfId="6895"/>
    <cellStyle name="Normal 3 4" xfId="3160"/>
    <cellStyle name="Normal 3 4 2" xfId="3161"/>
    <cellStyle name="Normal 3 4 2 2" xfId="6902"/>
    <cellStyle name="Normal 3 4 3" xfId="3162"/>
    <cellStyle name="Normal 3 4 3 2" xfId="6903"/>
    <cellStyle name="Normal 3 4 4" xfId="6901"/>
    <cellStyle name="Normal 3 5" xfId="3163"/>
    <cellStyle name="Normal 3 5 2" xfId="6904"/>
    <cellStyle name="Normal 3 6" xfId="3164"/>
    <cellStyle name="Normal 3 6 2" xfId="6905"/>
    <cellStyle name="Normal 3 7" xfId="3165"/>
    <cellStyle name="Normal 3 7 2" xfId="6906"/>
    <cellStyle name="Normal 3 8" xfId="3166"/>
    <cellStyle name="Normal 3 8 2" xfId="6907"/>
    <cellStyle name="Normal 3 9" xfId="3167"/>
    <cellStyle name="Normal 3 9 2" xfId="6908"/>
    <cellStyle name="Normal 3_4П" xfId="3168"/>
    <cellStyle name="Normal 4" xfId="3169"/>
    <cellStyle name="Normal 4 2" xfId="3170"/>
    <cellStyle name="Normal 4 2 2" xfId="3171"/>
    <cellStyle name="Normal 4 2 2 2" xfId="3172"/>
    <cellStyle name="Normal 4 2 2 2 2" xfId="6912"/>
    <cellStyle name="Normal 4 2 2 3" xfId="3173"/>
    <cellStyle name="Normal 4 2 2 3 2" xfId="6913"/>
    <cellStyle name="Normal 4 2 2 4" xfId="6911"/>
    <cellStyle name="Normal 4 2 3" xfId="3174"/>
    <cellStyle name="Normal 4 2 3 2" xfId="6914"/>
    <cellStyle name="Normal 4 2 4" xfId="3175"/>
    <cellStyle name="Normal 4 2 4 2" xfId="6915"/>
    <cellStyle name="Normal 4 2 5" xfId="6910"/>
    <cellStyle name="Normal 4 3" xfId="3176"/>
    <cellStyle name="Normal 4 3 2" xfId="3177"/>
    <cellStyle name="Normal 4 3 2 2" xfId="6917"/>
    <cellStyle name="Normal 4 3 3" xfId="3178"/>
    <cellStyle name="Normal 4 3 3 2" xfId="6918"/>
    <cellStyle name="Normal 4 3 4" xfId="6916"/>
    <cellStyle name="Normal 4 4" xfId="3179"/>
    <cellStyle name="Normal 4 4 2" xfId="3180"/>
    <cellStyle name="Normal 4 4 2 2" xfId="6920"/>
    <cellStyle name="Normal 4 4 3" xfId="3181"/>
    <cellStyle name="Normal 4 4 3 2" xfId="6921"/>
    <cellStyle name="Normal 4 4 4" xfId="6919"/>
    <cellStyle name="Normal 4 5" xfId="6909"/>
    <cellStyle name="Normal 4_4П" xfId="3182"/>
    <cellStyle name="Normal 5" xfId="3183"/>
    <cellStyle name="Normal 5 2" xfId="3184"/>
    <cellStyle name="Normal 5 2 2" xfId="3185"/>
    <cellStyle name="Normal 5 2 2 2" xfId="6924"/>
    <cellStyle name="Normal 5 2 3" xfId="3186"/>
    <cellStyle name="Normal 5 2 3 2" xfId="6925"/>
    <cellStyle name="Normal 5 2 4" xfId="6923"/>
    <cellStyle name="Normal 5 3" xfId="3187"/>
    <cellStyle name="Normal 5 3 2" xfId="3188"/>
    <cellStyle name="Normal 5 3 2 2" xfId="6927"/>
    <cellStyle name="Normal 5 3 3" xfId="3189"/>
    <cellStyle name="Normal 5 3 3 2" xfId="6928"/>
    <cellStyle name="Normal 5 3 4" xfId="6926"/>
    <cellStyle name="Normal 5 4" xfId="6922"/>
    <cellStyle name="Normal 5_4П" xfId="3190"/>
    <cellStyle name="Normal 6" xfId="3191"/>
    <cellStyle name="Normal 6 2" xfId="3192"/>
    <cellStyle name="Normal 6 2 2" xfId="6930"/>
    <cellStyle name="Normal 6 3" xfId="6929"/>
    <cellStyle name="Normal 7" xfId="3193"/>
    <cellStyle name="Normal 7 2" xfId="3194"/>
    <cellStyle name="Normal 7 2 2" xfId="3195"/>
    <cellStyle name="Normal 7 2 2 2" xfId="6933"/>
    <cellStyle name="Normal 7 2 3" xfId="3196"/>
    <cellStyle name="Normal 7 2 3 2" xfId="6934"/>
    <cellStyle name="Normal 7 2 4" xfId="6932"/>
    <cellStyle name="Normal 7 3" xfId="6931"/>
    <cellStyle name="Normal 8" xfId="3197"/>
    <cellStyle name="Normal 8 2" xfId="3198"/>
    <cellStyle name="Normal 8 2 2" xfId="6936"/>
    <cellStyle name="Normal 8 3" xfId="6935"/>
    <cellStyle name="Normal 9" xfId="3199"/>
    <cellStyle name="Normal 9 2" xfId="3200"/>
    <cellStyle name="Normal 9 2 2" xfId="6938"/>
    <cellStyle name="Normal 9 3" xfId="6937"/>
    <cellStyle name="Normal_!Account code_fakt_mart 2004 - с изменением от 10.03.04г." xfId="1277"/>
    <cellStyle name="Normal1" xfId="1278"/>
    <cellStyle name="Normal1 2" xfId="1279"/>
    <cellStyle name="Normal1 2 2" xfId="3201"/>
    <cellStyle name="Normal1 2 2 2" xfId="6939"/>
    <cellStyle name="Normal1 2 3" xfId="3202"/>
    <cellStyle name="Normal1 2 3 2" xfId="6940"/>
    <cellStyle name="Normal1 2 4" xfId="5214"/>
    <cellStyle name="Normal1 2_4П" xfId="3203"/>
    <cellStyle name="Normal1 3" xfId="3204"/>
    <cellStyle name="Normal1 3 2" xfId="6941"/>
    <cellStyle name="Normal1 4" xfId="5213"/>
    <cellStyle name="Normal1 5" xfId="7579"/>
    <cellStyle name="normбlnм_laroux" xfId="1280"/>
    <cellStyle name="Note" xfId="1281"/>
    <cellStyle name="Note 2" xfId="1282"/>
    <cellStyle name="Note 2 2" xfId="1283"/>
    <cellStyle name="Note 2 2 2" xfId="5217"/>
    <cellStyle name="Note 2 3" xfId="3205"/>
    <cellStyle name="Note 2 3 2" xfId="6942"/>
    <cellStyle name="Note 2 4" xfId="5216"/>
    <cellStyle name="Note 3" xfId="3206"/>
    <cellStyle name="Note 3 2" xfId="6943"/>
    <cellStyle name="Note 4" xfId="5215"/>
    <cellStyle name="numbers" xfId="1284"/>
    <cellStyle name="numbers 2" xfId="3207"/>
    <cellStyle name="Ôèíàíñîâûé" xfId="3208"/>
    <cellStyle name="Ôèíàíñîâûé [0]" xfId="3209"/>
    <cellStyle name="Oeiainiaue [0]_?anoiau" xfId="1285"/>
    <cellStyle name="Oeiainiaue_?anoiau" xfId="1286"/>
    <cellStyle name="Ôèíàíñîâûé_Ëèñò1" xfId="3210"/>
    <cellStyle name="Oeiainiaue_NotesFA" xfId="3211"/>
    <cellStyle name="Option" xfId="1287"/>
    <cellStyle name="Option 2" xfId="3212"/>
    <cellStyle name="Option 2 2" xfId="6949"/>
    <cellStyle name="Option 3" xfId="5221"/>
    <cellStyle name="Option_4П" xfId="3213"/>
    <cellStyle name="Ouny?e [0]_?anoiau" xfId="1288"/>
    <cellStyle name="Ouny?e_?anoiau" xfId="1289"/>
    <cellStyle name="Output" xfId="1290"/>
    <cellStyle name="Output 2" xfId="1291"/>
    <cellStyle name="Output 2 2" xfId="3214"/>
    <cellStyle name="Output 2 2 2" xfId="6950"/>
    <cellStyle name="Output 2 3" xfId="5225"/>
    <cellStyle name="Output 3" xfId="5224"/>
    <cellStyle name="p/n" xfId="1292"/>
    <cellStyle name="p/n 2" xfId="3215"/>
    <cellStyle name="p/n 2 2" xfId="6951"/>
    <cellStyle name="p/n 3" xfId="5226"/>
    <cellStyle name="Paaotsikko" xfId="1293"/>
    <cellStyle name="Paaotsikko 2" xfId="3216"/>
    <cellStyle name="Paaotsikko 2 2" xfId="6952"/>
    <cellStyle name="Paaotsikko 3" xfId="5227"/>
    <cellStyle name="paint" xfId="1294"/>
    <cellStyle name="paint 2" xfId="3217"/>
    <cellStyle name="paint 2 2" xfId="6953"/>
    <cellStyle name="paint 3" xfId="5228"/>
    <cellStyle name="paint_4П" xfId="3218"/>
    <cellStyle name="Percent %" xfId="3219"/>
    <cellStyle name="Percent % Long Underline" xfId="3220"/>
    <cellStyle name="Percent %_Worksheet in  US Financial Statements Ref. Workbook - Single Co" xfId="3221"/>
    <cellStyle name="Percent (0)" xfId="1295"/>
    <cellStyle name="Percent (0) 2" xfId="3222"/>
    <cellStyle name="Percent [0]" xfId="1296"/>
    <cellStyle name="Percent [0] 2" xfId="1297"/>
    <cellStyle name="Percent [0] 2 2" xfId="3223"/>
    <cellStyle name="Percent [00]" xfId="1298"/>
    <cellStyle name="Percent [00] 2" xfId="1299"/>
    <cellStyle name="Percent [00] 2 2" xfId="3224"/>
    <cellStyle name="Percent [2]" xfId="1300"/>
    <cellStyle name="Percent [2] 2" xfId="3225"/>
    <cellStyle name="Percent 0%" xfId="3226"/>
    <cellStyle name="Percent 0.0%" xfId="3227"/>
    <cellStyle name="Percent 0.0% Long Underline" xfId="3228"/>
    <cellStyle name="Percent 0.00%" xfId="3229"/>
    <cellStyle name="Percent 0.00% Long Underline" xfId="3230"/>
    <cellStyle name="Percent 0.00%_5690 Ceiling test for client KZ (1)" xfId="3231"/>
    <cellStyle name="Percent 0.000%" xfId="3232"/>
    <cellStyle name="Percent 0.000% Long Underline" xfId="3233"/>
    <cellStyle name="Percent 10" xfId="3234"/>
    <cellStyle name="Percent 2" xfId="1301"/>
    <cellStyle name="Percent 2 2" xfId="3235"/>
    <cellStyle name="Percent 2 3" xfId="3236"/>
    <cellStyle name="Percent 2 4" xfId="3237"/>
    <cellStyle name="Percent 3" xfId="3238"/>
    <cellStyle name="Percent 3 2" xfId="3239"/>
    <cellStyle name="Percent 4" xfId="3240"/>
    <cellStyle name="Percent 5" xfId="3241"/>
    <cellStyle name="Percent 6" xfId="3242"/>
    <cellStyle name="Percent 7" xfId="3243"/>
    <cellStyle name="Percent 8" xfId="3244"/>
    <cellStyle name="Percent 9" xfId="3245"/>
    <cellStyle name="Percent_#6 Temps &amp; Contractors" xfId="1302"/>
    <cellStyle name="Piug" xfId="3246"/>
    <cellStyle name="piw#" xfId="1303"/>
    <cellStyle name="piw# 2" xfId="1304"/>
    <cellStyle name="piw# 2 2" xfId="3247"/>
    <cellStyle name="piw#_4П" xfId="3248"/>
    <cellStyle name="piw%" xfId="1305"/>
    <cellStyle name="piw% 2" xfId="1306"/>
    <cellStyle name="piw% 2 2" xfId="3249"/>
    <cellStyle name="piw%_4П" xfId="3250"/>
    <cellStyle name="Plug" xfId="3251"/>
    <cellStyle name="Pourcentage_Profit &amp; Loss" xfId="3252"/>
    <cellStyle name="PrePop Currency (0)" xfId="1307"/>
    <cellStyle name="PrePop Currency (0) 2" xfId="1308"/>
    <cellStyle name="PrePop Currency (0) 2 2" xfId="3253"/>
    <cellStyle name="PrePop Currency (0) 2 3" xfId="3254"/>
    <cellStyle name="PrePop Currency (0)_4П" xfId="3255"/>
    <cellStyle name="PrePop Currency (2)" xfId="1309"/>
    <cellStyle name="PrePop Currency (2) 2" xfId="1310"/>
    <cellStyle name="PrePop Currency (2) 2 2" xfId="3256"/>
    <cellStyle name="PrePop Currency (2) 2 3" xfId="3257"/>
    <cellStyle name="PrePop Currency (2)_4П" xfId="3258"/>
    <cellStyle name="PrePop Units (0)" xfId="1311"/>
    <cellStyle name="PrePop Units (0) 2" xfId="1312"/>
    <cellStyle name="PrePop Units (0) 2 2" xfId="3259"/>
    <cellStyle name="PrePop Units (0) 2 3" xfId="3260"/>
    <cellStyle name="PrePop Units (0)_4П" xfId="3261"/>
    <cellStyle name="PrePop Units (1)" xfId="1313"/>
    <cellStyle name="PrePop Units (1) 2" xfId="1314"/>
    <cellStyle name="PrePop Units (1) 2 2" xfId="3262"/>
    <cellStyle name="PrePop Units (1) 2 3" xfId="3263"/>
    <cellStyle name="PrePop Units (1)_4П" xfId="3264"/>
    <cellStyle name="PrePop Units (2)" xfId="1315"/>
    <cellStyle name="PrePop Units (2) 2" xfId="1316"/>
    <cellStyle name="PrePop Units (2) 2 2" xfId="3265"/>
    <cellStyle name="PrePop Units (2) 2 3" xfId="3266"/>
    <cellStyle name="PrePop Units (2)_4П" xfId="3267"/>
    <cellStyle name="Price" xfId="1317"/>
    <cellStyle name="prochrek" xfId="3268"/>
    <cellStyle name="Pддotsikko" xfId="1318"/>
    <cellStyle name="Pддotsikko 2" xfId="3269"/>
    <cellStyle name="Pддotsikko 2 2" xfId="7004"/>
    <cellStyle name="Pддotsikko 3" xfId="5252"/>
    <cellStyle name="REGEL" xfId="1319"/>
    <cellStyle name="REGEL 2" xfId="3270"/>
    <cellStyle name="REGEL 2 2" xfId="7005"/>
    <cellStyle name="REGEL 3" xfId="5253"/>
    <cellStyle name="RevList" xfId="3271"/>
    <cellStyle name="Rubles" xfId="1320"/>
    <cellStyle name="Rubles 2" xfId="3272"/>
    <cellStyle name="S%" xfId="1321"/>
    <cellStyle name="S4" xfId="3"/>
    <cellStyle name="S4 2" xfId="3946"/>
    <cellStyle name="SAPBEXaggData" xfId="1322"/>
    <cellStyle name="SAPBEXaggData 2" xfId="3273"/>
    <cellStyle name="SAPBEXaggData 2 2" xfId="7008"/>
    <cellStyle name="SAPBEXaggDataEmph" xfId="1323"/>
    <cellStyle name="SAPBEXaggDataEmph 2" xfId="3274"/>
    <cellStyle name="SAPBEXaggDataEmph 2 2" xfId="7009"/>
    <cellStyle name="SAPBEXaggItem" xfId="1324"/>
    <cellStyle name="SAPBEXaggItem 2" xfId="3275"/>
    <cellStyle name="SAPBEXaggItem 2 2" xfId="7010"/>
    <cellStyle name="SAPBEXaggItemX" xfId="1325"/>
    <cellStyle name="SAPBEXaggItemX 2" xfId="3276"/>
    <cellStyle name="SAPBEXaggItemX 2 2" xfId="7011"/>
    <cellStyle name="SAPBEXchaText" xfId="1326"/>
    <cellStyle name="SAPBEXchaText 2" xfId="3277"/>
    <cellStyle name="SAPBEXchaText 2 2" xfId="7012"/>
    <cellStyle name="SAPBEXchaText 3" xfId="5260"/>
    <cellStyle name="SAPBEXchaText_4П" xfId="3278"/>
    <cellStyle name="SAPBEXexcBad7" xfId="1327"/>
    <cellStyle name="SAPBEXexcBad7 2" xfId="3279"/>
    <cellStyle name="SAPBEXexcBad7 2 2" xfId="7013"/>
    <cellStyle name="SAPBEXexcBad8" xfId="1328"/>
    <cellStyle name="SAPBEXexcBad8 2" xfId="3280"/>
    <cellStyle name="SAPBEXexcBad8 2 2" xfId="7014"/>
    <cellStyle name="SAPBEXexcBad9" xfId="1329"/>
    <cellStyle name="SAPBEXexcBad9 2" xfId="3281"/>
    <cellStyle name="SAPBEXexcBad9 2 2" xfId="7015"/>
    <cellStyle name="SAPBEXexcCritical4" xfId="1330"/>
    <cellStyle name="SAPBEXexcCritical4 2" xfId="3282"/>
    <cellStyle name="SAPBEXexcCritical4 2 2" xfId="7016"/>
    <cellStyle name="SAPBEXexcCritical5" xfId="1331"/>
    <cellStyle name="SAPBEXexcCritical5 2" xfId="3283"/>
    <cellStyle name="SAPBEXexcCritical5 2 2" xfId="7017"/>
    <cellStyle name="SAPBEXexcCritical6" xfId="1332"/>
    <cellStyle name="SAPBEXexcCritical6 2" xfId="3284"/>
    <cellStyle name="SAPBEXexcCritical6 2 2" xfId="7018"/>
    <cellStyle name="SAPBEXexcGood1" xfId="1333"/>
    <cellStyle name="SAPBEXexcGood1 2" xfId="3285"/>
    <cellStyle name="SAPBEXexcGood1 2 2" xfId="7019"/>
    <cellStyle name="SAPBEXexcGood2" xfId="1334"/>
    <cellStyle name="SAPBEXexcGood2 2" xfId="3286"/>
    <cellStyle name="SAPBEXexcGood2 2 2" xfId="7020"/>
    <cellStyle name="SAPBEXexcGood3" xfId="1335"/>
    <cellStyle name="SAPBEXexcGood3 2" xfId="3287"/>
    <cellStyle name="SAPBEXexcGood3 2 2" xfId="7021"/>
    <cellStyle name="SAPBEXfilterDrill" xfId="1336"/>
    <cellStyle name="SAPBEXfilterDrill 2" xfId="3288"/>
    <cellStyle name="SAPBEXfilterDrill 2 2" xfId="7022"/>
    <cellStyle name="SAPBEXfilterItem" xfId="1337"/>
    <cellStyle name="SAPBEXfilterItem 2" xfId="3289"/>
    <cellStyle name="SAPBEXfilterItem 2 2" xfId="7023"/>
    <cellStyle name="SAPBEXfilterText" xfId="1338"/>
    <cellStyle name="SAPBEXfilterText 2" xfId="3290"/>
    <cellStyle name="SAPBEXfilterText 2 2" xfId="7024"/>
    <cellStyle name="SAPBEXformats" xfId="1339"/>
    <cellStyle name="SAPBEXformats 2" xfId="3291"/>
    <cellStyle name="SAPBEXformats 2 2" xfId="7025"/>
    <cellStyle name="SAPBEXformats 3" xfId="5273"/>
    <cellStyle name="SAPBEXformats_4П" xfId="3292"/>
    <cellStyle name="SAPBEXheaderItem" xfId="1340"/>
    <cellStyle name="SAPBEXheaderItem 2" xfId="3293"/>
    <cellStyle name="SAPBEXheaderItem 2 2" xfId="7026"/>
    <cellStyle name="SAPBEXheaderText" xfId="1341"/>
    <cellStyle name="SAPBEXheaderText 2" xfId="3294"/>
    <cellStyle name="SAPBEXheaderText 2 2" xfId="7027"/>
    <cellStyle name="SAPBEXHLevel0" xfId="1342"/>
    <cellStyle name="SAPBEXHLevel0 2" xfId="3295"/>
    <cellStyle name="SAPBEXHLevel0 2 2" xfId="7028"/>
    <cellStyle name="SAPBEXHLevel0 3" xfId="5276"/>
    <cellStyle name="SAPBEXHLevel0_4П" xfId="3296"/>
    <cellStyle name="SAPBEXHLevel0X" xfId="1343"/>
    <cellStyle name="SAPBEXHLevel0X 2" xfId="3297"/>
    <cellStyle name="SAPBEXHLevel0X 2 2" xfId="7029"/>
    <cellStyle name="SAPBEXHLevel0X 3" xfId="5277"/>
    <cellStyle name="SAPBEXHLevel0X_4П" xfId="3298"/>
    <cellStyle name="SAPBEXHLevel1" xfId="1344"/>
    <cellStyle name="SAPBEXHLevel1 2" xfId="3299"/>
    <cellStyle name="SAPBEXHLevel1 2 2" xfId="7030"/>
    <cellStyle name="SAPBEXHLevel1 3" xfId="5278"/>
    <cellStyle name="SAPBEXHLevel1_4П" xfId="3300"/>
    <cellStyle name="SAPBEXHLevel1X" xfId="1345"/>
    <cellStyle name="SAPBEXHLevel1X 2" xfId="3301"/>
    <cellStyle name="SAPBEXHLevel1X 2 2" xfId="7031"/>
    <cellStyle name="SAPBEXHLevel1X 3" xfId="5279"/>
    <cellStyle name="SAPBEXHLevel1X_4П" xfId="3302"/>
    <cellStyle name="SAPBEXHLevel2" xfId="1346"/>
    <cellStyle name="SAPBEXHLevel2 2" xfId="3303"/>
    <cellStyle name="SAPBEXHLevel2 2 2" xfId="7032"/>
    <cellStyle name="SAPBEXHLevel2 3" xfId="5280"/>
    <cellStyle name="SAPBEXHLevel2_4П" xfId="3304"/>
    <cellStyle name="SAPBEXHLevel2X" xfId="1347"/>
    <cellStyle name="SAPBEXHLevel2X 2" xfId="3305"/>
    <cellStyle name="SAPBEXHLevel2X 2 2" xfId="7033"/>
    <cellStyle name="SAPBEXHLevel2X 3" xfId="5281"/>
    <cellStyle name="SAPBEXHLevel2X_4П" xfId="3306"/>
    <cellStyle name="SAPBEXHLevel3" xfId="1348"/>
    <cellStyle name="SAPBEXHLevel3 2" xfId="3307"/>
    <cellStyle name="SAPBEXHLevel3 2 2" xfId="7034"/>
    <cellStyle name="SAPBEXHLevel3 3" xfId="5282"/>
    <cellStyle name="SAPBEXHLevel3_4П" xfId="3308"/>
    <cellStyle name="SAPBEXHLevel3X" xfId="1349"/>
    <cellStyle name="SAPBEXHLevel3X 2" xfId="3309"/>
    <cellStyle name="SAPBEXHLevel3X 2 2" xfId="7035"/>
    <cellStyle name="SAPBEXHLevel3X 3" xfId="5283"/>
    <cellStyle name="SAPBEXHLevel3X_4П" xfId="3310"/>
    <cellStyle name="SAPBEXresData" xfId="1350"/>
    <cellStyle name="SAPBEXresData 2" xfId="3311"/>
    <cellStyle name="SAPBEXresData 2 2" xfId="7036"/>
    <cellStyle name="SAPBEXresDataEmph" xfId="1351"/>
    <cellStyle name="SAPBEXresDataEmph 2" xfId="3312"/>
    <cellStyle name="SAPBEXresDataEmph 2 2" xfId="7037"/>
    <cellStyle name="SAPBEXresItem" xfId="1352"/>
    <cellStyle name="SAPBEXresItem 2" xfId="3313"/>
    <cellStyle name="SAPBEXresItem 2 2" xfId="7038"/>
    <cellStyle name="SAPBEXresItemX" xfId="1353"/>
    <cellStyle name="SAPBEXresItemX 2" xfId="3314"/>
    <cellStyle name="SAPBEXresItemX 2 2" xfId="7039"/>
    <cellStyle name="SAPBEXstdData" xfId="1354"/>
    <cellStyle name="SAPBEXstdData 2" xfId="3315"/>
    <cellStyle name="SAPBEXstdData 2 2" xfId="7040"/>
    <cellStyle name="SAPBEXstdDataEmph" xfId="1355"/>
    <cellStyle name="SAPBEXstdDataEmph 2" xfId="3316"/>
    <cellStyle name="SAPBEXstdDataEmph 2 2" xfId="7041"/>
    <cellStyle name="SAPBEXstdItem" xfId="1356"/>
    <cellStyle name="SAPBEXstdItem 2" xfId="3317"/>
    <cellStyle name="SAPBEXstdItem 2 2" xfId="7042"/>
    <cellStyle name="SAPBEXstdItem 3" xfId="5290"/>
    <cellStyle name="SAPBEXstdItem_4П" xfId="3318"/>
    <cellStyle name="SAPBEXstdItemX" xfId="1357"/>
    <cellStyle name="SAPBEXstdItemX 2" xfId="3319"/>
    <cellStyle name="SAPBEXstdItemX 2 2" xfId="7043"/>
    <cellStyle name="SAPBEXstdItemX 3" xfId="5291"/>
    <cellStyle name="SAPBEXstdItemX_4П" xfId="3320"/>
    <cellStyle name="SAPBEXtitle" xfId="1358"/>
    <cellStyle name="SAPBEXtitle 2" xfId="3321"/>
    <cellStyle name="SAPBEXtitle 2 2" xfId="7044"/>
    <cellStyle name="SAPBEXtitle 3" xfId="5292"/>
    <cellStyle name="SAPBEXundefined" xfId="1359"/>
    <cellStyle name="SAPBEXundefined 2" xfId="3322"/>
    <cellStyle name="SAPBEXundefined 2 2" xfId="7045"/>
    <cellStyle name="SAPLocked" xfId="3323"/>
    <cellStyle name="SAPLocked 2" xfId="7046"/>
    <cellStyle name="SAPUnLocked" xfId="3324"/>
    <cellStyle name="SAPUnLocked 2" xfId="7047"/>
    <cellStyle name="SComment" xfId="1360"/>
    <cellStyle name="SComment 2" xfId="3325"/>
    <cellStyle name="SComment 2 2" xfId="7048"/>
    <cellStyle name="SComment 3" xfId="5294"/>
    <cellStyle name="SComment_4П" xfId="3326"/>
    <cellStyle name="SFig" xfId="1361"/>
    <cellStyle name="Sg%" xfId="1362"/>
    <cellStyle name="Sheet Title" xfId="1363"/>
    <cellStyle name="Sheet Title 2" xfId="3327"/>
    <cellStyle name="Sheet Title 2 2" xfId="7049"/>
    <cellStyle name="Sheet Title 3" xfId="5297"/>
    <cellStyle name="SI%" xfId="1364"/>
    <cellStyle name="small" xfId="3328"/>
    <cellStyle name="small 2" xfId="7050"/>
    <cellStyle name="Sname" xfId="1365"/>
    <cellStyle name="Sname 2" xfId="3329"/>
    <cellStyle name="Sname 2 2" xfId="7051"/>
    <cellStyle name="Sname 3" xfId="5299"/>
    <cellStyle name="Sname_4П" xfId="3330"/>
    <cellStyle name="SPerc" xfId="1366"/>
    <cellStyle name="stand_bord" xfId="1367"/>
    <cellStyle name="Standaard_laroux" xfId="1368"/>
    <cellStyle name="Standard_20020617_Modell_PUFA_neu_v9" xfId="3331"/>
    <cellStyle name="Stitle" xfId="1369"/>
    <cellStyle name="Stitle 2" xfId="3332"/>
    <cellStyle name="Stitle 2 2" xfId="7052"/>
    <cellStyle name="Stitle 3" xfId="5302"/>
    <cellStyle name="Stitle_4П" xfId="3333"/>
    <cellStyle name="Ston" xfId="1370"/>
    <cellStyle name="Style 1" xfId="1371"/>
    <cellStyle name="Style 1 2" xfId="1372"/>
    <cellStyle name="Style 1 2 2" xfId="3334"/>
    <cellStyle name="Style 1 2 2 2" xfId="7053"/>
    <cellStyle name="Style 1 2 3" xfId="3335"/>
    <cellStyle name="Style 1 2 3 2" xfId="7054"/>
    <cellStyle name="Style 1 2 4" xfId="5305"/>
    <cellStyle name="Style 1 2_4П" xfId="3336"/>
    <cellStyle name="Style 1 3" xfId="3337"/>
    <cellStyle name="Style 1 3 2" xfId="7055"/>
    <cellStyle name="Style 1 4" xfId="5304"/>
    <cellStyle name="Style 1 5" xfId="7580"/>
    <cellStyle name="Style 1_4П" xfId="3338"/>
    <cellStyle name="Style 2" xfId="1373"/>
    <cellStyle name="Style 2 2" xfId="3339"/>
    <cellStyle name="Style 2 2 2" xfId="3340"/>
    <cellStyle name="Style 2 2 2 2" xfId="7057"/>
    <cellStyle name="Style 2 2 3" xfId="7056"/>
    <cellStyle name="Style 2 3" xfId="3341"/>
    <cellStyle name="Style 2 3 2" xfId="7058"/>
    <cellStyle name="Style 2 4" xfId="5306"/>
    <cellStyle name="Style 3" xfId="3342"/>
    <cellStyle name="Style 3 2" xfId="7059"/>
    <cellStyle name="Subtotal" xfId="3343"/>
    <cellStyle name="Sx" xfId="1374"/>
    <cellStyle name="tabel" xfId="1375"/>
    <cellStyle name="Text Indent A" xfId="1376"/>
    <cellStyle name="Text Indent B" xfId="1377"/>
    <cellStyle name="Text Indent B 2" xfId="1378"/>
    <cellStyle name="Text Indent B 2 2" xfId="3344"/>
    <cellStyle name="Text Indent C" xfId="1379"/>
    <cellStyle name="Text Indent C 2" xfId="1380"/>
    <cellStyle name="Text Indent C 2 2" xfId="3345"/>
    <cellStyle name="Tickmark" xfId="1381"/>
    <cellStyle name="Tickmark 2" xfId="3346"/>
    <cellStyle name="Tickmark 2 2" xfId="7063"/>
    <cellStyle name="Tickmark 3" xfId="5314"/>
    <cellStyle name="Tickmark_4П" xfId="3347"/>
    <cellStyle name="Title" xfId="1382"/>
    <cellStyle name="Title 1.0" xfId="3348"/>
    <cellStyle name="Title 1.0 2" xfId="7064"/>
    <cellStyle name="Title 1.1" xfId="3349"/>
    <cellStyle name="Title 1.1 2" xfId="7065"/>
    <cellStyle name="Title 1.1.1" xfId="3350"/>
    <cellStyle name="Title 1.1.1 2" xfId="7066"/>
    <cellStyle name="Title 2" xfId="1383"/>
    <cellStyle name="Title 2 2" xfId="5316"/>
    <cellStyle name="Title 3" xfId="3351"/>
    <cellStyle name="Title 3 2" xfId="7067"/>
    <cellStyle name="Title 4" xfId="3352"/>
    <cellStyle name="Title 4 2" xfId="7068"/>
    <cellStyle name="Title 5" xfId="5315"/>
    <cellStyle name="Title 6" xfId="7581"/>
    <cellStyle name="Tons" xfId="1384"/>
    <cellStyle name="Total" xfId="1385"/>
    <cellStyle name="Total 2" xfId="1386"/>
    <cellStyle name="Total 2 2" xfId="5319"/>
    <cellStyle name="Total 3" xfId="5318"/>
    <cellStyle name="V?liotsikko" xfId="3353"/>
    <cellStyle name="V?liotsikko 2" xfId="3354"/>
    <cellStyle name="V?liotsikko 2 2" xfId="7070"/>
    <cellStyle name="V?liotsikko 3" xfId="7069"/>
    <cellStyle name="Valiotsikko" xfId="1387"/>
    <cellStyle name="Väliotsikko" xfId="1388"/>
    <cellStyle name="Valiotsikko 2" xfId="3355"/>
    <cellStyle name="Väliotsikko 2" xfId="3356"/>
    <cellStyle name="Valiotsikko 2 2" xfId="7071"/>
    <cellStyle name="Väliotsikko 2 2" xfId="7072"/>
    <cellStyle name="Valiotsikko 2 3" xfId="7684"/>
    <cellStyle name="Väliotsikko 2 3" xfId="7685"/>
    <cellStyle name="Valiotsikko 3" xfId="5320"/>
    <cellStyle name="Väliotsikko 3" xfId="5321"/>
    <cellStyle name="Valiotsikko 4" xfId="7582"/>
    <cellStyle name="Väliotsikko 4" xfId="7583"/>
    <cellStyle name="Valuta [0]_laroux" xfId="1389"/>
    <cellStyle name="Valuta_laroux" xfId="1390"/>
    <cellStyle name="Virgül_BİLANÇO" xfId="3357"/>
    <cellStyle name="Virgulă_30-06-2003 lei-USDru" xfId="3358"/>
    <cellStyle name="Vдliotsikko" xfId="1391"/>
    <cellStyle name="Vдliotsikko 2" xfId="3359"/>
    <cellStyle name="Vдliotsikko 2 2" xfId="7075"/>
    <cellStyle name="Vдliotsikko 3" xfId="5324"/>
    <cellStyle name="Währung [0]_Closing FX Kurse" xfId="3360"/>
    <cellStyle name="Währung_Closing FX Kurse" xfId="3361"/>
    <cellStyle name="Warning Text" xfId="1392"/>
    <cellStyle name="Warning Text 2" xfId="1393"/>
    <cellStyle name="Warning Text 2 2" xfId="5326"/>
    <cellStyle name="Warning Text 3" xfId="5325"/>
    <cellStyle name="Акцент1 2" xfId="1394"/>
    <cellStyle name="Акцент1 2 2" xfId="3362"/>
    <cellStyle name="Акцент1 2 2 2" xfId="7078"/>
    <cellStyle name="Акцент1 2 3" xfId="5327"/>
    <cellStyle name="Акцент1 3" xfId="1395"/>
    <cellStyle name="Акцент1 3 2" xfId="3363"/>
    <cellStyle name="Акцент1 3 2 2" xfId="7079"/>
    <cellStyle name="Акцент1 3 3" xfId="5328"/>
    <cellStyle name="Акцент2 2" xfId="1396"/>
    <cellStyle name="Акцент2 2 2" xfId="3364"/>
    <cellStyle name="Акцент2 2 2 2" xfId="7080"/>
    <cellStyle name="Акцент2 2 3" xfId="5329"/>
    <cellStyle name="Акцент2 3" xfId="1397"/>
    <cellStyle name="Акцент2 3 2" xfId="3365"/>
    <cellStyle name="Акцент2 3 2 2" xfId="7081"/>
    <cellStyle name="Акцент2 3 3" xfId="5330"/>
    <cellStyle name="Акцент3 2" xfId="1398"/>
    <cellStyle name="Акцент3 2 2" xfId="3366"/>
    <cellStyle name="Акцент3 2 2 2" xfId="7082"/>
    <cellStyle name="Акцент3 2 3" xfId="5331"/>
    <cellStyle name="Акцент3 3" xfId="1399"/>
    <cellStyle name="Акцент3 3 2" xfId="3367"/>
    <cellStyle name="Акцент3 3 2 2" xfId="7083"/>
    <cellStyle name="Акцент3 3 3" xfId="5332"/>
    <cellStyle name="Акцент4 2" xfId="1400"/>
    <cellStyle name="Акцент4 2 2" xfId="3368"/>
    <cellStyle name="Акцент4 2 2 2" xfId="7084"/>
    <cellStyle name="Акцент4 2 3" xfId="5333"/>
    <cellStyle name="Акцент4 3" xfId="1401"/>
    <cellStyle name="Акцент4 3 2" xfId="3369"/>
    <cellStyle name="Акцент4 3 2 2" xfId="7085"/>
    <cellStyle name="Акцент4 3 3" xfId="5334"/>
    <cellStyle name="Акцент5 2" xfId="1402"/>
    <cellStyle name="Акцент5 2 2" xfId="3370"/>
    <cellStyle name="Акцент5 2 2 2" xfId="7086"/>
    <cellStyle name="Акцент5 2 3" xfId="5335"/>
    <cellStyle name="Акцент5 3" xfId="1403"/>
    <cellStyle name="Акцент5 3 2" xfId="3371"/>
    <cellStyle name="Акцент5 3 2 2" xfId="7087"/>
    <cellStyle name="Акцент5 3 3" xfId="5336"/>
    <cellStyle name="Акцент6 2" xfId="1404"/>
    <cellStyle name="Акцент6 2 2" xfId="3372"/>
    <cellStyle name="Акцент6 2 2 2" xfId="7088"/>
    <cellStyle name="Акцент6 2 3" xfId="5337"/>
    <cellStyle name="Акцент6 3" xfId="1405"/>
    <cellStyle name="Акцент6 3 2" xfId="3373"/>
    <cellStyle name="Акцент6 3 2 2" xfId="7089"/>
    <cellStyle name="Акцент6 3 3" xfId="5338"/>
    <cellStyle name="Беззащитный" xfId="1406"/>
    <cellStyle name="Беззащитный 2" xfId="3374"/>
    <cellStyle name="Ввод  2" xfId="1407"/>
    <cellStyle name="Ввод  2 2" xfId="1408"/>
    <cellStyle name="Ввод  2 2 2" xfId="5341"/>
    <cellStyle name="Ввод  2 3" xfId="3375"/>
    <cellStyle name="Ввод  2 3 2" xfId="7091"/>
    <cellStyle name="Ввод  2 4" xfId="5340"/>
    <cellStyle name="Ввод  3" xfId="1409"/>
    <cellStyle name="Ввод  3 2" xfId="1410"/>
    <cellStyle name="Ввод  3 2 2" xfId="5343"/>
    <cellStyle name="Ввод  3 3" xfId="5342"/>
    <cellStyle name="Верт. заголовок" xfId="3376"/>
    <cellStyle name="Вес_продукта" xfId="3377"/>
    <cellStyle name="Вывод 2" xfId="1411"/>
    <cellStyle name="Вывод 2 2" xfId="3378"/>
    <cellStyle name="Вывод 2 2 2" xfId="7094"/>
    <cellStyle name="Вывод 2 3" xfId="5344"/>
    <cellStyle name="Вывод 3" xfId="1412"/>
    <cellStyle name="Вывод 3 2" xfId="3379"/>
    <cellStyle name="Вывод 3 2 2" xfId="7095"/>
    <cellStyle name="Вывод 3 3" xfId="5345"/>
    <cellStyle name="Вычисление 2" xfId="1413"/>
    <cellStyle name="Вычисление 2 2" xfId="3380"/>
    <cellStyle name="Вычисление 2 2 2" xfId="7096"/>
    <cellStyle name="Вычисление 2 3" xfId="5346"/>
    <cellStyle name="Вычисление 3" xfId="1414"/>
    <cellStyle name="Вычисление 3 2" xfId="3381"/>
    <cellStyle name="Вычисление 3 2 2" xfId="7097"/>
    <cellStyle name="Вычисление 3 3" xfId="5347"/>
    <cellStyle name="Гиперссылка 2" xfId="1415"/>
    <cellStyle name="Гиперссылка 2 2" xfId="1416"/>
    <cellStyle name="Гиперссылка 2 2 2" xfId="1417"/>
    <cellStyle name="Гиперссылка 2 2 2 2" xfId="5350"/>
    <cellStyle name="Гиперссылка 2 2 3" xfId="3382"/>
    <cellStyle name="Гиперссылка 2 2 3 2" xfId="7098"/>
    <cellStyle name="Гиперссылка 2 2 4" xfId="5349"/>
    <cellStyle name="Гиперссылка 2 3" xfId="3383"/>
    <cellStyle name="Гиперссылка 2 3 2" xfId="7099"/>
    <cellStyle name="Гиперссылка 2 4" xfId="5348"/>
    <cellStyle name="Гиперссылка 2_4П" xfId="3384"/>
    <cellStyle name="Гиперссылка 3" xfId="1418"/>
    <cellStyle name="Гиперссылка 3 2" xfId="1419"/>
    <cellStyle name="Гиперссылка 3 2 2" xfId="3385"/>
    <cellStyle name="Гиперссылка 3 2 2 2" xfId="7100"/>
    <cellStyle name="Гиперссылка 3 2 3" xfId="5352"/>
    <cellStyle name="Гиперссылка 3 3" xfId="5351"/>
    <cellStyle name="Гиперссылка 4" xfId="1420"/>
    <cellStyle name="Гиперссылка 4 2" xfId="3386"/>
    <cellStyle name="Гиперссылка 4 2 2" xfId="7101"/>
    <cellStyle name="Гиперссылка 4 3" xfId="3387"/>
    <cellStyle name="Гиперссылка 4 3 2" xfId="7102"/>
    <cellStyle name="Гиперссылка 4 4" xfId="5353"/>
    <cellStyle name="Гиперссылка 5" xfId="3952"/>
    <cellStyle name="Гиперссылка 6" xfId="5696"/>
    <cellStyle name="Группа" xfId="1421"/>
    <cellStyle name="Группа 0" xfId="3388"/>
    <cellStyle name="Группа 1" xfId="3389"/>
    <cellStyle name="Группа 2" xfId="3390"/>
    <cellStyle name="Группа 2 2" xfId="7105"/>
    <cellStyle name="Группа 3" xfId="3391"/>
    <cellStyle name="Группа 4" xfId="3392"/>
    <cellStyle name="Группа 5" xfId="3393"/>
    <cellStyle name="Группа 5 2" xfId="7108"/>
    <cellStyle name="Группа 6" xfId="5354"/>
    <cellStyle name="Группа_Бюллетень декабрь 2003 2" xfId="3394"/>
    <cellStyle name="Дата" xfId="1422"/>
    <cellStyle name="Дата 2" xfId="3395"/>
    <cellStyle name="Денежный 2" xfId="1423"/>
    <cellStyle name="Денежный 2 2" xfId="1424"/>
    <cellStyle name="Денежный 3" xfId="1425"/>
    <cellStyle name="Длятекста" xfId="1426"/>
    <cellStyle name="Длятекста 2" xfId="3396"/>
    <cellStyle name="Длятекста 2 2" xfId="7111"/>
    <cellStyle name="Длятекста 3" xfId="5359"/>
    <cellStyle name="Заголовок" xfId="3397"/>
    <cellStyle name="Заголовок 1 2" xfId="1427"/>
    <cellStyle name="Заголовок 1 2 2" xfId="3398"/>
    <cellStyle name="Заголовок 1 2 2 2" xfId="7113"/>
    <cellStyle name="Заголовок 1 2 3" xfId="5360"/>
    <cellStyle name="Заголовок 1 3" xfId="1428"/>
    <cellStyle name="Заголовок 1 3 2" xfId="3399"/>
    <cellStyle name="Заголовок 1 3 2 2" xfId="7114"/>
    <cellStyle name="Заголовок 1 3 3" xfId="5361"/>
    <cellStyle name="Заголовок 2 2" xfId="1429"/>
    <cellStyle name="Заголовок 2 2 2" xfId="3400"/>
    <cellStyle name="Заголовок 2 2 2 2" xfId="7115"/>
    <cellStyle name="Заголовок 2 2 3" xfId="5362"/>
    <cellStyle name="Заголовок 2 3" xfId="1430"/>
    <cellStyle name="Заголовок 2 3 2" xfId="3401"/>
    <cellStyle name="Заголовок 2 3 2 2" xfId="7116"/>
    <cellStyle name="Заголовок 2 3 3" xfId="5363"/>
    <cellStyle name="Заголовок 3 2" xfId="1431"/>
    <cellStyle name="Заголовок 3 2 2" xfId="3402"/>
    <cellStyle name="Заголовок 3 2 2 2" xfId="7117"/>
    <cellStyle name="Заголовок 3 2 3" xfId="5364"/>
    <cellStyle name="Заголовок 3 3" xfId="1432"/>
    <cellStyle name="Заголовок 3 3 2" xfId="3403"/>
    <cellStyle name="Заголовок 3 3 2 2" xfId="7118"/>
    <cellStyle name="Заголовок 3 3 3" xfId="5365"/>
    <cellStyle name="Заголовок 4 2" xfId="1433"/>
    <cellStyle name="Заголовок 4 2 2" xfId="3404"/>
    <cellStyle name="Заголовок 4 2 2 2" xfId="7119"/>
    <cellStyle name="Заголовок 4 2 3" xfId="5366"/>
    <cellStyle name="Заголовок 4 3" xfId="1434"/>
    <cellStyle name="Заголовок 4 3 2" xfId="3405"/>
    <cellStyle name="Заголовок 4 3 2 2" xfId="7120"/>
    <cellStyle name="Заголовок 4 3 3" xfId="5367"/>
    <cellStyle name="Заголовок 5" xfId="7112"/>
    <cellStyle name="Защитный" xfId="1435"/>
    <cellStyle name="Защитный 2" xfId="3406"/>
    <cellStyle name="Защитный 3" xfId="3407"/>
    <cellStyle name="Звезды" xfId="1436"/>
    <cellStyle name="Звезды 2" xfId="3408"/>
    <cellStyle name="Звезды 2 2" xfId="7123"/>
    <cellStyle name="Звезды 3" xfId="5369"/>
    <cellStyle name="Итог 2" xfId="1437"/>
    <cellStyle name="Итог 2 2" xfId="3409"/>
    <cellStyle name="Итог 2 2 2" xfId="7124"/>
    <cellStyle name="Итог 2 3" xfId="5370"/>
    <cellStyle name="Итог 3" xfId="1438"/>
    <cellStyle name="Итог 3 2" xfId="3410"/>
    <cellStyle name="Итог 3 2 2" xfId="7125"/>
    <cellStyle name="Итог 3 3" xfId="5371"/>
    <cellStyle name="Итого" xfId="3411"/>
    <cellStyle name="КАНДАГАЧ тел3-33-96" xfId="1439"/>
    <cellStyle name="КАНДАГАЧ тел3-33-96 2" xfId="1440"/>
    <cellStyle name="КАНДАГАЧ тел3-33-96 2 2" xfId="1441"/>
    <cellStyle name="КАНДАГАЧ тел3-33-96 2 2 2" xfId="3412"/>
    <cellStyle name="КАНДАГАЧ тел3-33-96 2 2 2 2" xfId="7127"/>
    <cellStyle name="КАНДАГАЧ тел3-33-96 2 2 3" xfId="3413"/>
    <cellStyle name="КАНДАГАЧ тел3-33-96 2 2 3 2" xfId="7128"/>
    <cellStyle name="КАНДАГАЧ тел3-33-96 2 2 4" xfId="5374"/>
    <cellStyle name="КАНДАГАЧ тел3-33-96 2 3" xfId="3414"/>
    <cellStyle name="КАНДАГАЧ тел3-33-96 2 3 2" xfId="7129"/>
    <cellStyle name="КАНДАГАЧ тел3-33-96 2 4" xfId="5373"/>
    <cellStyle name="КАНДАГАЧ тел3-33-96 3" xfId="1442"/>
    <cellStyle name="КАНДАГАЧ тел3-33-96 3 2" xfId="3415"/>
    <cellStyle name="КАНДАГАЧ тел3-33-96 3 2 2" xfId="7130"/>
    <cellStyle name="КАНДАГАЧ тел3-33-96 3 3" xfId="5375"/>
    <cellStyle name="КАНДАГАЧ тел3-33-96 4" xfId="3416"/>
    <cellStyle name="КАНДАГАЧ тел3-33-96 4 2" xfId="7131"/>
    <cellStyle name="КАНДАГАЧ тел3-33-96 5" xfId="5372"/>
    <cellStyle name="Контрольная ячейка 2" xfId="1443"/>
    <cellStyle name="Контрольная ячейка 2 2" xfId="3417"/>
    <cellStyle name="Контрольная ячейка 2 2 2" xfId="7132"/>
    <cellStyle name="Контрольная ячейка 2 3" xfId="5376"/>
    <cellStyle name="Контрольная ячейка 3" xfId="1444"/>
    <cellStyle name="Контрольная ячейка 3 2" xfId="3418"/>
    <cellStyle name="Контрольная ячейка 3 2 2" xfId="7133"/>
    <cellStyle name="Контрольная ячейка 3 3" xfId="5377"/>
    <cellStyle name="Название 2" xfId="1445"/>
    <cellStyle name="Название 2 2" xfId="3419"/>
    <cellStyle name="Название 2 2 2" xfId="7134"/>
    <cellStyle name="Название 2 3" xfId="5378"/>
    <cellStyle name="Название 3" xfId="1446"/>
    <cellStyle name="Название 3 2" xfId="3420"/>
    <cellStyle name="Название 3 2 2" xfId="7135"/>
    <cellStyle name="Название 3 3" xfId="5379"/>
    <cellStyle name="Название 4" xfId="3421"/>
    <cellStyle name="Название 4 2" xfId="7136"/>
    <cellStyle name="Невидимый" xfId="3422"/>
    <cellStyle name="Нейтральный 2" xfId="1447"/>
    <cellStyle name="Нейтральный 2 2" xfId="3423"/>
    <cellStyle name="Нейтральный 2 2 2" xfId="7138"/>
    <cellStyle name="Нейтральный 2 3" xfId="5380"/>
    <cellStyle name="Нейтральный 3" xfId="1448"/>
    <cellStyle name="Нейтральный 3 2" xfId="3424"/>
    <cellStyle name="Нейтральный 3 2 2" xfId="7139"/>
    <cellStyle name="Нейтральный 3 3" xfId="5381"/>
    <cellStyle name="Низ1" xfId="3425"/>
    <cellStyle name="Низ2" xfId="3426"/>
    <cellStyle name="Обычный" xfId="0" builtinId="0"/>
    <cellStyle name="Обычный 10" xfId="1449"/>
    <cellStyle name="Обычный 10 2" xfId="1450"/>
    <cellStyle name="Обычный 10 2 2" xfId="1451"/>
    <cellStyle name="Обычный 10 2 2 2" xfId="3427"/>
    <cellStyle name="Обычный 10 2 2 2 2" xfId="7142"/>
    <cellStyle name="Обычный 10 2 2 3" xfId="5384"/>
    <cellStyle name="Обычный 10 2 3" xfId="5383"/>
    <cellStyle name="Обычный 10 3" xfId="1452"/>
    <cellStyle name="Обычный 10 3 2" xfId="3428"/>
    <cellStyle name="Обычный 10 3 2 2" xfId="7143"/>
    <cellStyle name="Обычный 10 3 3" xfId="5385"/>
    <cellStyle name="Обычный 10 4" xfId="1453"/>
    <cellStyle name="Обычный 10 4 2" xfId="5386"/>
    <cellStyle name="Обычный 10 5" xfId="3429"/>
    <cellStyle name="Обычный 10 5 2" xfId="7144"/>
    <cellStyle name="Обычный 10 6" xfId="5382"/>
    <cellStyle name="Обычный 10_4П" xfId="3430"/>
    <cellStyle name="Обычный 100" xfId="7759"/>
    <cellStyle name="Обычный 101" xfId="7760"/>
    <cellStyle name="Обычный 102" xfId="7761"/>
    <cellStyle name="Обычный 103" xfId="7766"/>
    <cellStyle name="Обычный 104" xfId="7767"/>
    <cellStyle name="Обычный 105" xfId="7764"/>
    <cellStyle name="Обычный 106" xfId="7771"/>
    <cellStyle name="Обычный 107" xfId="7768"/>
    <cellStyle name="Обычный 108" xfId="7773"/>
    <cellStyle name="Обычный 109" xfId="7779"/>
    <cellStyle name="Обычный 11" xfId="1454"/>
    <cellStyle name="Обычный 11 2" xfId="1455"/>
    <cellStyle name="Обычный 11 2 2" xfId="1456"/>
    <cellStyle name="Обычный 11 2 2 2" xfId="5389"/>
    <cellStyle name="Обычный 11 2 3" xfId="5388"/>
    <cellStyle name="Обычный 11 3" xfId="3431"/>
    <cellStyle name="Обычный 11 3 2" xfId="7145"/>
    <cellStyle name="Обычный 11 4" xfId="5387"/>
    <cellStyle name="Обычный 11_1. ЖГРЭС_коррек ПР 2011-2015" xfId="1457"/>
    <cellStyle name="Обычный 110" xfId="7777"/>
    <cellStyle name="Обычный 111" xfId="7774"/>
    <cellStyle name="Обычный 112" xfId="7781"/>
    <cellStyle name="Обычный 113" xfId="7783"/>
    <cellStyle name="Обычный 114" xfId="7786"/>
    <cellStyle name="Обычный 115" xfId="3432"/>
    <cellStyle name="Обычный 115 2" xfId="3433"/>
    <cellStyle name="Обычный 115 2 2" xfId="7147"/>
    <cellStyle name="Обычный 115 3" xfId="3434"/>
    <cellStyle name="Обычный 115 3 2" xfId="7148"/>
    <cellStyle name="Обычный 115 4" xfId="7146"/>
    <cellStyle name="Обычный 116" xfId="3435"/>
    <cellStyle name="Обычный 116 2" xfId="7149"/>
    <cellStyle name="Обычный 117" xfId="7788"/>
    <cellStyle name="Обычный 118" xfId="7790"/>
    <cellStyle name="Обычный 119" xfId="7793"/>
    <cellStyle name="Обычный 12" xfId="1458"/>
    <cellStyle name="Обычный 12 2" xfId="1459"/>
    <cellStyle name="Обычный 12 2 2" xfId="3436"/>
    <cellStyle name="Обычный 12 2 2 2" xfId="7150"/>
    <cellStyle name="Обычный 12 2 3" xfId="5391"/>
    <cellStyle name="Обычный 12 3" xfId="5390"/>
    <cellStyle name="Обычный 12_4П" xfId="3437"/>
    <cellStyle name="Обычный 120" xfId="7965"/>
    <cellStyle name="Обычный 121" xfId="7966"/>
    <cellStyle name="Обычный 122" xfId="7967"/>
    <cellStyle name="Обычный 123" xfId="7968"/>
    <cellStyle name="Обычный 124" xfId="7969"/>
    <cellStyle name="Обычный 125" xfId="7970"/>
    <cellStyle name="Обычный 126" xfId="7971"/>
    <cellStyle name="Обычный 127" xfId="7972"/>
    <cellStyle name="Обычный 128" xfId="7973"/>
    <cellStyle name="Обычный 129" xfId="7974"/>
    <cellStyle name="Обычный 13" xfId="1460"/>
    <cellStyle name="Обычный 13 2" xfId="1461"/>
    <cellStyle name="Обычный 13 2 2" xfId="3438"/>
    <cellStyle name="Обычный 13 2 2 2" xfId="7151"/>
    <cellStyle name="Обычный 13 2 3" xfId="3439"/>
    <cellStyle name="Обычный 13 2 3 2" xfId="7152"/>
    <cellStyle name="Обычный 13 2 4" xfId="5393"/>
    <cellStyle name="Обычный 13 3" xfId="5392"/>
    <cellStyle name="Обычный 130" xfId="7975"/>
    <cellStyle name="Обычный 131" xfId="7976"/>
    <cellStyle name="Обычный 132" xfId="7977"/>
    <cellStyle name="Обычный 133" xfId="7978"/>
    <cellStyle name="Обычный 134" xfId="7979"/>
    <cellStyle name="Обычный 135" xfId="7980"/>
    <cellStyle name="Обычный 136" xfId="7981"/>
    <cellStyle name="Обычный 137" xfId="7982"/>
    <cellStyle name="Обычный 138" xfId="7983"/>
    <cellStyle name="Обычный 139" xfId="7984"/>
    <cellStyle name="Обычный 14" xfId="1462"/>
    <cellStyle name="Обычный 14 2" xfId="1463"/>
    <cellStyle name="Обычный 14 2 2" xfId="3440"/>
    <cellStyle name="Обычный 14 2 2 2" xfId="7153"/>
    <cellStyle name="Обычный 14 2 3" xfId="5395"/>
    <cellStyle name="Обычный 14 3" xfId="3441"/>
    <cellStyle name="Обычный 14 3 2" xfId="7154"/>
    <cellStyle name="Обычный 14 4" xfId="5394"/>
    <cellStyle name="Обычный 140" xfId="7985"/>
    <cellStyle name="Обычный 15" xfId="1464"/>
    <cellStyle name="Обычный 15 2" xfId="1465"/>
    <cellStyle name="Обычный 15 2 2" xfId="3442"/>
    <cellStyle name="Обычный 15 2 2 2" xfId="7155"/>
    <cellStyle name="Обычный 15 2 3" xfId="5397"/>
    <cellStyle name="Обычный 15 3" xfId="3443"/>
    <cellStyle name="Обычный 15 3 2" xfId="7156"/>
    <cellStyle name="Обычный 15 4" xfId="5396"/>
    <cellStyle name="Обычный 16" xfId="1466"/>
    <cellStyle name="Обычный 16 2" xfId="1467"/>
    <cellStyle name="Обычный 16 2 2" xfId="3444"/>
    <cellStyle name="Обычный 16 2 2 2" xfId="7157"/>
    <cellStyle name="Обычный 16 2 3" xfId="3445"/>
    <cellStyle name="Обычный 16 2 3 2" xfId="7158"/>
    <cellStyle name="Обычный 16 2 4" xfId="5399"/>
    <cellStyle name="Обычный 16 3" xfId="3446"/>
    <cellStyle name="Обычный 16 3 2" xfId="7159"/>
    <cellStyle name="Обычный 16 4" xfId="3447"/>
    <cellStyle name="Обычный 16 4 2" xfId="7160"/>
    <cellStyle name="Обычный 16 5" xfId="5398"/>
    <cellStyle name="Обычный 17" xfId="1468"/>
    <cellStyle name="Обычный 17 2" xfId="1469"/>
    <cellStyle name="Обычный 17 2 2" xfId="3448"/>
    <cellStyle name="Обычный 17 2 2 2" xfId="7161"/>
    <cellStyle name="Обычный 17 2 3" xfId="3449"/>
    <cellStyle name="Обычный 17 2 3 2" xfId="7162"/>
    <cellStyle name="Обычный 17 2 4" xfId="5401"/>
    <cellStyle name="Обычный 17 3" xfId="3450"/>
    <cellStyle name="Обычный 17 3 2" xfId="7163"/>
    <cellStyle name="Обычный 17 4" xfId="5400"/>
    <cellStyle name="Обычный 18" xfId="1470"/>
    <cellStyle name="Обычный 18 2" xfId="1471"/>
    <cellStyle name="Обычный 18 2 2" xfId="3451"/>
    <cellStyle name="Обычный 18 2 2 2" xfId="3452"/>
    <cellStyle name="Обычный 18 2 2 2 2" xfId="7165"/>
    <cellStyle name="Обычный 18 2 2 3" xfId="3453"/>
    <cellStyle name="Обычный 18 2 2 3 2" xfId="7166"/>
    <cellStyle name="Обычный 18 2 2 4" xfId="7164"/>
    <cellStyle name="Обычный 18 2 3" xfId="5403"/>
    <cellStyle name="Обычный 18 3" xfId="5402"/>
    <cellStyle name="Обычный 18_4П" xfId="3454"/>
    <cellStyle name="Обычный 19" xfId="1472"/>
    <cellStyle name="Обычный 19 2" xfId="3455"/>
    <cellStyle name="Обычный 19 2 2" xfId="3456"/>
    <cellStyle name="Обычный 19 2 2 2" xfId="7168"/>
    <cellStyle name="Обычный 19 2 3" xfId="3457"/>
    <cellStyle name="Обычный 19 2 3 2" xfId="7169"/>
    <cellStyle name="Обычный 19 2 4" xfId="7167"/>
    <cellStyle name="Обычный 19 3" xfId="5404"/>
    <cellStyle name="Обычный 19_4П" xfId="3458"/>
    <cellStyle name="Обычный 2" xfId="7"/>
    <cellStyle name="Обычный 2 10" xfId="8"/>
    <cellStyle name="Обычный 2 10 2" xfId="3459"/>
    <cellStyle name="Обычный 2 10 2 2" xfId="7170"/>
    <cellStyle name="Обычный 2 10 3" xfId="1474"/>
    <cellStyle name="Обычный 2 10 3 2" xfId="5406"/>
    <cellStyle name="Обычный 2 10 4" xfId="3950"/>
    <cellStyle name="Обычный 2 11" xfId="1475"/>
    <cellStyle name="Обычный 2 11 2" xfId="3460"/>
    <cellStyle name="Обычный 2 11 2 2" xfId="7171"/>
    <cellStyle name="Обычный 2 11 3" xfId="5407"/>
    <cellStyle name="Обычный 2 12" xfId="1476"/>
    <cellStyle name="Обычный 2 12 2" xfId="3461"/>
    <cellStyle name="Обычный 2 12 2 2" xfId="7172"/>
    <cellStyle name="Обычный 2 12 3" xfId="5408"/>
    <cellStyle name="Обычный 2 13" xfId="3462"/>
    <cellStyle name="Обычный 2 13 2" xfId="7173"/>
    <cellStyle name="Обычный 2 14" xfId="1477"/>
    <cellStyle name="Обычный 2 14 2" xfId="5409"/>
    <cellStyle name="Обычный 2 15" xfId="1478"/>
    <cellStyle name="Обычный 2 15 2" xfId="5410"/>
    <cellStyle name="Обычный 2 16" xfId="3463"/>
    <cellStyle name="Обычный 2 16 2" xfId="7174"/>
    <cellStyle name="Обычный 2 17" xfId="3464"/>
    <cellStyle name="Обычный 2 17 2" xfId="7175"/>
    <cellStyle name="Обычный 2 18" xfId="1473"/>
    <cellStyle name="Обычный 2 18 2" xfId="5405"/>
    <cellStyle name="Обычный 2 19" xfId="3949"/>
    <cellStyle name="Обычный 2 2" xfId="1479"/>
    <cellStyle name="Обычный 2 2 10" xfId="3465"/>
    <cellStyle name="Обычный 2 2 10 2" xfId="7176"/>
    <cellStyle name="Обычный 2 2 11" xfId="3466"/>
    <cellStyle name="Обычный 2 2 11 2" xfId="7177"/>
    <cellStyle name="Обычный 2 2 12" xfId="5411"/>
    <cellStyle name="Обычный 2 2 2" xfId="1480"/>
    <cellStyle name="Обычный 2 2 2 2" xfId="1481"/>
    <cellStyle name="Обычный 2 2 2 2 2" xfId="3467"/>
    <cellStyle name="Обычный 2 2 2 2 2 2" xfId="7178"/>
    <cellStyle name="Обычный 2 2 2 2 3" xfId="5413"/>
    <cellStyle name="Обычный 2 2 2 3" xfId="3468"/>
    <cellStyle name="Обычный 2 2 2 3 2" xfId="7179"/>
    <cellStyle name="Обычный 2 2 2 4" xfId="5412"/>
    <cellStyle name="Обычный 2 2 2_1. ЖГРЭС_коррек ПР 2011-2015" xfId="1482"/>
    <cellStyle name="Обычный 2 2 3" xfId="1483"/>
    <cellStyle name="Обычный 2 2 3 2" xfId="3469"/>
    <cellStyle name="Обычный 2 2 3 2 2" xfId="7180"/>
    <cellStyle name="Обычный 2 2 3 3" xfId="5414"/>
    <cellStyle name="Обычный 2 2 4" xfId="1484"/>
    <cellStyle name="Обычный 2 2 4 2" xfId="1485"/>
    <cellStyle name="Обычный 2 2 4 2 2" xfId="5416"/>
    <cellStyle name="Обычный 2 2 4 3" xfId="5415"/>
    <cellStyle name="Обычный 2 2 5" xfId="1486"/>
    <cellStyle name="Обычный 2 2 5 2" xfId="1487"/>
    <cellStyle name="Обычный 2 2 5 2 2" xfId="5418"/>
    <cellStyle name="Обычный 2 2 5 3" xfId="1488"/>
    <cellStyle name="Обычный 2 2 5 3 2" xfId="5419"/>
    <cellStyle name="Обычный 2 2 5 4" xfId="5417"/>
    <cellStyle name="Обычный 2 2 6" xfId="1489"/>
    <cellStyle name="Обычный 2 2 6 2" xfId="5420"/>
    <cellStyle name="Обычный 2 2 7" xfId="1490"/>
    <cellStyle name="Обычный 2 2 7 2" xfId="5421"/>
    <cellStyle name="Обычный 2 2 8" xfId="1491"/>
    <cellStyle name="Обычный 2 2 8 2" xfId="5422"/>
    <cellStyle name="Обычный 2 2 9" xfId="3470"/>
    <cellStyle name="Обычный 2 2 9 2" xfId="7181"/>
    <cellStyle name="Обычный 2 2_1. ЖГРЭС_коррек ПР 2011-2015" xfId="1492"/>
    <cellStyle name="Обычный 2 20" xfId="7686"/>
    <cellStyle name="Обычный 2 21" xfId="7590"/>
    <cellStyle name="Обычный 2 22" xfId="7587"/>
    <cellStyle name="Обычный 2 23" xfId="7584"/>
    <cellStyle name="Обычный 2 24" xfId="7690"/>
    <cellStyle name="Обычный 2 25" xfId="7694"/>
    <cellStyle name="Обычный 2 26" xfId="7692"/>
    <cellStyle name="Обычный 2 27" xfId="7695"/>
    <cellStyle name="Обычный 2 28" xfId="7699"/>
    <cellStyle name="Обычный 2 29" xfId="7702"/>
    <cellStyle name="Обычный 2 3" xfId="1493"/>
    <cellStyle name="Обычный 2 3 2" xfId="1494"/>
    <cellStyle name="Обычный 2 3 2 2" xfId="1495"/>
    <cellStyle name="Обычный 2 3 2 2 2" xfId="5425"/>
    <cellStyle name="Обычный 2 3 2 3" xfId="1496"/>
    <cellStyle name="Обычный 2 3 2 3 2" xfId="3471"/>
    <cellStyle name="Обычный 2 3 2 3 2 2" xfId="7182"/>
    <cellStyle name="Обычный 2 3 2 3 3" xfId="3472"/>
    <cellStyle name="Обычный 2 3 2 3 3 2" xfId="7183"/>
    <cellStyle name="Обычный 2 3 2 3 4" xfId="5426"/>
    <cellStyle name="Обычный 2 3 2 4" xfId="3473"/>
    <cellStyle name="Обычный 2 3 2 4 2" xfId="7184"/>
    <cellStyle name="Обычный 2 3 2 5" xfId="3474"/>
    <cellStyle name="Обычный 2 3 2 5 2" xfId="7185"/>
    <cellStyle name="Обычный 2 3 2 6" xfId="5424"/>
    <cellStyle name="Обычный 2 3 2_4П" xfId="3475"/>
    <cellStyle name="Обычный 2 3 3" xfId="3476"/>
    <cellStyle name="Обычный 2 3 3 2" xfId="7186"/>
    <cellStyle name="Обычный 2 3 4" xfId="5423"/>
    <cellStyle name="Обычный 2 30" xfId="7701"/>
    <cellStyle name="Обычный 2 31" xfId="7705"/>
    <cellStyle name="Обычный 2 32" xfId="7707"/>
    <cellStyle name="Обычный 2 33" xfId="7708"/>
    <cellStyle name="Обычный 2 34" xfId="7709"/>
    <cellStyle name="Обычный 2 35" xfId="7712"/>
    <cellStyle name="Обычный 2 36" xfId="7713"/>
    <cellStyle name="Обычный 2 37" xfId="7717"/>
    <cellStyle name="Обычный 2 38" xfId="7718"/>
    <cellStyle name="Обычный 2 39" xfId="7720"/>
    <cellStyle name="Обычный 2 4" xfId="1497"/>
    <cellStyle name="Обычный 2 4 2" xfId="3477"/>
    <cellStyle name="Обычный 2 4 2 2" xfId="7187"/>
    <cellStyle name="Обычный 2 4 3" xfId="5427"/>
    <cellStyle name="Обычный 2 4 4" xfId="3478"/>
    <cellStyle name="Обычный 2 4 4 2" xfId="7188"/>
    <cellStyle name="Обычный 2 40" xfId="7721"/>
    <cellStyle name="Обычный 2 41" xfId="7726"/>
    <cellStyle name="Обычный 2 42" xfId="7724"/>
    <cellStyle name="Обычный 2 43" xfId="7723"/>
    <cellStyle name="Обычный 2 44" xfId="7727"/>
    <cellStyle name="Обычный 2 45" xfId="7732"/>
    <cellStyle name="Обычный 2 46" xfId="7733"/>
    <cellStyle name="Обычный 2 47" xfId="7736"/>
    <cellStyle name="Обычный 2 48" xfId="7738"/>
    <cellStyle name="Обычный 2 49" xfId="7740"/>
    <cellStyle name="Обычный 2 5" xfId="1498"/>
    <cellStyle name="Обычный 2 5 2" xfId="1499"/>
    <cellStyle name="Обычный 2 5 2 2" xfId="5429"/>
    <cellStyle name="Обычный 2 5 3" xfId="5428"/>
    <cellStyle name="Обычный 2 5_4П" xfId="3479"/>
    <cellStyle name="Обычный 2 50" xfId="7742"/>
    <cellStyle name="Обычный 2 51" xfId="7744"/>
    <cellStyle name="Обычный 2 52" xfId="7745"/>
    <cellStyle name="Обычный 2 53" xfId="7748"/>
    <cellStyle name="Обычный 2 54" xfId="7749"/>
    <cellStyle name="Обычный 2 55" xfId="7752"/>
    <cellStyle name="Обычный 2 56" xfId="7754"/>
    <cellStyle name="Обычный 2 57" xfId="7756"/>
    <cellStyle name="Обычный 2 58" xfId="7757"/>
    <cellStyle name="Обычный 2 59" xfId="7758"/>
    <cellStyle name="Обычный 2 6" xfId="1500"/>
    <cellStyle name="Обычный 2 6 2" xfId="1501"/>
    <cellStyle name="Обычный 2 6 2 2" xfId="5431"/>
    <cellStyle name="Обычный 2 6 3" xfId="3480"/>
    <cellStyle name="Обычный 2 6 3 2" xfId="7189"/>
    <cellStyle name="Обычный 2 6 4" xfId="3481"/>
    <cellStyle name="Обычный 2 6 4 2" xfId="7190"/>
    <cellStyle name="Обычный 2 6 5" xfId="5430"/>
    <cellStyle name="Обычный 2 6_4П" xfId="3482"/>
    <cellStyle name="Обычный 2 60" xfId="7762"/>
    <cellStyle name="Обычный 2 61" xfId="7763"/>
    <cellStyle name="Обычный 2 62" xfId="7765"/>
    <cellStyle name="Обычный 2 63" xfId="7770"/>
    <cellStyle name="Обычный 2 64" xfId="7769"/>
    <cellStyle name="Обычный 2 65" xfId="7772"/>
    <cellStyle name="Обычный 2 66" xfId="7775"/>
    <cellStyle name="Обычный 2 67" xfId="7776"/>
    <cellStyle name="Обычный 2 68" xfId="7780"/>
    <cellStyle name="Обычный 2 69" xfId="7778"/>
    <cellStyle name="Обычный 2 7" xfId="1502"/>
    <cellStyle name="Обычный 2 7 2" xfId="3483"/>
    <cellStyle name="Обычный 2 7 2 2" xfId="7191"/>
    <cellStyle name="Обычный 2 7 3" xfId="5432"/>
    <cellStyle name="Обычный 2 8" xfId="1503"/>
    <cellStyle name="Обычный 2 8 2" xfId="1504"/>
    <cellStyle name="Обычный 2 8 2 2" xfId="3484"/>
    <cellStyle name="Обычный 2 8 2 2 2" xfId="7192"/>
    <cellStyle name="Обычный 2 8 2 3" xfId="5434"/>
    <cellStyle name="Обычный 2 8 3" xfId="5433"/>
    <cellStyle name="Обычный 2 9" xfId="1505"/>
    <cellStyle name="Обычный 2 9 2" xfId="3485"/>
    <cellStyle name="Обычный 2 9 2 2" xfId="7193"/>
    <cellStyle name="Обычный 2 9 3" xfId="3486"/>
    <cellStyle name="Обычный 2 9 3 2" xfId="7194"/>
    <cellStyle name="Обычный 2 9 4" xfId="5435"/>
    <cellStyle name="Обычный 2 9_4П" xfId="3487"/>
    <cellStyle name="Обычный 2_1 квартал по новой форме" xfId="1506"/>
    <cellStyle name="Обычный 20" xfId="1507"/>
    <cellStyle name="Обычный 20 2" xfId="3488"/>
    <cellStyle name="Обычный 20 2 2" xfId="7195"/>
    <cellStyle name="Обычный 20 3" xfId="5436"/>
    <cellStyle name="Обычный 21" xfId="1508"/>
    <cellStyle name="Обычный 21 2" xfId="3489"/>
    <cellStyle name="Обычный 21 2 2" xfId="3490"/>
    <cellStyle name="Обычный 21 2 2 2" xfId="7197"/>
    <cellStyle name="Обычный 21 2 3" xfId="3491"/>
    <cellStyle name="Обычный 21 2 3 2" xfId="7198"/>
    <cellStyle name="Обычный 21 2 4" xfId="7196"/>
    <cellStyle name="Обычный 21 3" xfId="5437"/>
    <cellStyle name="Обычный 21_4П" xfId="3492"/>
    <cellStyle name="Обычный 22" xfId="1509"/>
    <cellStyle name="Обычный 22 2" xfId="3493"/>
    <cellStyle name="Обычный 22 2 2" xfId="3494"/>
    <cellStyle name="Обычный 22 2 2 2" xfId="7200"/>
    <cellStyle name="Обычный 22 2 3" xfId="3495"/>
    <cellStyle name="Обычный 22 2 3 2" xfId="7201"/>
    <cellStyle name="Обычный 22 2 4" xfId="7199"/>
    <cellStyle name="Обычный 22 3" xfId="5438"/>
    <cellStyle name="Обычный 22_4П" xfId="3496"/>
    <cellStyle name="Обычный 23" xfId="1510"/>
    <cellStyle name="Обычный 23 2" xfId="1511"/>
    <cellStyle name="Обычный 23 2 2" xfId="5440"/>
    <cellStyle name="Обычный 23 3" xfId="5439"/>
    <cellStyle name="Обычный 24" xfId="1512"/>
    <cellStyle name="Обычный 24 2" xfId="5441"/>
    <cellStyle name="Обычный 25" xfId="1513"/>
    <cellStyle name="Обычный 25 2" xfId="5442"/>
    <cellStyle name="Обычный 26" xfId="1514"/>
    <cellStyle name="Обычный 26 2" xfId="5443"/>
    <cellStyle name="Обычный 27" xfId="1515"/>
    <cellStyle name="Обычный 27 2" xfId="5444"/>
    <cellStyle name="Обычный 28" xfId="1516"/>
    <cellStyle name="Обычный 28 2" xfId="5445"/>
    <cellStyle name="Обычный 29" xfId="1517"/>
    <cellStyle name="Обычный 29 2" xfId="5446"/>
    <cellStyle name="Обычный 3" xfId="2"/>
    <cellStyle name="Обычный 3 10" xfId="3497"/>
    <cellStyle name="Обычный 3 10 2" xfId="3498"/>
    <cellStyle name="Обычный 3 10 2 2" xfId="7203"/>
    <cellStyle name="Обычный 3 10 3" xfId="3499"/>
    <cellStyle name="Обычный 3 10 3 2" xfId="7204"/>
    <cellStyle name="Обычный 3 10 4" xfId="7202"/>
    <cellStyle name="Обычный 3 11" xfId="3500"/>
    <cellStyle name="Обычный 3 11 2" xfId="7205"/>
    <cellStyle name="Обычный 3 12" xfId="3501"/>
    <cellStyle name="Обычный 3 12 2" xfId="7206"/>
    <cellStyle name="Обычный 3 13" xfId="15"/>
    <cellStyle name="Обычный 3 13 2" xfId="3955"/>
    <cellStyle name="Обычный 3 14" xfId="3945"/>
    <cellStyle name="Обычный 3 2" xfId="1"/>
    <cellStyle name="Обычный 3 2 2" xfId="1518"/>
    <cellStyle name="Обычный 3 2 2 2" xfId="18"/>
    <cellStyle name="Обычный 3 2 2 2 2" xfId="5"/>
    <cellStyle name="Обычный 3 2 2 2 2 2" xfId="3927"/>
    <cellStyle name="Обычный 3 2 2 2 2 2 2" xfId="7514"/>
    <cellStyle name="Обычный 3 2 2 2 2 3" xfId="3947"/>
    <cellStyle name="Обычный 3 2 2 2 3" xfId="3958"/>
    <cellStyle name="Обычный 3 2 2 3" xfId="3502"/>
    <cellStyle name="Обычный 3 2 2 3 2" xfId="7207"/>
    <cellStyle name="Обычный 3 2 2 4" xfId="3503"/>
    <cellStyle name="Обычный 3 2 2 4 2" xfId="7208"/>
    <cellStyle name="Обычный 3 2 2 5" xfId="13"/>
    <cellStyle name="Обычный 3 2 2 5 2" xfId="3953"/>
    <cellStyle name="Обычный 3 2 2 6" xfId="5447"/>
    <cellStyle name="Обычный 3 2 2_4П" xfId="3504"/>
    <cellStyle name="Обычный 3 2 3" xfId="1519"/>
    <cellStyle name="Обычный 3 2 3 2" xfId="3505"/>
    <cellStyle name="Обычный 3 2 3 2 2" xfId="7209"/>
    <cellStyle name="Обычный 3 2 3 3" xfId="5448"/>
    <cellStyle name="Обычный 3 2 4" xfId="1520"/>
    <cellStyle name="Обычный 3 2 4 2" xfId="3506"/>
    <cellStyle name="Обычный 3 2 4 2 2" xfId="7210"/>
    <cellStyle name="Обычный 3 2 4 3" xfId="3507"/>
    <cellStyle name="Обычный 3 2 4 3 2" xfId="7211"/>
    <cellStyle name="Обычный 3 2 4 4" xfId="5449"/>
    <cellStyle name="Обычный 3 2 5" xfId="3508"/>
    <cellStyle name="Обычный 3 2 5 2" xfId="7212"/>
    <cellStyle name="Обычный 3 2 6" xfId="3509"/>
    <cellStyle name="Обычный 3 2 6 2" xfId="7213"/>
    <cellStyle name="Обычный 3 2 7" xfId="1925"/>
    <cellStyle name="Обычный 3 2 7 2" xfId="5699"/>
    <cellStyle name="Обычный 3 2 8" xfId="3510"/>
    <cellStyle name="Обычный 3 2 8 2" xfId="7214"/>
    <cellStyle name="Обычный 3 2 9" xfId="3944"/>
    <cellStyle name="Обычный 3 3" xfId="1521"/>
    <cellStyle name="Обычный 3 3 2" xfId="1522"/>
    <cellStyle name="Обычный 3 3 2 2" xfId="5451"/>
    <cellStyle name="Обычный 3 3 3" xfId="1926"/>
    <cellStyle name="Обычный 3 3 3 2" xfId="3511"/>
    <cellStyle name="Обычный 3 3 3 2 2" xfId="7215"/>
    <cellStyle name="Обычный 3 3 3 3" xfId="3512"/>
    <cellStyle name="Обычный 3 3 3 3 2" xfId="7216"/>
    <cellStyle name="Обычный 3 3 3 4" xfId="5700"/>
    <cellStyle name="Обычный 3 3 4" xfId="5450"/>
    <cellStyle name="Обычный 3 3_4П" xfId="3513"/>
    <cellStyle name="Обычный 3 4" xfId="1523"/>
    <cellStyle name="Обычный 3 4 2" xfId="1524"/>
    <cellStyle name="Обычный 3 4 2 2" xfId="1525"/>
    <cellStyle name="Обычный 3 4 2 2 2" xfId="5454"/>
    <cellStyle name="Обычный 3 4 2 3" xfId="5453"/>
    <cellStyle name="Обычный 3 4 3" xfId="1526"/>
    <cellStyle name="Обычный 3 4 3 2" xfId="1527"/>
    <cellStyle name="Обычный 3 4 3 2 2" xfId="3514"/>
    <cellStyle name="Обычный 3 4 3 2 2 2" xfId="7217"/>
    <cellStyle name="Обычный 3 4 3 2 3" xfId="3515"/>
    <cellStyle name="Обычный 3 4 3 2 3 2" xfId="7218"/>
    <cellStyle name="Обычный 3 4 3 2 4" xfId="5456"/>
    <cellStyle name="Обычный 3 4 3 3" xfId="5455"/>
    <cellStyle name="Обычный 3 4 4" xfId="3516"/>
    <cellStyle name="Обычный 3 4 4 2" xfId="7219"/>
    <cellStyle name="Обычный 3 4 5" xfId="5452"/>
    <cellStyle name="Обычный 3 5" xfId="1528"/>
    <cellStyle name="Обычный 3 5 2" xfId="1529"/>
    <cellStyle name="Обычный 3 5 2 2" xfId="5458"/>
    <cellStyle name="Обычный 3 5 3" xfId="3517"/>
    <cellStyle name="Обычный 3 5 3 2" xfId="7220"/>
    <cellStyle name="Обычный 3 5 4" xfId="5457"/>
    <cellStyle name="Обычный 3 6" xfId="1530"/>
    <cellStyle name="Обычный 3 6 2" xfId="3518"/>
    <cellStyle name="Обычный 3 6 2 2" xfId="3519"/>
    <cellStyle name="Обычный 3 6 2 2 2" xfId="7222"/>
    <cellStyle name="Обычный 3 6 2 3" xfId="3520"/>
    <cellStyle name="Обычный 3 6 2 3 2" xfId="7223"/>
    <cellStyle name="Обычный 3 6 2 4" xfId="7221"/>
    <cellStyle name="Обычный 3 6 3" xfId="3521"/>
    <cellStyle name="Обычный 3 6 3 2" xfId="3522"/>
    <cellStyle name="Обычный 3 6 3 2 2" xfId="7225"/>
    <cellStyle name="Обычный 3 6 3 3" xfId="3523"/>
    <cellStyle name="Обычный 3 6 3 3 2" xfId="7226"/>
    <cellStyle name="Обычный 3 6 3 4" xfId="7224"/>
    <cellStyle name="Обычный 3 6 4" xfId="3524"/>
    <cellStyle name="Обычный 3 6 4 2" xfId="7227"/>
    <cellStyle name="Обычный 3 6 5" xfId="3525"/>
    <cellStyle name="Обычный 3 6 5 2" xfId="7228"/>
    <cellStyle name="Обычный 3 6 6" xfId="5459"/>
    <cellStyle name="Обычный 3 6_4П" xfId="3526"/>
    <cellStyle name="Обычный 3 7" xfId="3527"/>
    <cellStyle name="Обычный 3 7 2" xfId="7229"/>
    <cellStyle name="Обычный 3 8" xfId="3528"/>
    <cellStyle name="Обычный 3 8 2" xfId="7230"/>
    <cellStyle name="Обычный 3 9" xfId="3529"/>
    <cellStyle name="Обычный 3 9 2" xfId="7231"/>
    <cellStyle name="Обычный 3_3БК_140711" xfId="1531"/>
    <cellStyle name="Обычный 30" xfId="1532"/>
    <cellStyle name="Обычный 30 2" xfId="5460"/>
    <cellStyle name="Обычный 31" xfId="1533"/>
    <cellStyle name="Обычный 31 2" xfId="5461"/>
    <cellStyle name="Обычный 32" xfId="1534"/>
    <cellStyle name="Обычный 32 2" xfId="5462"/>
    <cellStyle name="Обычный 33" xfId="1535"/>
    <cellStyle name="Обычный 33 2" xfId="5463"/>
    <cellStyle name="Обычный 34" xfId="1536"/>
    <cellStyle name="Обычный 34 2" xfId="5464"/>
    <cellStyle name="Обычный 35" xfId="1537"/>
    <cellStyle name="Обычный 35 2" xfId="5465"/>
    <cellStyle name="Обычный 36" xfId="1538"/>
    <cellStyle name="Обычный 36 2" xfId="5466"/>
    <cellStyle name="Обычный 37" xfId="1539"/>
    <cellStyle name="Обычный 37 2" xfId="5467"/>
    <cellStyle name="Обычный 38" xfId="1540"/>
    <cellStyle name="Обычный 38 2" xfId="5468"/>
    <cellStyle name="Обычный 39" xfId="1541"/>
    <cellStyle name="Обычный 39 2" xfId="5469"/>
    <cellStyle name="Обычный 4" xfId="6"/>
    <cellStyle name="Обычный 4 10" xfId="3530"/>
    <cellStyle name="Обычный 4 10 2" xfId="3531"/>
    <cellStyle name="Обычный 4 10 2 2" xfId="7233"/>
    <cellStyle name="Обычный 4 10 3" xfId="3532"/>
    <cellStyle name="Обычный 4 10 3 2" xfId="7234"/>
    <cellStyle name="Обычный 4 10 4" xfId="7232"/>
    <cellStyle name="Обычный 4 11" xfId="3533"/>
    <cellStyle name="Обычный 4 11 2" xfId="3534"/>
    <cellStyle name="Обычный 4 11 2 2" xfId="7236"/>
    <cellStyle name="Обычный 4 11 3" xfId="3535"/>
    <cellStyle name="Обычный 4 11 3 2" xfId="7237"/>
    <cellStyle name="Обычный 4 11 4" xfId="7235"/>
    <cellStyle name="Обычный 4 12" xfId="3536"/>
    <cellStyle name="Обычный 4 12 2" xfId="3537"/>
    <cellStyle name="Обычный 4 12 2 2" xfId="7239"/>
    <cellStyle name="Обычный 4 12 3" xfId="3538"/>
    <cellStyle name="Обычный 4 12 3 2" xfId="7240"/>
    <cellStyle name="Обычный 4 12 4" xfId="7238"/>
    <cellStyle name="Обычный 4 13" xfId="3539"/>
    <cellStyle name="Обычный 4 13 2" xfId="3540"/>
    <cellStyle name="Обычный 4 13 2 2" xfId="7242"/>
    <cellStyle name="Обычный 4 13 3" xfId="3541"/>
    <cellStyle name="Обычный 4 13 3 2" xfId="7243"/>
    <cellStyle name="Обычный 4 13 4" xfId="7241"/>
    <cellStyle name="Обычный 4 14" xfId="3542"/>
    <cellStyle name="Обычный 4 14 2" xfId="3543"/>
    <cellStyle name="Обычный 4 14 2 2" xfId="7245"/>
    <cellStyle name="Обычный 4 14 3" xfId="3544"/>
    <cellStyle name="Обычный 4 14 3 2" xfId="7246"/>
    <cellStyle name="Обычный 4 14 4" xfId="7244"/>
    <cellStyle name="Обычный 4 15" xfId="3545"/>
    <cellStyle name="Обычный 4 15 2" xfId="7247"/>
    <cellStyle name="Обычный 4 16" xfId="3546"/>
    <cellStyle name="Обычный 4 16 2" xfId="7248"/>
    <cellStyle name="Обычный 4 17" xfId="3948"/>
    <cellStyle name="Обычный 4 2" xfId="9"/>
    <cellStyle name="Обычный 4 2 10" xfId="3951"/>
    <cellStyle name="Обычный 4 2 2" xfId="3547"/>
    <cellStyle name="Обычный 4 2 2 2" xfId="3548"/>
    <cellStyle name="Обычный 4 2 2 2 2" xfId="3549"/>
    <cellStyle name="Обычный 4 2 2 2 2 2" xfId="7251"/>
    <cellStyle name="Обычный 4 2 2 2 3" xfId="3550"/>
    <cellStyle name="Обычный 4 2 2 2 3 2" xfId="7252"/>
    <cellStyle name="Обычный 4 2 2 2 4" xfId="7250"/>
    <cellStyle name="Обычный 4 2 2 3" xfId="3551"/>
    <cellStyle name="Обычный 4 2 2 3 2" xfId="7253"/>
    <cellStyle name="Обычный 4 2 2 4" xfId="3552"/>
    <cellStyle name="Обычный 4 2 2 4 2" xfId="7254"/>
    <cellStyle name="Обычный 4 2 2 5" xfId="7249"/>
    <cellStyle name="Обычный 4 2 2_4П" xfId="3553"/>
    <cellStyle name="Обычный 4 2 3" xfId="3554"/>
    <cellStyle name="Обычный 4 2 3 2" xfId="3555"/>
    <cellStyle name="Обычный 4 2 3 2 2" xfId="7256"/>
    <cellStyle name="Обычный 4 2 3 3" xfId="3556"/>
    <cellStyle name="Обычный 4 2 3 3 2" xfId="7257"/>
    <cellStyle name="Обычный 4 2 3 4" xfId="7255"/>
    <cellStyle name="Обычный 4 2 4" xfId="1543"/>
    <cellStyle name="Обычный 4 2 4 2" xfId="5470"/>
    <cellStyle name="Обычный 4 2 5" xfId="3932"/>
    <cellStyle name="Обычный 4 2 5 2" xfId="7519"/>
    <cellStyle name="Обычный 4 2 6" xfId="3930"/>
    <cellStyle name="Обычный 4 2 6 2" xfId="7517"/>
    <cellStyle name="Обычный 4 2 7" xfId="3931"/>
    <cellStyle name="Обычный 4 2 7 2" xfId="7518"/>
    <cellStyle name="Обычный 4 2 8" xfId="3935"/>
    <cellStyle name="Обычный 4 2 8 2" xfId="7521"/>
    <cellStyle name="Обычный 4 2 9" xfId="3933"/>
    <cellStyle name="Обычный 4 2 9 2" xfId="7520"/>
    <cellStyle name="Обычный 4 2_4П" xfId="3557"/>
    <cellStyle name="Обычный 4 3" xfId="1544"/>
    <cellStyle name="Обычный 4 3 2" xfId="1545"/>
    <cellStyle name="Обычный 4 3 2 2" xfId="5472"/>
    <cellStyle name="Обычный 4 3 3" xfId="3558"/>
    <cellStyle name="Обычный 4 3 3 2" xfId="7258"/>
    <cellStyle name="Обычный 4 3 4" xfId="3559"/>
    <cellStyle name="Обычный 4 3 4 2" xfId="7259"/>
    <cellStyle name="Обычный 4 3 5" xfId="3560"/>
    <cellStyle name="Обычный 4 3 5 2" xfId="7260"/>
    <cellStyle name="Обычный 4 3 6" xfId="3561"/>
    <cellStyle name="Обычный 4 3 6 2" xfId="7261"/>
    <cellStyle name="Обычный 4 3 7" xfId="5471"/>
    <cellStyle name="Обычный 4 3_4П" xfId="3562"/>
    <cellStyle name="Обычный 4 4" xfId="1546"/>
    <cellStyle name="Обычный 4 4 2" xfId="3563"/>
    <cellStyle name="Обычный 4 4 2 2" xfId="3564"/>
    <cellStyle name="Обычный 4 4 2 2 2" xfId="7263"/>
    <cellStyle name="Обычный 4 4 2 3" xfId="3565"/>
    <cellStyle name="Обычный 4 4 2 3 2" xfId="7264"/>
    <cellStyle name="Обычный 4 4 2 4" xfId="7262"/>
    <cellStyle name="Обычный 4 4 3" xfId="3566"/>
    <cellStyle name="Обычный 4 4 3 2" xfId="7265"/>
    <cellStyle name="Обычный 4 4 4" xfId="3567"/>
    <cellStyle name="Обычный 4 4 4 2" xfId="7266"/>
    <cellStyle name="Обычный 4 4 5" xfId="5473"/>
    <cellStyle name="Обычный 4 4_4П" xfId="3568"/>
    <cellStyle name="Обычный 4 5" xfId="1547"/>
    <cellStyle name="Обычный 4 5 2" xfId="1548"/>
    <cellStyle name="Обычный 4 5 2 2" xfId="3569"/>
    <cellStyle name="Обычный 4 5 2 2 2" xfId="7267"/>
    <cellStyle name="Обычный 4 5 2 3" xfId="3570"/>
    <cellStyle name="Обычный 4 5 2 3 2" xfId="7268"/>
    <cellStyle name="Обычный 4 5 2 4" xfId="5475"/>
    <cellStyle name="Обычный 4 5 3" xfId="3571"/>
    <cellStyle name="Обычный 4 5 3 2" xfId="7269"/>
    <cellStyle name="Обычный 4 5 4" xfId="3572"/>
    <cellStyle name="Обычный 4 5 4 2" xfId="7270"/>
    <cellStyle name="Обычный 4 5 5" xfId="3573"/>
    <cellStyle name="Обычный 4 5 5 2" xfId="7271"/>
    <cellStyle name="Обычный 4 5 6" xfId="5474"/>
    <cellStyle name="Обычный 4 6" xfId="1549"/>
    <cellStyle name="Обычный 4 6 2" xfId="3574"/>
    <cellStyle name="Обычный 4 6 2 2" xfId="7272"/>
    <cellStyle name="Обычный 4 6 3" xfId="3575"/>
    <cellStyle name="Обычный 4 6 3 2" xfId="7273"/>
    <cellStyle name="Обычный 4 6 4" xfId="5476"/>
    <cellStyle name="Обычный 4 7" xfId="3576"/>
    <cellStyle name="Обычный 4 7 2" xfId="3577"/>
    <cellStyle name="Обычный 4 7 2 2" xfId="7275"/>
    <cellStyle name="Обычный 4 7 3" xfId="3578"/>
    <cellStyle name="Обычный 4 7 3 2" xfId="7276"/>
    <cellStyle name="Обычный 4 7 4" xfId="7274"/>
    <cellStyle name="Обычный 4 8" xfId="3579"/>
    <cellStyle name="Обычный 4 8 2" xfId="3580"/>
    <cellStyle name="Обычный 4 8 2 2" xfId="7278"/>
    <cellStyle name="Обычный 4 8 3" xfId="3581"/>
    <cellStyle name="Обычный 4 8 3 2" xfId="7279"/>
    <cellStyle name="Обычный 4 8 4" xfId="7277"/>
    <cellStyle name="Обычный 4 9" xfId="3582"/>
    <cellStyle name="Обычный 4 9 2" xfId="3583"/>
    <cellStyle name="Обычный 4 9 2 2" xfId="7281"/>
    <cellStyle name="Обычный 4 9 3" xfId="3584"/>
    <cellStyle name="Обычный 4 9 3 2" xfId="7282"/>
    <cellStyle name="Обычный 4 9 4" xfId="7280"/>
    <cellStyle name="Обычный 4_3БК_140711" xfId="1550"/>
    <cellStyle name="Обычный 40" xfId="1551"/>
    <cellStyle name="Обычный 40 2" xfId="5477"/>
    <cellStyle name="Обычный 41" xfId="1552"/>
    <cellStyle name="Обычный 41 2" xfId="5478"/>
    <cellStyle name="Обычный 42" xfId="1553"/>
    <cellStyle name="Обычный 42 2" xfId="5479"/>
    <cellStyle name="Обычный 43" xfId="1554"/>
    <cellStyle name="Обычный 43 2" xfId="5480"/>
    <cellStyle name="Обычный 44" xfId="1555"/>
    <cellStyle name="Обычный 44 2" xfId="5481"/>
    <cellStyle name="Обычный 45" xfId="1556"/>
    <cellStyle name="Обычный 45 2" xfId="3585"/>
    <cellStyle name="Обычный 45 2 2" xfId="7283"/>
    <cellStyle name="Обычный 45 3" xfId="3586"/>
    <cellStyle name="Обычный 45 3 2" xfId="7284"/>
    <cellStyle name="Обычный 45 4" xfId="5482"/>
    <cellStyle name="Обычный 46" xfId="3587"/>
    <cellStyle name="Обычный 46 2" xfId="3588"/>
    <cellStyle name="Обычный 46 2 2" xfId="7286"/>
    <cellStyle name="Обычный 46 3" xfId="3589"/>
    <cellStyle name="Обычный 46 3 2" xfId="7287"/>
    <cellStyle name="Обычный 46 4" xfId="7285"/>
    <cellStyle name="Обычный 47" xfId="3590"/>
    <cellStyle name="Обычный 47 2" xfId="3591"/>
    <cellStyle name="Обычный 47 2 2" xfId="7289"/>
    <cellStyle name="Обычный 47 3" xfId="3592"/>
    <cellStyle name="Обычный 47 3 2" xfId="7290"/>
    <cellStyle name="Обычный 47 4" xfId="7288"/>
    <cellStyle name="Обычный 48" xfId="3593"/>
    <cellStyle name="Обычный 48 2" xfId="3594"/>
    <cellStyle name="Обычный 48 2 2" xfId="7292"/>
    <cellStyle name="Обычный 48 3" xfId="3595"/>
    <cellStyle name="Обычный 48 3 2" xfId="7293"/>
    <cellStyle name="Обычный 48 4" xfId="7291"/>
    <cellStyle name="Обычный 49" xfId="3596"/>
    <cellStyle name="Обычный 49 2" xfId="3597"/>
    <cellStyle name="Обычный 49 2 2" xfId="7295"/>
    <cellStyle name="Обычный 49 3" xfId="3598"/>
    <cellStyle name="Обычный 49 3 2" xfId="7296"/>
    <cellStyle name="Обычный 49 4" xfId="7294"/>
    <cellStyle name="Обычный 5" xfId="1557"/>
    <cellStyle name="Обычный 5 2" xfId="1558"/>
    <cellStyle name="Обычный 5 2 2" xfId="3599"/>
    <cellStyle name="Обычный 5 2 2 2" xfId="7297"/>
    <cellStyle name="Обычный 5 2 3" xfId="5484"/>
    <cellStyle name="Обычный 5 3" xfId="1559"/>
    <cellStyle name="Обычный 5 3 2" xfId="5485"/>
    <cellStyle name="Обычный 5 4" xfId="1560"/>
    <cellStyle name="Обычный 5 4 2" xfId="5486"/>
    <cellStyle name="Обычный 5 5" xfId="3600"/>
    <cellStyle name="Обычный 5 5 2" xfId="7298"/>
    <cellStyle name="Обычный 5 6" xfId="3601"/>
    <cellStyle name="Обычный 5 6 2" xfId="7299"/>
    <cellStyle name="Обычный 5 7" xfId="3602"/>
    <cellStyle name="Обычный 5 7 2" xfId="7300"/>
    <cellStyle name="Обычный 5 8" xfId="5483"/>
    <cellStyle name="Обычный 5_4П" xfId="3603"/>
    <cellStyle name="Обычный 50" xfId="3604"/>
    <cellStyle name="Обычный 50 2" xfId="7301"/>
    <cellStyle name="Обычный 51" xfId="3605"/>
    <cellStyle name="Обычный 51 2" xfId="7302"/>
    <cellStyle name="Обычный 52" xfId="3606"/>
    <cellStyle name="Обычный 52 2" xfId="7303"/>
    <cellStyle name="Обычный 53" xfId="3607"/>
    <cellStyle name="Обычный 53 2" xfId="7304"/>
    <cellStyle name="Обычный 54" xfId="3608"/>
    <cellStyle name="Обычный 54 2" xfId="7305"/>
    <cellStyle name="Обычный 55" xfId="3609"/>
    <cellStyle name="Обычный 55 2" xfId="7306"/>
    <cellStyle name="Обычный 56" xfId="3939"/>
    <cellStyle name="Обычный 57" xfId="3940"/>
    <cellStyle name="Обычный 58" xfId="3941"/>
    <cellStyle name="Обычный 59" xfId="3942"/>
    <cellStyle name="Обычный 6" xfId="1561"/>
    <cellStyle name="Обычный 6 2" xfId="1562"/>
    <cellStyle name="Обычный 6 2 2" xfId="3610"/>
    <cellStyle name="Обычный 6 2 2 2" xfId="7307"/>
    <cellStyle name="Обычный 6 2 3" xfId="5488"/>
    <cellStyle name="Обычный 6 3" xfId="3611"/>
    <cellStyle name="Обычный 6 3 2" xfId="7308"/>
    <cellStyle name="Обычный 6 4" xfId="5487"/>
    <cellStyle name="Обычный 6_4П" xfId="3612"/>
    <cellStyle name="Обычный 60" xfId="3943"/>
    <cellStyle name="Обычный 61" xfId="7510"/>
    <cellStyle name="Обычный 62" xfId="7687"/>
    <cellStyle name="Обычный 63" xfId="7591"/>
    <cellStyle name="Обычный 64" xfId="7589"/>
    <cellStyle name="Обычный 65" xfId="7588"/>
    <cellStyle name="Обычный 66" xfId="7688"/>
    <cellStyle name="Обычный 67" xfId="7689"/>
    <cellStyle name="Обычный 68" xfId="7691"/>
    <cellStyle name="Обычный 69" xfId="7696"/>
    <cellStyle name="Обычный 7" xfId="1563"/>
    <cellStyle name="Обычный 7 2" xfId="1564"/>
    <cellStyle name="Обычный 7 2 2" xfId="1565"/>
    <cellStyle name="Обычный 7 2 2 2" xfId="3613"/>
    <cellStyle name="Обычный 7 2 2 2 2" xfId="3614"/>
    <cellStyle name="Обычный 7 2 2 2 2 2" xfId="7310"/>
    <cellStyle name="Обычный 7 2 2 2 3" xfId="3615"/>
    <cellStyle name="Обычный 7 2 2 2 3 2" xfId="7311"/>
    <cellStyle name="Обычный 7 2 2 2 4" xfId="7309"/>
    <cellStyle name="Обычный 7 2 2 3" xfId="5491"/>
    <cellStyle name="Обычный 7 2 3" xfId="5490"/>
    <cellStyle name="Обычный 7 3" xfId="1566"/>
    <cellStyle name="Обычный 7 3 2" xfId="3616"/>
    <cellStyle name="Обычный 7 3 2 2" xfId="7312"/>
    <cellStyle name="Обычный 7 3 3" xfId="5492"/>
    <cellStyle name="Обычный 7 4" xfId="1567"/>
    <cellStyle name="Обычный 7 4 2" xfId="5493"/>
    <cellStyle name="Обычный 7 5" xfId="3617"/>
    <cellStyle name="Обычный 7 5 2" xfId="7313"/>
    <cellStyle name="Обычный 7 6" xfId="5489"/>
    <cellStyle name="Обычный 7_1 вариант (ФОТ-454319)1" xfId="1568"/>
    <cellStyle name="Обычный 70" xfId="7697"/>
    <cellStyle name="Обычный 71" xfId="7698"/>
    <cellStyle name="Обычный 72" xfId="7703"/>
    <cellStyle name="Обычный 73" xfId="7700"/>
    <cellStyle name="Обычный 74" xfId="7706"/>
    <cellStyle name="Обычный 75" xfId="7704"/>
    <cellStyle name="Обычный 76" xfId="7710"/>
    <cellStyle name="Обычный 77" xfId="7711"/>
    <cellStyle name="Обычный 78" xfId="7716"/>
    <cellStyle name="Обычный 79" xfId="7714"/>
    <cellStyle name="Обычный 8" xfId="1569"/>
    <cellStyle name="Обычный 8 2" xfId="1570"/>
    <cellStyle name="Обычный 8 2 2" xfId="1571"/>
    <cellStyle name="Обычный 8 2 2 2" xfId="5496"/>
    <cellStyle name="Обычный 8 2 3" xfId="3618"/>
    <cellStyle name="Обычный 8 2 3 2" xfId="7314"/>
    <cellStyle name="Обычный 8 2 4" xfId="3619"/>
    <cellStyle name="Обычный 8 2 4 2" xfId="7315"/>
    <cellStyle name="Обычный 8 2 5" xfId="5495"/>
    <cellStyle name="Обычный 8 3" xfId="1572"/>
    <cellStyle name="Обычный 8 3 2" xfId="3620"/>
    <cellStyle name="Обычный 8 3 2 2" xfId="7316"/>
    <cellStyle name="Обычный 8 3 3" xfId="5497"/>
    <cellStyle name="Обычный 8 4" xfId="5494"/>
    <cellStyle name="Обычный 8_4П" xfId="3621"/>
    <cellStyle name="Обычный 80" xfId="7715"/>
    <cellStyle name="Обычный 81" xfId="7719"/>
    <cellStyle name="Обычный 82" xfId="7725"/>
    <cellStyle name="Обычный 83" xfId="7722"/>
    <cellStyle name="Обычный 84" xfId="7728"/>
    <cellStyle name="Обычный 85" xfId="7729"/>
    <cellStyle name="Обычный 86" xfId="7730"/>
    <cellStyle name="Обычный 87" xfId="7731"/>
    <cellStyle name="Обычный 88" xfId="7735"/>
    <cellStyle name="Обычный 89" xfId="7734"/>
    <cellStyle name="Обычный 9" xfId="1573"/>
    <cellStyle name="Обычный 9 2" xfId="1574"/>
    <cellStyle name="Обычный 9 2 2" xfId="1575"/>
    <cellStyle name="Обычный 9 2 2 2" xfId="5500"/>
    <cellStyle name="Обычный 9 2 3" xfId="3622"/>
    <cellStyle name="Обычный 9 2 3 2" xfId="7317"/>
    <cellStyle name="Обычный 9 2 4" xfId="5499"/>
    <cellStyle name="Обычный 9 3" xfId="1576"/>
    <cellStyle name="Обычный 9 3 2" xfId="5501"/>
    <cellStyle name="Обычный 9 4" xfId="1577"/>
    <cellStyle name="Обычный 9 4 2" xfId="5502"/>
    <cellStyle name="Обычный 9 5" xfId="3623"/>
    <cellStyle name="Обычный 9 5 2" xfId="7318"/>
    <cellStyle name="Обычный 9 6" xfId="5498"/>
    <cellStyle name="Обычный 9_4П" xfId="3624"/>
    <cellStyle name="Обычный 90" xfId="7737"/>
    <cellStyle name="Обычный 91" xfId="7739"/>
    <cellStyle name="Обычный 92" xfId="7741"/>
    <cellStyle name="Обычный 93" xfId="7743"/>
    <cellStyle name="Обычный 94" xfId="7746"/>
    <cellStyle name="Обычный 95" xfId="7747"/>
    <cellStyle name="Обычный 96" xfId="7750"/>
    <cellStyle name="Обычный 97" xfId="7751"/>
    <cellStyle name="Обычный 98" xfId="7753"/>
    <cellStyle name="Обычный 99" xfId="7755"/>
    <cellStyle name="п" xfId="1578"/>
    <cellStyle name="п 10" xfId="5503"/>
    <cellStyle name="п 2" xfId="1579"/>
    <cellStyle name="п 2 2" xfId="3625"/>
    <cellStyle name="п 2 2 2" xfId="7319"/>
    <cellStyle name="п 2 3" xfId="5504"/>
    <cellStyle name="п 3" xfId="1580"/>
    <cellStyle name="п 3 2" xfId="3626"/>
    <cellStyle name="п 3 2 2" xfId="7320"/>
    <cellStyle name="п 3 3" xfId="5505"/>
    <cellStyle name="п 4" xfId="1581"/>
    <cellStyle name="п 4 2" xfId="3627"/>
    <cellStyle name="п 4 2 2" xfId="7321"/>
    <cellStyle name="п 4 3" xfId="5506"/>
    <cellStyle name="п 5" xfId="1582"/>
    <cellStyle name="п 5 2" xfId="3628"/>
    <cellStyle name="п 5 2 2" xfId="7322"/>
    <cellStyle name="п 5 3" xfId="5507"/>
    <cellStyle name="п 6" xfId="1583"/>
    <cellStyle name="п 6 2" xfId="3629"/>
    <cellStyle name="п 6 2 2" xfId="7323"/>
    <cellStyle name="п 6 3" xfId="5508"/>
    <cellStyle name="п 7" xfId="1584"/>
    <cellStyle name="п 7 2" xfId="3630"/>
    <cellStyle name="п 7 2 2" xfId="7324"/>
    <cellStyle name="п 7 3" xfId="5509"/>
    <cellStyle name="п 8" xfId="1585"/>
    <cellStyle name="п 8 2" xfId="3631"/>
    <cellStyle name="п 8 2 2" xfId="7325"/>
    <cellStyle name="п 8 3" xfId="5510"/>
    <cellStyle name="п 9" xfId="3632"/>
    <cellStyle name="п 9 2" xfId="7326"/>
    <cellStyle name="Плохой 2" xfId="1586"/>
    <cellStyle name="Плохой 2 2" xfId="3633"/>
    <cellStyle name="Плохой 2 2 2" xfId="7327"/>
    <cellStyle name="Плохой 2 3" xfId="5511"/>
    <cellStyle name="Плохой 3" xfId="1587"/>
    <cellStyle name="Плохой 3 2" xfId="3634"/>
    <cellStyle name="Плохой 3 2 2" xfId="7328"/>
    <cellStyle name="Плохой 3 3" xfId="5512"/>
    <cellStyle name="Подгруппа" xfId="3635"/>
    <cellStyle name="Пояснение 2" xfId="1588"/>
    <cellStyle name="Пояснение 2 2" xfId="3636"/>
    <cellStyle name="Пояснение 2 2 2" xfId="7330"/>
    <cellStyle name="Пояснение 2 3" xfId="5513"/>
    <cellStyle name="Пояснение 3" xfId="1589"/>
    <cellStyle name="Пояснение 3 2" xfId="3637"/>
    <cellStyle name="Пояснение 3 2 2" xfId="7331"/>
    <cellStyle name="Пояснение 3 3" xfId="5514"/>
    <cellStyle name="Примечание 2" xfId="1590"/>
    <cellStyle name="Примечание 2 2" xfId="3638"/>
    <cellStyle name="Примечание 2 2 2" xfId="7332"/>
    <cellStyle name="Примечание 2 3" xfId="5515"/>
    <cellStyle name="Примечание 3" xfId="1591"/>
    <cellStyle name="Примечание 3 2" xfId="3639"/>
    <cellStyle name="Примечание 3 2 2" xfId="7333"/>
    <cellStyle name="Примечание 3 3" xfId="5516"/>
    <cellStyle name="Продукт" xfId="3640"/>
    <cellStyle name="Процентный" xfId="3938" builtinId="5"/>
    <cellStyle name="Процентный 10" xfId="1592"/>
    <cellStyle name="Процентный 10 2" xfId="1593"/>
    <cellStyle name="Процентный 10 3" xfId="1594"/>
    <cellStyle name="Процентный 11" xfId="3641"/>
    <cellStyle name="Процентный 11 2" xfId="3642"/>
    <cellStyle name="Процентный 11 2 2" xfId="3643"/>
    <cellStyle name="Процентный 11 2 3" xfId="3644"/>
    <cellStyle name="Процентный 11 3" xfId="3645"/>
    <cellStyle name="Процентный 11 4" xfId="3646"/>
    <cellStyle name="Процентный 12" xfId="3647"/>
    <cellStyle name="Процентный 13" xfId="3648"/>
    <cellStyle name="Процентный 13 2" xfId="3649"/>
    <cellStyle name="Процентный 13 2 2" xfId="3650"/>
    <cellStyle name="Процентный 13 2 3" xfId="3651"/>
    <cellStyle name="Процентный 13 3" xfId="3652"/>
    <cellStyle name="Процентный 13 4" xfId="3653"/>
    <cellStyle name="Процентный 14" xfId="3654"/>
    <cellStyle name="Процентный 14 2" xfId="3655"/>
    <cellStyle name="Процентный 14 3" xfId="3656"/>
    <cellStyle name="Процентный 15" xfId="3657"/>
    <cellStyle name="Процентный 15 2" xfId="3658"/>
    <cellStyle name="Процентный 15 3" xfId="3659"/>
    <cellStyle name="Процентный 16" xfId="3660"/>
    <cellStyle name="Процентный 16 2" xfId="3661"/>
    <cellStyle name="Процентный 16 3" xfId="3662"/>
    <cellStyle name="Процентный 17" xfId="3663"/>
    <cellStyle name="Процентный 17 2" xfId="3664"/>
    <cellStyle name="Процентный 17 3" xfId="3665"/>
    <cellStyle name="Процентный 18" xfId="3666"/>
    <cellStyle name="Процентный 18 2" xfId="3667"/>
    <cellStyle name="Процентный 18 3" xfId="3668"/>
    <cellStyle name="Процентный 19" xfId="3669"/>
    <cellStyle name="Процентный 19 2" xfId="3670"/>
    <cellStyle name="Процентный 19 3" xfId="3671"/>
    <cellStyle name="Процентный 2" xfId="1595"/>
    <cellStyle name="Процентный 2 2" xfId="1596"/>
    <cellStyle name="Процентный 2 2 2" xfId="1597"/>
    <cellStyle name="Процентный 2 2 2 2" xfId="1598"/>
    <cellStyle name="Процентный 2 2 2 2 2" xfId="1599"/>
    <cellStyle name="Процентный 2 2 2 3" xfId="1600"/>
    <cellStyle name="Процентный 2 2 3" xfId="1601"/>
    <cellStyle name="Процентный 2 2 4" xfId="3672"/>
    <cellStyle name="Процентный 2 3" xfId="1602"/>
    <cellStyle name="Процентный 2 3 2" xfId="1603"/>
    <cellStyle name="Процентный 2 3 2 2" xfId="1604"/>
    <cellStyle name="Процентный 2 3 2 2 2" xfId="1605"/>
    <cellStyle name="Процентный 2 3 2 3" xfId="1606"/>
    <cellStyle name="Процентный 2 3 2 4" xfId="1607"/>
    <cellStyle name="Процентный 2 3 3" xfId="1608"/>
    <cellStyle name="Процентный 2 3 4" xfId="1609"/>
    <cellStyle name="Процентный 2 4" xfId="1610"/>
    <cellStyle name="Процентный 2 4 2" xfId="3673"/>
    <cellStyle name="Процентный 2 5" xfId="1611"/>
    <cellStyle name="Процентный 2 6" xfId="3674"/>
    <cellStyle name="Процентный 2 7" xfId="3675"/>
    <cellStyle name="Процентный 20" xfId="3676"/>
    <cellStyle name="Процентный 21" xfId="3677"/>
    <cellStyle name="Процентный 3" xfId="1612"/>
    <cellStyle name="Процентный 3 10" xfId="3678"/>
    <cellStyle name="Процентный 3 10 2" xfId="3679"/>
    <cellStyle name="Процентный 3 10 3" xfId="3680"/>
    <cellStyle name="Процентный 3 11" xfId="3681"/>
    <cellStyle name="Процентный 3 11 2" xfId="3682"/>
    <cellStyle name="Процентный 3 11 3" xfId="3683"/>
    <cellStyle name="Процентный 3 12" xfId="3684"/>
    <cellStyle name="Процентный 3 12 2" xfId="3685"/>
    <cellStyle name="Процентный 3 12 3" xfId="3686"/>
    <cellStyle name="Процентный 3 13" xfId="3687"/>
    <cellStyle name="Процентный 3 13 2" xfId="3688"/>
    <cellStyle name="Процентный 3 13 3" xfId="3689"/>
    <cellStyle name="Процентный 3 14" xfId="3690"/>
    <cellStyle name="Процентный 3 14 2" xfId="3691"/>
    <cellStyle name="Процентный 3 14 3" xfId="3692"/>
    <cellStyle name="Процентный 3 15" xfId="3693"/>
    <cellStyle name="Процентный 3 15 2" xfId="3694"/>
    <cellStyle name="Процентный 3 15 3" xfId="3695"/>
    <cellStyle name="Процентный 3 16" xfId="3696"/>
    <cellStyle name="Процентный 3 16 2" xfId="3697"/>
    <cellStyle name="Процентный 3 16 3" xfId="3698"/>
    <cellStyle name="Процентный 3 17" xfId="3699"/>
    <cellStyle name="Процентный 3 17 2" xfId="3700"/>
    <cellStyle name="Процентный 3 17 3" xfId="3701"/>
    <cellStyle name="Процентный 3 18" xfId="3925"/>
    <cellStyle name="Процентный 3 2" xfId="1613"/>
    <cellStyle name="Процентный 3 2 2" xfId="1614"/>
    <cellStyle name="Процентный 3 2 2 2" xfId="1615"/>
    <cellStyle name="Процентный 3 2 3" xfId="1616"/>
    <cellStyle name="Процентный 3 2 4" xfId="3702"/>
    <cellStyle name="Процентный 3 3" xfId="1617"/>
    <cellStyle name="Процентный 3 3 2" xfId="3703"/>
    <cellStyle name="Процентный 3 3 3" xfId="3704"/>
    <cellStyle name="Процентный 3 4" xfId="1618"/>
    <cellStyle name="Процентный 3 4 2" xfId="1619"/>
    <cellStyle name="Процентный 3 4 2 2" xfId="1620"/>
    <cellStyle name="Процентный 3 4 3" xfId="1621"/>
    <cellStyle name="Процентный 3 4 4" xfId="1622"/>
    <cellStyle name="Процентный 3 4 5" xfId="3705"/>
    <cellStyle name="Процентный 3 4 6" xfId="3706"/>
    <cellStyle name="Процентный 3 5" xfId="1623"/>
    <cellStyle name="Процентный 3 5 2" xfId="1624"/>
    <cellStyle name="Процентный 3 5 3" xfId="1625"/>
    <cellStyle name="Процентный 3 6" xfId="1626"/>
    <cellStyle name="Процентный 3 6 2" xfId="1627"/>
    <cellStyle name="Процентный 3 6 3" xfId="1628"/>
    <cellStyle name="Процентный 3 6 4" xfId="3707"/>
    <cellStyle name="Процентный 3 6 5" xfId="3708"/>
    <cellStyle name="Процентный 3 7" xfId="1629"/>
    <cellStyle name="Процентный 3 7 2" xfId="1630"/>
    <cellStyle name="Процентный 3 7 3" xfId="3709"/>
    <cellStyle name="Процентный 3 7 4" xfId="3710"/>
    <cellStyle name="Процентный 3 7 5" xfId="3711"/>
    <cellStyle name="Процентный 3 8" xfId="1631"/>
    <cellStyle name="Процентный 3 8 2" xfId="3712"/>
    <cellStyle name="Процентный 3 8 3" xfId="3713"/>
    <cellStyle name="Процентный 3 8 4" xfId="3714"/>
    <cellStyle name="Процентный 3 9" xfId="3715"/>
    <cellStyle name="Процентный 3 9 2" xfId="3716"/>
    <cellStyle name="Процентный 3 9 3" xfId="3717"/>
    <cellStyle name="Процентный 4" xfId="1632"/>
    <cellStyle name="Процентный 4 2" xfId="1633"/>
    <cellStyle name="Процентный 4 3" xfId="1634"/>
    <cellStyle name="Процентный 4 3 2" xfId="1635"/>
    <cellStyle name="Процентный 4 3 2 2" xfId="1636"/>
    <cellStyle name="Процентный 4 3 2 3" xfId="3718"/>
    <cellStyle name="Процентный 4 3 2 4" xfId="3719"/>
    <cellStyle name="Процентный 4 3 3" xfId="1637"/>
    <cellStyle name="Процентный 4 3 4" xfId="1638"/>
    <cellStyle name="Процентный 4 4" xfId="1639"/>
    <cellStyle name="Процентный 5" xfId="1640"/>
    <cellStyle name="Процентный 5 2" xfId="1641"/>
    <cellStyle name="Процентный 5 2 2" xfId="1642"/>
    <cellStyle name="Процентный 5 2 2 2" xfId="1643"/>
    <cellStyle name="Процентный 5 2 3" xfId="1644"/>
    <cellStyle name="Процентный 5 2 4" xfId="1645"/>
    <cellStyle name="Процентный 5 3" xfId="1646"/>
    <cellStyle name="Процентный 5 4" xfId="1647"/>
    <cellStyle name="Процентный 6" xfId="1648"/>
    <cellStyle name="Процентный 6 2" xfId="1649"/>
    <cellStyle name="Процентный 6 2 2" xfId="1650"/>
    <cellStyle name="Процентный 6 2 2 2" xfId="1651"/>
    <cellStyle name="Процентный 6 2 3" xfId="1652"/>
    <cellStyle name="Процентный 6 2 4" xfId="1653"/>
    <cellStyle name="Процентный 6 3" xfId="1654"/>
    <cellStyle name="Процентный 6 4" xfId="1655"/>
    <cellStyle name="Процентный 6 5" xfId="3720"/>
    <cellStyle name="Процентный 6 6" xfId="3721"/>
    <cellStyle name="Процентный 7" xfId="1656"/>
    <cellStyle name="Процентный 7 2" xfId="1657"/>
    <cellStyle name="Процентный 7 2 2" xfId="1658"/>
    <cellStyle name="Процентный 7 2 3" xfId="1659"/>
    <cellStyle name="Процентный 7 2 4" xfId="3722"/>
    <cellStyle name="Процентный 7 2 5" xfId="3723"/>
    <cellStyle name="Процентный 7 3" xfId="1660"/>
    <cellStyle name="Процентный 7 3 2" xfId="3724"/>
    <cellStyle name="Процентный 7 4" xfId="1661"/>
    <cellStyle name="Процентный 7 4 2" xfId="1662"/>
    <cellStyle name="Процентный 7 4 3" xfId="3725"/>
    <cellStyle name="Процентный 7 4 4" xfId="3726"/>
    <cellStyle name="Процентный 7 5" xfId="1663"/>
    <cellStyle name="Процентный 7 6" xfId="1664"/>
    <cellStyle name="Процентный 8" xfId="1665"/>
    <cellStyle name="Процентный 8 2" xfId="3727"/>
    <cellStyle name="Процентный 9" xfId="1666"/>
    <cellStyle name="Разница" xfId="3728"/>
    <cellStyle name="руб. (0)" xfId="3729"/>
    <cellStyle name="Связанная ячейка 2" xfId="1667"/>
    <cellStyle name="Связанная ячейка 2 2" xfId="3730"/>
    <cellStyle name="Связанная ячейка 2 2 2" xfId="7424"/>
    <cellStyle name="Связанная ячейка 2 3" xfId="5592"/>
    <cellStyle name="Связанная ячейка 3" xfId="1668"/>
    <cellStyle name="Связанная ячейка 3 2" xfId="3731"/>
    <cellStyle name="Связанная ячейка 3 2 2" xfId="7425"/>
    <cellStyle name="Связанная ячейка 3 3" xfId="5593"/>
    <cellStyle name="Стиль 1" xfId="1669"/>
    <cellStyle name="Стиль 1 2" xfId="1670"/>
    <cellStyle name="Стиль 1 2 2" xfId="1671"/>
    <cellStyle name="Стиль 1 2 2 2" xfId="1672"/>
    <cellStyle name="Стиль 1 2 2 2 2" xfId="5597"/>
    <cellStyle name="Стиль 1 2 2 3" xfId="5596"/>
    <cellStyle name="Стиль 1 2 2_4П" xfId="3732"/>
    <cellStyle name="Стиль 1 2 3" xfId="1673"/>
    <cellStyle name="Стиль 1 2 3 2" xfId="3733"/>
    <cellStyle name="Стиль 1 2 3 2 2" xfId="7426"/>
    <cellStyle name="Стиль 1 2 3 3" xfId="5598"/>
    <cellStyle name="Стиль 1 2 3_4П" xfId="3734"/>
    <cellStyle name="Стиль 1 2 4" xfId="3735"/>
    <cellStyle name="Стиль 1 2 4 2" xfId="7427"/>
    <cellStyle name="Стиль 1 2 5" xfId="5595"/>
    <cellStyle name="Стиль 1 3" xfId="1674"/>
    <cellStyle name="Стиль 1 3 2" xfId="1675"/>
    <cellStyle name="Стиль 1 3 2 2" xfId="3736"/>
    <cellStyle name="Стиль 1 3 2 2 2" xfId="7428"/>
    <cellStyle name="Стиль 1 3 2 3" xfId="3737"/>
    <cellStyle name="Стиль 1 3 2 3 2" xfId="7429"/>
    <cellStyle name="Стиль 1 3 2 4" xfId="5600"/>
    <cellStyle name="Стиль 1 3 2_4П" xfId="3738"/>
    <cellStyle name="Стиль 1 3 3" xfId="3739"/>
    <cellStyle name="Стиль 1 3 3 2" xfId="7430"/>
    <cellStyle name="Стиль 1 3 4" xfId="5599"/>
    <cellStyle name="Стиль 1 3 5" xfId="7586"/>
    <cellStyle name="Стиль 1 3_4П" xfId="3740"/>
    <cellStyle name="Стиль 1 4" xfId="1676"/>
    <cellStyle name="Стиль 1 4 2" xfId="1677"/>
    <cellStyle name="Стиль 1 4 2 2" xfId="5602"/>
    <cellStyle name="Стиль 1 4 3" xfId="5601"/>
    <cellStyle name="Стиль 1 4_4П" xfId="3741"/>
    <cellStyle name="Стиль 1 5" xfId="1678"/>
    <cellStyle name="Стиль 1 5 2" xfId="3742"/>
    <cellStyle name="Стиль 1 5 2 2" xfId="7431"/>
    <cellStyle name="Стиль 1 5 3" xfId="5603"/>
    <cellStyle name="Стиль 1 6" xfId="1679"/>
    <cellStyle name="Стиль 1 6 2" xfId="3743"/>
    <cellStyle name="Стиль 1 6 2 2" xfId="7432"/>
    <cellStyle name="Стиль 1 6 3" xfId="5604"/>
    <cellStyle name="Стиль 1 7" xfId="3744"/>
    <cellStyle name="Стиль 1 7 2" xfId="7433"/>
    <cellStyle name="Стиль 1 8" xfId="5594"/>
    <cellStyle name="Стиль 1 9" xfId="7585"/>
    <cellStyle name="Стиль 1_(1) Проект скорр инвест бюджета на 2011 год_18 04 2011 (2)" xfId="1680"/>
    <cellStyle name="Стиль 10" xfId="1681"/>
    <cellStyle name="Стиль 10 2" xfId="5605"/>
    <cellStyle name="Стиль 2" xfId="1682"/>
    <cellStyle name="Стиль 2 2" xfId="1683"/>
    <cellStyle name="Стиль 2 2 2" xfId="3745"/>
    <cellStyle name="Стиль 2 2 2 2" xfId="7434"/>
    <cellStyle name="Стиль 2 2 3" xfId="5607"/>
    <cellStyle name="Стиль 2 3" xfId="5606"/>
    <cellStyle name="Стиль 3" xfId="1684"/>
    <cellStyle name="Стиль 3 2" xfId="1685"/>
    <cellStyle name="Стиль 3 2 2" xfId="3746"/>
    <cellStyle name="Стиль 3 2 2 2" xfId="7435"/>
    <cellStyle name="Стиль 3 2 3" xfId="5609"/>
    <cellStyle name="Стиль 3 3" xfId="5608"/>
    <cellStyle name="Стиль 4" xfId="1686"/>
    <cellStyle name="Стиль 4 2" xfId="1687"/>
    <cellStyle name="Стиль 4 2 2" xfId="3747"/>
    <cellStyle name="Стиль 4 2 2 2" xfId="7436"/>
    <cellStyle name="Стиль 4 2 3" xfId="5611"/>
    <cellStyle name="Стиль 4 3" xfId="5610"/>
    <cellStyle name="Стиль 5" xfId="1688"/>
    <cellStyle name="Стиль 5 2" xfId="1689"/>
    <cellStyle name="Стиль 5 2 2" xfId="3748"/>
    <cellStyle name="Стиль 5 2 2 2" xfId="7437"/>
    <cellStyle name="Стиль 5 2 3" xfId="5613"/>
    <cellStyle name="Стиль 5 3" xfId="5612"/>
    <cellStyle name="Стиль 6" xfId="1690"/>
    <cellStyle name="Стиль 6 2" xfId="1691"/>
    <cellStyle name="Стиль 6 2 2" xfId="3749"/>
    <cellStyle name="Стиль 6 2 2 2" xfId="7438"/>
    <cellStyle name="Стиль 6 2 3" xfId="3750"/>
    <cellStyle name="Стиль 6 2 3 2" xfId="7439"/>
    <cellStyle name="Стиль 6 2 4" xfId="5615"/>
    <cellStyle name="Стиль 6 2_4П" xfId="3751"/>
    <cellStyle name="Стиль 6 3" xfId="1692"/>
    <cellStyle name="Стиль 6 3 2" xfId="5616"/>
    <cellStyle name="Стиль 6 4" xfId="3752"/>
    <cellStyle name="Стиль 6 4 2" xfId="7440"/>
    <cellStyle name="Стиль 6 5" xfId="5614"/>
    <cellStyle name="Стиль 6_4П" xfId="3753"/>
    <cellStyle name="Стиль 7" xfId="1693"/>
    <cellStyle name="Стиль 7 2" xfId="3754"/>
    <cellStyle name="Стиль 7 2 2" xfId="7441"/>
    <cellStyle name="Стиль 7 3" xfId="5617"/>
    <cellStyle name="Стиль 8" xfId="1694"/>
    <cellStyle name="Стиль 8 2" xfId="5618"/>
    <cellStyle name="Стиль 9" xfId="1695"/>
    <cellStyle name="Стиль 9 2" xfId="5619"/>
    <cellStyle name="Стиль_названий" xfId="1696"/>
    <cellStyle name="Строка нечётная" xfId="1697"/>
    <cellStyle name="Строка нечётная 2" xfId="1698"/>
    <cellStyle name="Строка нечётная 2 2" xfId="5621"/>
    <cellStyle name="Строка нечётная 3" xfId="5620"/>
    <cellStyle name="Строка чётная" xfId="1699"/>
    <cellStyle name="Строка чётная 2" xfId="1700"/>
    <cellStyle name="Строка чётная 2 2" xfId="5623"/>
    <cellStyle name="Строка чётная 3" xfId="5622"/>
    <cellStyle name="Субсчет" xfId="3755"/>
    <cellStyle name="Счет" xfId="3756"/>
    <cellStyle name="Текст предупреждения 2" xfId="1701"/>
    <cellStyle name="Текст предупреждения 2 2" xfId="3757"/>
    <cellStyle name="Текст предупреждения 2 2 2" xfId="7444"/>
    <cellStyle name="Текст предупреждения 2 3" xfId="5624"/>
    <cellStyle name="Текст предупреждения 3" xfId="1702"/>
    <cellStyle name="Текст предупреждения 3 2" xfId="3758"/>
    <cellStyle name="Текст предупреждения 3 2 2" xfId="7445"/>
    <cellStyle name="Текст предупреждения 3 3" xfId="5625"/>
    <cellStyle name="Текстовый" xfId="3759"/>
    <cellStyle name="тонн (0)" xfId="3760"/>
    <cellStyle name="Тыс $ (0)" xfId="3761"/>
    <cellStyle name="Тыс $ (0) 2" xfId="7448"/>
    <cellStyle name="Тыс (0)" xfId="3762"/>
    <cellStyle name="тыс. тонн (0)" xfId="3763"/>
    <cellStyle name="Тысячи [0]" xfId="1703"/>
    <cellStyle name="Тысячи [0] 2" xfId="1704"/>
    <cellStyle name="Тысячи [0] 2 2" xfId="1705"/>
    <cellStyle name="Тысячи [0] 2 2 2" xfId="3764"/>
    <cellStyle name="Тысячи [0] 3" xfId="3765"/>
    <cellStyle name="Тысячи [0] 4" xfId="3766"/>
    <cellStyle name="Тысячи [0] 4 2" xfId="3767"/>
    <cellStyle name="Тысячи [а]" xfId="1706"/>
    <cellStyle name="Тысячи_010SN05" xfId="1707"/>
    <cellStyle name="ҮЂғҺ‹Һ‚ҺЉ1" xfId="1708"/>
    <cellStyle name="ҮЂғҺ‹Һ‚ҺЉ1 2" xfId="3768"/>
    <cellStyle name="ҮЂғҺ‹Һ‚ҺЉ1 2 2" xfId="7455"/>
    <cellStyle name="ҮЂғҺ‹Һ‚ҺЉ1 3" xfId="5631"/>
    <cellStyle name="ҮЂғҺ‹Һ‚ҺЉ2" xfId="1709"/>
    <cellStyle name="ҮЂғҺ‹Һ‚ҺЉ2 2" xfId="3769"/>
    <cellStyle name="ҮЂғҺ‹Һ‚ҺЉ2 2 2" xfId="7456"/>
    <cellStyle name="ҮЂғҺ‹Һ‚ҺЉ2 3" xfId="5632"/>
    <cellStyle name="Финансовый" xfId="7871" builtinId="3"/>
    <cellStyle name="Финансовый [0] 2" xfId="1710"/>
    <cellStyle name="Финансовый [0] 2 2" xfId="3770"/>
    <cellStyle name="Финансовый [0] 2 2 2" xfId="7827"/>
    <cellStyle name="Финансовый [0] 2 2 3" xfId="7912"/>
    <cellStyle name="Финансовый [0] 3" xfId="1711"/>
    <cellStyle name="Финансовый 10" xfId="14"/>
    <cellStyle name="Финансовый 10 2" xfId="1712"/>
    <cellStyle name="Финансовый 10 3" xfId="3771"/>
    <cellStyle name="Финансовый 11" xfId="1713"/>
    <cellStyle name="Финансовый 11 2" xfId="1714"/>
    <cellStyle name="Финансовый 11 3" xfId="1715"/>
    <cellStyle name="Финансовый 11 3 2" xfId="1716"/>
    <cellStyle name="Финансовый 11 3 2 2" xfId="1717"/>
    <cellStyle name="Финансовый 11 3 2 2 2" xfId="5640"/>
    <cellStyle name="Финансовый 11 3 2 3" xfId="7799"/>
    <cellStyle name="Финансовый 11 3 2 4" xfId="7876"/>
    <cellStyle name="Финансовый 11 3 3" xfId="7798"/>
    <cellStyle name="Финансовый 11 3 4" xfId="7875"/>
    <cellStyle name="Финансовый 11 4" xfId="1718"/>
    <cellStyle name="Финансовый 11 4 2" xfId="7800"/>
    <cellStyle name="Финансовый 11 4 3" xfId="7877"/>
    <cellStyle name="Финансовый 11 5" xfId="1719"/>
    <cellStyle name="Финансовый 11 5 2" xfId="7801"/>
    <cellStyle name="Финансовый 11 5 3" xfId="7878"/>
    <cellStyle name="Финансовый 11 6" xfId="3772"/>
    <cellStyle name="Финансовый 11 6 2" xfId="7828"/>
    <cellStyle name="Финансовый 11 6 3" xfId="7913"/>
    <cellStyle name="Финансовый 11 7" xfId="3773"/>
    <cellStyle name="Финансовый 11 7 2" xfId="7829"/>
    <cellStyle name="Финансовый 11 7 3" xfId="7914"/>
    <cellStyle name="Финансовый 12" xfId="1720"/>
    <cellStyle name="Финансовый 12 2" xfId="1721"/>
    <cellStyle name="Финансовый 12 2 2" xfId="1722"/>
    <cellStyle name="Финансовый 12 2 2 2" xfId="7880"/>
    <cellStyle name="Финансовый 12 2 3" xfId="1723"/>
    <cellStyle name="Финансовый 12 2 3 2" xfId="7881"/>
    <cellStyle name="Финансовый 12 2 4" xfId="3774"/>
    <cellStyle name="Финансовый 12 2 4 2" xfId="7915"/>
    <cellStyle name="Финансовый 12 2 5" xfId="3775"/>
    <cellStyle name="Финансовый 12 2 5 2" xfId="7916"/>
    <cellStyle name="Финансовый 12 2 6" xfId="7879"/>
    <cellStyle name="Финансовый 12 3" xfId="1724"/>
    <cellStyle name="Финансовый 12 3 2" xfId="1725"/>
    <cellStyle name="Финансовый 12 3 2 2" xfId="5648"/>
    <cellStyle name="Финансовый 12 3 3" xfId="7802"/>
    <cellStyle name="Финансовый 12 3 4" xfId="7882"/>
    <cellStyle name="Финансовый 12 4" xfId="3776"/>
    <cellStyle name="Финансовый 13" xfId="17"/>
    <cellStyle name="Финансовый 13 2" xfId="1726"/>
    <cellStyle name="Финансовый 13 2 2" xfId="16"/>
    <cellStyle name="Финансовый 13 2 3" xfId="1727"/>
    <cellStyle name="Финансовый 13 2 4" xfId="1927"/>
    <cellStyle name="Финансовый 13 2 5" xfId="3777"/>
    <cellStyle name="Финансовый 13 3" xfId="1728"/>
    <cellStyle name="Финансовый 13 3 2" xfId="1729"/>
    <cellStyle name="Финансовый 13 3 2 2" xfId="7883"/>
    <cellStyle name="Финансовый 13 3 3" xfId="1730"/>
    <cellStyle name="Финансовый 13 3 3 2" xfId="7884"/>
    <cellStyle name="Финансовый 13 3 4" xfId="3778"/>
    <cellStyle name="Финансовый 13 3 4 2" xfId="7917"/>
    <cellStyle name="Финансовый 13 3 5" xfId="3779"/>
    <cellStyle name="Финансовый 13 3 5 2" xfId="7918"/>
    <cellStyle name="Финансовый 13 3 6" xfId="3780"/>
    <cellStyle name="Финансовый 13 4" xfId="1731"/>
    <cellStyle name="Финансовый 13 5" xfId="1732"/>
    <cellStyle name="Финансовый 13 5 2" xfId="1733"/>
    <cellStyle name="Финансовый 13 6" xfId="3781"/>
    <cellStyle name="Финансовый 13 7" xfId="3782"/>
    <cellStyle name="Финансовый 14" xfId="1734"/>
    <cellStyle name="Финансовый 14 2" xfId="1735"/>
    <cellStyle name="Финансовый 14 2 2" xfId="7885"/>
    <cellStyle name="Финансовый 14 3" xfId="1736"/>
    <cellStyle name="Финансовый 14 3 2" xfId="7886"/>
    <cellStyle name="Финансовый 14 4" xfId="3783"/>
    <cellStyle name="Финансовый 14 4 2" xfId="7919"/>
    <cellStyle name="Финансовый 14 5" xfId="3784"/>
    <cellStyle name="Финансовый 14 5 2" xfId="7920"/>
    <cellStyle name="Финансовый 14 6" xfId="3785"/>
    <cellStyle name="Финансовый 15" xfId="1737"/>
    <cellStyle name="Финансовый 158" xfId="12"/>
    <cellStyle name="Финансовый 158 2" xfId="7794"/>
    <cellStyle name="Финансовый 16" xfId="1738"/>
    <cellStyle name="Финансовый 16 2" xfId="1739"/>
    <cellStyle name="Финансовый 16 2 2" xfId="3786"/>
    <cellStyle name="Финансовый 16 2 2 2" xfId="3787"/>
    <cellStyle name="Финансовый 16 2 2 3" xfId="3788"/>
    <cellStyle name="Финансовый 16 3" xfId="1740"/>
    <cellStyle name="Финансовый 16 4" xfId="3789"/>
    <cellStyle name="Финансовый 16 5" xfId="3790"/>
    <cellStyle name="Финансовый 17" xfId="1741"/>
    <cellStyle name="Финансовый 17 2" xfId="1742"/>
    <cellStyle name="Финансовый 17 2 2" xfId="3791"/>
    <cellStyle name="Финансовый 17 2 2 2" xfId="3792"/>
    <cellStyle name="Финансовый 17 2 2 3" xfId="3793"/>
    <cellStyle name="Финансовый 17 3" xfId="1743"/>
    <cellStyle name="Финансовый 17 4" xfId="3794"/>
    <cellStyle name="Финансовый 17 5" xfId="3795"/>
    <cellStyle name="Финансовый 18" xfId="1744"/>
    <cellStyle name="Финансовый 18 2" xfId="1745"/>
    <cellStyle name="Финансовый 18 3" xfId="1746"/>
    <cellStyle name="Финансовый 18 4" xfId="3796"/>
    <cellStyle name="Финансовый 18 5" xfId="3797"/>
    <cellStyle name="Финансовый 19" xfId="1747"/>
    <cellStyle name="Финансовый 19 2" xfId="1748"/>
    <cellStyle name="Финансовый 19 3" xfId="1749"/>
    <cellStyle name="Финансовый 19 4" xfId="3798"/>
    <cellStyle name="Финансовый 19 5" xfId="3799"/>
    <cellStyle name="Финансовый 2" xfId="4"/>
    <cellStyle name="Финансовый 2 10" xfId="1750"/>
    <cellStyle name="Финансовый 2 10 2" xfId="1751"/>
    <cellStyle name="Финансовый 2 10 3" xfId="1752"/>
    <cellStyle name="Финансовый 2 10 4" xfId="3800"/>
    <cellStyle name="Финансовый 2 11" xfId="1753"/>
    <cellStyle name="Финансовый 2 11 2" xfId="1754"/>
    <cellStyle name="Финансовый 2 11 3" xfId="1755"/>
    <cellStyle name="Финансовый 2 11 4" xfId="1756"/>
    <cellStyle name="Финансовый 2 11 4 2" xfId="1757"/>
    <cellStyle name="Финансовый 2 11 5" xfId="1758"/>
    <cellStyle name="Финансовый 2 12" xfId="1759"/>
    <cellStyle name="Финансовый 2 12 2" xfId="1760"/>
    <cellStyle name="Финансовый 2 12 2 2" xfId="3801"/>
    <cellStyle name="Финансовый 2 12 2 2 2" xfId="7468"/>
    <cellStyle name="Финансовый 2 12 3" xfId="3802"/>
    <cellStyle name="Финансовый 2 12 3 2" xfId="7469"/>
    <cellStyle name="Финансовый 2 12 4" xfId="5657"/>
    <cellStyle name="Финансовый 2 13" xfId="1761"/>
    <cellStyle name="Финансовый 2 14" xfId="1762"/>
    <cellStyle name="Финансовый 2 15" xfId="7593"/>
    <cellStyle name="Финансовый 2 15 2" xfId="7870"/>
    <cellStyle name="Финансовый 2 2" xfId="11"/>
    <cellStyle name="Финансовый 2 2 2" xfId="1764"/>
    <cellStyle name="Финансовый 2 2 2 2" xfId="3803"/>
    <cellStyle name="Финансовый 2 2 3" xfId="1765"/>
    <cellStyle name="Финансовый 2 2 3 2" xfId="3804"/>
    <cellStyle name="Финансовый 2 2 4" xfId="1766"/>
    <cellStyle name="Финансовый 2 2 4 2" xfId="1767"/>
    <cellStyle name="Финансовый 2 2 4 2 2" xfId="1768"/>
    <cellStyle name="Финансовый 2 2 4 2 3" xfId="1769"/>
    <cellStyle name="Финансовый 2 2 4 3" xfId="1770"/>
    <cellStyle name="Финансовый 2 2 5" xfId="3805"/>
    <cellStyle name="Финансовый 2 2 6" xfId="1763"/>
    <cellStyle name="Финансовый 2 2 7" xfId="7785"/>
    <cellStyle name="Финансовый 2 2_Бюджет 2010 Скрябин А 140709" xfId="1771"/>
    <cellStyle name="Финансовый 2 3" xfId="1772"/>
    <cellStyle name="Финансовый 2 3 2" xfId="1773"/>
    <cellStyle name="Финансовый 2 3 3" xfId="3806"/>
    <cellStyle name="Финансовый 2 4" xfId="1774"/>
    <cellStyle name="Финансовый 2 4 2" xfId="1775"/>
    <cellStyle name="Финансовый 2 4 2 2" xfId="1776"/>
    <cellStyle name="Финансовый 2 4 2 3" xfId="3807"/>
    <cellStyle name="Финансовый 2 4 3" xfId="1777"/>
    <cellStyle name="Финансовый 2 5" xfId="1778"/>
    <cellStyle name="Финансовый 2 5 2" xfId="1779"/>
    <cellStyle name="Финансовый 2 5 3" xfId="1780"/>
    <cellStyle name="Финансовый 2 6" xfId="1781"/>
    <cellStyle name="Финансовый 2 6 2" xfId="1782"/>
    <cellStyle name="Финансовый 2 7" xfId="1783"/>
    <cellStyle name="Финансовый 2 7 2" xfId="3808"/>
    <cellStyle name="Финансовый 2 8" xfId="1784"/>
    <cellStyle name="Финансовый 2 8 2" xfId="1785"/>
    <cellStyle name="Финансовый 2 8 2 2" xfId="3809"/>
    <cellStyle name="Финансовый 2 8 3" xfId="3810"/>
    <cellStyle name="Финансовый 2 9" xfId="1786"/>
    <cellStyle name="Финансовый 2 9 2" xfId="1787"/>
    <cellStyle name="Финансовый 2 9 2 2" xfId="3811"/>
    <cellStyle name="Финансовый 2_Затраты на подпитку (Т-1, т-2, т-3)" xfId="1788"/>
    <cellStyle name="Финансовый 20" xfId="1789"/>
    <cellStyle name="Финансовый 20 2" xfId="1790"/>
    <cellStyle name="Финансовый 20 3" xfId="1791"/>
    <cellStyle name="Финансовый 20 4" xfId="3812"/>
    <cellStyle name="Финансовый 20 5" xfId="3813"/>
    <cellStyle name="Финансовый 21" xfId="1792"/>
    <cellStyle name="Финансовый 21 2" xfId="1793"/>
    <cellStyle name="Финансовый 21 3" xfId="1794"/>
    <cellStyle name="Финансовый 21 4" xfId="3814"/>
    <cellStyle name="Финансовый 21 5" xfId="3815"/>
    <cellStyle name="Финансовый 22" xfId="1795"/>
    <cellStyle name="Финансовый 22 2" xfId="1796"/>
    <cellStyle name="Финансовый 22 3" xfId="1797"/>
    <cellStyle name="Финансовый 22 4" xfId="3816"/>
    <cellStyle name="Финансовый 22 5" xfId="3817"/>
    <cellStyle name="Финансовый 23" xfId="1798"/>
    <cellStyle name="Финансовый 23 2" xfId="1799"/>
    <cellStyle name="Финансовый 23 3" xfId="1800"/>
    <cellStyle name="Финансовый 23 4" xfId="3818"/>
    <cellStyle name="Финансовый 23 5" xfId="3819"/>
    <cellStyle name="Финансовый 24" xfId="1801"/>
    <cellStyle name="Финансовый 25" xfId="1802"/>
    <cellStyle name="Финансовый 25 2" xfId="3820"/>
    <cellStyle name="Финансовый 25 3" xfId="3821"/>
    <cellStyle name="Финансовый 25 4" xfId="3822"/>
    <cellStyle name="Финансовый 26" xfId="1803"/>
    <cellStyle name="Финансовый 26 2" xfId="3823"/>
    <cellStyle name="Финансовый 26 3" xfId="3824"/>
    <cellStyle name="Финансовый 26 4" xfId="3825"/>
    <cellStyle name="Финансовый 27" xfId="1804"/>
    <cellStyle name="Финансовый 27 2" xfId="1805"/>
    <cellStyle name="Финансовый 27 3" xfId="3826"/>
    <cellStyle name="Финансовый 27 4" xfId="3827"/>
    <cellStyle name="Финансовый 28" xfId="1806"/>
    <cellStyle name="Финансовый 29" xfId="1807"/>
    <cellStyle name="Финансовый 29 2" xfId="1808"/>
    <cellStyle name="Финансовый 3" xfId="10"/>
    <cellStyle name="Финансовый 3 2" xfId="1809"/>
    <cellStyle name="Финансовый 3 2 2" xfId="1810"/>
    <cellStyle name="Финансовый 3 2 2 2" xfId="1811"/>
    <cellStyle name="Финансовый 3 2 2 2 2" xfId="3828"/>
    <cellStyle name="Финансовый 3 2 3" xfId="3829"/>
    <cellStyle name="Финансовый 3 2 4" xfId="3830"/>
    <cellStyle name="Финансовый 3 2 4 2" xfId="7693"/>
    <cellStyle name="Финансовый 3 3" xfId="1812"/>
    <cellStyle name="Финансовый 3 3 2" xfId="1813"/>
    <cellStyle name="Финансовый 3 3 2 2" xfId="1814"/>
    <cellStyle name="Финансовый 3 3 2 3" xfId="5664"/>
    <cellStyle name="Финансовый 3 3 3" xfId="3831"/>
    <cellStyle name="Финансовый 3 4" xfId="3832"/>
    <cellStyle name="Финансовый 3 4 2" xfId="7921"/>
    <cellStyle name="Финансовый 30" xfId="1815"/>
    <cellStyle name="Финансовый 30 2" xfId="1816"/>
    <cellStyle name="Финансовый 31" xfId="1817"/>
    <cellStyle name="Финансовый 31 2" xfId="1818"/>
    <cellStyle name="Финансовый 32" xfId="1819"/>
    <cellStyle name="Финансовый 32 2" xfId="1820"/>
    <cellStyle name="Финансовый 33" xfId="1821"/>
    <cellStyle name="Финансовый 33 2" xfId="7803"/>
    <cellStyle name="Финансовый 33 3" xfId="7887"/>
    <cellStyle name="Финансовый 34" xfId="1822"/>
    <cellStyle name="Финансовый 34 2" xfId="7804"/>
    <cellStyle name="Финансовый 34 3" xfId="7888"/>
    <cellStyle name="Финансовый 35" xfId="1823"/>
    <cellStyle name="Финансовый 36" xfId="1824"/>
    <cellStyle name="Финансовый 37" xfId="1825"/>
    <cellStyle name="Финансовый 37 2" xfId="1826"/>
    <cellStyle name="Финансовый 38" xfId="1827"/>
    <cellStyle name="Финансовый 38 2" xfId="1828"/>
    <cellStyle name="Финансовый 39" xfId="1829"/>
    <cellStyle name="Финансовый 4" xfId="1830"/>
    <cellStyle name="Финансовый 4 10" xfId="3833"/>
    <cellStyle name="Финансовый 4 10 2" xfId="3834"/>
    <cellStyle name="Финансовый 4 10 2 2" xfId="7831"/>
    <cellStyle name="Финансовый 4 10 2 3" xfId="7923"/>
    <cellStyle name="Финансовый 4 10 3" xfId="3835"/>
    <cellStyle name="Финансовый 4 10 3 2" xfId="7832"/>
    <cellStyle name="Финансовый 4 10 3 3" xfId="7924"/>
    <cellStyle name="Финансовый 4 10 4" xfId="7830"/>
    <cellStyle name="Финансовый 4 10 5" xfId="7922"/>
    <cellStyle name="Финансовый 4 11" xfId="3836"/>
    <cellStyle name="Финансовый 4 11 2" xfId="3837"/>
    <cellStyle name="Финансовый 4 11 2 2" xfId="7834"/>
    <cellStyle name="Финансовый 4 11 2 3" xfId="7926"/>
    <cellStyle name="Финансовый 4 11 3" xfId="3838"/>
    <cellStyle name="Финансовый 4 11 3 2" xfId="7835"/>
    <cellStyle name="Финансовый 4 11 3 3" xfId="7927"/>
    <cellStyle name="Финансовый 4 11 4" xfId="7833"/>
    <cellStyle name="Финансовый 4 11 5" xfId="7925"/>
    <cellStyle name="Финансовый 4 12" xfId="3839"/>
    <cellStyle name="Финансовый 4 12 2" xfId="3840"/>
    <cellStyle name="Финансовый 4 12 2 2" xfId="7837"/>
    <cellStyle name="Финансовый 4 12 2 3" xfId="7929"/>
    <cellStyle name="Финансовый 4 12 3" xfId="3841"/>
    <cellStyle name="Финансовый 4 12 3 2" xfId="7838"/>
    <cellStyle name="Финансовый 4 12 3 3" xfId="7930"/>
    <cellStyle name="Финансовый 4 12 4" xfId="7836"/>
    <cellStyle name="Финансовый 4 12 5" xfId="7928"/>
    <cellStyle name="Финансовый 4 13" xfId="3842"/>
    <cellStyle name="Финансовый 4 13 2" xfId="3843"/>
    <cellStyle name="Финансовый 4 13 2 2" xfId="7840"/>
    <cellStyle name="Финансовый 4 13 2 3" xfId="7932"/>
    <cellStyle name="Финансовый 4 13 3" xfId="3844"/>
    <cellStyle name="Финансовый 4 13 3 2" xfId="7841"/>
    <cellStyle name="Финансовый 4 13 3 3" xfId="7933"/>
    <cellStyle name="Финансовый 4 13 4" xfId="7839"/>
    <cellStyle name="Финансовый 4 13 5" xfId="7931"/>
    <cellStyle name="Финансовый 4 14" xfId="3845"/>
    <cellStyle name="Финансовый 4 14 2" xfId="3846"/>
    <cellStyle name="Финансовый 4 14 2 2" xfId="7843"/>
    <cellStyle name="Финансовый 4 14 2 3" xfId="7935"/>
    <cellStyle name="Финансовый 4 14 3" xfId="3847"/>
    <cellStyle name="Финансовый 4 14 3 2" xfId="7844"/>
    <cellStyle name="Финансовый 4 14 3 3" xfId="7936"/>
    <cellStyle name="Финансовый 4 14 4" xfId="7842"/>
    <cellStyle name="Финансовый 4 14 5" xfId="7934"/>
    <cellStyle name="Финансовый 4 15" xfId="3848"/>
    <cellStyle name="Финансовый 4 15 2" xfId="3849"/>
    <cellStyle name="Финансовый 4 15 2 2" xfId="7846"/>
    <cellStyle name="Финансовый 4 15 2 3" xfId="7938"/>
    <cellStyle name="Финансовый 4 15 3" xfId="3850"/>
    <cellStyle name="Финансовый 4 15 3 2" xfId="7847"/>
    <cellStyle name="Финансовый 4 15 3 3" xfId="7939"/>
    <cellStyle name="Финансовый 4 15 4" xfId="7845"/>
    <cellStyle name="Финансовый 4 15 5" xfId="7937"/>
    <cellStyle name="Финансовый 4 16" xfId="3851"/>
    <cellStyle name="Финансовый 4 16 2" xfId="3852"/>
    <cellStyle name="Финансовый 4 16 2 2" xfId="7849"/>
    <cellStyle name="Финансовый 4 16 2 3" xfId="7941"/>
    <cellStyle name="Финансовый 4 16 3" xfId="3853"/>
    <cellStyle name="Финансовый 4 16 3 2" xfId="7850"/>
    <cellStyle name="Финансовый 4 16 3 3" xfId="7942"/>
    <cellStyle name="Финансовый 4 16 4" xfId="7848"/>
    <cellStyle name="Финансовый 4 16 5" xfId="7940"/>
    <cellStyle name="Финансовый 4 17" xfId="3854"/>
    <cellStyle name="Финансовый 4 17 2" xfId="3855"/>
    <cellStyle name="Финансовый 4 17 2 2" xfId="7852"/>
    <cellStyle name="Финансовый 4 17 2 3" xfId="7944"/>
    <cellStyle name="Финансовый 4 17 3" xfId="3856"/>
    <cellStyle name="Финансовый 4 17 3 2" xfId="7853"/>
    <cellStyle name="Финансовый 4 17 3 3" xfId="7945"/>
    <cellStyle name="Финансовый 4 17 4" xfId="7851"/>
    <cellStyle name="Финансовый 4 17 5" xfId="7943"/>
    <cellStyle name="Финансовый 4 18" xfId="3857"/>
    <cellStyle name="Финансовый 4 19" xfId="7592"/>
    <cellStyle name="Финансовый 4 2" xfId="1831"/>
    <cellStyle name="Финансовый 4 2 2" xfId="1832"/>
    <cellStyle name="Финансовый 4 2 2 2" xfId="3858"/>
    <cellStyle name="Финансовый 4 2 2 2 2" xfId="7946"/>
    <cellStyle name="Финансовый 4 2 2 3" xfId="7889"/>
    <cellStyle name="Финансовый 4 3" xfId="1833"/>
    <cellStyle name="Финансовый 4 3 2" xfId="1834"/>
    <cellStyle name="Финансовый 4 3 2 2" xfId="1835"/>
    <cellStyle name="Финансовый 4 3 2 3" xfId="1836"/>
    <cellStyle name="Финансовый 4 3 3" xfId="1837"/>
    <cellStyle name="Финансовый 4 3 3 2" xfId="3859"/>
    <cellStyle name="Финансовый 4 4" xfId="1838"/>
    <cellStyle name="Финансовый 4 4 2" xfId="1839"/>
    <cellStyle name="Финансовый 4 4 2 2" xfId="1840"/>
    <cellStyle name="Финансовый 4 5" xfId="1841"/>
    <cellStyle name="Финансовый 4 5 2" xfId="3860"/>
    <cellStyle name="Финансовый 4 5 2 2" xfId="7854"/>
    <cellStyle name="Финансовый 4 5 2 3" xfId="7947"/>
    <cellStyle name="Финансовый 4 5 3" xfId="7805"/>
    <cellStyle name="Финансовый 4 5 4" xfId="7890"/>
    <cellStyle name="Финансовый 4 6" xfId="1842"/>
    <cellStyle name="Финансовый 4 6 2" xfId="1843"/>
    <cellStyle name="Финансовый 4 6 2 2" xfId="7807"/>
    <cellStyle name="Финансовый 4 6 2 3" xfId="7892"/>
    <cellStyle name="Финансовый 4 6 3" xfId="1844"/>
    <cellStyle name="Финансовый 4 6 3 2" xfId="7808"/>
    <cellStyle name="Финансовый 4 6 3 3" xfId="7893"/>
    <cellStyle name="Финансовый 4 6 4" xfId="3861"/>
    <cellStyle name="Финансовый 4 6 4 2" xfId="7855"/>
    <cellStyle name="Финансовый 4 6 4 3" xfId="7948"/>
    <cellStyle name="Финансовый 4 6 5" xfId="3862"/>
    <cellStyle name="Финансовый 4 6 5 2" xfId="7856"/>
    <cellStyle name="Финансовый 4 6 5 3" xfId="7949"/>
    <cellStyle name="Финансовый 4 6 6" xfId="7806"/>
    <cellStyle name="Финансовый 4 6 7" xfId="7891"/>
    <cellStyle name="Финансовый 4 7" xfId="1845"/>
    <cellStyle name="Финансовый 4 7 2" xfId="1846"/>
    <cellStyle name="Финансовый 4 7 2 2" xfId="7810"/>
    <cellStyle name="Финансовый 4 7 2 3" xfId="7895"/>
    <cellStyle name="Финансовый 4 7 3" xfId="1847"/>
    <cellStyle name="Финансовый 4 7 3 2" xfId="7811"/>
    <cellStyle name="Финансовый 4 7 3 3" xfId="7896"/>
    <cellStyle name="Финансовый 4 7 4" xfId="3863"/>
    <cellStyle name="Финансовый 4 7 4 2" xfId="7857"/>
    <cellStyle name="Финансовый 4 7 4 3" xfId="7950"/>
    <cellStyle name="Финансовый 4 7 5" xfId="3864"/>
    <cellStyle name="Финансовый 4 7 5 2" xfId="7858"/>
    <cellStyle name="Финансовый 4 7 5 3" xfId="7951"/>
    <cellStyle name="Финансовый 4 7 6" xfId="7809"/>
    <cellStyle name="Финансовый 4 7 7" xfId="7894"/>
    <cellStyle name="Финансовый 4 8" xfId="1848"/>
    <cellStyle name="Финансовый 4 8 2" xfId="3865"/>
    <cellStyle name="Финансовый 4 8 2 2" xfId="7859"/>
    <cellStyle name="Финансовый 4 8 2 3" xfId="7952"/>
    <cellStyle name="Финансовый 4 8 3" xfId="3866"/>
    <cellStyle name="Финансовый 4 8 3 2" xfId="7860"/>
    <cellStyle name="Финансовый 4 8 3 3" xfId="7953"/>
    <cellStyle name="Финансовый 4 8 4" xfId="3867"/>
    <cellStyle name="Финансовый 4 8 4 2" xfId="7861"/>
    <cellStyle name="Финансовый 4 8 4 3" xfId="7954"/>
    <cellStyle name="Финансовый 4 8 5" xfId="7812"/>
    <cellStyle name="Финансовый 4 8 6" xfId="7897"/>
    <cellStyle name="Финансовый 4 9" xfId="1849"/>
    <cellStyle name="Финансовый 4 9 2" xfId="3868"/>
    <cellStyle name="Финансовый 4 9 2 2" xfId="7862"/>
    <cellStyle name="Финансовый 4 9 2 3" xfId="7955"/>
    <cellStyle name="Финансовый 4 9 3" xfId="3869"/>
    <cellStyle name="Финансовый 4 9 3 2" xfId="7863"/>
    <cellStyle name="Финансовый 4 9 3 3" xfId="7956"/>
    <cellStyle name="Финансовый 4 9 4" xfId="3870"/>
    <cellStyle name="Финансовый 4 9 4 2" xfId="7864"/>
    <cellStyle name="Финансовый 4 9 4 3" xfId="7957"/>
    <cellStyle name="Финансовый 4 9 5" xfId="7813"/>
    <cellStyle name="Финансовый 4 9 6" xfId="7898"/>
    <cellStyle name="Финансовый 4_ТЭЦ-2 _БЮДЖЕТ на 2012г Утвержденный" xfId="1850"/>
    <cellStyle name="Финансовый 40" xfId="1851"/>
    <cellStyle name="Финансовый 40 2" xfId="7814"/>
    <cellStyle name="Финансовый 40 3" xfId="7899"/>
    <cellStyle name="Финансовый 41" xfId="1852"/>
    <cellStyle name="Финансовый 41 2" xfId="7815"/>
    <cellStyle name="Финансовый 41 3" xfId="7900"/>
    <cellStyle name="Финансовый 42" xfId="1853"/>
    <cellStyle name="Финансовый 43" xfId="1854"/>
    <cellStyle name="Финансовый 44" xfId="1855"/>
    <cellStyle name="Финансовый 45" xfId="1856"/>
    <cellStyle name="Финансовый 45 2" xfId="7816"/>
    <cellStyle name="Финансовый 45 3" xfId="7901"/>
    <cellStyle name="Финансовый 46" xfId="1857"/>
    <cellStyle name="Финансовый 46 2" xfId="7817"/>
    <cellStyle name="Финансовый 46 3" xfId="7902"/>
    <cellStyle name="Финансовый 47" xfId="1858"/>
    <cellStyle name="Финансовый 47 2" xfId="7818"/>
    <cellStyle name="Финансовый 47 3" xfId="7903"/>
    <cellStyle name="Финансовый 48" xfId="1859"/>
    <cellStyle name="Финансовый 48 2" xfId="7819"/>
    <cellStyle name="Финансовый 48 3" xfId="7904"/>
    <cellStyle name="Финансовый 49" xfId="1860"/>
    <cellStyle name="Финансовый 49 2" xfId="7820"/>
    <cellStyle name="Финансовый 49 3" xfId="7905"/>
    <cellStyle name="Финансовый 5" xfId="1861"/>
    <cellStyle name="Финансовый 5 2" xfId="1862"/>
    <cellStyle name="Финансовый 5 2 2" xfId="1863"/>
    <cellStyle name="Финансовый 5 2 3" xfId="3871"/>
    <cellStyle name="Финансовый 5 2 4" xfId="3872"/>
    <cellStyle name="Финансовый 5 3" xfId="1864"/>
    <cellStyle name="Финансовый 5 3 2" xfId="1865"/>
    <cellStyle name="Финансовый 5 3 3" xfId="1866"/>
    <cellStyle name="Финансовый 5 3 3 2" xfId="3873"/>
    <cellStyle name="Финансовый 5 3 4" xfId="1867"/>
    <cellStyle name="Финансовый 5 4" xfId="1868"/>
    <cellStyle name="Финансовый 5 4 2" xfId="3874"/>
    <cellStyle name="Финансовый 5 5" xfId="3924"/>
    <cellStyle name="Финансовый 50" xfId="1869"/>
    <cellStyle name="Финансовый 51" xfId="1870"/>
    <cellStyle name="Финансовый 52" xfId="1871"/>
    <cellStyle name="Финансовый 53" xfId="1872"/>
    <cellStyle name="Финансовый 54" xfId="1873"/>
    <cellStyle name="Финансовый 55" xfId="1874"/>
    <cellStyle name="Финансовый 56" xfId="1875"/>
    <cellStyle name="Финансовый 56 2" xfId="1876"/>
    <cellStyle name="Финансовый 56 3" xfId="3875"/>
    <cellStyle name="Финансовый 57" xfId="1877"/>
    <cellStyle name="Финансовый 57 2" xfId="3876"/>
    <cellStyle name="Финансовый 58" xfId="3877"/>
    <cellStyle name="Финансовый 59" xfId="3878"/>
    <cellStyle name="Финансовый 6" xfId="1878"/>
    <cellStyle name="Финансовый 6 2" xfId="1879"/>
    <cellStyle name="Финансовый 6 2 2" xfId="1880"/>
    <cellStyle name="Финансовый 6 2 2 2" xfId="1881"/>
    <cellStyle name="Финансовый 6 2 2 2 2" xfId="1882"/>
    <cellStyle name="Финансовый 6 2 2 3" xfId="1883"/>
    <cellStyle name="Финансовый 6 2 2 4" xfId="1884"/>
    <cellStyle name="Финансовый 6 2 2 5" xfId="3879"/>
    <cellStyle name="Финансовый 6 2 2 6" xfId="3880"/>
    <cellStyle name="Финансовый 6 2 3" xfId="1885"/>
    <cellStyle name="Финансовый 6 2 4" xfId="1886"/>
    <cellStyle name="Финансовый 6 2 5" xfId="1887"/>
    <cellStyle name="Финансовый 6 3" xfId="1888"/>
    <cellStyle name="Финансовый 6 4" xfId="1889"/>
    <cellStyle name="Финансовый 6 4 2" xfId="1890"/>
    <cellStyle name="Финансовый 6 4 2 2" xfId="7821"/>
    <cellStyle name="Финансовый 6 4 2 3" xfId="7906"/>
    <cellStyle name="Финансовый 6 4 3" xfId="1891"/>
    <cellStyle name="Финансовый 6 4 3 2" xfId="7822"/>
    <cellStyle name="Финансовый 6 4 3 3" xfId="7907"/>
    <cellStyle name="Финансовый 6 4 4" xfId="3881"/>
    <cellStyle name="Финансовый 6 4 4 2" xfId="7865"/>
    <cellStyle name="Финансовый 6 4 4 3" xfId="7958"/>
    <cellStyle name="Финансовый 6 4 5" xfId="3882"/>
    <cellStyle name="Финансовый 6 4 5 2" xfId="7866"/>
    <cellStyle name="Финансовый 6 4 5 3" xfId="7959"/>
    <cellStyle name="Финансовый 6 4 6" xfId="3883"/>
    <cellStyle name="Финансовый 6 5" xfId="3884"/>
    <cellStyle name="Финансовый 60" xfId="3885"/>
    <cellStyle name="Финансовый 60 2" xfId="3886"/>
    <cellStyle name="Финансовый 60 3" xfId="3887"/>
    <cellStyle name="Финансовый 61" xfId="3888"/>
    <cellStyle name="Финансовый 61 2" xfId="3889"/>
    <cellStyle name="Финансовый 61 3" xfId="3890"/>
    <cellStyle name="Финансовый 62" xfId="3891"/>
    <cellStyle name="Финансовый 62 2" xfId="3892"/>
    <cellStyle name="Финансовый 62 3" xfId="3893"/>
    <cellStyle name="Финансовый 63" xfId="3894"/>
    <cellStyle name="Финансовый 64" xfId="3895"/>
    <cellStyle name="Финансовый 65" xfId="3896"/>
    <cellStyle name="Финансовый 66" xfId="19"/>
    <cellStyle name="Финансовый 67" xfId="3897"/>
    <cellStyle name="Финансовый 68" xfId="3898"/>
    <cellStyle name="Финансовый 69" xfId="3899"/>
    <cellStyle name="Финансовый 7" xfId="1892"/>
    <cellStyle name="Финансовый 7 2" xfId="1893"/>
    <cellStyle name="Финансовый 7 3" xfId="3900"/>
    <cellStyle name="Финансовый 70" xfId="3901"/>
    <cellStyle name="Финансовый 71" xfId="3902"/>
    <cellStyle name="Финансовый 72" xfId="3903"/>
    <cellStyle name="Финансовый 73" xfId="3926"/>
    <cellStyle name="Финансовый 74" xfId="1542"/>
    <cellStyle name="Финансовый 75" xfId="3936"/>
    <cellStyle name="Финансовый 76" xfId="3928"/>
    <cellStyle name="Финансовый 77" xfId="3934"/>
    <cellStyle name="Финансовый 78" xfId="3929"/>
    <cellStyle name="Финансовый 79" xfId="3937"/>
    <cellStyle name="Финансовый 8" xfId="1894"/>
    <cellStyle name="Финансовый 8 2" xfId="1895"/>
    <cellStyle name="Финансовый 8 2 2" xfId="1896"/>
    <cellStyle name="Финансовый 8 2 2 2" xfId="1897"/>
    <cellStyle name="Финансовый 8 2 2 3" xfId="1898"/>
    <cellStyle name="Финансовый 8 2 2 4" xfId="3904"/>
    <cellStyle name="Финансовый 8 2 2 5" xfId="3905"/>
    <cellStyle name="Финансовый 8 2 3" xfId="1899"/>
    <cellStyle name="Финансовый 8 2 4" xfId="1900"/>
    <cellStyle name="Финансовый 8 2 5" xfId="1901"/>
    <cellStyle name="Финансовый 8 3" xfId="1902"/>
    <cellStyle name="Финансовый 8 3 2" xfId="1903"/>
    <cellStyle name="Финансовый 8 3 2 2" xfId="1904"/>
    <cellStyle name="Финансовый 8 3 3" xfId="1905"/>
    <cellStyle name="Финансовый 8 3 4" xfId="1906"/>
    <cellStyle name="Финансовый 8 3 5" xfId="3906"/>
    <cellStyle name="Финансовый 8 4" xfId="1907"/>
    <cellStyle name="Финансовый 8 5" xfId="3907"/>
    <cellStyle name="Финансовый 8 6" xfId="3908"/>
    <cellStyle name="Финансовый 80" xfId="7782"/>
    <cellStyle name="Финансовый 81" xfId="7784"/>
    <cellStyle name="Финансовый 82" xfId="7787"/>
    <cellStyle name="Финансовый 83" xfId="7789"/>
    <cellStyle name="Финансовый 84" xfId="7791"/>
    <cellStyle name="Финансовый 85" xfId="7792"/>
    <cellStyle name="Финансовый 86" xfId="7964"/>
    <cellStyle name="Финансовый 87" xfId="7986"/>
    <cellStyle name="Финансовый 88" xfId="7963"/>
    <cellStyle name="Финансовый 9" xfId="1908"/>
    <cellStyle name="Финансовый 9 2" xfId="1909"/>
    <cellStyle name="Финансовый 9 2 2" xfId="1910"/>
    <cellStyle name="Финансовый 9 2 3" xfId="1911"/>
    <cellStyle name="Финансовый 9 2 4" xfId="3909"/>
    <cellStyle name="Финансовый 9 2 5" xfId="3910"/>
    <cellStyle name="Финансовый 9 3" xfId="1912"/>
    <cellStyle name="Финансовый 9 4" xfId="1913"/>
    <cellStyle name="Финансовый 9 4 2" xfId="1914"/>
    <cellStyle name="Финансовый 9 4 2 2" xfId="7824"/>
    <cellStyle name="Финансовый 9 4 2 3" xfId="7909"/>
    <cellStyle name="Финансовый 9 4 3" xfId="7823"/>
    <cellStyle name="Финансовый 9 4 4" xfId="7908"/>
    <cellStyle name="Финансовый 9 5" xfId="1915"/>
    <cellStyle name="Финансовый 9 5 2" xfId="7825"/>
    <cellStyle name="Финансовый 9 5 3" xfId="7910"/>
    <cellStyle name="Финансовый 9 6" xfId="1916"/>
    <cellStyle name="Финансовый 9 6 2" xfId="7826"/>
    <cellStyle name="Финансовый 9 6 3" xfId="7911"/>
    <cellStyle name="Финансовый 9 7" xfId="1917"/>
    <cellStyle name="Финансовый 9 8" xfId="3911"/>
    <cellStyle name="Финансовый 9 8 2" xfId="7867"/>
    <cellStyle name="Финансовый 9 8 3" xfId="7960"/>
    <cellStyle name="Финансовый 9 9" xfId="3912"/>
    <cellStyle name="Финансовый 9 9 2" xfId="7868"/>
    <cellStyle name="Финансовый 9 9 3" xfId="7961"/>
    <cellStyle name="Хороший 2" xfId="1918"/>
    <cellStyle name="Хороший 2 2" xfId="3913"/>
    <cellStyle name="Хороший 2 2 2" xfId="7508"/>
    <cellStyle name="Хороший 2 3" xfId="5697"/>
    <cellStyle name="Хороший 3" xfId="1919"/>
    <cellStyle name="Хороший 3 2" xfId="3914"/>
    <cellStyle name="Хороший 3 2 2" xfId="7509"/>
    <cellStyle name="Хороший 3 3" xfId="5698"/>
    <cellStyle name="Цена" xfId="1920"/>
    <cellStyle name="Цена 2" xfId="3915"/>
    <cellStyle name="Числовой" xfId="3916"/>
    <cellStyle name="Џђ?–…?’?›?" xfId="1921"/>
    <cellStyle name="Џђһ–…қ’қ›ү" xfId="1922"/>
    <cellStyle name="Џђћ–…ќ’ќ›‰" xfId="1923"/>
    <cellStyle name="Џђћ–…ќ’ќ›‰ 2" xfId="1924"/>
    <cellStyle name="Џђћ–…ќ’ќ›‰ 2 2" xfId="3917"/>
    <cellStyle name="Џђћ–…ќ’ќ›‰ 2 3" xfId="3918"/>
    <cellStyle name="ЏђЋ–…Ќ’Ќ›‰_Бюджет 2010" xfId="3919"/>
    <cellStyle name="Шапка" xfId="3920"/>
    <cellStyle name="ШАУ" xfId="3921"/>
    <cellStyle name="常规_Bal0702" xfId="3922"/>
  </cellStyles>
  <dxfs count="0"/>
  <tableStyles count="0" defaultTableStyle="TableStyleMedium2" defaultPivotStyle="PivotStyleLight16"/>
  <colors>
    <mruColors>
      <color rgb="FFFB537B"/>
      <color rgb="FF6666FF"/>
      <color rgb="FFFF99FF"/>
      <color rgb="FF66FFFF"/>
      <color rgb="FF5CE26C"/>
      <color rgb="FF31DB45"/>
      <color rgb="FFD47DFF"/>
      <color rgb="FFF9A06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kasenova\Desktop\&#1048;&#1089;&#1087;&#1086;&#1083;&#1085;&#1077;&#1085;&#1080;&#1077;%20&#1079;&#1072;%202023&#1075;\&#1048;&#1089;&#1087;&#1086;&#1083;&#1085;&#1077;&#1085;&#1080;&#1077;%20&#1048;&#1055;%202023%20&#1085;&#1072;%2010.01.2024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БК освоение"/>
    </sheetNames>
    <sheetDataSet>
      <sheetData sheetId="0">
        <row r="564">
          <cell r="AT564">
            <v>1058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54"/>
  <sheetViews>
    <sheetView tabSelected="1" view="pageBreakPreview" topLeftCell="A310" zoomScale="40" zoomScaleNormal="40" zoomScaleSheetLayoutView="40" zoomScalePageLayoutView="70" workbookViewId="0">
      <selection activeCell="C321" sqref="C321"/>
    </sheetView>
  </sheetViews>
  <sheetFormatPr defaultColWidth="9.140625" defaultRowHeight="18.75"/>
  <cols>
    <col min="1" max="1" width="9.7109375" style="286" customWidth="1"/>
    <col min="2" max="2" width="25.7109375" style="40" customWidth="1"/>
    <col min="3" max="3" width="79.28515625" style="278" customWidth="1"/>
    <col min="4" max="4" width="16.28515625" style="211" customWidth="1"/>
    <col min="5" max="5" width="62.28515625" style="280" customWidth="1"/>
    <col min="6" max="6" width="63.28515625" style="280" customWidth="1"/>
    <col min="7" max="7" width="18.140625" style="281" customWidth="1"/>
    <col min="8" max="8" width="18.28515625" style="203" customWidth="1"/>
    <col min="9" max="9" width="19.5703125" style="283" customWidth="1"/>
    <col min="10" max="10" width="24.7109375" style="41" customWidth="1"/>
    <col min="11" max="11" width="23.7109375" style="40" customWidth="1"/>
    <col min="12" max="12" width="67.28515625" style="42" customWidth="1"/>
    <col min="13" max="13" width="32.85546875" style="313" customWidth="1"/>
    <col min="14" max="15" width="17.28515625" style="36" customWidth="1"/>
    <col min="16" max="16" width="15" style="36" customWidth="1"/>
    <col min="17" max="17" width="17.5703125" style="36" customWidth="1"/>
    <col min="18" max="18" width="15.140625" style="36" customWidth="1"/>
    <col min="19" max="19" width="15.85546875" style="36" customWidth="1"/>
    <col min="20" max="20" width="16.7109375" style="36" customWidth="1"/>
    <col min="21" max="21" width="12.28515625" style="36" customWidth="1"/>
    <col min="22" max="22" width="10.28515625" style="36" bestFit="1" customWidth="1"/>
    <col min="23" max="23" width="11" style="36" customWidth="1"/>
    <col min="24" max="24" width="11.28515625" style="36" customWidth="1"/>
    <col min="25" max="25" width="14.85546875" style="36" customWidth="1"/>
    <col min="26" max="26" width="19.5703125" style="36" customWidth="1"/>
    <col min="27" max="27" width="79.28515625" style="36" customWidth="1"/>
    <col min="28" max="16384" width="9.140625" style="36"/>
  </cols>
  <sheetData>
    <row r="1" spans="1:27" s="1" customFormat="1">
      <c r="A1" s="27"/>
      <c r="B1" s="26"/>
      <c r="C1" s="234"/>
      <c r="D1" s="235"/>
      <c r="E1" s="236"/>
      <c r="F1" s="237"/>
      <c r="G1" s="238"/>
      <c r="H1" s="239"/>
      <c r="I1" s="236"/>
      <c r="J1" s="27"/>
      <c r="K1" s="26"/>
      <c r="L1" s="28"/>
      <c r="M1" s="234"/>
      <c r="N1" s="26"/>
      <c r="O1" s="26"/>
      <c r="P1" s="26"/>
      <c r="Q1" s="26"/>
    </row>
    <row r="2" spans="1:27" s="1" customFormat="1">
      <c r="A2" s="27"/>
      <c r="B2" s="26"/>
      <c r="C2" s="234"/>
      <c r="D2" s="235"/>
      <c r="E2" s="236"/>
      <c r="F2" s="237"/>
      <c r="G2" s="238"/>
      <c r="H2" s="239"/>
      <c r="I2" s="236"/>
      <c r="J2" s="27"/>
      <c r="K2" s="26"/>
      <c r="L2" s="29"/>
      <c r="M2" s="234"/>
      <c r="N2" s="26"/>
      <c r="O2" s="26"/>
      <c r="P2" s="26"/>
      <c r="AA2" s="30" t="s">
        <v>56</v>
      </c>
    </row>
    <row r="3" spans="1:27" s="1" customFormat="1">
      <c r="A3" s="27"/>
      <c r="B3" s="26"/>
      <c r="C3" s="234"/>
      <c r="D3" s="235"/>
      <c r="E3" s="236"/>
      <c r="F3" s="237"/>
      <c r="G3" s="238"/>
      <c r="H3" s="240"/>
      <c r="I3" s="236"/>
      <c r="J3" s="27"/>
      <c r="K3" s="26"/>
      <c r="L3" s="29"/>
      <c r="M3" s="234"/>
      <c r="N3" s="26"/>
      <c r="O3" s="26"/>
      <c r="P3" s="26"/>
      <c r="Q3" s="26"/>
    </row>
    <row r="4" spans="1:27" s="1" customFormat="1">
      <c r="A4" s="27"/>
      <c r="B4" s="26"/>
      <c r="C4" s="234"/>
      <c r="D4" s="235"/>
      <c r="E4" s="236"/>
      <c r="F4" s="237"/>
      <c r="G4" s="238"/>
      <c r="H4" s="239"/>
      <c r="I4" s="236"/>
      <c r="J4" s="27"/>
      <c r="K4" s="26"/>
      <c r="L4" s="31"/>
      <c r="M4" s="234"/>
      <c r="N4" s="26"/>
      <c r="O4" s="26"/>
      <c r="P4" s="26"/>
      <c r="Q4" s="26"/>
    </row>
    <row r="5" spans="1:27" s="1" customFormat="1">
      <c r="A5" s="27"/>
      <c r="B5" s="26"/>
      <c r="C5" s="234"/>
      <c r="D5" s="235"/>
      <c r="E5" s="236"/>
      <c r="F5" s="237"/>
      <c r="G5" s="241" t="s">
        <v>204</v>
      </c>
      <c r="H5" s="239"/>
      <c r="I5" s="236"/>
      <c r="J5" s="27"/>
      <c r="K5" s="26"/>
      <c r="L5" s="31"/>
      <c r="M5" s="234"/>
      <c r="N5" s="26"/>
      <c r="O5" s="26"/>
      <c r="P5" s="26"/>
      <c r="Q5" s="26"/>
    </row>
    <row r="6" spans="1:27" s="1" customFormat="1">
      <c r="A6" s="27"/>
      <c r="B6" s="26"/>
      <c r="C6" s="234"/>
      <c r="D6" s="235"/>
      <c r="E6" s="236"/>
      <c r="F6" s="237"/>
      <c r="G6" s="242" t="s">
        <v>57</v>
      </c>
      <c r="H6" s="239"/>
      <c r="I6" s="236"/>
      <c r="J6" s="27"/>
      <c r="K6" s="26"/>
      <c r="L6" s="32"/>
      <c r="M6" s="234"/>
      <c r="N6" s="26"/>
      <c r="O6" s="26"/>
      <c r="P6" s="26"/>
      <c r="Q6" s="26"/>
    </row>
    <row r="7" spans="1:27" s="1" customFormat="1">
      <c r="A7" s="27"/>
      <c r="B7" s="26"/>
      <c r="C7" s="234"/>
      <c r="D7" s="235"/>
      <c r="E7" s="236"/>
      <c r="F7" s="237"/>
      <c r="G7" s="242" t="s">
        <v>29</v>
      </c>
      <c r="H7" s="239"/>
      <c r="I7" s="236"/>
      <c r="J7" s="27"/>
      <c r="K7" s="26"/>
      <c r="L7" s="33"/>
      <c r="M7" s="234"/>
      <c r="N7" s="26"/>
      <c r="O7" s="26"/>
      <c r="P7" s="26"/>
      <c r="Q7" s="26"/>
    </row>
    <row r="8" spans="1:27" s="1" customFormat="1" ht="19.5" thickBot="1">
      <c r="A8" s="27"/>
      <c r="B8" s="26"/>
      <c r="C8" s="234"/>
      <c r="D8" s="235"/>
      <c r="E8" s="236"/>
      <c r="F8" s="237"/>
      <c r="G8" s="238"/>
      <c r="H8" s="239"/>
      <c r="I8" s="236"/>
      <c r="J8" s="27"/>
      <c r="K8" s="34"/>
      <c r="L8" s="35"/>
      <c r="M8" s="234"/>
      <c r="N8" s="26"/>
      <c r="O8" s="26"/>
      <c r="P8" s="26"/>
      <c r="Q8" s="26"/>
    </row>
    <row r="9" spans="1:27" ht="54.75" customHeight="1">
      <c r="A9" s="455" t="s">
        <v>0</v>
      </c>
      <c r="B9" s="465" t="s">
        <v>19</v>
      </c>
      <c r="C9" s="404"/>
      <c r="D9" s="404"/>
      <c r="E9" s="404"/>
      <c r="F9" s="404"/>
      <c r="G9" s="404"/>
      <c r="H9" s="468" t="s">
        <v>34</v>
      </c>
      <c r="I9" s="404" t="s">
        <v>20</v>
      </c>
      <c r="J9" s="404"/>
      <c r="K9" s="404"/>
      <c r="L9" s="404"/>
      <c r="M9" s="467" t="s">
        <v>24</v>
      </c>
      <c r="N9" s="467"/>
      <c r="O9" s="467"/>
      <c r="P9" s="467"/>
      <c r="Q9" s="467"/>
      <c r="R9" s="404" t="s">
        <v>96</v>
      </c>
      <c r="S9" s="404"/>
      <c r="T9" s="404"/>
      <c r="U9" s="404"/>
      <c r="V9" s="404"/>
      <c r="W9" s="404"/>
      <c r="X9" s="404"/>
      <c r="Y9" s="404"/>
      <c r="Z9" s="404" t="s">
        <v>11</v>
      </c>
      <c r="AA9" s="407" t="s">
        <v>12</v>
      </c>
    </row>
    <row r="10" spans="1:27" ht="112.5" customHeight="1">
      <c r="A10" s="456"/>
      <c r="B10" s="458" t="s">
        <v>2</v>
      </c>
      <c r="C10" s="460" t="s">
        <v>3</v>
      </c>
      <c r="D10" s="460" t="s">
        <v>28</v>
      </c>
      <c r="E10" s="462" t="s">
        <v>4</v>
      </c>
      <c r="F10" s="462"/>
      <c r="G10" s="463" t="s">
        <v>7</v>
      </c>
      <c r="H10" s="469"/>
      <c r="I10" s="462" t="s">
        <v>8</v>
      </c>
      <c r="J10" s="474" t="s">
        <v>9</v>
      </c>
      <c r="K10" s="410" t="s">
        <v>63</v>
      </c>
      <c r="L10" s="477" t="s">
        <v>10</v>
      </c>
      <c r="M10" s="471" t="s">
        <v>21</v>
      </c>
      <c r="N10" s="471"/>
      <c r="O10" s="471" t="s">
        <v>1</v>
      </c>
      <c r="P10" s="471" t="s">
        <v>54</v>
      </c>
      <c r="Q10" s="471" t="s">
        <v>48</v>
      </c>
      <c r="R10" s="410" t="s">
        <v>13</v>
      </c>
      <c r="S10" s="410"/>
      <c r="T10" s="405" t="s">
        <v>14</v>
      </c>
      <c r="U10" s="405"/>
      <c r="V10" s="405" t="s">
        <v>15</v>
      </c>
      <c r="W10" s="405"/>
      <c r="X10" s="405" t="s">
        <v>16</v>
      </c>
      <c r="Y10" s="405"/>
      <c r="Z10" s="405"/>
      <c r="AA10" s="408"/>
    </row>
    <row r="11" spans="1:27" ht="71.25" customHeight="1" thickBot="1">
      <c r="A11" s="457"/>
      <c r="B11" s="459"/>
      <c r="C11" s="461"/>
      <c r="D11" s="466"/>
      <c r="E11" s="298" t="s">
        <v>5</v>
      </c>
      <c r="F11" s="298" t="s">
        <v>6</v>
      </c>
      <c r="G11" s="464"/>
      <c r="H11" s="470"/>
      <c r="I11" s="473"/>
      <c r="J11" s="475"/>
      <c r="K11" s="476"/>
      <c r="L11" s="478"/>
      <c r="M11" s="298" t="s">
        <v>22</v>
      </c>
      <c r="N11" s="163" t="s">
        <v>23</v>
      </c>
      <c r="O11" s="472"/>
      <c r="P11" s="472"/>
      <c r="Q11" s="472"/>
      <c r="R11" s="299" t="s">
        <v>17</v>
      </c>
      <c r="S11" s="299" t="s">
        <v>228</v>
      </c>
      <c r="T11" s="300" t="s">
        <v>17</v>
      </c>
      <c r="U11" s="300" t="s">
        <v>18</v>
      </c>
      <c r="V11" s="300" t="s">
        <v>5</v>
      </c>
      <c r="W11" s="300" t="s">
        <v>6</v>
      </c>
      <c r="X11" s="300" t="s">
        <v>17</v>
      </c>
      <c r="Y11" s="300" t="s">
        <v>18</v>
      </c>
      <c r="Z11" s="406"/>
      <c r="AA11" s="409"/>
    </row>
    <row r="12" spans="1:27" s="37" customFormat="1">
      <c r="A12" s="361">
        <v>1</v>
      </c>
      <c r="B12" s="357">
        <v>2</v>
      </c>
      <c r="C12" s="294">
        <v>3</v>
      </c>
      <c r="D12" s="294">
        <v>4</v>
      </c>
      <c r="E12" s="294">
        <v>5</v>
      </c>
      <c r="F12" s="294">
        <v>6</v>
      </c>
      <c r="G12" s="295">
        <v>7</v>
      </c>
      <c r="H12" s="294">
        <v>8</v>
      </c>
      <c r="I12" s="294">
        <v>9</v>
      </c>
      <c r="J12" s="293">
        <v>10</v>
      </c>
      <c r="K12" s="293">
        <v>11</v>
      </c>
      <c r="L12" s="293">
        <v>12</v>
      </c>
      <c r="M12" s="294">
        <v>13</v>
      </c>
      <c r="N12" s="293">
        <v>14</v>
      </c>
      <c r="O12" s="293">
        <v>15</v>
      </c>
      <c r="P12" s="293">
        <v>16</v>
      </c>
      <c r="Q12" s="293">
        <v>17</v>
      </c>
      <c r="R12" s="296">
        <v>18</v>
      </c>
      <c r="S12" s="296">
        <v>19</v>
      </c>
      <c r="T12" s="296">
        <v>20</v>
      </c>
      <c r="U12" s="296">
        <v>21</v>
      </c>
      <c r="V12" s="296">
        <v>22</v>
      </c>
      <c r="W12" s="296">
        <v>23</v>
      </c>
      <c r="X12" s="296">
        <v>24</v>
      </c>
      <c r="Y12" s="296">
        <v>25</v>
      </c>
      <c r="Z12" s="296">
        <v>26</v>
      </c>
      <c r="AA12" s="297">
        <v>27</v>
      </c>
    </row>
    <row r="13" spans="1:27" ht="19.5" thickBot="1">
      <c r="A13" s="362"/>
      <c r="B13" s="358"/>
      <c r="C13" s="335" t="s">
        <v>55</v>
      </c>
      <c r="D13" s="219"/>
      <c r="E13" s="336"/>
      <c r="F13" s="336"/>
      <c r="G13" s="337"/>
      <c r="H13" s="338"/>
      <c r="I13" s="336"/>
      <c r="J13" s="339"/>
      <c r="K13" s="308"/>
      <c r="L13" s="308"/>
      <c r="M13" s="219"/>
      <c r="N13" s="308"/>
      <c r="O13" s="308"/>
      <c r="P13" s="308"/>
      <c r="Q13" s="308"/>
      <c r="R13" s="307"/>
      <c r="S13" s="307"/>
      <c r="T13" s="307"/>
      <c r="U13" s="307"/>
      <c r="V13" s="307"/>
      <c r="W13" s="307"/>
      <c r="X13" s="307"/>
      <c r="Y13" s="307"/>
      <c r="Z13" s="307"/>
      <c r="AA13" s="369"/>
    </row>
    <row r="14" spans="1:27" ht="37.5" customHeight="1">
      <c r="A14" s="374">
        <v>1</v>
      </c>
      <c r="B14" s="401" t="s">
        <v>80</v>
      </c>
      <c r="C14" s="340" t="s">
        <v>102</v>
      </c>
      <c r="D14" s="340" t="s">
        <v>32</v>
      </c>
      <c r="E14" s="341" t="s">
        <v>45</v>
      </c>
      <c r="F14" s="341" t="s">
        <v>45</v>
      </c>
      <c r="G14" s="342">
        <v>2023</v>
      </c>
      <c r="H14" s="439" t="s">
        <v>52</v>
      </c>
      <c r="I14" s="343">
        <v>2917.7001771429</v>
      </c>
      <c r="J14" s="344">
        <v>2917.7001800000003</v>
      </c>
      <c r="K14" s="345">
        <f>J14-I14</f>
        <v>2.8571002985700034E-6</v>
      </c>
      <c r="L14" s="345"/>
      <c r="M14" s="343">
        <f>J14</f>
        <v>2917.7001800000003</v>
      </c>
      <c r="N14" s="344"/>
      <c r="O14" s="344"/>
      <c r="P14" s="344"/>
      <c r="Q14" s="344"/>
      <c r="R14" s="391">
        <v>8159232.4809999997</v>
      </c>
      <c r="S14" s="391">
        <v>8686187.648</v>
      </c>
      <c r="T14" s="391"/>
      <c r="U14" s="391"/>
      <c r="V14" s="391"/>
      <c r="W14" s="391"/>
      <c r="X14" s="391"/>
      <c r="Y14" s="391"/>
      <c r="Z14" s="391"/>
      <c r="AA14" s="411" t="s">
        <v>230</v>
      </c>
    </row>
    <row r="15" spans="1:27" ht="37.5" customHeight="1">
      <c r="A15" s="374"/>
      <c r="B15" s="402"/>
      <c r="C15" s="208" t="s">
        <v>103</v>
      </c>
      <c r="D15" s="230" t="s">
        <v>36</v>
      </c>
      <c r="E15" s="153" t="s">
        <v>46</v>
      </c>
      <c r="F15" s="153" t="s">
        <v>46</v>
      </c>
      <c r="G15" s="247">
        <v>2023</v>
      </c>
      <c r="H15" s="440"/>
      <c r="I15" s="207">
        <v>1619.7319500000001</v>
      </c>
      <c r="J15" s="183">
        <v>1619.7319499999999</v>
      </c>
      <c r="K15" s="19">
        <f>J15-I15</f>
        <v>0</v>
      </c>
      <c r="L15" s="48"/>
      <c r="M15" s="207">
        <f>J15</f>
        <v>1619.7319499999999</v>
      </c>
      <c r="N15" s="199"/>
      <c r="O15" s="199"/>
      <c r="P15" s="199"/>
      <c r="Q15" s="199"/>
      <c r="R15" s="392"/>
      <c r="S15" s="392"/>
      <c r="T15" s="392"/>
      <c r="U15" s="392"/>
      <c r="V15" s="392"/>
      <c r="W15" s="392"/>
      <c r="X15" s="392"/>
      <c r="Y15" s="392"/>
      <c r="Z15" s="392"/>
      <c r="AA15" s="412"/>
    </row>
    <row r="16" spans="1:27" ht="37.5">
      <c r="A16" s="374">
        <v>2</v>
      </c>
      <c r="B16" s="402"/>
      <c r="C16" s="443" t="s">
        <v>72</v>
      </c>
      <c r="D16" s="203" t="s">
        <v>30</v>
      </c>
      <c r="E16" s="204" t="s">
        <v>247</v>
      </c>
      <c r="F16" s="204" t="s">
        <v>248</v>
      </c>
      <c r="G16" s="384" t="s">
        <v>245</v>
      </c>
      <c r="H16" s="440"/>
      <c r="I16" s="426">
        <v>92782.896721539597</v>
      </c>
      <c r="J16" s="399">
        <v>65208.446710000004</v>
      </c>
      <c r="K16" s="381">
        <f>J16-I16</f>
        <v>-27574.450011539593</v>
      </c>
      <c r="L16" s="381" t="s">
        <v>457</v>
      </c>
      <c r="M16" s="453">
        <f>J16</f>
        <v>65208.446710000004</v>
      </c>
      <c r="N16" s="399"/>
      <c r="O16" s="399"/>
      <c r="P16" s="399"/>
      <c r="Q16" s="399"/>
      <c r="R16" s="392"/>
      <c r="S16" s="392"/>
      <c r="T16" s="392"/>
      <c r="U16" s="392"/>
      <c r="V16" s="392"/>
      <c r="W16" s="392"/>
      <c r="X16" s="392"/>
      <c r="Y16" s="392"/>
      <c r="Z16" s="392"/>
      <c r="AA16" s="412"/>
    </row>
    <row r="17" spans="1:27">
      <c r="A17" s="374"/>
      <c r="B17" s="402"/>
      <c r="C17" s="444"/>
      <c r="D17" s="203" t="s">
        <v>31</v>
      </c>
      <c r="E17" s="204" t="s">
        <v>246</v>
      </c>
      <c r="F17" s="204" t="s">
        <v>246</v>
      </c>
      <c r="G17" s="385"/>
      <c r="H17" s="440"/>
      <c r="I17" s="428"/>
      <c r="J17" s="400"/>
      <c r="K17" s="383"/>
      <c r="L17" s="383"/>
      <c r="M17" s="454"/>
      <c r="N17" s="400"/>
      <c r="O17" s="400"/>
      <c r="P17" s="400"/>
      <c r="Q17" s="400"/>
      <c r="R17" s="392"/>
      <c r="S17" s="392"/>
      <c r="T17" s="392"/>
      <c r="U17" s="392"/>
      <c r="V17" s="392"/>
      <c r="W17" s="392"/>
      <c r="X17" s="392"/>
      <c r="Y17" s="392"/>
      <c r="Z17" s="392"/>
      <c r="AA17" s="412"/>
    </row>
    <row r="18" spans="1:27" ht="37.5">
      <c r="A18" s="363">
        <v>3</v>
      </c>
      <c r="B18" s="402"/>
      <c r="C18" s="251" t="s">
        <v>105</v>
      </c>
      <c r="D18" s="251" t="s">
        <v>32</v>
      </c>
      <c r="E18" s="153" t="s">
        <v>45</v>
      </c>
      <c r="F18" s="246" t="s">
        <v>45</v>
      </c>
      <c r="G18" s="252" t="s">
        <v>82</v>
      </c>
      <c r="H18" s="440"/>
      <c r="I18" s="250">
        <v>15513.1068125</v>
      </c>
      <c r="J18" s="198">
        <v>15513.106900000001</v>
      </c>
      <c r="K18" s="185">
        <f>J18-I18</f>
        <v>8.7500000518048182E-5</v>
      </c>
      <c r="L18" s="184"/>
      <c r="M18" s="311">
        <f>J18</f>
        <v>15513.106900000001</v>
      </c>
      <c r="N18" s="47"/>
      <c r="O18" s="47"/>
      <c r="P18" s="47"/>
      <c r="Q18" s="47"/>
      <c r="R18" s="392"/>
      <c r="S18" s="392"/>
      <c r="T18" s="392"/>
      <c r="U18" s="392"/>
      <c r="V18" s="392"/>
      <c r="W18" s="392"/>
      <c r="X18" s="392"/>
      <c r="Y18" s="392"/>
      <c r="Z18" s="392"/>
      <c r="AA18" s="412"/>
    </row>
    <row r="19" spans="1:27" ht="75">
      <c r="A19" s="363">
        <v>4</v>
      </c>
      <c r="B19" s="402"/>
      <c r="C19" s="230" t="s">
        <v>73</v>
      </c>
      <c r="D19" s="203" t="s">
        <v>32</v>
      </c>
      <c r="E19" s="248" t="s">
        <v>45</v>
      </c>
      <c r="F19" s="248" t="s">
        <v>45</v>
      </c>
      <c r="G19" s="252" t="s">
        <v>82</v>
      </c>
      <c r="H19" s="440"/>
      <c r="I19" s="250">
        <v>13523.07993</v>
      </c>
      <c r="J19" s="198">
        <v>13523.079929999998</v>
      </c>
      <c r="K19" s="185">
        <f>J19-I19</f>
        <v>0</v>
      </c>
      <c r="L19" s="38"/>
      <c r="M19" s="311">
        <f>J19</f>
        <v>13523.079929999998</v>
      </c>
      <c r="N19" s="47"/>
      <c r="O19" s="47"/>
      <c r="P19" s="47"/>
      <c r="Q19" s="47"/>
      <c r="R19" s="392"/>
      <c r="S19" s="392"/>
      <c r="T19" s="392"/>
      <c r="U19" s="392"/>
      <c r="V19" s="392"/>
      <c r="W19" s="392"/>
      <c r="X19" s="392"/>
      <c r="Y19" s="392"/>
      <c r="Z19" s="392"/>
      <c r="AA19" s="412"/>
    </row>
    <row r="20" spans="1:27" ht="93.75">
      <c r="A20" s="363">
        <v>5</v>
      </c>
      <c r="B20" s="402"/>
      <c r="C20" s="230" t="s">
        <v>106</v>
      </c>
      <c r="D20" s="203" t="s">
        <v>36</v>
      </c>
      <c r="E20" s="153" t="s">
        <v>46</v>
      </c>
      <c r="F20" s="153" t="s">
        <v>46</v>
      </c>
      <c r="G20" s="252">
        <v>2023</v>
      </c>
      <c r="H20" s="440"/>
      <c r="I20" s="250">
        <v>1855.7541000000001</v>
      </c>
      <c r="J20" s="198">
        <v>1855.7541000000001</v>
      </c>
      <c r="K20" s="185">
        <f>J20-I20</f>
        <v>0</v>
      </c>
      <c r="L20" s="196"/>
      <c r="M20" s="311">
        <f>J20</f>
        <v>1855.7541000000001</v>
      </c>
      <c r="N20" s="47"/>
      <c r="O20" s="47"/>
      <c r="P20" s="47"/>
      <c r="Q20" s="47"/>
      <c r="R20" s="392"/>
      <c r="S20" s="392"/>
      <c r="T20" s="392"/>
      <c r="U20" s="392"/>
      <c r="V20" s="392"/>
      <c r="W20" s="392"/>
      <c r="X20" s="392"/>
      <c r="Y20" s="392"/>
      <c r="Z20" s="392"/>
      <c r="AA20" s="412"/>
    </row>
    <row r="21" spans="1:27" ht="37.5">
      <c r="A21" s="374">
        <v>6</v>
      </c>
      <c r="B21" s="402"/>
      <c r="C21" s="442" t="s">
        <v>40</v>
      </c>
      <c r="D21" s="230" t="s">
        <v>30</v>
      </c>
      <c r="E21" s="206" t="s">
        <v>249</v>
      </c>
      <c r="F21" s="253" t="s">
        <v>249</v>
      </c>
      <c r="G21" s="437">
        <v>2023</v>
      </c>
      <c r="H21" s="440"/>
      <c r="I21" s="415">
        <v>521265.61167999997</v>
      </c>
      <c r="J21" s="381">
        <v>433899.98447999998</v>
      </c>
      <c r="K21" s="398">
        <f>J21-I21</f>
        <v>-87365.627199999988</v>
      </c>
      <c r="L21" s="397" t="s">
        <v>458</v>
      </c>
      <c r="M21" s="415">
        <f>J21</f>
        <v>433899.98447999998</v>
      </c>
      <c r="N21" s="398"/>
      <c r="O21" s="398"/>
      <c r="P21" s="398"/>
      <c r="Q21" s="398"/>
      <c r="R21" s="392"/>
      <c r="S21" s="392"/>
      <c r="T21" s="392"/>
      <c r="U21" s="392"/>
      <c r="V21" s="392"/>
      <c r="W21" s="392"/>
      <c r="X21" s="392"/>
      <c r="Y21" s="392"/>
      <c r="Z21" s="392"/>
      <c r="AA21" s="412"/>
    </row>
    <row r="22" spans="1:27">
      <c r="A22" s="436"/>
      <c r="B22" s="402"/>
      <c r="C22" s="442"/>
      <c r="D22" s="230" t="s">
        <v>31</v>
      </c>
      <c r="E22" s="206" t="s">
        <v>250</v>
      </c>
      <c r="F22" s="253" t="s">
        <v>250</v>
      </c>
      <c r="G22" s="437"/>
      <c r="H22" s="440"/>
      <c r="I22" s="415"/>
      <c r="J22" s="382"/>
      <c r="K22" s="398"/>
      <c r="L22" s="414"/>
      <c r="M22" s="415"/>
      <c r="N22" s="398"/>
      <c r="O22" s="398"/>
      <c r="P22" s="398"/>
      <c r="Q22" s="398"/>
      <c r="R22" s="392"/>
      <c r="S22" s="392"/>
      <c r="T22" s="392"/>
      <c r="U22" s="392"/>
      <c r="V22" s="392"/>
      <c r="W22" s="392"/>
      <c r="X22" s="392"/>
      <c r="Y22" s="392"/>
      <c r="Z22" s="392"/>
      <c r="AA22" s="412"/>
    </row>
    <row r="23" spans="1:27" ht="27.75" customHeight="1">
      <c r="A23" s="436"/>
      <c r="B23" s="402"/>
      <c r="C23" s="442"/>
      <c r="D23" s="230" t="s">
        <v>35</v>
      </c>
      <c r="E23" s="204" t="s">
        <v>251</v>
      </c>
      <c r="F23" s="253" t="s">
        <v>251</v>
      </c>
      <c r="G23" s="437"/>
      <c r="H23" s="440"/>
      <c r="I23" s="415"/>
      <c r="J23" s="383"/>
      <c r="K23" s="398"/>
      <c r="L23" s="414"/>
      <c r="M23" s="415"/>
      <c r="N23" s="398"/>
      <c r="O23" s="398"/>
      <c r="P23" s="398"/>
      <c r="Q23" s="398"/>
      <c r="R23" s="392"/>
      <c r="S23" s="392"/>
      <c r="T23" s="392"/>
      <c r="U23" s="392"/>
      <c r="V23" s="392"/>
      <c r="W23" s="392"/>
      <c r="X23" s="392"/>
      <c r="Y23" s="392"/>
      <c r="Z23" s="392"/>
      <c r="AA23" s="412"/>
    </row>
    <row r="24" spans="1:27" ht="37.5" customHeight="1">
      <c r="A24" s="374">
        <v>7</v>
      </c>
      <c r="B24" s="402"/>
      <c r="C24" s="451" t="s">
        <v>41</v>
      </c>
      <c r="D24" s="203" t="s">
        <v>37</v>
      </c>
      <c r="E24" s="204" t="s">
        <v>107</v>
      </c>
      <c r="F24" s="254" t="s">
        <v>107</v>
      </c>
      <c r="G24" s="384">
        <v>2023</v>
      </c>
      <c r="H24" s="440"/>
      <c r="I24" s="415">
        <v>369334.94767000002</v>
      </c>
      <c r="J24" s="381">
        <v>301895.20689000003</v>
      </c>
      <c r="K24" s="398">
        <f>J24-I24</f>
        <v>-67439.740779999993</v>
      </c>
      <c r="L24" s="447" t="s">
        <v>458</v>
      </c>
      <c r="M24" s="415">
        <f>J24</f>
        <v>301895.20689000003</v>
      </c>
      <c r="N24" s="398"/>
      <c r="O24" s="398"/>
      <c r="P24" s="398"/>
      <c r="Q24" s="398"/>
      <c r="R24" s="392"/>
      <c r="S24" s="392"/>
      <c r="T24" s="392"/>
      <c r="U24" s="392"/>
      <c r="V24" s="392"/>
      <c r="W24" s="392"/>
      <c r="X24" s="392"/>
      <c r="Y24" s="392"/>
      <c r="Z24" s="392"/>
      <c r="AA24" s="412"/>
    </row>
    <row r="25" spans="1:27">
      <c r="A25" s="374"/>
      <c r="B25" s="402"/>
      <c r="C25" s="452"/>
      <c r="D25" s="203" t="s">
        <v>31</v>
      </c>
      <c r="E25" s="204" t="s">
        <v>104</v>
      </c>
      <c r="F25" s="254" t="s">
        <v>104</v>
      </c>
      <c r="G25" s="419"/>
      <c r="H25" s="440"/>
      <c r="I25" s="415"/>
      <c r="J25" s="383"/>
      <c r="K25" s="398"/>
      <c r="L25" s="447"/>
      <c r="M25" s="415"/>
      <c r="N25" s="398"/>
      <c r="O25" s="398"/>
      <c r="P25" s="398"/>
      <c r="Q25" s="398"/>
      <c r="R25" s="392"/>
      <c r="S25" s="392"/>
      <c r="T25" s="392"/>
      <c r="U25" s="392"/>
      <c r="V25" s="392"/>
      <c r="W25" s="392"/>
      <c r="X25" s="392"/>
      <c r="Y25" s="392"/>
      <c r="Z25" s="392"/>
      <c r="AA25" s="412"/>
    </row>
    <row r="26" spans="1:27" ht="75">
      <c r="A26" s="363">
        <v>8</v>
      </c>
      <c r="B26" s="402"/>
      <c r="C26" s="231" t="s">
        <v>75</v>
      </c>
      <c r="D26" s="230" t="s">
        <v>32</v>
      </c>
      <c r="E26" s="253" t="s">
        <v>45</v>
      </c>
      <c r="F26" s="253" t="s">
        <v>45</v>
      </c>
      <c r="G26" s="247" t="s">
        <v>82</v>
      </c>
      <c r="H26" s="440"/>
      <c r="I26" s="249">
        <v>9457.9904999999999</v>
      </c>
      <c r="J26" s="185">
        <v>9457.9904999999999</v>
      </c>
      <c r="K26" s="185">
        <f>J26-I26</f>
        <v>0</v>
      </c>
      <c r="L26" s="184"/>
      <c r="M26" s="249">
        <f>J26</f>
        <v>9457.9904999999999</v>
      </c>
      <c r="N26" s="185"/>
      <c r="O26" s="185"/>
      <c r="P26" s="185"/>
      <c r="Q26" s="185"/>
      <c r="R26" s="392"/>
      <c r="S26" s="392"/>
      <c r="T26" s="392"/>
      <c r="U26" s="392"/>
      <c r="V26" s="392"/>
      <c r="W26" s="392"/>
      <c r="X26" s="392"/>
      <c r="Y26" s="392"/>
      <c r="Z26" s="392"/>
      <c r="AA26" s="412"/>
    </row>
    <row r="27" spans="1:27" ht="93.75">
      <c r="A27" s="363">
        <v>9</v>
      </c>
      <c r="B27" s="402"/>
      <c r="C27" s="231" t="s">
        <v>108</v>
      </c>
      <c r="D27" s="230" t="s">
        <v>32</v>
      </c>
      <c r="E27" s="253" t="s">
        <v>36</v>
      </c>
      <c r="F27" s="153" t="s">
        <v>46</v>
      </c>
      <c r="G27" s="247" t="s">
        <v>82</v>
      </c>
      <c r="H27" s="440"/>
      <c r="I27" s="249">
        <v>1589.6907000000001</v>
      </c>
      <c r="J27" s="185">
        <v>1589.6906999999999</v>
      </c>
      <c r="K27" s="185">
        <f>J27-I27</f>
        <v>0</v>
      </c>
      <c r="L27" s="184"/>
      <c r="M27" s="249">
        <f>J27</f>
        <v>1589.6906999999999</v>
      </c>
      <c r="N27" s="185"/>
      <c r="O27" s="185"/>
      <c r="P27" s="185"/>
      <c r="Q27" s="185"/>
      <c r="R27" s="392"/>
      <c r="S27" s="392"/>
      <c r="T27" s="392"/>
      <c r="U27" s="392"/>
      <c r="V27" s="392"/>
      <c r="W27" s="392"/>
      <c r="X27" s="392"/>
      <c r="Y27" s="392"/>
      <c r="Z27" s="392"/>
      <c r="AA27" s="412"/>
    </row>
    <row r="28" spans="1:27" ht="43.5" customHeight="1">
      <c r="A28" s="374">
        <v>10</v>
      </c>
      <c r="B28" s="402"/>
      <c r="C28" s="386" t="s">
        <v>109</v>
      </c>
      <c r="D28" s="203" t="s">
        <v>31</v>
      </c>
      <c r="E28" s="253" t="s">
        <v>252</v>
      </c>
      <c r="F28" s="253" t="s">
        <v>252</v>
      </c>
      <c r="G28" s="247"/>
      <c r="H28" s="440"/>
      <c r="I28" s="249"/>
      <c r="J28" s="185"/>
      <c r="K28" s="185"/>
      <c r="L28" s="184"/>
      <c r="M28" s="249"/>
      <c r="N28" s="185"/>
      <c r="O28" s="185"/>
      <c r="P28" s="185"/>
      <c r="Q28" s="185"/>
      <c r="R28" s="392"/>
      <c r="S28" s="392"/>
      <c r="T28" s="392"/>
      <c r="U28" s="392"/>
      <c r="V28" s="392"/>
      <c r="W28" s="392"/>
      <c r="X28" s="392"/>
      <c r="Y28" s="392"/>
      <c r="Z28" s="392"/>
      <c r="AA28" s="412"/>
    </row>
    <row r="29" spans="1:27" ht="45" customHeight="1">
      <c r="A29" s="374"/>
      <c r="B29" s="402"/>
      <c r="C29" s="387"/>
      <c r="D29" s="203" t="s">
        <v>35</v>
      </c>
      <c r="E29" s="208"/>
      <c r="F29" s="208" t="s">
        <v>253</v>
      </c>
      <c r="G29" s="314">
        <v>2023</v>
      </c>
      <c r="H29" s="440"/>
      <c r="I29" s="249">
        <v>1119733.1197568399</v>
      </c>
      <c r="J29" s="185">
        <v>2141635.0739199999</v>
      </c>
      <c r="K29" s="185">
        <f>J29-I29</f>
        <v>1021901.9541631599</v>
      </c>
      <c r="L29" s="184"/>
      <c r="M29" s="249">
        <f>J29-Q29</f>
        <v>1119733.1197568399</v>
      </c>
      <c r="N29" s="185"/>
      <c r="O29" s="185"/>
      <c r="P29" s="185"/>
      <c r="Q29" s="185">
        <v>1021901.9541631599</v>
      </c>
      <c r="R29" s="392"/>
      <c r="S29" s="392"/>
      <c r="T29" s="392"/>
      <c r="U29" s="392"/>
      <c r="V29" s="392"/>
      <c r="W29" s="392"/>
      <c r="X29" s="392"/>
      <c r="Y29" s="392"/>
      <c r="Z29" s="392"/>
      <c r="AA29" s="412"/>
    </row>
    <row r="30" spans="1:27">
      <c r="A30" s="374">
        <v>11</v>
      </c>
      <c r="B30" s="402"/>
      <c r="C30" s="417" t="s">
        <v>111</v>
      </c>
      <c r="D30" s="203" t="s">
        <v>30</v>
      </c>
      <c r="E30" s="200" t="s">
        <v>254</v>
      </c>
      <c r="F30" s="200" t="s">
        <v>254</v>
      </c>
      <c r="G30" s="384">
        <v>2023</v>
      </c>
      <c r="H30" s="440"/>
      <c r="I30" s="426">
        <v>26163.065648214299</v>
      </c>
      <c r="J30" s="381">
        <v>26163.065620000001</v>
      </c>
      <c r="K30" s="381">
        <f>J30-I30</f>
        <v>-2.8214297344675288E-5</v>
      </c>
      <c r="L30" s="381"/>
      <c r="M30" s="426">
        <f>J30</f>
        <v>26163.065620000001</v>
      </c>
      <c r="N30" s="381"/>
      <c r="O30" s="381"/>
      <c r="P30" s="381"/>
      <c r="Q30" s="398"/>
      <c r="R30" s="392"/>
      <c r="S30" s="392"/>
      <c r="T30" s="392"/>
      <c r="U30" s="392"/>
      <c r="V30" s="392"/>
      <c r="W30" s="392"/>
      <c r="X30" s="392"/>
      <c r="Y30" s="392"/>
      <c r="Z30" s="392"/>
      <c r="AA30" s="412"/>
    </row>
    <row r="31" spans="1:27">
      <c r="A31" s="374"/>
      <c r="B31" s="402"/>
      <c r="C31" s="418"/>
      <c r="D31" s="203" t="s">
        <v>31</v>
      </c>
      <c r="E31" s="200" t="s">
        <v>255</v>
      </c>
      <c r="F31" s="200" t="s">
        <v>255</v>
      </c>
      <c r="G31" s="419"/>
      <c r="H31" s="440"/>
      <c r="I31" s="427"/>
      <c r="J31" s="382"/>
      <c r="K31" s="382"/>
      <c r="L31" s="382"/>
      <c r="M31" s="427"/>
      <c r="N31" s="382"/>
      <c r="O31" s="382"/>
      <c r="P31" s="382"/>
      <c r="Q31" s="398"/>
      <c r="R31" s="392"/>
      <c r="S31" s="392"/>
      <c r="T31" s="392"/>
      <c r="U31" s="392"/>
      <c r="V31" s="392"/>
      <c r="W31" s="392"/>
      <c r="X31" s="392"/>
      <c r="Y31" s="392"/>
      <c r="Z31" s="392"/>
      <c r="AA31" s="412"/>
    </row>
    <row r="32" spans="1:27">
      <c r="A32" s="374">
        <v>12</v>
      </c>
      <c r="B32" s="402"/>
      <c r="C32" s="417" t="s">
        <v>78</v>
      </c>
      <c r="D32" s="203" t="s">
        <v>31</v>
      </c>
      <c r="E32" s="204" t="s">
        <v>256</v>
      </c>
      <c r="F32" s="204" t="s">
        <v>256</v>
      </c>
      <c r="G32" s="384">
        <v>2023</v>
      </c>
      <c r="H32" s="440"/>
      <c r="I32" s="426">
        <v>4290.2458982142898</v>
      </c>
      <c r="J32" s="381">
        <v>4290.2458999999999</v>
      </c>
      <c r="K32" s="381">
        <f>J32-I32</f>
        <v>1.7857100829132833E-6</v>
      </c>
      <c r="L32" s="445"/>
      <c r="M32" s="453">
        <f>J32</f>
        <v>4290.2458999999999</v>
      </c>
      <c r="N32" s="381"/>
      <c r="O32" s="381"/>
      <c r="P32" s="381"/>
      <c r="Q32" s="398"/>
      <c r="R32" s="392"/>
      <c r="S32" s="392"/>
      <c r="T32" s="392"/>
      <c r="U32" s="392"/>
      <c r="V32" s="392"/>
      <c r="W32" s="392"/>
      <c r="X32" s="392"/>
      <c r="Y32" s="392"/>
      <c r="Z32" s="392"/>
      <c r="AA32" s="412"/>
    </row>
    <row r="33" spans="1:27" ht="37.5">
      <c r="A33" s="374"/>
      <c r="B33" s="402"/>
      <c r="C33" s="418"/>
      <c r="D33" s="203" t="s">
        <v>30</v>
      </c>
      <c r="E33" s="153" t="s">
        <v>257</v>
      </c>
      <c r="F33" s="153" t="s">
        <v>257</v>
      </c>
      <c r="G33" s="419"/>
      <c r="H33" s="440"/>
      <c r="I33" s="427"/>
      <c r="J33" s="382"/>
      <c r="K33" s="382"/>
      <c r="L33" s="446"/>
      <c r="M33" s="479"/>
      <c r="N33" s="382"/>
      <c r="O33" s="382"/>
      <c r="P33" s="382"/>
      <c r="Q33" s="398"/>
      <c r="R33" s="393"/>
      <c r="S33" s="393"/>
      <c r="T33" s="393"/>
      <c r="U33" s="393"/>
      <c r="V33" s="393"/>
      <c r="W33" s="393"/>
      <c r="X33" s="393"/>
      <c r="Y33" s="393"/>
      <c r="Z33" s="393"/>
      <c r="AA33" s="413"/>
    </row>
    <row r="34" spans="1:27" ht="37.5">
      <c r="A34" s="363">
        <v>13</v>
      </c>
      <c r="B34" s="402"/>
      <c r="C34" s="257" t="s">
        <v>95</v>
      </c>
      <c r="D34" s="219" t="s">
        <v>31</v>
      </c>
      <c r="E34" s="254" t="s">
        <v>258</v>
      </c>
      <c r="F34" s="254" t="s">
        <v>258</v>
      </c>
      <c r="G34" s="255" t="s">
        <v>82</v>
      </c>
      <c r="H34" s="440"/>
      <c r="I34" s="207">
        <v>52501.718672499999</v>
      </c>
      <c r="J34" s="19">
        <v>52501.718670000002</v>
      </c>
      <c r="K34" s="19">
        <f>J34-I34</f>
        <v>-2.4999972083605826E-6</v>
      </c>
      <c r="L34" s="186"/>
      <c r="M34" s="207">
        <f>J34</f>
        <v>52501.718670000002</v>
      </c>
      <c r="N34" s="19"/>
      <c r="O34" s="19"/>
      <c r="P34" s="19"/>
      <c r="Q34" s="19"/>
      <c r="R34" s="375"/>
      <c r="S34" s="375"/>
      <c r="T34" s="378">
        <v>0.92669999999999997</v>
      </c>
      <c r="U34" s="378">
        <v>0.91249999999999998</v>
      </c>
      <c r="V34" s="375"/>
      <c r="W34" s="375"/>
      <c r="X34" s="375"/>
      <c r="Y34" s="375"/>
      <c r="Z34" s="375"/>
      <c r="AA34" s="388" t="s">
        <v>244</v>
      </c>
    </row>
    <row r="35" spans="1:27">
      <c r="A35" s="374">
        <v>14</v>
      </c>
      <c r="B35" s="402"/>
      <c r="C35" s="417" t="s">
        <v>112</v>
      </c>
      <c r="D35" s="203" t="s">
        <v>31</v>
      </c>
      <c r="E35" s="209" t="s">
        <v>259</v>
      </c>
      <c r="F35" s="209" t="s">
        <v>259</v>
      </c>
      <c r="G35" s="384"/>
      <c r="H35" s="440"/>
      <c r="I35" s="426">
        <v>1029187.4350000001</v>
      </c>
      <c r="J35" s="381">
        <v>1029187.4350000001</v>
      </c>
      <c r="K35" s="381">
        <f>J35-I35</f>
        <v>0</v>
      </c>
      <c r="L35" s="445"/>
      <c r="M35" s="426">
        <f>J35</f>
        <v>1029187.4350000001</v>
      </c>
      <c r="N35" s="381"/>
      <c r="O35" s="381"/>
      <c r="P35" s="381"/>
      <c r="Q35" s="381"/>
      <c r="R35" s="376"/>
      <c r="S35" s="376"/>
      <c r="T35" s="379"/>
      <c r="U35" s="379"/>
      <c r="V35" s="376"/>
      <c r="W35" s="376"/>
      <c r="X35" s="376"/>
      <c r="Y35" s="376"/>
      <c r="Z35" s="376"/>
      <c r="AA35" s="394"/>
    </row>
    <row r="36" spans="1:27">
      <c r="A36" s="374"/>
      <c r="B36" s="402"/>
      <c r="C36" s="430"/>
      <c r="D36" s="203" t="s">
        <v>35</v>
      </c>
      <c r="E36" s="202" t="s">
        <v>260</v>
      </c>
      <c r="F36" s="202" t="s">
        <v>260</v>
      </c>
      <c r="G36" s="385"/>
      <c r="H36" s="440"/>
      <c r="I36" s="428"/>
      <c r="J36" s="383"/>
      <c r="K36" s="383"/>
      <c r="L36" s="450"/>
      <c r="M36" s="428"/>
      <c r="N36" s="383"/>
      <c r="O36" s="383"/>
      <c r="P36" s="383"/>
      <c r="Q36" s="383"/>
      <c r="R36" s="376"/>
      <c r="S36" s="376"/>
      <c r="T36" s="379"/>
      <c r="U36" s="379"/>
      <c r="V36" s="376"/>
      <c r="W36" s="376"/>
      <c r="X36" s="376"/>
      <c r="Y36" s="376"/>
      <c r="Z36" s="376"/>
      <c r="AA36" s="394"/>
    </row>
    <row r="37" spans="1:27" ht="62.25" customHeight="1">
      <c r="A37" s="363">
        <v>15</v>
      </c>
      <c r="B37" s="402"/>
      <c r="C37" s="230" t="s">
        <v>113</v>
      </c>
      <c r="D37" s="230" t="s">
        <v>36</v>
      </c>
      <c r="E37" s="153" t="s">
        <v>46</v>
      </c>
      <c r="F37" s="153" t="s">
        <v>46</v>
      </c>
      <c r="G37" s="258"/>
      <c r="H37" s="440"/>
      <c r="I37" s="259">
        <v>1652.4493</v>
      </c>
      <c r="J37" s="183">
        <v>1652.4493</v>
      </c>
      <c r="K37" s="19">
        <f>J37-I37</f>
        <v>0</v>
      </c>
      <c r="L37" s="186"/>
      <c r="M37" s="259">
        <f>J37</f>
        <v>1652.4493</v>
      </c>
      <c r="N37" s="183"/>
      <c r="O37" s="183"/>
      <c r="P37" s="183"/>
      <c r="Q37" s="183"/>
      <c r="R37" s="376"/>
      <c r="S37" s="376"/>
      <c r="T37" s="379"/>
      <c r="U37" s="379"/>
      <c r="V37" s="376"/>
      <c r="W37" s="376"/>
      <c r="X37" s="376"/>
      <c r="Y37" s="376"/>
      <c r="Z37" s="376"/>
      <c r="AA37" s="394"/>
    </row>
    <row r="38" spans="1:27">
      <c r="A38" s="374">
        <v>16</v>
      </c>
      <c r="B38" s="402"/>
      <c r="C38" s="442" t="s">
        <v>79</v>
      </c>
      <c r="D38" s="203" t="s">
        <v>35</v>
      </c>
      <c r="E38" s="204" t="s">
        <v>261</v>
      </c>
      <c r="F38" s="204" t="s">
        <v>261</v>
      </c>
      <c r="G38" s="437"/>
      <c r="H38" s="440"/>
      <c r="I38" s="415">
        <v>37251.767019999999</v>
      </c>
      <c r="J38" s="398">
        <v>37251.767019999999</v>
      </c>
      <c r="K38" s="398">
        <f>J38-I38</f>
        <v>0</v>
      </c>
      <c r="L38" s="480"/>
      <c r="M38" s="415">
        <f>J38</f>
        <v>37251.767019999999</v>
      </c>
      <c r="N38" s="398"/>
      <c r="O38" s="398"/>
      <c r="P38" s="398"/>
      <c r="Q38" s="398"/>
      <c r="R38" s="376"/>
      <c r="S38" s="376"/>
      <c r="T38" s="379"/>
      <c r="U38" s="379"/>
      <c r="V38" s="376"/>
      <c r="W38" s="376"/>
      <c r="X38" s="376"/>
      <c r="Y38" s="376"/>
      <c r="Z38" s="376"/>
      <c r="AA38" s="394"/>
    </row>
    <row r="39" spans="1:27">
      <c r="A39" s="436"/>
      <c r="B39" s="402"/>
      <c r="C39" s="442"/>
      <c r="D39" s="203" t="s">
        <v>31</v>
      </c>
      <c r="E39" s="204" t="s">
        <v>262</v>
      </c>
      <c r="F39" s="204" t="s">
        <v>262</v>
      </c>
      <c r="G39" s="437"/>
      <c r="H39" s="440"/>
      <c r="I39" s="415"/>
      <c r="J39" s="398"/>
      <c r="K39" s="398"/>
      <c r="L39" s="480"/>
      <c r="M39" s="415"/>
      <c r="N39" s="398"/>
      <c r="O39" s="398"/>
      <c r="P39" s="398"/>
      <c r="Q39" s="398"/>
      <c r="R39" s="376"/>
      <c r="S39" s="376"/>
      <c r="T39" s="379"/>
      <c r="U39" s="379"/>
      <c r="V39" s="376"/>
      <c r="W39" s="376"/>
      <c r="X39" s="376"/>
      <c r="Y39" s="376"/>
      <c r="Z39" s="376"/>
      <c r="AA39" s="394"/>
    </row>
    <row r="40" spans="1:27" ht="65.25" customHeight="1">
      <c r="A40" s="360">
        <v>17</v>
      </c>
      <c r="B40" s="402"/>
      <c r="C40" s="230" t="s">
        <v>114</v>
      </c>
      <c r="D40" s="230" t="s">
        <v>36</v>
      </c>
      <c r="E40" s="153" t="s">
        <v>46</v>
      </c>
      <c r="F40" s="153" t="s">
        <v>46</v>
      </c>
      <c r="G40" s="247"/>
      <c r="H40" s="440"/>
      <c r="I40" s="207">
        <v>2137.806</v>
      </c>
      <c r="J40" s="19">
        <v>2137.806</v>
      </c>
      <c r="K40" s="19">
        <f>J40-I40</f>
        <v>0</v>
      </c>
      <c r="L40" s="186"/>
      <c r="M40" s="207">
        <f>J40</f>
        <v>2137.806</v>
      </c>
      <c r="N40" s="19"/>
      <c r="O40" s="19"/>
      <c r="P40" s="19"/>
      <c r="Q40" s="19"/>
      <c r="R40" s="376"/>
      <c r="S40" s="376"/>
      <c r="T40" s="379"/>
      <c r="U40" s="379"/>
      <c r="V40" s="376"/>
      <c r="W40" s="376"/>
      <c r="X40" s="376"/>
      <c r="Y40" s="376"/>
      <c r="Z40" s="376"/>
      <c r="AA40" s="394"/>
    </row>
    <row r="41" spans="1:27" ht="18.75" customHeight="1">
      <c r="A41" s="438">
        <v>18</v>
      </c>
      <c r="B41" s="402"/>
      <c r="C41" s="417" t="s">
        <v>86</v>
      </c>
      <c r="D41" s="203" t="s">
        <v>31</v>
      </c>
      <c r="E41" s="200" t="s">
        <v>263</v>
      </c>
      <c r="F41" s="200" t="s">
        <v>263</v>
      </c>
      <c r="G41" s="384" t="s">
        <v>115</v>
      </c>
      <c r="H41" s="440"/>
      <c r="I41" s="426">
        <v>1927143.3572199501</v>
      </c>
      <c r="J41" s="381">
        <v>1756403.1600199998</v>
      </c>
      <c r="K41" s="381">
        <f t="shared" ref="K41" si="0">J41-I41</f>
        <v>-170740.19719995023</v>
      </c>
      <c r="L41" s="445" t="s">
        <v>458</v>
      </c>
      <c r="M41" s="448">
        <f>J41</f>
        <v>1756403.1600199998</v>
      </c>
      <c r="N41" s="397"/>
      <c r="O41" s="381"/>
      <c r="P41" s="381"/>
      <c r="Q41" s="381"/>
      <c r="R41" s="376"/>
      <c r="S41" s="376"/>
      <c r="T41" s="379"/>
      <c r="U41" s="379"/>
      <c r="V41" s="376"/>
      <c r="W41" s="376"/>
      <c r="X41" s="376"/>
      <c r="Y41" s="376"/>
      <c r="Z41" s="376"/>
      <c r="AA41" s="394"/>
    </row>
    <row r="42" spans="1:27">
      <c r="A42" s="438"/>
      <c r="B42" s="402"/>
      <c r="C42" s="418"/>
      <c r="D42" s="203" t="s">
        <v>30</v>
      </c>
      <c r="E42" s="200" t="s">
        <v>264</v>
      </c>
      <c r="F42" s="200" t="s">
        <v>264</v>
      </c>
      <c r="G42" s="419"/>
      <c r="H42" s="440"/>
      <c r="I42" s="427"/>
      <c r="J42" s="382"/>
      <c r="K42" s="382"/>
      <c r="L42" s="446"/>
      <c r="M42" s="449"/>
      <c r="N42" s="414"/>
      <c r="O42" s="382"/>
      <c r="P42" s="382"/>
      <c r="Q42" s="382"/>
      <c r="R42" s="376"/>
      <c r="S42" s="376"/>
      <c r="T42" s="379"/>
      <c r="U42" s="379"/>
      <c r="V42" s="376"/>
      <c r="W42" s="376"/>
      <c r="X42" s="376"/>
      <c r="Y42" s="376"/>
      <c r="Z42" s="376"/>
      <c r="AA42" s="394"/>
    </row>
    <row r="43" spans="1:27" ht="37.5">
      <c r="A43" s="438"/>
      <c r="B43" s="402"/>
      <c r="C43" s="418"/>
      <c r="D43" s="203" t="s">
        <v>30</v>
      </c>
      <c r="E43" s="200" t="s">
        <v>265</v>
      </c>
      <c r="F43" s="200" t="s">
        <v>265</v>
      </c>
      <c r="G43" s="419"/>
      <c r="H43" s="440"/>
      <c r="I43" s="427"/>
      <c r="J43" s="382"/>
      <c r="K43" s="382"/>
      <c r="L43" s="446"/>
      <c r="M43" s="449"/>
      <c r="N43" s="414"/>
      <c r="O43" s="382"/>
      <c r="P43" s="382"/>
      <c r="Q43" s="382"/>
      <c r="R43" s="376"/>
      <c r="S43" s="376"/>
      <c r="T43" s="379"/>
      <c r="U43" s="379"/>
      <c r="V43" s="376"/>
      <c r="W43" s="376"/>
      <c r="X43" s="376"/>
      <c r="Y43" s="376"/>
      <c r="Z43" s="376"/>
      <c r="AA43" s="394"/>
    </row>
    <row r="44" spans="1:27">
      <c r="A44" s="438"/>
      <c r="B44" s="402"/>
      <c r="C44" s="418"/>
      <c r="D44" s="203" t="s">
        <v>35</v>
      </c>
      <c r="E44" s="200" t="s">
        <v>266</v>
      </c>
      <c r="F44" s="200" t="s">
        <v>266</v>
      </c>
      <c r="G44" s="419"/>
      <c r="H44" s="440"/>
      <c r="I44" s="427"/>
      <c r="J44" s="382"/>
      <c r="K44" s="382"/>
      <c r="L44" s="446"/>
      <c r="M44" s="449"/>
      <c r="N44" s="414"/>
      <c r="O44" s="382"/>
      <c r="P44" s="382"/>
      <c r="Q44" s="382"/>
      <c r="R44" s="376"/>
      <c r="S44" s="376"/>
      <c r="T44" s="379"/>
      <c r="U44" s="379"/>
      <c r="V44" s="376"/>
      <c r="W44" s="376"/>
      <c r="X44" s="376"/>
      <c r="Y44" s="376"/>
      <c r="Z44" s="376"/>
      <c r="AA44" s="394"/>
    </row>
    <row r="45" spans="1:27">
      <c r="A45" s="438"/>
      <c r="B45" s="402"/>
      <c r="C45" s="418"/>
      <c r="D45" s="203" t="s">
        <v>35</v>
      </c>
      <c r="E45" s="200" t="s">
        <v>267</v>
      </c>
      <c r="F45" s="200" t="s">
        <v>267</v>
      </c>
      <c r="G45" s="419"/>
      <c r="H45" s="440"/>
      <c r="I45" s="427"/>
      <c r="J45" s="382"/>
      <c r="K45" s="382"/>
      <c r="L45" s="446"/>
      <c r="M45" s="449"/>
      <c r="N45" s="414"/>
      <c r="O45" s="382"/>
      <c r="P45" s="382"/>
      <c r="Q45" s="382"/>
      <c r="R45" s="376"/>
      <c r="S45" s="376"/>
      <c r="T45" s="379"/>
      <c r="U45" s="379"/>
      <c r="V45" s="376"/>
      <c r="W45" s="376"/>
      <c r="X45" s="376"/>
      <c r="Y45" s="376"/>
      <c r="Z45" s="376"/>
      <c r="AA45" s="394"/>
    </row>
    <row r="46" spans="1:27" ht="37.5">
      <c r="A46" s="438"/>
      <c r="B46" s="402"/>
      <c r="C46" s="418"/>
      <c r="D46" s="203" t="s">
        <v>30</v>
      </c>
      <c r="E46" s="200" t="s">
        <v>268</v>
      </c>
      <c r="F46" s="200" t="s">
        <v>268</v>
      </c>
      <c r="G46" s="419"/>
      <c r="H46" s="440"/>
      <c r="I46" s="427"/>
      <c r="J46" s="382"/>
      <c r="K46" s="382"/>
      <c r="L46" s="446"/>
      <c r="M46" s="449"/>
      <c r="N46" s="414"/>
      <c r="O46" s="382"/>
      <c r="P46" s="382"/>
      <c r="Q46" s="382"/>
      <c r="R46" s="376"/>
      <c r="S46" s="376"/>
      <c r="T46" s="379"/>
      <c r="U46" s="379"/>
      <c r="V46" s="376"/>
      <c r="W46" s="376"/>
      <c r="X46" s="376"/>
      <c r="Y46" s="376"/>
      <c r="Z46" s="376"/>
      <c r="AA46" s="394"/>
    </row>
    <row r="47" spans="1:27" ht="37.5">
      <c r="A47" s="438"/>
      <c r="B47" s="402"/>
      <c r="C47" s="418"/>
      <c r="D47" s="203" t="s">
        <v>30</v>
      </c>
      <c r="E47" s="200" t="s">
        <v>269</v>
      </c>
      <c r="F47" s="200" t="s">
        <v>269</v>
      </c>
      <c r="G47" s="419"/>
      <c r="H47" s="440"/>
      <c r="I47" s="427"/>
      <c r="J47" s="382"/>
      <c r="K47" s="382"/>
      <c r="L47" s="446"/>
      <c r="M47" s="449"/>
      <c r="N47" s="414"/>
      <c r="O47" s="382"/>
      <c r="P47" s="382"/>
      <c r="Q47" s="382"/>
      <c r="R47" s="376"/>
      <c r="S47" s="376"/>
      <c r="T47" s="379"/>
      <c r="U47" s="379"/>
      <c r="V47" s="376"/>
      <c r="W47" s="376"/>
      <c r="X47" s="376"/>
      <c r="Y47" s="376"/>
      <c r="Z47" s="376"/>
      <c r="AA47" s="394"/>
    </row>
    <row r="48" spans="1:27" ht="37.5">
      <c r="A48" s="438"/>
      <c r="B48" s="402"/>
      <c r="C48" s="418"/>
      <c r="D48" s="203" t="s">
        <v>30</v>
      </c>
      <c r="E48" s="200" t="s">
        <v>270</v>
      </c>
      <c r="F48" s="200" t="s">
        <v>270</v>
      </c>
      <c r="G48" s="419"/>
      <c r="H48" s="440"/>
      <c r="I48" s="427"/>
      <c r="J48" s="382"/>
      <c r="K48" s="382"/>
      <c r="L48" s="446"/>
      <c r="M48" s="449"/>
      <c r="N48" s="414"/>
      <c r="O48" s="382"/>
      <c r="P48" s="382"/>
      <c r="Q48" s="382"/>
      <c r="R48" s="376"/>
      <c r="S48" s="376"/>
      <c r="T48" s="379"/>
      <c r="U48" s="379"/>
      <c r="V48" s="376"/>
      <c r="W48" s="376"/>
      <c r="X48" s="376"/>
      <c r="Y48" s="376"/>
      <c r="Z48" s="376"/>
      <c r="AA48" s="394"/>
    </row>
    <row r="49" spans="1:27" ht="37.5">
      <c r="A49" s="438"/>
      <c r="B49" s="402"/>
      <c r="C49" s="418"/>
      <c r="D49" s="203" t="s">
        <v>30</v>
      </c>
      <c r="E49" s="206" t="s">
        <v>271</v>
      </c>
      <c r="F49" s="206" t="s">
        <v>271</v>
      </c>
      <c r="G49" s="419"/>
      <c r="H49" s="440"/>
      <c r="I49" s="427"/>
      <c r="J49" s="382"/>
      <c r="K49" s="382"/>
      <c r="L49" s="446"/>
      <c r="M49" s="449"/>
      <c r="N49" s="414"/>
      <c r="O49" s="382"/>
      <c r="P49" s="382"/>
      <c r="Q49" s="382"/>
      <c r="R49" s="376"/>
      <c r="S49" s="376"/>
      <c r="T49" s="379"/>
      <c r="U49" s="379"/>
      <c r="V49" s="376"/>
      <c r="W49" s="376"/>
      <c r="X49" s="376"/>
      <c r="Y49" s="376"/>
      <c r="Z49" s="376"/>
      <c r="AA49" s="394"/>
    </row>
    <row r="50" spans="1:27" ht="37.5">
      <c r="A50" s="438"/>
      <c r="B50" s="402"/>
      <c r="C50" s="418"/>
      <c r="D50" s="203" t="s">
        <v>30</v>
      </c>
      <c r="E50" s="202" t="s">
        <v>272</v>
      </c>
      <c r="F50" s="202" t="s">
        <v>272</v>
      </c>
      <c r="G50" s="419"/>
      <c r="H50" s="440"/>
      <c r="I50" s="427"/>
      <c r="J50" s="382"/>
      <c r="K50" s="382"/>
      <c r="L50" s="446"/>
      <c r="M50" s="449"/>
      <c r="N50" s="414"/>
      <c r="O50" s="382"/>
      <c r="P50" s="382"/>
      <c r="Q50" s="382"/>
      <c r="R50" s="376"/>
      <c r="S50" s="376"/>
      <c r="T50" s="379"/>
      <c r="U50" s="379"/>
      <c r="V50" s="376"/>
      <c r="W50" s="376"/>
      <c r="X50" s="376"/>
      <c r="Y50" s="376"/>
      <c r="Z50" s="376"/>
      <c r="AA50" s="394"/>
    </row>
    <row r="51" spans="1:27" ht="37.5">
      <c r="A51" s="374">
        <v>19</v>
      </c>
      <c r="B51" s="402"/>
      <c r="C51" s="417" t="s">
        <v>88</v>
      </c>
      <c r="D51" s="203" t="s">
        <v>33</v>
      </c>
      <c r="E51" s="204" t="s">
        <v>273</v>
      </c>
      <c r="F51" s="204" t="s">
        <v>273</v>
      </c>
      <c r="G51" s="384" t="s">
        <v>49</v>
      </c>
      <c r="H51" s="440"/>
      <c r="I51" s="426">
        <v>950734.57819972502</v>
      </c>
      <c r="J51" s="381">
        <v>1779054.2208400001</v>
      </c>
      <c r="K51" s="381">
        <f>J51-I51</f>
        <v>828319.64264027507</v>
      </c>
      <c r="L51" s="445"/>
      <c r="M51" s="426">
        <v>37280.458589860202</v>
      </c>
      <c r="N51" s="397">
        <f>J51-Q51-M51</f>
        <v>836040.7215301398</v>
      </c>
      <c r="O51" s="381"/>
      <c r="P51" s="381"/>
      <c r="Q51" s="381">
        <v>905733.04072000005</v>
      </c>
      <c r="R51" s="376"/>
      <c r="S51" s="376"/>
      <c r="T51" s="379"/>
      <c r="U51" s="379"/>
      <c r="V51" s="376"/>
      <c r="W51" s="376"/>
      <c r="X51" s="376"/>
      <c r="Y51" s="376"/>
      <c r="Z51" s="376"/>
      <c r="AA51" s="394"/>
    </row>
    <row r="52" spans="1:27" ht="37.5">
      <c r="A52" s="374"/>
      <c r="B52" s="402"/>
      <c r="C52" s="418"/>
      <c r="D52" s="203" t="s">
        <v>33</v>
      </c>
      <c r="E52" s="204" t="s">
        <v>274</v>
      </c>
      <c r="F52" s="204" t="s">
        <v>274</v>
      </c>
      <c r="G52" s="419"/>
      <c r="H52" s="440"/>
      <c r="I52" s="427"/>
      <c r="J52" s="382"/>
      <c r="K52" s="382"/>
      <c r="L52" s="446"/>
      <c r="M52" s="427"/>
      <c r="N52" s="414"/>
      <c r="O52" s="382"/>
      <c r="P52" s="382"/>
      <c r="Q52" s="382"/>
      <c r="R52" s="376"/>
      <c r="S52" s="376"/>
      <c r="T52" s="379"/>
      <c r="U52" s="379"/>
      <c r="V52" s="376"/>
      <c r="W52" s="376"/>
      <c r="X52" s="376"/>
      <c r="Y52" s="376"/>
      <c r="Z52" s="376"/>
      <c r="AA52" s="394"/>
    </row>
    <row r="53" spans="1:27" ht="37.5">
      <c r="A53" s="374"/>
      <c r="B53" s="402"/>
      <c r="C53" s="418"/>
      <c r="D53" s="203" t="s">
        <v>33</v>
      </c>
      <c r="E53" s="204" t="s">
        <v>275</v>
      </c>
      <c r="F53" s="204" t="s">
        <v>275</v>
      </c>
      <c r="G53" s="419"/>
      <c r="H53" s="440"/>
      <c r="I53" s="427"/>
      <c r="J53" s="382"/>
      <c r="K53" s="382"/>
      <c r="L53" s="446"/>
      <c r="M53" s="427"/>
      <c r="N53" s="414"/>
      <c r="O53" s="382"/>
      <c r="P53" s="382"/>
      <c r="Q53" s="382"/>
      <c r="R53" s="376"/>
      <c r="S53" s="376"/>
      <c r="T53" s="379"/>
      <c r="U53" s="379"/>
      <c r="V53" s="376"/>
      <c r="W53" s="376"/>
      <c r="X53" s="376"/>
      <c r="Y53" s="376"/>
      <c r="Z53" s="376"/>
      <c r="AA53" s="394"/>
    </row>
    <row r="54" spans="1:27">
      <c r="A54" s="374"/>
      <c r="B54" s="402"/>
      <c r="C54" s="418"/>
      <c r="D54" s="203" t="s">
        <v>30</v>
      </c>
      <c r="E54" s="204" t="s">
        <v>276</v>
      </c>
      <c r="F54" s="204" t="s">
        <v>276</v>
      </c>
      <c r="G54" s="419"/>
      <c r="H54" s="440"/>
      <c r="I54" s="427"/>
      <c r="J54" s="382"/>
      <c r="K54" s="382"/>
      <c r="L54" s="446"/>
      <c r="M54" s="427"/>
      <c r="N54" s="414"/>
      <c r="O54" s="382"/>
      <c r="P54" s="382"/>
      <c r="Q54" s="382"/>
      <c r="R54" s="376"/>
      <c r="S54" s="376"/>
      <c r="T54" s="379"/>
      <c r="U54" s="379"/>
      <c r="V54" s="376"/>
      <c r="W54" s="376"/>
      <c r="X54" s="376"/>
      <c r="Y54" s="376"/>
      <c r="Z54" s="376"/>
      <c r="AA54" s="394"/>
    </row>
    <row r="55" spans="1:27" ht="37.5">
      <c r="A55" s="374"/>
      <c r="B55" s="402"/>
      <c r="C55" s="418"/>
      <c r="D55" s="203" t="s">
        <v>33</v>
      </c>
      <c r="E55" s="204" t="s">
        <v>277</v>
      </c>
      <c r="F55" s="204"/>
      <c r="G55" s="419"/>
      <c r="H55" s="440"/>
      <c r="I55" s="427"/>
      <c r="J55" s="382"/>
      <c r="K55" s="382"/>
      <c r="L55" s="446"/>
      <c r="M55" s="427"/>
      <c r="N55" s="414"/>
      <c r="O55" s="382"/>
      <c r="P55" s="382"/>
      <c r="Q55" s="382"/>
      <c r="R55" s="376"/>
      <c r="S55" s="376"/>
      <c r="T55" s="379"/>
      <c r="U55" s="379"/>
      <c r="V55" s="376"/>
      <c r="W55" s="376"/>
      <c r="X55" s="376"/>
      <c r="Y55" s="376"/>
      <c r="Z55" s="376"/>
      <c r="AA55" s="394"/>
    </row>
    <row r="56" spans="1:27">
      <c r="A56" s="374"/>
      <c r="B56" s="402"/>
      <c r="C56" s="418"/>
      <c r="D56" s="203" t="s">
        <v>33</v>
      </c>
      <c r="E56" s="204" t="s">
        <v>278</v>
      </c>
      <c r="F56" s="204" t="s">
        <v>278</v>
      </c>
      <c r="G56" s="419"/>
      <c r="H56" s="440"/>
      <c r="I56" s="427"/>
      <c r="J56" s="382"/>
      <c r="K56" s="382"/>
      <c r="L56" s="446"/>
      <c r="M56" s="427"/>
      <c r="N56" s="414"/>
      <c r="O56" s="382"/>
      <c r="P56" s="382"/>
      <c r="Q56" s="382"/>
      <c r="R56" s="376"/>
      <c r="S56" s="376"/>
      <c r="T56" s="379"/>
      <c r="U56" s="379"/>
      <c r="V56" s="376"/>
      <c r="W56" s="376"/>
      <c r="X56" s="376"/>
      <c r="Y56" s="376"/>
      <c r="Z56" s="376"/>
      <c r="AA56" s="394"/>
    </row>
    <row r="57" spans="1:27">
      <c r="A57" s="374"/>
      <c r="B57" s="402"/>
      <c r="C57" s="418"/>
      <c r="D57" s="203" t="s">
        <v>33</v>
      </c>
      <c r="E57" s="204" t="s">
        <v>279</v>
      </c>
      <c r="F57" s="204" t="s">
        <v>279</v>
      </c>
      <c r="G57" s="419"/>
      <c r="H57" s="440"/>
      <c r="I57" s="427"/>
      <c r="J57" s="382"/>
      <c r="K57" s="382"/>
      <c r="L57" s="446"/>
      <c r="M57" s="427"/>
      <c r="N57" s="414"/>
      <c r="O57" s="382"/>
      <c r="P57" s="382"/>
      <c r="Q57" s="382"/>
      <c r="R57" s="376"/>
      <c r="S57" s="376"/>
      <c r="T57" s="379"/>
      <c r="U57" s="379"/>
      <c r="V57" s="376"/>
      <c r="W57" s="376"/>
      <c r="X57" s="376"/>
      <c r="Y57" s="376"/>
      <c r="Z57" s="376"/>
      <c r="AA57" s="394"/>
    </row>
    <row r="58" spans="1:27">
      <c r="A58" s="374"/>
      <c r="B58" s="402"/>
      <c r="C58" s="418"/>
      <c r="D58" s="203" t="s">
        <v>35</v>
      </c>
      <c r="E58" s="204" t="s">
        <v>280</v>
      </c>
      <c r="F58" s="204" t="s">
        <v>280</v>
      </c>
      <c r="G58" s="419"/>
      <c r="H58" s="440"/>
      <c r="I58" s="427"/>
      <c r="J58" s="382"/>
      <c r="K58" s="382"/>
      <c r="L58" s="446"/>
      <c r="M58" s="427"/>
      <c r="N58" s="414"/>
      <c r="O58" s="382"/>
      <c r="P58" s="382"/>
      <c r="Q58" s="382"/>
      <c r="R58" s="376"/>
      <c r="S58" s="376"/>
      <c r="T58" s="379"/>
      <c r="U58" s="379"/>
      <c r="V58" s="376"/>
      <c r="W58" s="376"/>
      <c r="X58" s="376"/>
      <c r="Y58" s="376"/>
      <c r="Z58" s="376"/>
      <c r="AA58" s="394"/>
    </row>
    <row r="59" spans="1:27" ht="81" customHeight="1">
      <c r="A59" s="363">
        <v>20</v>
      </c>
      <c r="B59" s="402"/>
      <c r="C59" s="261" t="s">
        <v>116</v>
      </c>
      <c r="D59" s="203" t="s">
        <v>33</v>
      </c>
      <c r="E59" s="262" t="s">
        <v>281</v>
      </c>
      <c r="F59" s="262" t="s">
        <v>281</v>
      </c>
      <c r="G59" s="256"/>
      <c r="H59" s="441"/>
      <c r="I59" s="207">
        <v>2208397.1129000001</v>
      </c>
      <c r="J59" s="19">
        <v>2208397.1129000001</v>
      </c>
      <c r="K59" s="19">
        <f>J59-I59</f>
        <v>0</v>
      </c>
      <c r="L59" s="186"/>
      <c r="M59" s="207"/>
      <c r="N59" s="38">
        <f>J59</f>
        <v>2208397.1129000001</v>
      </c>
      <c r="O59" s="19"/>
      <c r="P59" s="19"/>
      <c r="Q59" s="19"/>
      <c r="R59" s="377"/>
      <c r="S59" s="377"/>
      <c r="T59" s="380"/>
      <c r="U59" s="380"/>
      <c r="V59" s="377"/>
      <c r="W59" s="377"/>
      <c r="X59" s="377"/>
      <c r="Y59" s="377"/>
      <c r="Z59" s="377"/>
      <c r="AA59" s="395"/>
    </row>
    <row r="60" spans="1:27" ht="18.75" customHeight="1">
      <c r="A60" s="363"/>
      <c r="B60" s="402"/>
      <c r="C60" s="243" t="s">
        <v>50</v>
      </c>
      <c r="D60" s="263"/>
      <c r="E60" s="264"/>
      <c r="F60" s="265"/>
      <c r="G60" s="258"/>
      <c r="H60" s="245"/>
      <c r="I60" s="266">
        <f>SUM(I14:I59)</f>
        <v>8389053.1658566259</v>
      </c>
      <c r="J60" s="182">
        <f>SUM(J14:J59)</f>
        <v>9886154.7475300003</v>
      </c>
      <c r="K60" s="182">
        <f>SUM(K14:K58)</f>
        <v>1497101.5816733737</v>
      </c>
      <c r="L60" s="23"/>
      <c r="M60" s="266">
        <f>SUM(M14:M59)</f>
        <v>4914081.9182167007</v>
      </c>
      <c r="N60" s="182">
        <f>SUM(N14:N59)</f>
        <v>3044437.83443014</v>
      </c>
      <c r="O60" s="182">
        <f t="shared" ref="O60:Z60" si="1">SUM(O14:O58)</f>
        <v>0</v>
      </c>
      <c r="P60" s="182">
        <f t="shared" si="1"/>
        <v>0</v>
      </c>
      <c r="Q60" s="182">
        <f t="shared" si="1"/>
        <v>1927634.9948831601</v>
      </c>
      <c r="R60" s="182">
        <f t="shared" si="1"/>
        <v>8159232.4809999997</v>
      </c>
      <c r="S60" s="182">
        <f t="shared" si="1"/>
        <v>8686187.648</v>
      </c>
      <c r="T60" s="309">
        <f t="shared" si="1"/>
        <v>0.92669999999999997</v>
      </c>
      <c r="U60" s="309">
        <f t="shared" si="1"/>
        <v>0.91249999999999998</v>
      </c>
      <c r="V60" s="182">
        <f t="shared" si="1"/>
        <v>0</v>
      </c>
      <c r="W60" s="182">
        <f t="shared" si="1"/>
        <v>0</v>
      </c>
      <c r="X60" s="182">
        <f t="shared" si="1"/>
        <v>0</v>
      </c>
      <c r="Y60" s="182">
        <f t="shared" si="1"/>
        <v>0</v>
      </c>
      <c r="Z60" s="182">
        <f t="shared" si="1"/>
        <v>0</v>
      </c>
      <c r="AA60" s="346"/>
    </row>
    <row r="61" spans="1:27" ht="18.75" customHeight="1">
      <c r="A61" s="363"/>
      <c r="B61" s="402"/>
      <c r="C61" s="243" t="s">
        <v>47</v>
      </c>
      <c r="D61" s="267"/>
      <c r="E61" s="268"/>
      <c r="F61" s="268"/>
      <c r="G61" s="247"/>
      <c r="H61" s="269"/>
      <c r="I61" s="270"/>
      <c r="J61" s="39"/>
      <c r="K61" s="39"/>
      <c r="L61" s="23"/>
      <c r="M61" s="259"/>
      <c r="N61" s="183"/>
      <c r="O61" s="183"/>
      <c r="P61" s="183"/>
      <c r="Q61" s="183"/>
      <c r="R61" s="226"/>
      <c r="S61" s="226"/>
      <c r="T61" s="304"/>
      <c r="U61" s="304"/>
      <c r="V61" s="304"/>
      <c r="W61" s="304"/>
      <c r="X61" s="304"/>
      <c r="Y61" s="304"/>
      <c r="Z61" s="304"/>
      <c r="AA61" s="394" t="s">
        <v>231</v>
      </c>
    </row>
    <row r="62" spans="1:27" ht="60.75" customHeight="1">
      <c r="A62" s="363">
        <v>21</v>
      </c>
      <c r="B62" s="402"/>
      <c r="C62" s="305" t="s">
        <v>238</v>
      </c>
      <c r="D62" s="230" t="s">
        <v>239</v>
      </c>
      <c r="E62" s="230" t="s">
        <v>239</v>
      </c>
      <c r="F62" s="268"/>
      <c r="G62" s="255"/>
      <c r="H62" s="269"/>
      <c r="I62" s="249">
        <v>1000</v>
      </c>
      <c r="J62" s="216"/>
      <c r="K62" s="216"/>
      <c r="L62" s="195"/>
      <c r="M62" s="310"/>
      <c r="N62" s="306"/>
      <c r="O62" s="306"/>
      <c r="P62" s="306"/>
      <c r="Q62" s="306"/>
      <c r="R62" s="307"/>
      <c r="S62" s="307"/>
      <c r="T62" s="303"/>
      <c r="U62" s="303"/>
      <c r="V62" s="303"/>
      <c r="W62" s="303"/>
      <c r="X62" s="303"/>
      <c r="Y62" s="303"/>
      <c r="Z62" s="303"/>
      <c r="AA62" s="394"/>
    </row>
    <row r="63" spans="1:27">
      <c r="A63" s="435">
        <v>22</v>
      </c>
      <c r="B63" s="402"/>
      <c r="C63" s="417" t="s">
        <v>42</v>
      </c>
      <c r="D63" s="203" t="s">
        <v>33</v>
      </c>
      <c r="E63" s="210" t="s">
        <v>282</v>
      </c>
      <c r="F63" s="208" t="s">
        <v>282</v>
      </c>
      <c r="G63" s="384" t="s">
        <v>82</v>
      </c>
      <c r="H63" s="429"/>
      <c r="I63" s="426">
        <v>18717.696199999998</v>
      </c>
      <c r="J63" s="381">
        <v>18717.696199999998</v>
      </c>
      <c r="K63" s="381">
        <f>J63-I63</f>
        <v>0</v>
      </c>
      <c r="L63" s="381"/>
      <c r="M63" s="426">
        <f>J63</f>
        <v>18717.696199999998</v>
      </c>
      <c r="N63" s="381"/>
      <c r="O63" s="381"/>
      <c r="P63" s="381"/>
      <c r="Q63" s="381"/>
      <c r="R63" s="381"/>
      <c r="S63" s="381"/>
      <c r="T63" s="396"/>
      <c r="U63" s="396"/>
      <c r="V63" s="378">
        <v>0.12790000000000001</v>
      </c>
      <c r="W63" s="396" t="s">
        <v>229</v>
      </c>
      <c r="X63" s="396"/>
      <c r="Y63" s="396"/>
      <c r="Z63" s="396"/>
      <c r="AA63" s="389"/>
    </row>
    <row r="64" spans="1:27">
      <c r="A64" s="435"/>
      <c r="B64" s="402"/>
      <c r="C64" s="418"/>
      <c r="D64" s="203" t="s">
        <v>33</v>
      </c>
      <c r="E64" s="200" t="s">
        <v>283</v>
      </c>
      <c r="F64" s="208" t="s">
        <v>283</v>
      </c>
      <c r="G64" s="419"/>
      <c r="H64" s="429"/>
      <c r="I64" s="427"/>
      <c r="J64" s="382"/>
      <c r="K64" s="382"/>
      <c r="L64" s="382"/>
      <c r="M64" s="427"/>
      <c r="N64" s="382"/>
      <c r="O64" s="382"/>
      <c r="P64" s="382"/>
      <c r="Q64" s="382"/>
      <c r="R64" s="382"/>
      <c r="S64" s="382"/>
      <c r="T64" s="372"/>
      <c r="U64" s="372"/>
      <c r="V64" s="379"/>
      <c r="W64" s="372" t="s">
        <v>229</v>
      </c>
      <c r="X64" s="372"/>
      <c r="Y64" s="372"/>
      <c r="Z64" s="372"/>
      <c r="AA64" s="389"/>
    </row>
    <row r="65" spans="1:27">
      <c r="A65" s="435"/>
      <c r="B65" s="402"/>
      <c r="C65" s="418"/>
      <c r="D65" s="203" t="s">
        <v>33</v>
      </c>
      <c r="E65" s="200" t="s">
        <v>284</v>
      </c>
      <c r="F65" s="208" t="s">
        <v>284</v>
      </c>
      <c r="G65" s="419"/>
      <c r="H65" s="429"/>
      <c r="I65" s="427"/>
      <c r="J65" s="382"/>
      <c r="K65" s="382"/>
      <c r="L65" s="382"/>
      <c r="M65" s="427"/>
      <c r="N65" s="382"/>
      <c r="O65" s="382"/>
      <c r="P65" s="382"/>
      <c r="Q65" s="382"/>
      <c r="R65" s="382"/>
      <c r="S65" s="382"/>
      <c r="T65" s="372"/>
      <c r="U65" s="372"/>
      <c r="V65" s="379"/>
      <c r="W65" s="372" t="s">
        <v>229</v>
      </c>
      <c r="X65" s="372"/>
      <c r="Y65" s="372"/>
      <c r="Z65" s="372"/>
      <c r="AA65" s="389"/>
    </row>
    <row r="66" spans="1:27" ht="37.5">
      <c r="A66" s="435"/>
      <c r="B66" s="402"/>
      <c r="C66" s="418"/>
      <c r="D66" s="203" t="s">
        <v>33</v>
      </c>
      <c r="E66" s="200" t="s">
        <v>285</v>
      </c>
      <c r="F66" s="208" t="s">
        <v>285</v>
      </c>
      <c r="G66" s="419"/>
      <c r="H66" s="429"/>
      <c r="I66" s="427"/>
      <c r="J66" s="382"/>
      <c r="K66" s="382"/>
      <c r="L66" s="382"/>
      <c r="M66" s="427"/>
      <c r="N66" s="382"/>
      <c r="O66" s="382"/>
      <c r="P66" s="382"/>
      <c r="Q66" s="382"/>
      <c r="R66" s="382"/>
      <c r="S66" s="382"/>
      <c r="T66" s="372"/>
      <c r="U66" s="372"/>
      <c r="V66" s="379"/>
      <c r="W66" s="372" t="s">
        <v>229</v>
      </c>
      <c r="X66" s="372"/>
      <c r="Y66" s="372"/>
      <c r="Z66" s="372"/>
      <c r="AA66" s="389"/>
    </row>
    <row r="67" spans="1:27" ht="37.5">
      <c r="A67" s="435"/>
      <c r="B67" s="402"/>
      <c r="C67" s="418"/>
      <c r="D67" s="203" t="s">
        <v>117</v>
      </c>
      <c r="E67" s="200" t="s">
        <v>286</v>
      </c>
      <c r="F67" s="208" t="s">
        <v>286</v>
      </c>
      <c r="G67" s="419"/>
      <c r="H67" s="429"/>
      <c r="I67" s="427"/>
      <c r="J67" s="382"/>
      <c r="K67" s="382"/>
      <c r="L67" s="382"/>
      <c r="M67" s="427"/>
      <c r="N67" s="382"/>
      <c r="O67" s="382"/>
      <c r="P67" s="382"/>
      <c r="Q67" s="382"/>
      <c r="R67" s="382"/>
      <c r="S67" s="382"/>
      <c r="T67" s="372"/>
      <c r="U67" s="372"/>
      <c r="V67" s="379"/>
      <c r="W67" s="372" t="s">
        <v>229</v>
      </c>
      <c r="X67" s="372"/>
      <c r="Y67" s="372"/>
      <c r="Z67" s="372"/>
      <c r="AA67" s="389"/>
    </row>
    <row r="68" spans="1:27">
      <c r="A68" s="435"/>
      <c r="B68" s="402"/>
      <c r="C68" s="418"/>
      <c r="D68" s="203" t="s">
        <v>33</v>
      </c>
      <c r="E68" s="200" t="s">
        <v>287</v>
      </c>
      <c r="F68" s="208" t="s">
        <v>287</v>
      </c>
      <c r="G68" s="419"/>
      <c r="H68" s="429"/>
      <c r="I68" s="427"/>
      <c r="J68" s="382"/>
      <c r="K68" s="382"/>
      <c r="L68" s="382"/>
      <c r="M68" s="427"/>
      <c r="N68" s="382"/>
      <c r="O68" s="382"/>
      <c r="P68" s="382"/>
      <c r="Q68" s="382"/>
      <c r="R68" s="382"/>
      <c r="S68" s="382"/>
      <c r="T68" s="372"/>
      <c r="U68" s="372"/>
      <c r="V68" s="379"/>
      <c r="W68" s="372" t="s">
        <v>229</v>
      </c>
      <c r="X68" s="372"/>
      <c r="Y68" s="372"/>
      <c r="Z68" s="372"/>
      <c r="AA68" s="389"/>
    </row>
    <row r="69" spans="1:27" ht="37.5">
      <c r="A69" s="435"/>
      <c r="B69" s="402"/>
      <c r="C69" s="418"/>
      <c r="D69" s="203" t="s">
        <v>33</v>
      </c>
      <c r="E69" s="200" t="s">
        <v>288</v>
      </c>
      <c r="F69" s="208" t="s">
        <v>288</v>
      </c>
      <c r="G69" s="419"/>
      <c r="H69" s="429"/>
      <c r="I69" s="427"/>
      <c r="J69" s="382"/>
      <c r="K69" s="382"/>
      <c r="L69" s="382"/>
      <c r="M69" s="427"/>
      <c r="N69" s="382"/>
      <c r="O69" s="382"/>
      <c r="P69" s="382"/>
      <c r="Q69" s="382"/>
      <c r="R69" s="382"/>
      <c r="S69" s="382"/>
      <c r="T69" s="372"/>
      <c r="U69" s="372"/>
      <c r="V69" s="379"/>
      <c r="W69" s="372" t="s">
        <v>229</v>
      </c>
      <c r="X69" s="372"/>
      <c r="Y69" s="372"/>
      <c r="Z69" s="372"/>
      <c r="AA69" s="389"/>
    </row>
    <row r="70" spans="1:27" ht="37.5">
      <c r="A70" s="435"/>
      <c r="B70" s="402"/>
      <c r="C70" s="418"/>
      <c r="D70" s="203" t="s">
        <v>33</v>
      </c>
      <c r="E70" s="200" t="s">
        <v>289</v>
      </c>
      <c r="F70" s="208" t="s">
        <v>289</v>
      </c>
      <c r="G70" s="419"/>
      <c r="H70" s="429"/>
      <c r="I70" s="427"/>
      <c r="J70" s="382"/>
      <c r="K70" s="382"/>
      <c r="L70" s="382"/>
      <c r="M70" s="427"/>
      <c r="N70" s="382"/>
      <c r="O70" s="382"/>
      <c r="P70" s="382"/>
      <c r="Q70" s="382"/>
      <c r="R70" s="382"/>
      <c r="S70" s="382"/>
      <c r="T70" s="372"/>
      <c r="U70" s="372"/>
      <c r="V70" s="379"/>
      <c r="W70" s="372" t="s">
        <v>229</v>
      </c>
      <c r="X70" s="372"/>
      <c r="Y70" s="372"/>
      <c r="Z70" s="372"/>
      <c r="AA70" s="389"/>
    </row>
    <row r="71" spans="1:27" ht="37.5">
      <c r="A71" s="435"/>
      <c r="B71" s="402"/>
      <c r="C71" s="418"/>
      <c r="D71" s="203" t="s">
        <v>33</v>
      </c>
      <c r="E71" s="200" t="s">
        <v>290</v>
      </c>
      <c r="F71" s="208" t="s">
        <v>290</v>
      </c>
      <c r="G71" s="419"/>
      <c r="H71" s="429"/>
      <c r="I71" s="427"/>
      <c r="J71" s="382"/>
      <c r="K71" s="382"/>
      <c r="L71" s="382"/>
      <c r="M71" s="427"/>
      <c r="N71" s="382"/>
      <c r="O71" s="382"/>
      <c r="P71" s="382"/>
      <c r="Q71" s="382"/>
      <c r="R71" s="382"/>
      <c r="S71" s="382"/>
      <c r="T71" s="372"/>
      <c r="U71" s="372"/>
      <c r="V71" s="379"/>
      <c r="W71" s="372" t="s">
        <v>229</v>
      </c>
      <c r="X71" s="372"/>
      <c r="Y71" s="372"/>
      <c r="Z71" s="372"/>
      <c r="AA71" s="389"/>
    </row>
    <row r="72" spans="1:27">
      <c r="A72" s="435"/>
      <c r="B72" s="402"/>
      <c r="C72" s="418"/>
      <c r="D72" s="203" t="s">
        <v>33</v>
      </c>
      <c r="E72" s="200" t="s">
        <v>291</v>
      </c>
      <c r="F72" s="208" t="s">
        <v>291</v>
      </c>
      <c r="G72" s="419"/>
      <c r="H72" s="429"/>
      <c r="I72" s="427"/>
      <c r="J72" s="382"/>
      <c r="K72" s="382"/>
      <c r="L72" s="382"/>
      <c r="M72" s="427"/>
      <c r="N72" s="382"/>
      <c r="O72" s="382"/>
      <c r="P72" s="382"/>
      <c r="Q72" s="382"/>
      <c r="R72" s="382"/>
      <c r="S72" s="382"/>
      <c r="T72" s="372"/>
      <c r="U72" s="372"/>
      <c r="V72" s="379"/>
      <c r="W72" s="372" t="s">
        <v>229</v>
      </c>
      <c r="X72" s="372"/>
      <c r="Y72" s="372"/>
      <c r="Z72" s="372"/>
      <c r="AA72" s="389"/>
    </row>
    <row r="73" spans="1:27">
      <c r="A73" s="435"/>
      <c r="B73" s="402"/>
      <c r="C73" s="418"/>
      <c r="D73" s="203" t="s">
        <v>33</v>
      </c>
      <c r="E73" s="200" t="s">
        <v>292</v>
      </c>
      <c r="F73" s="208" t="s">
        <v>292</v>
      </c>
      <c r="G73" s="419"/>
      <c r="H73" s="429"/>
      <c r="I73" s="427"/>
      <c r="J73" s="382"/>
      <c r="K73" s="382"/>
      <c r="L73" s="382"/>
      <c r="M73" s="427"/>
      <c r="N73" s="382"/>
      <c r="O73" s="382"/>
      <c r="P73" s="382"/>
      <c r="Q73" s="382"/>
      <c r="R73" s="382"/>
      <c r="S73" s="382"/>
      <c r="T73" s="372"/>
      <c r="U73" s="372"/>
      <c r="V73" s="379"/>
      <c r="W73" s="372" t="s">
        <v>229</v>
      </c>
      <c r="X73" s="372"/>
      <c r="Y73" s="372"/>
      <c r="Z73" s="372"/>
      <c r="AA73" s="389"/>
    </row>
    <row r="74" spans="1:27">
      <c r="A74" s="435"/>
      <c r="B74" s="402"/>
      <c r="C74" s="418"/>
      <c r="D74" s="203" t="s">
        <v>33</v>
      </c>
      <c r="E74" s="200" t="s">
        <v>293</v>
      </c>
      <c r="F74" s="208" t="s">
        <v>293</v>
      </c>
      <c r="G74" s="419"/>
      <c r="H74" s="429"/>
      <c r="I74" s="427"/>
      <c r="J74" s="382"/>
      <c r="K74" s="382"/>
      <c r="L74" s="382"/>
      <c r="M74" s="427"/>
      <c r="N74" s="382"/>
      <c r="O74" s="382"/>
      <c r="P74" s="382"/>
      <c r="Q74" s="382"/>
      <c r="R74" s="382"/>
      <c r="S74" s="382"/>
      <c r="T74" s="372"/>
      <c r="U74" s="372"/>
      <c r="V74" s="379"/>
      <c r="W74" s="372" t="s">
        <v>229</v>
      </c>
      <c r="X74" s="372"/>
      <c r="Y74" s="372"/>
      <c r="Z74" s="372"/>
      <c r="AA74" s="389"/>
    </row>
    <row r="75" spans="1:27">
      <c r="A75" s="435"/>
      <c r="B75" s="402"/>
      <c r="C75" s="418"/>
      <c r="D75" s="203" t="s">
        <v>33</v>
      </c>
      <c r="E75" s="200" t="s">
        <v>294</v>
      </c>
      <c r="F75" s="208" t="s">
        <v>294</v>
      </c>
      <c r="G75" s="419"/>
      <c r="H75" s="429"/>
      <c r="I75" s="427"/>
      <c r="J75" s="382"/>
      <c r="K75" s="382"/>
      <c r="L75" s="382"/>
      <c r="M75" s="427"/>
      <c r="N75" s="382"/>
      <c r="O75" s="382"/>
      <c r="P75" s="382"/>
      <c r="Q75" s="382"/>
      <c r="R75" s="382"/>
      <c r="S75" s="382"/>
      <c r="T75" s="372"/>
      <c r="U75" s="372"/>
      <c r="V75" s="379"/>
      <c r="W75" s="372" t="s">
        <v>229</v>
      </c>
      <c r="X75" s="372"/>
      <c r="Y75" s="372"/>
      <c r="Z75" s="372"/>
      <c r="AA75" s="389"/>
    </row>
    <row r="76" spans="1:27">
      <c r="A76" s="435"/>
      <c r="B76" s="402"/>
      <c r="C76" s="418"/>
      <c r="D76" s="203" t="s">
        <v>33</v>
      </c>
      <c r="E76" s="200" t="s">
        <v>295</v>
      </c>
      <c r="F76" s="208" t="s">
        <v>295</v>
      </c>
      <c r="G76" s="419"/>
      <c r="H76" s="429"/>
      <c r="I76" s="427"/>
      <c r="J76" s="382"/>
      <c r="K76" s="382"/>
      <c r="L76" s="382"/>
      <c r="M76" s="427"/>
      <c r="N76" s="382"/>
      <c r="O76" s="382"/>
      <c r="P76" s="382"/>
      <c r="Q76" s="382"/>
      <c r="R76" s="382"/>
      <c r="S76" s="382"/>
      <c r="T76" s="372"/>
      <c r="U76" s="372"/>
      <c r="V76" s="379"/>
      <c r="W76" s="372" t="s">
        <v>229</v>
      </c>
      <c r="X76" s="372"/>
      <c r="Y76" s="372"/>
      <c r="Z76" s="372"/>
      <c r="AA76" s="389"/>
    </row>
    <row r="77" spans="1:27" ht="52.5" customHeight="1">
      <c r="A77" s="435">
        <v>29</v>
      </c>
      <c r="B77" s="402"/>
      <c r="C77" s="418"/>
      <c r="D77" s="203" t="s">
        <v>33</v>
      </c>
      <c r="E77" s="200" t="s">
        <v>296</v>
      </c>
      <c r="F77" s="260" t="s">
        <v>296</v>
      </c>
      <c r="G77" s="419"/>
      <c r="H77" s="429"/>
      <c r="I77" s="427"/>
      <c r="J77" s="382"/>
      <c r="K77" s="382"/>
      <c r="L77" s="382"/>
      <c r="M77" s="427"/>
      <c r="N77" s="382"/>
      <c r="O77" s="382"/>
      <c r="P77" s="382"/>
      <c r="Q77" s="382"/>
      <c r="R77" s="382"/>
      <c r="S77" s="382"/>
      <c r="T77" s="372"/>
      <c r="U77" s="372"/>
      <c r="V77" s="379"/>
      <c r="W77" s="372" t="s">
        <v>229</v>
      </c>
      <c r="X77" s="372"/>
      <c r="Y77" s="372"/>
      <c r="Z77" s="372"/>
      <c r="AA77" s="389"/>
    </row>
    <row r="78" spans="1:27">
      <c r="A78" s="435"/>
      <c r="B78" s="402"/>
      <c r="C78" s="418"/>
      <c r="D78" s="203" t="s">
        <v>33</v>
      </c>
      <c r="E78" s="200" t="s">
        <v>297</v>
      </c>
      <c r="F78" s="260" t="s">
        <v>297</v>
      </c>
      <c r="G78" s="419"/>
      <c r="H78" s="429"/>
      <c r="I78" s="427"/>
      <c r="J78" s="382"/>
      <c r="K78" s="382"/>
      <c r="L78" s="382"/>
      <c r="M78" s="427"/>
      <c r="N78" s="382"/>
      <c r="O78" s="382"/>
      <c r="P78" s="382"/>
      <c r="Q78" s="382"/>
      <c r="R78" s="382"/>
      <c r="S78" s="382"/>
      <c r="T78" s="372"/>
      <c r="U78" s="372"/>
      <c r="V78" s="379"/>
      <c r="W78" s="372" t="s">
        <v>229</v>
      </c>
      <c r="X78" s="372"/>
      <c r="Y78" s="372"/>
      <c r="Z78" s="372"/>
      <c r="AA78" s="389"/>
    </row>
    <row r="79" spans="1:27">
      <c r="A79" s="435"/>
      <c r="B79" s="402"/>
      <c r="C79" s="418"/>
      <c r="D79" s="203" t="s">
        <v>33</v>
      </c>
      <c r="E79" s="200" t="s">
        <v>298</v>
      </c>
      <c r="F79" s="260" t="s">
        <v>298</v>
      </c>
      <c r="G79" s="419"/>
      <c r="H79" s="429"/>
      <c r="I79" s="427"/>
      <c r="J79" s="382"/>
      <c r="K79" s="382"/>
      <c r="L79" s="382"/>
      <c r="M79" s="427"/>
      <c r="N79" s="382"/>
      <c r="O79" s="382"/>
      <c r="P79" s="382"/>
      <c r="Q79" s="382"/>
      <c r="R79" s="382"/>
      <c r="S79" s="382"/>
      <c r="T79" s="372"/>
      <c r="U79" s="372"/>
      <c r="V79" s="379"/>
      <c r="W79" s="372" t="s">
        <v>229</v>
      </c>
      <c r="X79" s="372"/>
      <c r="Y79" s="372"/>
      <c r="Z79" s="372"/>
      <c r="AA79" s="389"/>
    </row>
    <row r="80" spans="1:27">
      <c r="A80" s="435"/>
      <c r="B80" s="402"/>
      <c r="C80" s="418"/>
      <c r="D80" s="203" t="s">
        <v>33</v>
      </c>
      <c r="E80" s="200" t="s">
        <v>299</v>
      </c>
      <c r="F80" s="260" t="s">
        <v>299</v>
      </c>
      <c r="G80" s="419"/>
      <c r="H80" s="429"/>
      <c r="I80" s="427"/>
      <c r="J80" s="382"/>
      <c r="K80" s="382"/>
      <c r="L80" s="382"/>
      <c r="M80" s="427"/>
      <c r="N80" s="382"/>
      <c r="O80" s="382"/>
      <c r="P80" s="382"/>
      <c r="Q80" s="382"/>
      <c r="R80" s="382"/>
      <c r="S80" s="382"/>
      <c r="T80" s="372"/>
      <c r="U80" s="372"/>
      <c r="V80" s="379"/>
      <c r="W80" s="372" t="s">
        <v>229</v>
      </c>
      <c r="X80" s="372"/>
      <c r="Y80" s="372"/>
      <c r="Z80" s="372"/>
      <c r="AA80" s="389"/>
    </row>
    <row r="81" spans="1:27" ht="37.5">
      <c r="A81" s="435"/>
      <c r="B81" s="402"/>
      <c r="C81" s="418"/>
      <c r="D81" s="203" t="s">
        <v>33</v>
      </c>
      <c r="E81" s="200" t="s">
        <v>300</v>
      </c>
      <c r="F81" s="260" t="s">
        <v>300</v>
      </c>
      <c r="G81" s="419"/>
      <c r="H81" s="429"/>
      <c r="I81" s="427"/>
      <c r="J81" s="382"/>
      <c r="K81" s="382"/>
      <c r="L81" s="382"/>
      <c r="M81" s="427"/>
      <c r="N81" s="382"/>
      <c r="O81" s="382"/>
      <c r="P81" s="382"/>
      <c r="Q81" s="382"/>
      <c r="R81" s="382"/>
      <c r="S81" s="382"/>
      <c r="T81" s="372"/>
      <c r="U81" s="372"/>
      <c r="V81" s="379"/>
      <c r="W81" s="372" t="s">
        <v>229</v>
      </c>
      <c r="X81" s="372"/>
      <c r="Y81" s="372"/>
      <c r="Z81" s="372"/>
      <c r="AA81" s="389"/>
    </row>
    <row r="82" spans="1:27">
      <c r="A82" s="435"/>
      <c r="B82" s="402"/>
      <c r="C82" s="418"/>
      <c r="D82" s="203" t="s">
        <v>33</v>
      </c>
      <c r="E82" s="200" t="s">
        <v>301</v>
      </c>
      <c r="F82" s="260" t="s">
        <v>301</v>
      </c>
      <c r="G82" s="419"/>
      <c r="H82" s="429"/>
      <c r="I82" s="427"/>
      <c r="J82" s="382"/>
      <c r="K82" s="382"/>
      <c r="L82" s="382"/>
      <c r="M82" s="427"/>
      <c r="N82" s="382"/>
      <c r="O82" s="382"/>
      <c r="P82" s="382"/>
      <c r="Q82" s="382"/>
      <c r="R82" s="382"/>
      <c r="S82" s="382"/>
      <c r="T82" s="372"/>
      <c r="U82" s="372"/>
      <c r="V82" s="379"/>
      <c r="W82" s="372" t="s">
        <v>229</v>
      </c>
      <c r="X82" s="372"/>
      <c r="Y82" s="372"/>
      <c r="Z82" s="372"/>
      <c r="AA82" s="389"/>
    </row>
    <row r="83" spans="1:27" ht="37.5">
      <c r="A83" s="435"/>
      <c r="B83" s="402"/>
      <c r="C83" s="418"/>
      <c r="D83" s="203" t="s">
        <v>33</v>
      </c>
      <c r="E83" s="200" t="s">
        <v>302</v>
      </c>
      <c r="F83" s="260" t="s">
        <v>302</v>
      </c>
      <c r="G83" s="419"/>
      <c r="H83" s="429"/>
      <c r="I83" s="427"/>
      <c r="J83" s="382"/>
      <c r="K83" s="382"/>
      <c r="L83" s="382"/>
      <c r="M83" s="427"/>
      <c r="N83" s="382"/>
      <c r="O83" s="382"/>
      <c r="P83" s="382"/>
      <c r="Q83" s="382"/>
      <c r="R83" s="382"/>
      <c r="S83" s="382"/>
      <c r="T83" s="372"/>
      <c r="U83" s="372"/>
      <c r="V83" s="379"/>
      <c r="W83" s="372" t="s">
        <v>229</v>
      </c>
      <c r="X83" s="372"/>
      <c r="Y83" s="372"/>
      <c r="Z83" s="372"/>
      <c r="AA83" s="389"/>
    </row>
    <row r="84" spans="1:27" ht="38.25" thickBot="1">
      <c r="A84" s="435"/>
      <c r="B84" s="402"/>
      <c r="C84" s="430"/>
      <c r="D84" s="203" t="s">
        <v>33</v>
      </c>
      <c r="E84" s="201" t="s">
        <v>303</v>
      </c>
      <c r="F84" s="208" t="s">
        <v>303</v>
      </c>
      <c r="G84" s="385"/>
      <c r="H84" s="429"/>
      <c r="I84" s="428"/>
      <c r="J84" s="383"/>
      <c r="K84" s="383"/>
      <c r="L84" s="383"/>
      <c r="M84" s="428"/>
      <c r="N84" s="383"/>
      <c r="O84" s="383"/>
      <c r="P84" s="383"/>
      <c r="Q84" s="383"/>
      <c r="R84" s="383"/>
      <c r="S84" s="383"/>
      <c r="T84" s="372"/>
      <c r="U84" s="372"/>
      <c r="V84" s="379"/>
      <c r="W84" s="372" t="s">
        <v>229</v>
      </c>
      <c r="X84" s="372"/>
      <c r="Y84" s="372"/>
      <c r="Z84" s="372"/>
      <c r="AA84" s="389"/>
    </row>
    <row r="85" spans="1:27">
      <c r="A85" s="435">
        <v>23</v>
      </c>
      <c r="B85" s="402"/>
      <c r="C85" s="417" t="s">
        <v>43</v>
      </c>
      <c r="D85" s="203" t="s">
        <v>33</v>
      </c>
      <c r="E85" s="210" t="s">
        <v>304</v>
      </c>
      <c r="F85" s="315" t="s">
        <v>304</v>
      </c>
      <c r="G85" s="384" t="s">
        <v>82</v>
      </c>
      <c r="H85" s="429"/>
      <c r="I85" s="426">
        <v>18861.903040000001</v>
      </c>
      <c r="J85" s="381">
        <v>18861.903039999997</v>
      </c>
      <c r="K85" s="381">
        <f>J85-I85</f>
        <v>0</v>
      </c>
      <c r="L85" s="381"/>
      <c r="M85" s="426">
        <f>J85</f>
        <v>18861.903039999997</v>
      </c>
      <c r="N85" s="381"/>
      <c r="O85" s="381"/>
      <c r="P85" s="381"/>
      <c r="Q85" s="381"/>
      <c r="R85" s="381"/>
      <c r="S85" s="381"/>
      <c r="T85" s="372"/>
      <c r="U85" s="372"/>
      <c r="V85" s="379"/>
      <c r="W85" s="372" t="s">
        <v>229</v>
      </c>
      <c r="X85" s="372"/>
      <c r="Y85" s="372"/>
      <c r="Z85" s="372"/>
      <c r="AA85" s="389"/>
    </row>
    <row r="86" spans="1:27">
      <c r="A86" s="435"/>
      <c r="B86" s="402"/>
      <c r="C86" s="418"/>
      <c r="D86" s="203" t="s">
        <v>33</v>
      </c>
      <c r="E86" s="200" t="s">
        <v>305</v>
      </c>
      <c r="F86" s="315" t="s">
        <v>305</v>
      </c>
      <c r="G86" s="419"/>
      <c r="H86" s="429"/>
      <c r="I86" s="427"/>
      <c r="J86" s="382"/>
      <c r="K86" s="382"/>
      <c r="L86" s="382"/>
      <c r="M86" s="427"/>
      <c r="N86" s="382"/>
      <c r="O86" s="382"/>
      <c r="P86" s="382"/>
      <c r="Q86" s="382"/>
      <c r="R86" s="382"/>
      <c r="S86" s="382"/>
      <c r="T86" s="372"/>
      <c r="U86" s="372"/>
      <c r="V86" s="379"/>
      <c r="W86" s="372" t="s">
        <v>229</v>
      </c>
      <c r="X86" s="372"/>
      <c r="Y86" s="372"/>
      <c r="Z86" s="372"/>
      <c r="AA86" s="389"/>
    </row>
    <row r="87" spans="1:27">
      <c r="A87" s="435"/>
      <c r="B87" s="402"/>
      <c r="C87" s="418"/>
      <c r="D87" s="203" t="s">
        <v>33</v>
      </c>
      <c r="E87" s="200" t="s">
        <v>306</v>
      </c>
      <c r="F87" s="315" t="s">
        <v>306</v>
      </c>
      <c r="G87" s="419"/>
      <c r="H87" s="429"/>
      <c r="I87" s="427"/>
      <c r="J87" s="382"/>
      <c r="K87" s="382"/>
      <c r="L87" s="382"/>
      <c r="M87" s="427"/>
      <c r="N87" s="382"/>
      <c r="O87" s="382"/>
      <c r="P87" s="382"/>
      <c r="Q87" s="382"/>
      <c r="R87" s="382"/>
      <c r="S87" s="382"/>
      <c r="T87" s="372"/>
      <c r="U87" s="372"/>
      <c r="V87" s="379"/>
      <c r="W87" s="372" t="s">
        <v>229</v>
      </c>
      <c r="X87" s="372"/>
      <c r="Y87" s="372"/>
      <c r="Z87" s="372"/>
      <c r="AA87" s="389"/>
    </row>
    <row r="88" spans="1:27" ht="37.5">
      <c r="A88" s="435"/>
      <c r="B88" s="402"/>
      <c r="C88" s="418"/>
      <c r="D88" s="203" t="s">
        <v>33</v>
      </c>
      <c r="E88" s="200" t="s">
        <v>307</v>
      </c>
      <c r="F88" s="315" t="s">
        <v>307</v>
      </c>
      <c r="G88" s="419"/>
      <c r="H88" s="429"/>
      <c r="I88" s="427"/>
      <c r="J88" s="382"/>
      <c r="K88" s="382"/>
      <c r="L88" s="382"/>
      <c r="M88" s="427"/>
      <c r="N88" s="382"/>
      <c r="O88" s="382"/>
      <c r="P88" s="382"/>
      <c r="Q88" s="382"/>
      <c r="R88" s="382"/>
      <c r="S88" s="382"/>
      <c r="T88" s="372"/>
      <c r="U88" s="372"/>
      <c r="V88" s="379"/>
      <c r="W88" s="372" t="s">
        <v>229</v>
      </c>
      <c r="X88" s="372"/>
      <c r="Y88" s="372"/>
      <c r="Z88" s="372"/>
      <c r="AA88" s="389"/>
    </row>
    <row r="89" spans="1:27" ht="37.5">
      <c r="A89" s="435"/>
      <c r="B89" s="402"/>
      <c r="C89" s="418"/>
      <c r="D89" s="203" t="s">
        <v>117</v>
      </c>
      <c r="E89" s="200" t="s">
        <v>308</v>
      </c>
      <c r="F89" s="315" t="s">
        <v>308</v>
      </c>
      <c r="G89" s="419"/>
      <c r="H89" s="429"/>
      <c r="I89" s="427"/>
      <c r="J89" s="382"/>
      <c r="K89" s="382"/>
      <c r="L89" s="382"/>
      <c r="M89" s="427"/>
      <c r="N89" s="382"/>
      <c r="O89" s="382"/>
      <c r="P89" s="382"/>
      <c r="Q89" s="382"/>
      <c r="R89" s="382"/>
      <c r="S89" s="382"/>
      <c r="T89" s="372"/>
      <c r="U89" s="372"/>
      <c r="V89" s="379"/>
      <c r="W89" s="372" t="s">
        <v>229</v>
      </c>
      <c r="X89" s="372"/>
      <c r="Y89" s="372"/>
      <c r="Z89" s="372"/>
      <c r="AA89" s="389"/>
    </row>
    <row r="90" spans="1:27">
      <c r="A90" s="435"/>
      <c r="B90" s="402"/>
      <c r="C90" s="418"/>
      <c r="D90" s="203" t="s">
        <v>33</v>
      </c>
      <c r="E90" s="200" t="s">
        <v>287</v>
      </c>
      <c r="F90" s="315" t="s">
        <v>287</v>
      </c>
      <c r="G90" s="419"/>
      <c r="H90" s="429"/>
      <c r="I90" s="427"/>
      <c r="J90" s="382"/>
      <c r="K90" s="382"/>
      <c r="L90" s="382"/>
      <c r="M90" s="427"/>
      <c r="N90" s="382"/>
      <c r="O90" s="382"/>
      <c r="P90" s="382"/>
      <c r="Q90" s="382"/>
      <c r="R90" s="382"/>
      <c r="S90" s="382"/>
      <c r="T90" s="372"/>
      <c r="U90" s="372"/>
      <c r="V90" s="379"/>
      <c r="W90" s="372" t="s">
        <v>229</v>
      </c>
      <c r="X90" s="372"/>
      <c r="Y90" s="372"/>
      <c r="Z90" s="372"/>
      <c r="AA90" s="389"/>
    </row>
    <row r="91" spans="1:27" ht="37.5">
      <c r="A91" s="435"/>
      <c r="B91" s="402"/>
      <c r="C91" s="418"/>
      <c r="D91" s="203" t="s">
        <v>33</v>
      </c>
      <c r="E91" s="200" t="s">
        <v>309</v>
      </c>
      <c r="F91" s="315" t="s">
        <v>309</v>
      </c>
      <c r="G91" s="419"/>
      <c r="H91" s="429"/>
      <c r="I91" s="427"/>
      <c r="J91" s="382"/>
      <c r="K91" s="382"/>
      <c r="L91" s="382"/>
      <c r="M91" s="427"/>
      <c r="N91" s="382"/>
      <c r="O91" s="382"/>
      <c r="P91" s="382"/>
      <c r="Q91" s="382"/>
      <c r="R91" s="382"/>
      <c r="S91" s="382"/>
      <c r="T91" s="372"/>
      <c r="U91" s="372"/>
      <c r="V91" s="379"/>
      <c r="W91" s="372" t="s">
        <v>229</v>
      </c>
      <c r="X91" s="372"/>
      <c r="Y91" s="372"/>
      <c r="Z91" s="372"/>
      <c r="AA91" s="389"/>
    </row>
    <row r="92" spans="1:27" ht="37.5">
      <c r="A92" s="435"/>
      <c r="B92" s="402"/>
      <c r="C92" s="418"/>
      <c r="D92" s="203" t="s">
        <v>33</v>
      </c>
      <c r="E92" s="200" t="s">
        <v>310</v>
      </c>
      <c r="F92" s="315" t="s">
        <v>310</v>
      </c>
      <c r="G92" s="419"/>
      <c r="H92" s="429"/>
      <c r="I92" s="427"/>
      <c r="J92" s="382"/>
      <c r="K92" s="382"/>
      <c r="L92" s="382"/>
      <c r="M92" s="427"/>
      <c r="N92" s="382"/>
      <c r="O92" s="382"/>
      <c r="P92" s="382"/>
      <c r="Q92" s="382"/>
      <c r="R92" s="382"/>
      <c r="S92" s="382"/>
      <c r="T92" s="372"/>
      <c r="U92" s="372"/>
      <c r="V92" s="379"/>
      <c r="W92" s="372" t="s">
        <v>229</v>
      </c>
      <c r="X92" s="372"/>
      <c r="Y92" s="372"/>
      <c r="Z92" s="372"/>
      <c r="AA92" s="389"/>
    </row>
    <row r="93" spans="1:27" ht="37.5">
      <c r="A93" s="435"/>
      <c r="B93" s="402"/>
      <c r="C93" s="418"/>
      <c r="D93" s="203" t="s">
        <v>33</v>
      </c>
      <c r="E93" s="200" t="s">
        <v>311</v>
      </c>
      <c r="F93" s="315" t="s">
        <v>311</v>
      </c>
      <c r="G93" s="419"/>
      <c r="H93" s="429"/>
      <c r="I93" s="427"/>
      <c r="J93" s="382"/>
      <c r="K93" s="382"/>
      <c r="L93" s="382"/>
      <c r="M93" s="427"/>
      <c r="N93" s="382"/>
      <c r="O93" s="382"/>
      <c r="P93" s="382"/>
      <c r="Q93" s="382"/>
      <c r="R93" s="382"/>
      <c r="S93" s="382"/>
      <c r="T93" s="372"/>
      <c r="U93" s="372"/>
      <c r="V93" s="379"/>
      <c r="W93" s="372" t="s">
        <v>229</v>
      </c>
      <c r="X93" s="372"/>
      <c r="Y93" s="372"/>
      <c r="Z93" s="372"/>
      <c r="AA93" s="389"/>
    </row>
    <row r="94" spans="1:27">
      <c r="A94" s="435"/>
      <c r="B94" s="402"/>
      <c r="C94" s="418"/>
      <c r="D94" s="203" t="s">
        <v>33</v>
      </c>
      <c r="E94" s="200" t="s">
        <v>312</v>
      </c>
      <c r="F94" s="315" t="s">
        <v>312</v>
      </c>
      <c r="G94" s="419"/>
      <c r="H94" s="429"/>
      <c r="I94" s="427"/>
      <c r="J94" s="382"/>
      <c r="K94" s="382"/>
      <c r="L94" s="382"/>
      <c r="M94" s="427"/>
      <c r="N94" s="382"/>
      <c r="O94" s="382"/>
      <c r="P94" s="382"/>
      <c r="Q94" s="382"/>
      <c r="R94" s="382"/>
      <c r="S94" s="382"/>
      <c r="T94" s="372"/>
      <c r="U94" s="372"/>
      <c r="V94" s="379"/>
      <c r="W94" s="372" t="s">
        <v>229</v>
      </c>
      <c r="X94" s="372"/>
      <c r="Y94" s="372"/>
      <c r="Z94" s="372"/>
      <c r="AA94" s="389"/>
    </row>
    <row r="95" spans="1:27" ht="52.5" customHeight="1">
      <c r="A95" s="435">
        <v>30</v>
      </c>
      <c r="B95" s="402"/>
      <c r="C95" s="418"/>
      <c r="D95" s="203" t="s">
        <v>33</v>
      </c>
      <c r="E95" s="200" t="s">
        <v>313</v>
      </c>
      <c r="F95" s="315" t="s">
        <v>313</v>
      </c>
      <c r="G95" s="419"/>
      <c r="H95" s="429"/>
      <c r="I95" s="427"/>
      <c r="J95" s="382"/>
      <c r="K95" s="382"/>
      <c r="L95" s="382"/>
      <c r="M95" s="427"/>
      <c r="N95" s="382"/>
      <c r="O95" s="382"/>
      <c r="P95" s="382"/>
      <c r="Q95" s="382"/>
      <c r="R95" s="382"/>
      <c r="S95" s="382"/>
      <c r="T95" s="372"/>
      <c r="U95" s="372"/>
      <c r="V95" s="379"/>
      <c r="W95" s="372" t="s">
        <v>229</v>
      </c>
      <c r="X95" s="372"/>
      <c r="Y95" s="372"/>
      <c r="Z95" s="372"/>
      <c r="AA95" s="389"/>
    </row>
    <row r="96" spans="1:27">
      <c r="A96" s="435"/>
      <c r="B96" s="402"/>
      <c r="C96" s="418"/>
      <c r="D96" s="203" t="s">
        <v>33</v>
      </c>
      <c r="E96" s="200" t="s">
        <v>314</v>
      </c>
      <c r="F96" s="315" t="s">
        <v>314</v>
      </c>
      <c r="G96" s="419"/>
      <c r="H96" s="429"/>
      <c r="I96" s="427"/>
      <c r="J96" s="382"/>
      <c r="K96" s="382"/>
      <c r="L96" s="382"/>
      <c r="M96" s="427"/>
      <c r="N96" s="382"/>
      <c r="O96" s="382"/>
      <c r="P96" s="382"/>
      <c r="Q96" s="382"/>
      <c r="R96" s="382"/>
      <c r="S96" s="382"/>
      <c r="T96" s="372"/>
      <c r="U96" s="372"/>
      <c r="V96" s="379"/>
      <c r="W96" s="372" t="s">
        <v>229</v>
      </c>
      <c r="X96" s="372"/>
      <c r="Y96" s="372"/>
      <c r="Z96" s="372"/>
      <c r="AA96" s="389"/>
    </row>
    <row r="97" spans="1:27">
      <c r="A97" s="435"/>
      <c r="B97" s="402"/>
      <c r="C97" s="418"/>
      <c r="D97" s="203" t="s">
        <v>33</v>
      </c>
      <c r="E97" s="200" t="s">
        <v>315</v>
      </c>
      <c r="F97" s="315" t="s">
        <v>315</v>
      </c>
      <c r="G97" s="419"/>
      <c r="H97" s="429"/>
      <c r="I97" s="427"/>
      <c r="J97" s="382"/>
      <c r="K97" s="382"/>
      <c r="L97" s="382"/>
      <c r="M97" s="427"/>
      <c r="N97" s="382"/>
      <c r="O97" s="382"/>
      <c r="P97" s="382"/>
      <c r="Q97" s="382"/>
      <c r="R97" s="382"/>
      <c r="S97" s="382"/>
      <c r="T97" s="372"/>
      <c r="U97" s="372"/>
      <c r="V97" s="379"/>
      <c r="W97" s="372" t="s">
        <v>229</v>
      </c>
      <c r="X97" s="372"/>
      <c r="Y97" s="372"/>
      <c r="Z97" s="372"/>
      <c r="AA97" s="389"/>
    </row>
    <row r="98" spans="1:27">
      <c r="A98" s="435"/>
      <c r="B98" s="402"/>
      <c r="C98" s="418"/>
      <c r="D98" s="203" t="s">
        <v>33</v>
      </c>
      <c r="E98" s="200" t="s">
        <v>316</v>
      </c>
      <c r="F98" s="315" t="s">
        <v>316</v>
      </c>
      <c r="G98" s="419"/>
      <c r="H98" s="429"/>
      <c r="I98" s="427"/>
      <c r="J98" s="382"/>
      <c r="K98" s="382"/>
      <c r="L98" s="382"/>
      <c r="M98" s="427"/>
      <c r="N98" s="382"/>
      <c r="O98" s="382"/>
      <c r="P98" s="382"/>
      <c r="Q98" s="382"/>
      <c r="R98" s="382"/>
      <c r="S98" s="382"/>
      <c r="T98" s="372"/>
      <c r="U98" s="372"/>
      <c r="V98" s="379"/>
      <c r="W98" s="372" t="s">
        <v>229</v>
      </c>
      <c r="X98" s="372"/>
      <c r="Y98" s="372"/>
      <c r="Z98" s="372"/>
      <c r="AA98" s="389"/>
    </row>
    <row r="99" spans="1:27">
      <c r="A99" s="435"/>
      <c r="B99" s="402"/>
      <c r="C99" s="418"/>
      <c r="D99" s="203" t="s">
        <v>33</v>
      </c>
      <c r="E99" s="200" t="s">
        <v>317</v>
      </c>
      <c r="F99" s="315" t="s">
        <v>317</v>
      </c>
      <c r="G99" s="419"/>
      <c r="H99" s="429"/>
      <c r="I99" s="427"/>
      <c r="J99" s="382"/>
      <c r="K99" s="382"/>
      <c r="L99" s="382"/>
      <c r="M99" s="427"/>
      <c r="N99" s="382"/>
      <c r="O99" s="382"/>
      <c r="P99" s="382"/>
      <c r="Q99" s="382"/>
      <c r="R99" s="382"/>
      <c r="S99" s="382"/>
      <c r="T99" s="372"/>
      <c r="U99" s="372"/>
      <c r="V99" s="379"/>
      <c r="W99" s="372" t="s">
        <v>229</v>
      </c>
      <c r="X99" s="372"/>
      <c r="Y99" s="372"/>
      <c r="Z99" s="372"/>
      <c r="AA99" s="389"/>
    </row>
    <row r="100" spans="1:27">
      <c r="A100" s="435"/>
      <c r="B100" s="402"/>
      <c r="C100" s="418"/>
      <c r="D100" s="203" t="s">
        <v>33</v>
      </c>
      <c r="E100" s="200" t="s">
        <v>319</v>
      </c>
      <c r="F100" s="315" t="s">
        <v>319</v>
      </c>
      <c r="G100" s="419"/>
      <c r="H100" s="429"/>
      <c r="I100" s="427"/>
      <c r="J100" s="382"/>
      <c r="K100" s="382"/>
      <c r="L100" s="382"/>
      <c r="M100" s="427"/>
      <c r="N100" s="382"/>
      <c r="O100" s="382"/>
      <c r="P100" s="382"/>
      <c r="Q100" s="382"/>
      <c r="R100" s="382"/>
      <c r="S100" s="382"/>
      <c r="T100" s="372"/>
      <c r="U100" s="372"/>
      <c r="V100" s="379"/>
      <c r="W100" s="372" t="s">
        <v>229</v>
      </c>
      <c r="X100" s="372"/>
      <c r="Y100" s="372"/>
      <c r="Z100" s="372"/>
      <c r="AA100" s="389"/>
    </row>
    <row r="101" spans="1:27">
      <c r="A101" s="435"/>
      <c r="B101" s="402"/>
      <c r="C101" s="418"/>
      <c r="D101" s="203" t="s">
        <v>33</v>
      </c>
      <c r="E101" s="200" t="s">
        <v>318</v>
      </c>
      <c r="F101" s="315" t="s">
        <v>318</v>
      </c>
      <c r="G101" s="419"/>
      <c r="H101" s="429"/>
      <c r="I101" s="427"/>
      <c r="J101" s="382"/>
      <c r="K101" s="382"/>
      <c r="L101" s="382"/>
      <c r="M101" s="427"/>
      <c r="N101" s="382"/>
      <c r="O101" s="382"/>
      <c r="P101" s="382"/>
      <c r="Q101" s="382"/>
      <c r="R101" s="382"/>
      <c r="S101" s="382"/>
      <c r="T101" s="372"/>
      <c r="U101" s="372"/>
      <c r="V101" s="379"/>
      <c r="W101" s="372" t="s">
        <v>229</v>
      </c>
      <c r="X101" s="372"/>
      <c r="Y101" s="372"/>
      <c r="Z101" s="372"/>
      <c r="AA101" s="389"/>
    </row>
    <row r="102" spans="1:27">
      <c r="A102" s="435"/>
      <c r="B102" s="402"/>
      <c r="C102" s="418"/>
      <c r="D102" s="203" t="s">
        <v>33</v>
      </c>
      <c r="E102" s="200" t="s">
        <v>320</v>
      </c>
      <c r="F102" s="315" t="s">
        <v>320</v>
      </c>
      <c r="G102" s="419"/>
      <c r="H102" s="429"/>
      <c r="I102" s="427"/>
      <c r="J102" s="382"/>
      <c r="K102" s="382"/>
      <c r="L102" s="382"/>
      <c r="M102" s="427"/>
      <c r="N102" s="382"/>
      <c r="O102" s="382"/>
      <c r="P102" s="382"/>
      <c r="Q102" s="382"/>
      <c r="R102" s="382"/>
      <c r="S102" s="382"/>
      <c r="T102" s="372"/>
      <c r="U102" s="372"/>
      <c r="V102" s="379"/>
      <c r="W102" s="372" t="s">
        <v>229</v>
      </c>
      <c r="X102" s="372"/>
      <c r="Y102" s="372"/>
      <c r="Z102" s="372"/>
      <c r="AA102" s="389"/>
    </row>
    <row r="103" spans="1:27">
      <c r="A103" s="435"/>
      <c r="B103" s="402"/>
      <c r="C103" s="418"/>
      <c r="D103" s="203" t="s">
        <v>33</v>
      </c>
      <c r="E103" s="200" t="s">
        <v>321</v>
      </c>
      <c r="F103" s="315" t="s">
        <v>321</v>
      </c>
      <c r="G103" s="419"/>
      <c r="H103" s="429"/>
      <c r="I103" s="427"/>
      <c r="J103" s="382"/>
      <c r="K103" s="382"/>
      <c r="L103" s="382"/>
      <c r="M103" s="427"/>
      <c r="N103" s="382"/>
      <c r="O103" s="382"/>
      <c r="P103" s="382"/>
      <c r="Q103" s="382"/>
      <c r="R103" s="382"/>
      <c r="S103" s="382"/>
      <c r="T103" s="372"/>
      <c r="U103" s="372"/>
      <c r="V103" s="379"/>
      <c r="W103" s="372" t="s">
        <v>229</v>
      </c>
      <c r="X103" s="372"/>
      <c r="Y103" s="372"/>
      <c r="Z103" s="372"/>
      <c r="AA103" s="389"/>
    </row>
    <row r="104" spans="1:27">
      <c r="A104" s="435"/>
      <c r="B104" s="402"/>
      <c r="C104" s="418"/>
      <c r="D104" s="203" t="s">
        <v>33</v>
      </c>
      <c r="E104" s="200" t="s">
        <v>322</v>
      </c>
      <c r="F104" s="315" t="s">
        <v>322</v>
      </c>
      <c r="G104" s="419"/>
      <c r="H104" s="429"/>
      <c r="I104" s="427"/>
      <c r="J104" s="382"/>
      <c r="K104" s="382"/>
      <c r="L104" s="382"/>
      <c r="M104" s="427"/>
      <c r="N104" s="382"/>
      <c r="O104" s="382"/>
      <c r="P104" s="382"/>
      <c r="Q104" s="382"/>
      <c r="R104" s="382"/>
      <c r="S104" s="382"/>
      <c r="T104" s="372"/>
      <c r="U104" s="372"/>
      <c r="V104" s="379"/>
      <c r="W104" s="372" t="s">
        <v>229</v>
      </c>
      <c r="X104" s="372"/>
      <c r="Y104" s="372"/>
      <c r="Z104" s="372"/>
      <c r="AA104" s="389"/>
    </row>
    <row r="105" spans="1:27" ht="37.5">
      <c r="A105" s="435"/>
      <c r="B105" s="402"/>
      <c r="C105" s="418"/>
      <c r="D105" s="203" t="s">
        <v>33</v>
      </c>
      <c r="E105" s="200" t="s">
        <v>323</v>
      </c>
      <c r="F105" s="315" t="s">
        <v>323</v>
      </c>
      <c r="G105" s="419"/>
      <c r="H105" s="429"/>
      <c r="I105" s="427"/>
      <c r="J105" s="382"/>
      <c r="K105" s="382"/>
      <c r="L105" s="382"/>
      <c r="M105" s="427"/>
      <c r="N105" s="382"/>
      <c r="O105" s="382"/>
      <c r="P105" s="382"/>
      <c r="Q105" s="382"/>
      <c r="R105" s="382"/>
      <c r="S105" s="382"/>
      <c r="T105" s="372"/>
      <c r="U105" s="372"/>
      <c r="V105" s="379"/>
      <c r="W105" s="372" t="s">
        <v>229</v>
      </c>
      <c r="X105" s="372"/>
      <c r="Y105" s="372"/>
      <c r="Z105" s="372"/>
      <c r="AA105" s="389"/>
    </row>
    <row r="106" spans="1:27" ht="37.5">
      <c r="A106" s="435"/>
      <c r="B106" s="402"/>
      <c r="C106" s="430"/>
      <c r="D106" s="203" t="s">
        <v>33</v>
      </c>
      <c r="E106" s="206" t="s">
        <v>324</v>
      </c>
      <c r="F106" s="315" t="s">
        <v>324</v>
      </c>
      <c r="G106" s="385"/>
      <c r="H106" s="429"/>
      <c r="I106" s="428"/>
      <c r="J106" s="383"/>
      <c r="K106" s="383"/>
      <c r="L106" s="383"/>
      <c r="M106" s="428"/>
      <c r="N106" s="383"/>
      <c r="O106" s="383"/>
      <c r="P106" s="383"/>
      <c r="Q106" s="383"/>
      <c r="R106" s="383"/>
      <c r="S106" s="383"/>
      <c r="T106" s="372"/>
      <c r="U106" s="372"/>
      <c r="V106" s="379"/>
      <c r="W106" s="372" t="s">
        <v>229</v>
      </c>
      <c r="X106" s="372"/>
      <c r="Y106" s="372"/>
      <c r="Z106" s="372"/>
      <c r="AA106" s="390"/>
    </row>
    <row r="107" spans="1:27">
      <c r="A107" s="416" t="s">
        <v>459</v>
      </c>
      <c r="B107" s="402"/>
      <c r="C107" s="417" t="s">
        <v>44</v>
      </c>
      <c r="D107" s="203" t="s">
        <v>33</v>
      </c>
      <c r="E107" s="204" t="s">
        <v>304</v>
      </c>
      <c r="F107" s="260" t="s">
        <v>304</v>
      </c>
      <c r="G107" s="384" t="s">
        <v>82</v>
      </c>
      <c r="H107" s="429"/>
      <c r="I107" s="420">
        <v>7027.6076199999998</v>
      </c>
      <c r="J107" s="423">
        <v>7027.6076199999998</v>
      </c>
      <c r="K107" s="381">
        <f>J107-I107</f>
        <v>0</v>
      </c>
      <c r="L107" s="381"/>
      <c r="M107" s="426">
        <f>J107</f>
        <v>7027.6076199999998</v>
      </c>
      <c r="N107" s="381"/>
      <c r="O107" s="381"/>
      <c r="P107" s="381"/>
      <c r="Q107" s="381"/>
      <c r="R107" s="381"/>
      <c r="S107" s="381"/>
      <c r="T107" s="371"/>
      <c r="U107" s="371"/>
      <c r="V107" s="371"/>
      <c r="W107" s="371"/>
      <c r="X107" s="397">
        <v>1120</v>
      </c>
      <c r="Y107" s="397">
        <v>1312</v>
      </c>
      <c r="Z107" s="371"/>
      <c r="AA107" s="388" t="s">
        <v>235</v>
      </c>
    </row>
    <row r="108" spans="1:27">
      <c r="A108" s="416"/>
      <c r="B108" s="402"/>
      <c r="C108" s="418"/>
      <c r="D108" s="203" t="s">
        <v>33</v>
      </c>
      <c r="E108" s="204" t="s">
        <v>325</v>
      </c>
      <c r="F108" s="260" t="s">
        <v>325</v>
      </c>
      <c r="G108" s="419"/>
      <c r="H108" s="429"/>
      <c r="I108" s="421"/>
      <c r="J108" s="424"/>
      <c r="K108" s="382"/>
      <c r="L108" s="382"/>
      <c r="M108" s="427"/>
      <c r="N108" s="382"/>
      <c r="O108" s="382"/>
      <c r="P108" s="382"/>
      <c r="Q108" s="382"/>
      <c r="R108" s="382"/>
      <c r="S108" s="382"/>
      <c r="T108" s="372"/>
      <c r="U108" s="372"/>
      <c r="V108" s="372"/>
      <c r="W108" s="372"/>
      <c r="X108" s="392"/>
      <c r="Y108" s="392"/>
      <c r="Z108" s="372"/>
      <c r="AA108" s="389"/>
    </row>
    <row r="109" spans="1:27">
      <c r="A109" s="416"/>
      <c r="B109" s="402"/>
      <c r="C109" s="418"/>
      <c r="D109" s="203" t="s">
        <v>33</v>
      </c>
      <c r="E109" s="204" t="s">
        <v>326</v>
      </c>
      <c r="F109" s="260" t="s">
        <v>326</v>
      </c>
      <c r="G109" s="419"/>
      <c r="H109" s="429"/>
      <c r="I109" s="421"/>
      <c r="J109" s="424"/>
      <c r="K109" s="382"/>
      <c r="L109" s="382"/>
      <c r="M109" s="427"/>
      <c r="N109" s="382"/>
      <c r="O109" s="382"/>
      <c r="P109" s="382"/>
      <c r="Q109" s="382"/>
      <c r="R109" s="382"/>
      <c r="S109" s="382"/>
      <c r="T109" s="372"/>
      <c r="U109" s="372"/>
      <c r="V109" s="372"/>
      <c r="W109" s="372"/>
      <c r="X109" s="392"/>
      <c r="Y109" s="392"/>
      <c r="Z109" s="372"/>
      <c r="AA109" s="389"/>
    </row>
    <row r="110" spans="1:27" ht="37.5">
      <c r="A110" s="416"/>
      <c r="B110" s="402"/>
      <c r="C110" s="418"/>
      <c r="D110" s="203" t="s">
        <v>33</v>
      </c>
      <c r="E110" s="204" t="s">
        <v>327</v>
      </c>
      <c r="F110" s="260" t="s">
        <v>327</v>
      </c>
      <c r="G110" s="419"/>
      <c r="H110" s="429"/>
      <c r="I110" s="421"/>
      <c r="J110" s="424"/>
      <c r="K110" s="382"/>
      <c r="L110" s="382"/>
      <c r="M110" s="427"/>
      <c r="N110" s="382"/>
      <c r="O110" s="382"/>
      <c r="P110" s="382"/>
      <c r="Q110" s="382"/>
      <c r="R110" s="382"/>
      <c r="S110" s="382"/>
      <c r="T110" s="372"/>
      <c r="U110" s="372"/>
      <c r="V110" s="372"/>
      <c r="W110" s="372"/>
      <c r="X110" s="392"/>
      <c r="Y110" s="392"/>
      <c r="Z110" s="372"/>
      <c r="AA110" s="389"/>
    </row>
    <row r="111" spans="1:27" ht="37.5">
      <c r="A111" s="416"/>
      <c r="B111" s="402"/>
      <c r="C111" s="418"/>
      <c r="D111" s="203" t="s">
        <v>117</v>
      </c>
      <c r="E111" s="204" t="s">
        <v>328</v>
      </c>
      <c r="F111" s="260" t="s">
        <v>328</v>
      </c>
      <c r="G111" s="419"/>
      <c r="H111" s="429"/>
      <c r="I111" s="421"/>
      <c r="J111" s="424"/>
      <c r="K111" s="382"/>
      <c r="L111" s="382"/>
      <c r="M111" s="427"/>
      <c r="N111" s="382"/>
      <c r="O111" s="382"/>
      <c r="P111" s="382"/>
      <c r="Q111" s="382"/>
      <c r="R111" s="382"/>
      <c r="S111" s="382"/>
      <c r="T111" s="372"/>
      <c r="U111" s="372"/>
      <c r="V111" s="372"/>
      <c r="W111" s="372"/>
      <c r="X111" s="392"/>
      <c r="Y111" s="392"/>
      <c r="Z111" s="372"/>
      <c r="AA111" s="389"/>
    </row>
    <row r="112" spans="1:27">
      <c r="A112" s="416"/>
      <c r="B112" s="402"/>
      <c r="C112" s="418"/>
      <c r="D112" s="203" t="s">
        <v>33</v>
      </c>
      <c r="E112" s="204" t="s">
        <v>329</v>
      </c>
      <c r="F112" s="260" t="s">
        <v>329</v>
      </c>
      <c r="G112" s="419"/>
      <c r="H112" s="429"/>
      <c r="I112" s="421"/>
      <c r="J112" s="424"/>
      <c r="K112" s="382"/>
      <c r="L112" s="382"/>
      <c r="M112" s="427"/>
      <c r="N112" s="382"/>
      <c r="O112" s="382"/>
      <c r="P112" s="382"/>
      <c r="Q112" s="382"/>
      <c r="R112" s="382"/>
      <c r="S112" s="382"/>
      <c r="T112" s="372"/>
      <c r="U112" s="372"/>
      <c r="V112" s="372"/>
      <c r="W112" s="372"/>
      <c r="X112" s="392"/>
      <c r="Y112" s="392"/>
      <c r="Z112" s="372"/>
      <c r="AA112" s="389"/>
    </row>
    <row r="113" spans="1:27" ht="37.5">
      <c r="A113" s="416"/>
      <c r="B113" s="402"/>
      <c r="C113" s="418"/>
      <c r="D113" s="203" t="s">
        <v>33</v>
      </c>
      <c r="E113" s="204" t="s">
        <v>330</v>
      </c>
      <c r="F113" s="260" t="s">
        <v>330</v>
      </c>
      <c r="G113" s="419"/>
      <c r="H113" s="429"/>
      <c r="I113" s="421"/>
      <c r="J113" s="424"/>
      <c r="K113" s="382"/>
      <c r="L113" s="382"/>
      <c r="M113" s="427"/>
      <c r="N113" s="382"/>
      <c r="O113" s="382"/>
      <c r="P113" s="382"/>
      <c r="Q113" s="382"/>
      <c r="R113" s="382"/>
      <c r="S113" s="382"/>
      <c r="T113" s="372"/>
      <c r="U113" s="372"/>
      <c r="V113" s="372"/>
      <c r="W113" s="372"/>
      <c r="X113" s="392"/>
      <c r="Y113" s="392"/>
      <c r="Z113" s="372"/>
      <c r="AA113" s="389"/>
    </row>
    <row r="114" spans="1:27" ht="37.5">
      <c r="A114" s="416"/>
      <c r="B114" s="402"/>
      <c r="C114" s="418"/>
      <c r="D114" s="203" t="s">
        <v>33</v>
      </c>
      <c r="E114" s="204" t="s">
        <v>331</v>
      </c>
      <c r="F114" s="260" t="s">
        <v>331</v>
      </c>
      <c r="G114" s="419"/>
      <c r="H114" s="429"/>
      <c r="I114" s="421"/>
      <c r="J114" s="424"/>
      <c r="K114" s="382"/>
      <c r="L114" s="382"/>
      <c r="M114" s="427"/>
      <c r="N114" s="382"/>
      <c r="O114" s="382"/>
      <c r="P114" s="382"/>
      <c r="Q114" s="382"/>
      <c r="R114" s="382"/>
      <c r="S114" s="382"/>
      <c r="T114" s="372"/>
      <c r="U114" s="372"/>
      <c r="V114" s="372"/>
      <c r="W114" s="372"/>
      <c r="X114" s="392"/>
      <c r="Y114" s="392"/>
      <c r="Z114" s="372"/>
      <c r="AA114" s="389"/>
    </row>
    <row r="115" spans="1:27" ht="37.5">
      <c r="A115" s="416"/>
      <c r="B115" s="402"/>
      <c r="C115" s="418"/>
      <c r="D115" s="203" t="s">
        <v>33</v>
      </c>
      <c r="E115" s="204" t="s">
        <v>332</v>
      </c>
      <c r="F115" s="260" t="s">
        <v>332</v>
      </c>
      <c r="G115" s="419"/>
      <c r="H115" s="429"/>
      <c r="I115" s="421"/>
      <c r="J115" s="424"/>
      <c r="K115" s="382"/>
      <c r="L115" s="382"/>
      <c r="M115" s="427"/>
      <c r="N115" s="382"/>
      <c r="O115" s="382"/>
      <c r="P115" s="382"/>
      <c r="Q115" s="382"/>
      <c r="R115" s="382"/>
      <c r="S115" s="382"/>
      <c r="T115" s="372"/>
      <c r="U115" s="372"/>
      <c r="V115" s="372"/>
      <c r="W115" s="372"/>
      <c r="X115" s="392"/>
      <c r="Y115" s="392"/>
      <c r="Z115" s="372"/>
      <c r="AA115" s="389"/>
    </row>
    <row r="116" spans="1:27">
      <c r="A116" s="416"/>
      <c r="B116" s="402"/>
      <c r="C116" s="418"/>
      <c r="D116" s="203" t="s">
        <v>33</v>
      </c>
      <c r="E116" s="204" t="s">
        <v>333</v>
      </c>
      <c r="F116" s="260" t="s">
        <v>333</v>
      </c>
      <c r="G116" s="419"/>
      <c r="H116" s="429"/>
      <c r="I116" s="421"/>
      <c r="J116" s="424"/>
      <c r="K116" s="382"/>
      <c r="L116" s="382"/>
      <c r="M116" s="427"/>
      <c r="N116" s="382"/>
      <c r="O116" s="382"/>
      <c r="P116" s="382"/>
      <c r="Q116" s="382"/>
      <c r="R116" s="382"/>
      <c r="S116" s="382"/>
      <c r="T116" s="372"/>
      <c r="U116" s="372"/>
      <c r="V116" s="372"/>
      <c r="W116" s="372"/>
      <c r="X116" s="392"/>
      <c r="Y116" s="392"/>
      <c r="Z116" s="372"/>
      <c r="AA116" s="389"/>
    </row>
    <row r="117" spans="1:27">
      <c r="A117" s="416"/>
      <c r="B117" s="402"/>
      <c r="C117" s="418"/>
      <c r="D117" s="203" t="s">
        <v>33</v>
      </c>
      <c r="E117" s="204" t="s">
        <v>334</v>
      </c>
      <c r="F117" s="260" t="s">
        <v>334</v>
      </c>
      <c r="G117" s="419"/>
      <c r="H117" s="429"/>
      <c r="I117" s="421"/>
      <c r="J117" s="424"/>
      <c r="K117" s="382"/>
      <c r="L117" s="382"/>
      <c r="M117" s="427"/>
      <c r="N117" s="382"/>
      <c r="O117" s="382"/>
      <c r="P117" s="382"/>
      <c r="Q117" s="382"/>
      <c r="R117" s="382"/>
      <c r="S117" s="382"/>
      <c r="T117" s="372"/>
      <c r="U117" s="372"/>
      <c r="V117" s="372"/>
      <c r="W117" s="372"/>
      <c r="X117" s="392"/>
      <c r="Y117" s="392"/>
      <c r="Z117" s="372"/>
      <c r="AA117" s="389"/>
    </row>
    <row r="118" spans="1:27">
      <c r="A118" s="416"/>
      <c r="B118" s="402"/>
      <c r="C118" s="418"/>
      <c r="D118" s="203" t="s">
        <v>33</v>
      </c>
      <c r="E118" s="204" t="s">
        <v>335</v>
      </c>
      <c r="F118" s="260" t="s">
        <v>335</v>
      </c>
      <c r="G118" s="419"/>
      <c r="H118" s="429"/>
      <c r="I118" s="421"/>
      <c r="J118" s="424"/>
      <c r="K118" s="382"/>
      <c r="L118" s="382"/>
      <c r="M118" s="427"/>
      <c r="N118" s="382"/>
      <c r="O118" s="382"/>
      <c r="P118" s="382"/>
      <c r="Q118" s="382"/>
      <c r="R118" s="382"/>
      <c r="S118" s="382"/>
      <c r="T118" s="372"/>
      <c r="U118" s="372"/>
      <c r="V118" s="372"/>
      <c r="W118" s="372"/>
      <c r="X118" s="392"/>
      <c r="Y118" s="392"/>
      <c r="Z118" s="372"/>
      <c r="AA118" s="389"/>
    </row>
    <row r="119" spans="1:27">
      <c r="A119" s="416"/>
      <c r="B119" s="402"/>
      <c r="C119" s="418"/>
      <c r="D119" s="203" t="s">
        <v>33</v>
      </c>
      <c r="E119" s="204" t="s">
        <v>336</v>
      </c>
      <c r="F119" s="260" t="s">
        <v>336</v>
      </c>
      <c r="G119" s="419"/>
      <c r="H119" s="429"/>
      <c r="I119" s="421"/>
      <c r="J119" s="424"/>
      <c r="K119" s="382"/>
      <c r="L119" s="382"/>
      <c r="M119" s="427"/>
      <c r="N119" s="382"/>
      <c r="O119" s="382"/>
      <c r="P119" s="382"/>
      <c r="Q119" s="382"/>
      <c r="R119" s="382"/>
      <c r="S119" s="382"/>
      <c r="T119" s="372"/>
      <c r="U119" s="372"/>
      <c r="V119" s="372"/>
      <c r="W119" s="372"/>
      <c r="X119" s="392"/>
      <c r="Y119" s="392"/>
      <c r="Z119" s="372"/>
      <c r="AA119" s="389"/>
    </row>
    <row r="120" spans="1:27">
      <c r="A120" s="416"/>
      <c r="B120" s="402"/>
      <c r="C120" s="418"/>
      <c r="D120" s="203" t="s">
        <v>33</v>
      </c>
      <c r="E120" s="204" t="s">
        <v>337</v>
      </c>
      <c r="F120" s="260" t="s">
        <v>337</v>
      </c>
      <c r="G120" s="419"/>
      <c r="H120" s="429"/>
      <c r="I120" s="421"/>
      <c r="J120" s="424"/>
      <c r="K120" s="382"/>
      <c r="L120" s="382"/>
      <c r="M120" s="427"/>
      <c r="N120" s="382"/>
      <c r="O120" s="382"/>
      <c r="P120" s="382"/>
      <c r="Q120" s="382"/>
      <c r="R120" s="382"/>
      <c r="S120" s="382"/>
      <c r="T120" s="372"/>
      <c r="U120" s="372"/>
      <c r="V120" s="372"/>
      <c r="W120" s="372"/>
      <c r="X120" s="392"/>
      <c r="Y120" s="392"/>
      <c r="Z120" s="372"/>
      <c r="AA120" s="389"/>
    </row>
    <row r="121" spans="1:27">
      <c r="A121" s="416"/>
      <c r="B121" s="402"/>
      <c r="C121" s="418"/>
      <c r="D121" s="203" t="s">
        <v>33</v>
      </c>
      <c r="E121" s="204" t="s">
        <v>338</v>
      </c>
      <c r="F121" s="260" t="s">
        <v>338</v>
      </c>
      <c r="G121" s="419"/>
      <c r="H121" s="429"/>
      <c r="I121" s="421"/>
      <c r="J121" s="424"/>
      <c r="K121" s="382"/>
      <c r="L121" s="382"/>
      <c r="M121" s="427"/>
      <c r="N121" s="382"/>
      <c r="O121" s="382"/>
      <c r="P121" s="382"/>
      <c r="Q121" s="382"/>
      <c r="R121" s="382"/>
      <c r="S121" s="382"/>
      <c r="T121" s="372"/>
      <c r="U121" s="372"/>
      <c r="V121" s="372"/>
      <c r="W121" s="372"/>
      <c r="X121" s="392"/>
      <c r="Y121" s="392"/>
      <c r="Z121" s="372"/>
      <c r="AA121" s="389"/>
    </row>
    <row r="122" spans="1:27">
      <c r="A122" s="416">
        <v>31</v>
      </c>
      <c r="B122" s="402"/>
      <c r="C122" s="418"/>
      <c r="D122" s="203" t="s">
        <v>33</v>
      </c>
      <c r="E122" s="204" t="s">
        <v>339</v>
      </c>
      <c r="F122" s="208" t="s">
        <v>339</v>
      </c>
      <c r="G122" s="419"/>
      <c r="H122" s="429"/>
      <c r="I122" s="421"/>
      <c r="J122" s="424"/>
      <c r="K122" s="382"/>
      <c r="L122" s="382"/>
      <c r="M122" s="427"/>
      <c r="N122" s="382"/>
      <c r="O122" s="382"/>
      <c r="P122" s="382"/>
      <c r="Q122" s="382"/>
      <c r="R122" s="382"/>
      <c r="S122" s="382"/>
      <c r="T122" s="372"/>
      <c r="U122" s="372"/>
      <c r="V122" s="372"/>
      <c r="W122" s="372"/>
      <c r="X122" s="392"/>
      <c r="Y122" s="392"/>
      <c r="Z122" s="372"/>
      <c r="AA122" s="389"/>
    </row>
    <row r="123" spans="1:27">
      <c r="A123" s="416"/>
      <c r="B123" s="402"/>
      <c r="C123" s="418"/>
      <c r="D123" s="203" t="s">
        <v>33</v>
      </c>
      <c r="E123" s="204" t="s">
        <v>340</v>
      </c>
      <c r="F123" s="208" t="s">
        <v>340</v>
      </c>
      <c r="G123" s="419"/>
      <c r="H123" s="429"/>
      <c r="I123" s="421"/>
      <c r="J123" s="424"/>
      <c r="K123" s="382"/>
      <c r="L123" s="382"/>
      <c r="M123" s="427"/>
      <c r="N123" s="382"/>
      <c r="O123" s="382"/>
      <c r="P123" s="382"/>
      <c r="Q123" s="382"/>
      <c r="R123" s="382"/>
      <c r="S123" s="382"/>
      <c r="T123" s="372"/>
      <c r="U123" s="372"/>
      <c r="V123" s="372"/>
      <c r="W123" s="372"/>
      <c r="X123" s="392"/>
      <c r="Y123" s="392"/>
      <c r="Z123" s="372"/>
      <c r="AA123" s="389"/>
    </row>
    <row r="124" spans="1:27">
      <c r="A124" s="416"/>
      <c r="B124" s="402"/>
      <c r="C124" s="418"/>
      <c r="D124" s="203" t="s">
        <v>33</v>
      </c>
      <c r="E124" s="204" t="s">
        <v>299</v>
      </c>
      <c r="F124" s="208" t="s">
        <v>299</v>
      </c>
      <c r="G124" s="419"/>
      <c r="H124" s="429"/>
      <c r="I124" s="421"/>
      <c r="J124" s="424"/>
      <c r="K124" s="382"/>
      <c r="L124" s="382"/>
      <c r="M124" s="427"/>
      <c r="N124" s="382"/>
      <c r="O124" s="382"/>
      <c r="P124" s="382"/>
      <c r="Q124" s="382"/>
      <c r="R124" s="382"/>
      <c r="S124" s="382"/>
      <c r="T124" s="372"/>
      <c r="U124" s="372"/>
      <c r="V124" s="372"/>
      <c r="W124" s="372"/>
      <c r="X124" s="392"/>
      <c r="Y124" s="392"/>
      <c r="Z124" s="372"/>
      <c r="AA124" s="389"/>
    </row>
    <row r="125" spans="1:27" ht="37.5">
      <c r="A125" s="416"/>
      <c r="B125" s="402"/>
      <c r="C125" s="418"/>
      <c r="D125" s="203" t="s">
        <v>33</v>
      </c>
      <c r="E125" s="204" t="s">
        <v>341</v>
      </c>
      <c r="F125" s="208" t="s">
        <v>341</v>
      </c>
      <c r="G125" s="419"/>
      <c r="H125" s="429"/>
      <c r="I125" s="421"/>
      <c r="J125" s="424"/>
      <c r="K125" s="382"/>
      <c r="L125" s="382"/>
      <c r="M125" s="427"/>
      <c r="N125" s="382"/>
      <c r="O125" s="382"/>
      <c r="P125" s="382"/>
      <c r="Q125" s="382"/>
      <c r="R125" s="382"/>
      <c r="S125" s="382"/>
      <c r="T125" s="372"/>
      <c r="U125" s="372"/>
      <c r="V125" s="372"/>
      <c r="W125" s="372"/>
      <c r="X125" s="392"/>
      <c r="Y125" s="392"/>
      <c r="Z125" s="372"/>
      <c r="AA125" s="389"/>
    </row>
    <row r="126" spans="1:27">
      <c r="A126" s="416"/>
      <c r="B126" s="402"/>
      <c r="C126" s="418"/>
      <c r="D126" s="203" t="s">
        <v>33</v>
      </c>
      <c r="E126" s="204" t="s">
        <v>342</v>
      </c>
      <c r="F126" s="208" t="s">
        <v>342</v>
      </c>
      <c r="G126" s="419"/>
      <c r="H126" s="429"/>
      <c r="I126" s="421"/>
      <c r="J126" s="424"/>
      <c r="K126" s="382"/>
      <c r="L126" s="382"/>
      <c r="M126" s="427"/>
      <c r="N126" s="382"/>
      <c r="O126" s="382"/>
      <c r="P126" s="382"/>
      <c r="Q126" s="382"/>
      <c r="R126" s="382"/>
      <c r="S126" s="382"/>
      <c r="T126" s="372"/>
      <c r="U126" s="372"/>
      <c r="V126" s="372"/>
      <c r="W126" s="372"/>
      <c r="X126" s="392"/>
      <c r="Y126" s="392"/>
      <c r="Z126" s="372"/>
      <c r="AA126" s="389"/>
    </row>
    <row r="127" spans="1:27" ht="37.5">
      <c r="A127" s="416"/>
      <c r="B127" s="402"/>
      <c r="C127" s="418"/>
      <c r="D127" s="203" t="s">
        <v>33</v>
      </c>
      <c r="E127" s="204" t="s">
        <v>343</v>
      </c>
      <c r="F127" s="208" t="s">
        <v>343</v>
      </c>
      <c r="G127" s="419"/>
      <c r="H127" s="429"/>
      <c r="I127" s="421"/>
      <c r="J127" s="424"/>
      <c r="K127" s="382"/>
      <c r="L127" s="382"/>
      <c r="M127" s="427"/>
      <c r="N127" s="382"/>
      <c r="O127" s="382"/>
      <c r="P127" s="382"/>
      <c r="Q127" s="382"/>
      <c r="R127" s="382"/>
      <c r="S127" s="382"/>
      <c r="T127" s="372"/>
      <c r="U127" s="372"/>
      <c r="V127" s="372"/>
      <c r="W127" s="372"/>
      <c r="X127" s="392"/>
      <c r="Y127" s="392"/>
      <c r="Z127" s="372"/>
      <c r="AA127" s="389"/>
    </row>
    <row r="128" spans="1:27" ht="37.5">
      <c r="A128" s="416"/>
      <c r="B128" s="402"/>
      <c r="C128" s="418"/>
      <c r="D128" s="203" t="s">
        <v>33</v>
      </c>
      <c r="E128" s="204" t="s">
        <v>344</v>
      </c>
      <c r="F128" s="208" t="s">
        <v>344</v>
      </c>
      <c r="G128" s="385"/>
      <c r="H128" s="429"/>
      <c r="I128" s="422"/>
      <c r="J128" s="425"/>
      <c r="K128" s="383"/>
      <c r="L128" s="383"/>
      <c r="M128" s="428"/>
      <c r="N128" s="383"/>
      <c r="O128" s="383"/>
      <c r="P128" s="383"/>
      <c r="Q128" s="383"/>
      <c r="R128" s="383"/>
      <c r="S128" s="383"/>
      <c r="T128" s="372"/>
      <c r="U128" s="372"/>
      <c r="V128" s="372"/>
      <c r="W128" s="372"/>
      <c r="X128" s="392"/>
      <c r="Y128" s="392"/>
      <c r="Z128" s="372"/>
      <c r="AA128" s="389"/>
    </row>
    <row r="129" spans="1:27" ht="40.5" customHeight="1">
      <c r="A129" s="416" t="s">
        <v>460</v>
      </c>
      <c r="B129" s="402"/>
      <c r="C129" s="417" t="s">
        <v>89</v>
      </c>
      <c r="D129" s="203" t="s">
        <v>30</v>
      </c>
      <c r="E129" s="204" t="s">
        <v>345</v>
      </c>
      <c r="F129" s="208" t="s">
        <v>345</v>
      </c>
      <c r="G129" s="384" t="s">
        <v>82</v>
      </c>
      <c r="H129" s="429"/>
      <c r="I129" s="426">
        <v>165870.05442901899</v>
      </c>
      <c r="J129" s="381">
        <v>151352.31890999997</v>
      </c>
      <c r="K129" s="381">
        <f>J129-I129</f>
        <v>-14517.735519019014</v>
      </c>
      <c r="L129" s="381" t="s">
        <v>458</v>
      </c>
      <c r="M129" s="426">
        <f>J129</f>
        <v>151352.31890999997</v>
      </c>
      <c r="N129" s="381"/>
      <c r="O129" s="381"/>
      <c r="P129" s="381"/>
      <c r="Q129" s="381"/>
      <c r="R129" s="381"/>
      <c r="S129" s="381"/>
      <c r="T129" s="372"/>
      <c r="U129" s="372"/>
      <c r="V129" s="372"/>
      <c r="W129" s="372"/>
      <c r="X129" s="392"/>
      <c r="Y129" s="392"/>
      <c r="Z129" s="372"/>
      <c r="AA129" s="389"/>
    </row>
    <row r="130" spans="1:27">
      <c r="A130" s="416"/>
      <c r="B130" s="402"/>
      <c r="C130" s="418"/>
      <c r="D130" s="203" t="s">
        <v>35</v>
      </c>
      <c r="E130" s="204" t="s">
        <v>346</v>
      </c>
      <c r="F130" s="208" t="s">
        <v>346</v>
      </c>
      <c r="G130" s="419"/>
      <c r="H130" s="429"/>
      <c r="I130" s="427"/>
      <c r="J130" s="382"/>
      <c r="K130" s="382"/>
      <c r="L130" s="382"/>
      <c r="M130" s="427"/>
      <c r="N130" s="382"/>
      <c r="O130" s="382"/>
      <c r="P130" s="382"/>
      <c r="Q130" s="382"/>
      <c r="R130" s="382"/>
      <c r="S130" s="382"/>
      <c r="T130" s="372"/>
      <c r="U130" s="372"/>
      <c r="V130" s="372"/>
      <c r="W130" s="372"/>
      <c r="X130" s="392"/>
      <c r="Y130" s="392"/>
      <c r="Z130" s="372"/>
      <c r="AA130" s="389"/>
    </row>
    <row r="131" spans="1:27" ht="37.5">
      <c r="A131" s="416"/>
      <c r="B131" s="402"/>
      <c r="C131" s="418"/>
      <c r="D131" s="203" t="s">
        <v>35</v>
      </c>
      <c r="E131" s="204" t="s">
        <v>347</v>
      </c>
      <c r="F131" s="208" t="s">
        <v>347</v>
      </c>
      <c r="G131" s="419"/>
      <c r="H131" s="429"/>
      <c r="I131" s="427"/>
      <c r="J131" s="382"/>
      <c r="K131" s="382"/>
      <c r="L131" s="382"/>
      <c r="M131" s="427"/>
      <c r="N131" s="382"/>
      <c r="O131" s="382"/>
      <c r="P131" s="382"/>
      <c r="Q131" s="382"/>
      <c r="R131" s="382"/>
      <c r="S131" s="382"/>
      <c r="T131" s="372"/>
      <c r="U131" s="372"/>
      <c r="V131" s="372"/>
      <c r="W131" s="372"/>
      <c r="X131" s="392"/>
      <c r="Y131" s="392"/>
      <c r="Z131" s="372"/>
      <c r="AA131" s="389"/>
    </row>
    <row r="132" spans="1:27">
      <c r="A132" s="416"/>
      <c r="B132" s="402"/>
      <c r="C132" s="430"/>
      <c r="D132" s="203" t="s">
        <v>31</v>
      </c>
      <c r="E132" s="204" t="s">
        <v>348</v>
      </c>
      <c r="F132" s="208" t="s">
        <v>348</v>
      </c>
      <c r="G132" s="385"/>
      <c r="H132" s="429"/>
      <c r="I132" s="428"/>
      <c r="J132" s="383"/>
      <c r="K132" s="383"/>
      <c r="L132" s="383"/>
      <c r="M132" s="428"/>
      <c r="N132" s="383"/>
      <c r="O132" s="383"/>
      <c r="P132" s="383"/>
      <c r="Q132" s="383"/>
      <c r="R132" s="383"/>
      <c r="S132" s="383"/>
      <c r="T132" s="372"/>
      <c r="U132" s="372"/>
      <c r="V132" s="372"/>
      <c r="W132" s="372"/>
      <c r="X132" s="392"/>
      <c r="Y132" s="392"/>
      <c r="Z132" s="372"/>
      <c r="AA132" s="389"/>
    </row>
    <row r="133" spans="1:27">
      <c r="A133" s="431">
        <v>26</v>
      </c>
      <c r="B133" s="402"/>
      <c r="C133" s="417" t="s">
        <v>118</v>
      </c>
      <c r="D133" s="11" t="s">
        <v>35</v>
      </c>
      <c r="E133" s="202" t="s">
        <v>349</v>
      </c>
      <c r="F133" s="316"/>
      <c r="G133" s="384">
        <v>2023</v>
      </c>
      <c r="H133" s="429"/>
      <c r="I133" s="426">
        <v>289448.50759821403</v>
      </c>
      <c r="J133" s="381">
        <v>289448.50760000001</v>
      </c>
      <c r="K133" s="381">
        <f>J133-I133</f>
        <v>1.7859856598079205E-6</v>
      </c>
      <c r="L133" s="381"/>
      <c r="M133" s="426">
        <f>J133</f>
        <v>289448.50760000001</v>
      </c>
      <c r="N133" s="381"/>
      <c r="O133" s="381"/>
      <c r="P133" s="381"/>
      <c r="Q133" s="381"/>
      <c r="R133" s="381"/>
      <c r="S133" s="381"/>
      <c r="T133" s="372"/>
      <c r="U133" s="372"/>
      <c r="V133" s="372"/>
      <c r="W133" s="372"/>
      <c r="X133" s="392"/>
      <c r="Y133" s="392"/>
      <c r="Z133" s="372"/>
      <c r="AA133" s="389"/>
    </row>
    <row r="134" spans="1:27">
      <c r="A134" s="431"/>
      <c r="B134" s="402"/>
      <c r="C134" s="418"/>
      <c r="D134" s="11" t="s">
        <v>35</v>
      </c>
      <c r="E134" s="202" t="s">
        <v>350</v>
      </c>
      <c r="F134" s="316"/>
      <c r="G134" s="419"/>
      <c r="H134" s="429"/>
      <c r="I134" s="427"/>
      <c r="J134" s="382"/>
      <c r="K134" s="382"/>
      <c r="L134" s="382"/>
      <c r="M134" s="427"/>
      <c r="N134" s="382"/>
      <c r="O134" s="382"/>
      <c r="P134" s="382"/>
      <c r="Q134" s="382"/>
      <c r="R134" s="382"/>
      <c r="S134" s="382"/>
      <c r="T134" s="372"/>
      <c r="U134" s="372"/>
      <c r="V134" s="372"/>
      <c r="W134" s="372"/>
      <c r="X134" s="392"/>
      <c r="Y134" s="392"/>
      <c r="Z134" s="372"/>
      <c r="AA134" s="389"/>
    </row>
    <row r="135" spans="1:27">
      <c r="A135" s="431"/>
      <c r="B135" s="402"/>
      <c r="C135" s="418"/>
      <c r="D135" s="11" t="s">
        <v>35</v>
      </c>
      <c r="E135" s="202" t="s">
        <v>351</v>
      </c>
      <c r="F135" s="316"/>
      <c r="G135" s="419"/>
      <c r="H135" s="429"/>
      <c r="I135" s="427"/>
      <c r="J135" s="382"/>
      <c r="K135" s="382"/>
      <c r="L135" s="382"/>
      <c r="M135" s="427"/>
      <c r="N135" s="382"/>
      <c r="O135" s="382"/>
      <c r="P135" s="382"/>
      <c r="Q135" s="382"/>
      <c r="R135" s="382"/>
      <c r="S135" s="382"/>
      <c r="T135" s="372"/>
      <c r="U135" s="372"/>
      <c r="V135" s="372"/>
      <c r="W135" s="372"/>
      <c r="X135" s="392"/>
      <c r="Y135" s="392"/>
      <c r="Z135" s="372"/>
      <c r="AA135" s="389"/>
    </row>
    <row r="136" spans="1:27">
      <c r="A136" s="431"/>
      <c r="B136" s="402"/>
      <c r="C136" s="418"/>
      <c r="D136" s="11" t="s">
        <v>35</v>
      </c>
      <c r="E136" s="202" t="s">
        <v>352</v>
      </c>
      <c r="F136" s="316"/>
      <c r="G136" s="419"/>
      <c r="H136" s="429"/>
      <c r="I136" s="427"/>
      <c r="J136" s="382"/>
      <c r="K136" s="382"/>
      <c r="L136" s="382"/>
      <c r="M136" s="427"/>
      <c r="N136" s="382"/>
      <c r="O136" s="382"/>
      <c r="P136" s="382"/>
      <c r="Q136" s="382"/>
      <c r="R136" s="382"/>
      <c r="S136" s="382"/>
      <c r="T136" s="372"/>
      <c r="U136" s="372"/>
      <c r="V136" s="372"/>
      <c r="W136" s="372"/>
      <c r="X136" s="392"/>
      <c r="Y136" s="392"/>
      <c r="Z136" s="372"/>
      <c r="AA136" s="389"/>
    </row>
    <row r="137" spans="1:27">
      <c r="A137" s="431"/>
      <c r="B137" s="402"/>
      <c r="C137" s="418"/>
      <c r="D137" s="11" t="s">
        <v>35</v>
      </c>
      <c r="E137" s="202" t="s">
        <v>353</v>
      </c>
      <c r="F137" s="316"/>
      <c r="G137" s="419"/>
      <c r="H137" s="429"/>
      <c r="I137" s="427"/>
      <c r="J137" s="382"/>
      <c r="K137" s="382"/>
      <c r="L137" s="382"/>
      <c r="M137" s="427"/>
      <c r="N137" s="382"/>
      <c r="O137" s="382"/>
      <c r="P137" s="382"/>
      <c r="Q137" s="382"/>
      <c r="R137" s="382"/>
      <c r="S137" s="382"/>
      <c r="T137" s="372"/>
      <c r="U137" s="372"/>
      <c r="V137" s="372"/>
      <c r="W137" s="372"/>
      <c r="X137" s="392"/>
      <c r="Y137" s="392"/>
      <c r="Z137" s="372"/>
      <c r="AA137" s="389"/>
    </row>
    <row r="138" spans="1:27">
      <c r="A138" s="431"/>
      <c r="B138" s="402"/>
      <c r="C138" s="418"/>
      <c r="D138" s="11" t="s">
        <v>35</v>
      </c>
      <c r="E138" s="202" t="s">
        <v>354</v>
      </c>
      <c r="F138" s="316"/>
      <c r="G138" s="419"/>
      <c r="H138" s="429"/>
      <c r="I138" s="427"/>
      <c r="J138" s="382"/>
      <c r="K138" s="382"/>
      <c r="L138" s="382"/>
      <c r="M138" s="427"/>
      <c r="N138" s="382"/>
      <c r="O138" s="382"/>
      <c r="P138" s="382"/>
      <c r="Q138" s="382"/>
      <c r="R138" s="382"/>
      <c r="S138" s="382"/>
      <c r="T138" s="372"/>
      <c r="U138" s="372"/>
      <c r="V138" s="372"/>
      <c r="W138" s="372"/>
      <c r="X138" s="392"/>
      <c r="Y138" s="392"/>
      <c r="Z138" s="372"/>
      <c r="AA138" s="389"/>
    </row>
    <row r="139" spans="1:27">
      <c r="A139" s="431"/>
      <c r="B139" s="402"/>
      <c r="C139" s="418"/>
      <c r="D139" s="11" t="s">
        <v>35</v>
      </c>
      <c r="E139" s="202" t="s">
        <v>355</v>
      </c>
      <c r="F139" s="316"/>
      <c r="G139" s="419"/>
      <c r="H139" s="429"/>
      <c r="I139" s="427"/>
      <c r="J139" s="382"/>
      <c r="K139" s="382"/>
      <c r="L139" s="382"/>
      <c r="M139" s="427"/>
      <c r="N139" s="382"/>
      <c r="O139" s="382"/>
      <c r="P139" s="382"/>
      <c r="Q139" s="382"/>
      <c r="R139" s="382"/>
      <c r="S139" s="382"/>
      <c r="T139" s="372"/>
      <c r="U139" s="372"/>
      <c r="V139" s="372"/>
      <c r="W139" s="372"/>
      <c r="X139" s="392"/>
      <c r="Y139" s="392"/>
      <c r="Z139" s="372"/>
      <c r="AA139" s="389"/>
    </row>
    <row r="140" spans="1:27" ht="37.5">
      <c r="A140" s="431"/>
      <c r="B140" s="402"/>
      <c r="C140" s="418"/>
      <c r="D140" s="11" t="s">
        <v>35</v>
      </c>
      <c r="E140" s="202" t="s">
        <v>356</v>
      </c>
      <c r="F140" s="316"/>
      <c r="G140" s="419"/>
      <c r="H140" s="429"/>
      <c r="I140" s="427"/>
      <c r="J140" s="382"/>
      <c r="K140" s="382"/>
      <c r="L140" s="382"/>
      <c r="M140" s="427"/>
      <c r="N140" s="382"/>
      <c r="O140" s="382"/>
      <c r="P140" s="382"/>
      <c r="Q140" s="382"/>
      <c r="R140" s="382"/>
      <c r="S140" s="382"/>
      <c r="T140" s="372"/>
      <c r="U140" s="372"/>
      <c r="V140" s="372"/>
      <c r="W140" s="372"/>
      <c r="X140" s="392"/>
      <c r="Y140" s="392"/>
      <c r="Z140" s="372"/>
      <c r="AA140" s="389"/>
    </row>
    <row r="141" spans="1:27">
      <c r="A141" s="431"/>
      <c r="B141" s="402"/>
      <c r="C141" s="418"/>
      <c r="D141" s="11" t="s">
        <v>35</v>
      </c>
      <c r="E141" s="202" t="s">
        <v>357</v>
      </c>
      <c r="F141" s="316"/>
      <c r="G141" s="419"/>
      <c r="H141" s="429"/>
      <c r="I141" s="427"/>
      <c r="J141" s="382"/>
      <c r="K141" s="382"/>
      <c r="L141" s="382"/>
      <c r="M141" s="427"/>
      <c r="N141" s="382"/>
      <c r="O141" s="382"/>
      <c r="P141" s="382"/>
      <c r="Q141" s="382"/>
      <c r="R141" s="382"/>
      <c r="S141" s="382"/>
      <c r="T141" s="372"/>
      <c r="U141" s="372"/>
      <c r="V141" s="372"/>
      <c r="W141" s="372"/>
      <c r="X141" s="392"/>
      <c r="Y141" s="392"/>
      <c r="Z141" s="372"/>
      <c r="AA141" s="389"/>
    </row>
    <row r="142" spans="1:27">
      <c r="A142" s="431"/>
      <c r="B142" s="402"/>
      <c r="C142" s="418"/>
      <c r="D142" s="11" t="s">
        <v>35</v>
      </c>
      <c r="E142" s="202" t="s">
        <v>358</v>
      </c>
      <c r="F142" s="316"/>
      <c r="G142" s="419"/>
      <c r="H142" s="429"/>
      <c r="I142" s="427"/>
      <c r="J142" s="382"/>
      <c r="K142" s="382"/>
      <c r="L142" s="382"/>
      <c r="M142" s="427"/>
      <c r="N142" s="382"/>
      <c r="O142" s="382"/>
      <c r="P142" s="382"/>
      <c r="Q142" s="382"/>
      <c r="R142" s="382"/>
      <c r="S142" s="382"/>
      <c r="T142" s="372"/>
      <c r="U142" s="372"/>
      <c r="V142" s="372"/>
      <c r="W142" s="372"/>
      <c r="X142" s="392"/>
      <c r="Y142" s="392"/>
      <c r="Z142" s="372"/>
      <c r="AA142" s="389"/>
    </row>
    <row r="143" spans="1:27">
      <c r="A143" s="431"/>
      <c r="B143" s="402"/>
      <c r="C143" s="418"/>
      <c r="D143" s="11" t="s">
        <v>35</v>
      </c>
      <c r="E143" s="202" t="s">
        <v>359</v>
      </c>
      <c r="F143" s="316"/>
      <c r="G143" s="419"/>
      <c r="H143" s="429"/>
      <c r="I143" s="427"/>
      <c r="J143" s="382"/>
      <c r="K143" s="382"/>
      <c r="L143" s="382"/>
      <c r="M143" s="427"/>
      <c r="N143" s="382"/>
      <c r="O143" s="382"/>
      <c r="P143" s="382"/>
      <c r="Q143" s="382"/>
      <c r="R143" s="382"/>
      <c r="S143" s="382"/>
      <c r="T143" s="372"/>
      <c r="U143" s="372"/>
      <c r="V143" s="372"/>
      <c r="W143" s="372"/>
      <c r="X143" s="392"/>
      <c r="Y143" s="392"/>
      <c r="Z143" s="372"/>
      <c r="AA143" s="389"/>
    </row>
    <row r="144" spans="1:27" ht="37.5">
      <c r="A144" s="431"/>
      <c r="B144" s="402"/>
      <c r="C144" s="418"/>
      <c r="D144" s="11" t="s">
        <v>35</v>
      </c>
      <c r="E144" s="202" t="s">
        <v>360</v>
      </c>
      <c r="F144" s="316"/>
      <c r="G144" s="419"/>
      <c r="H144" s="429"/>
      <c r="I144" s="427"/>
      <c r="J144" s="382"/>
      <c r="K144" s="382"/>
      <c r="L144" s="382"/>
      <c r="M144" s="427"/>
      <c r="N144" s="382"/>
      <c r="O144" s="382"/>
      <c r="P144" s="382"/>
      <c r="Q144" s="382"/>
      <c r="R144" s="382"/>
      <c r="S144" s="382"/>
      <c r="T144" s="372"/>
      <c r="U144" s="372"/>
      <c r="V144" s="372"/>
      <c r="W144" s="372"/>
      <c r="X144" s="392"/>
      <c r="Y144" s="392"/>
      <c r="Z144" s="372"/>
      <c r="AA144" s="389"/>
    </row>
    <row r="145" spans="1:27">
      <c r="A145" s="431"/>
      <c r="B145" s="402"/>
      <c r="C145" s="418"/>
      <c r="D145" s="11" t="s">
        <v>35</v>
      </c>
      <c r="E145" s="202" t="s">
        <v>361</v>
      </c>
      <c r="F145" s="316"/>
      <c r="G145" s="419"/>
      <c r="H145" s="429"/>
      <c r="I145" s="427"/>
      <c r="J145" s="382"/>
      <c r="K145" s="382"/>
      <c r="L145" s="382"/>
      <c r="M145" s="427"/>
      <c r="N145" s="382"/>
      <c r="O145" s="382"/>
      <c r="P145" s="382"/>
      <c r="Q145" s="382"/>
      <c r="R145" s="382"/>
      <c r="S145" s="382"/>
      <c r="T145" s="372"/>
      <c r="U145" s="372"/>
      <c r="V145" s="372"/>
      <c r="W145" s="372"/>
      <c r="X145" s="392"/>
      <c r="Y145" s="392"/>
      <c r="Z145" s="372"/>
      <c r="AA145" s="389"/>
    </row>
    <row r="146" spans="1:27" ht="37.5">
      <c r="A146" s="431"/>
      <c r="B146" s="402"/>
      <c r="C146" s="418"/>
      <c r="D146" s="11" t="s">
        <v>35</v>
      </c>
      <c r="E146" s="202" t="s">
        <v>362</v>
      </c>
      <c r="F146" s="316"/>
      <c r="G146" s="419"/>
      <c r="H146" s="429"/>
      <c r="I146" s="427"/>
      <c r="J146" s="382"/>
      <c r="K146" s="382"/>
      <c r="L146" s="382"/>
      <c r="M146" s="427"/>
      <c r="N146" s="382"/>
      <c r="O146" s="382"/>
      <c r="P146" s="382"/>
      <c r="Q146" s="382"/>
      <c r="R146" s="382"/>
      <c r="S146" s="382"/>
      <c r="T146" s="372"/>
      <c r="U146" s="372"/>
      <c r="V146" s="372"/>
      <c r="W146" s="372"/>
      <c r="X146" s="392"/>
      <c r="Y146" s="392"/>
      <c r="Z146" s="372"/>
      <c r="AA146" s="389"/>
    </row>
    <row r="147" spans="1:27" ht="37.5">
      <c r="A147" s="431"/>
      <c r="B147" s="402"/>
      <c r="C147" s="418"/>
      <c r="D147" s="11" t="s">
        <v>35</v>
      </c>
      <c r="E147" s="202" t="s">
        <v>363</v>
      </c>
      <c r="F147" s="316"/>
      <c r="G147" s="419"/>
      <c r="H147" s="429"/>
      <c r="I147" s="427"/>
      <c r="J147" s="382"/>
      <c r="K147" s="382"/>
      <c r="L147" s="382"/>
      <c r="M147" s="427"/>
      <c r="N147" s="382"/>
      <c r="O147" s="382"/>
      <c r="P147" s="382"/>
      <c r="Q147" s="382"/>
      <c r="R147" s="382"/>
      <c r="S147" s="382"/>
      <c r="T147" s="372"/>
      <c r="U147" s="372"/>
      <c r="V147" s="372"/>
      <c r="W147" s="372"/>
      <c r="X147" s="392"/>
      <c r="Y147" s="392"/>
      <c r="Z147" s="372"/>
      <c r="AA147" s="389"/>
    </row>
    <row r="148" spans="1:27">
      <c r="A148" s="431"/>
      <c r="B148" s="402"/>
      <c r="C148" s="418"/>
      <c r="D148" s="11" t="s">
        <v>35</v>
      </c>
      <c r="E148" s="202" t="s">
        <v>364</v>
      </c>
      <c r="F148" s="316"/>
      <c r="G148" s="419"/>
      <c r="H148" s="429"/>
      <c r="I148" s="427"/>
      <c r="J148" s="382"/>
      <c r="K148" s="382"/>
      <c r="L148" s="382"/>
      <c r="M148" s="427"/>
      <c r="N148" s="382"/>
      <c r="O148" s="382"/>
      <c r="P148" s="382"/>
      <c r="Q148" s="382"/>
      <c r="R148" s="382"/>
      <c r="S148" s="382"/>
      <c r="T148" s="372"/>
      <c r="U148" s="372"/>
      <c r="V148" s="372"/>
      <c r="W148" s="372"/>
      <c r="X148" s="392"/>
      <c r="Y148" s="392"/>
      <c r="Z148" s="372"/>
      <c r="AA148" s="389"/>
    </row>
    <row r="149" spans="1:27">
      <c r="A149" s="431"/>
      <c r="B149" s="402"/>
      <c r="C149" s="418"/>
      <c r="D149" s="11" t="s">
        <v>35</v>
      </c>
      <c r="E149" s="202" t="s">
        <v>365</v>
      </c>
      <c r="F149" s="316"/>
      <c r="G149" s="419"/>
      <c r="H149" s="429"/>
      <c r="I149" s="427"/>
      <c r="J149" s="382"/>
      <c r="K149" s="382"/>
      <c r="L149" s="382"/>
      <c r="M149" s="427"/>
      <c r="N149" s="382"/>
      <c r="O149" s="382"/>
      <c r="P149" s="382"/>
      <c r="Q149" s="382"/>
      <c r="R149" s="382"/>
      <c r="S149" s="382"/>
      <c r="T149" s="372"/>
      <c r="U149" s="372"/>
      <c r="V149" s="372"/>
      <c r="W149" s="372"/>
      <c r="X149" s="392"/>
      <c r="Y149" s="392"/>
      <c r="Z149" s="372"/>
      <c r="AA149" s="389"/>
    </row>
    <row r="150" spans="1:27">
      <c r="A150" s="431"/>
      <c r="B150" s="402"/>
      <c r="C150" s="418"/>
      <c r="D150" s="11" t="s">
        <v>35</v>
      </c>
      <c r="E150" s="202" t="s">
        <v>366</v>
      </c>
      <c r="F150" s="316"/>
      <c r="G150" s="419"/>
      <c r="H150" s="429"/>
      <c r="I150" s="427"/>
      <c r="J150" s="382"/>
      <c r="K150" s="382"/>
      <c r="L150" s="382"/>
      <c r="M150" s="427"/>
      <c r="N150" s="382"/>
      <c r="O150" s="382"/>
      <c r="P150" s="382"/>
      <c r="Q150" s="382"/>
      <c r="R150" s="382"/>
      <c r="S150" s="382"/>
      <c r="T150" s="372"/>
      <c r="U150" s="372"/>
      <c r="V150" s="372"/>
      <c r="W150" s="372"/>
      <c r="X150" s="392"/>
      <c r="Y150" s="392"/>
      <c r="Z150" s="372"/>
      <c r="AA150" s="389"/>
    </row>
    <row r="151" spans="1:27">
      <c r="A151" s="431"/>
      <c r="B151" s="402"/>
      <c r="C151" s="418"/>
      <c r="D151" s="11" t="s">
        <v>35</v>
      </c>
      <c r="E151" s="202" t="s">
        <v>367</v>
      </c>
      <c r="F151" s="316"/>
      <c r="G151" s="419"/>
      <c r="H151" s="429"/>
      <c r="I151" s="427"/>
      <c r="J151" s="382"/>
      <c r="K151" s="382"/>
      <c r="L151" s="382"/>
      <c r="M151" s="427"/>
      <c r="N151" s="382"/>
      <c r="O151" s="382"/>
      <c r="P151" s="382"/>
      <c r="Q151" s="382"/>
      <c r="R151" s="382"/>
      <c r="S151" s="382"/>
      <c r="T151" s="372"/>
      <c r="U151" s="372"/>
      <c r="V151" s="372"/>
      <c r="W151" s="372"/>
      <c r="X151" s="392"/>
      <c r="Y151" s="392"/>
      <c r="Z151" s="372"/>
      <c r="AA151" s="389"/>
    </row>
    <row r="152" spans="1:27" ht="37.5">
      <c r="A152" s="431"/>
      <c r="B152" s="402"/>
      <c r="C152" s="418"/>
      <c r="D152" s="11" t="s">
        <v>35</v>
      </c>
      <c r="E152" s="202" t="s">
        <v>368</v>
      </c>
      <c r="F152" s="316"/>
      <c r="G152" s="419"/>
      <c r="H152" s="429"/>
      <c r="I152" s="427"/>
      <c r="J152" s="382"/>
      <c r="K152" s="382"/>
      <c r="L152" s="382"/>
      <c r="M152" s="427"/>
      <c r="N152" s="382"/>
      <c r="O152" s="382"/>
      <c r="P152" s="382"/>
      <c r="Q152" s="382"/>
      <c r="R152" s="382"/>
      <c r="S152" s="382"/>
      <c r="T152" s="372"/>
      <c r="U152" s="372"/>
      <c r="V152" s="372"/>
      <c r="W152" s="372"/>
      <c r="X152" s="392"/>
      <c r="Y152" s="392"/>
      <c r="Z152" s="372"/>
      <c r="AA152" s="389"/>
    </row>
    <row r="153" spans="1:27">
      <c r="A153" s="431"/>
      <c r="B153" s="402"/>
      <c r="C153" s="418"/>
      <c r="D153" s="11" t="s">
        <v>35</v>
      </c>
      <c r="E153" s="202" t="s">
        <v>369</v>
      </c>
      <c r="F153" s="316"/>
      <c r="G153" s="419"/>
      <c r="H153" s="429"/>
      <c r="I153" s="427"/>
      <c r="J153" s="382"/>
      <c r="K153" s="382"/>
      <c r="L153" s="382"/>
      <c r="M153" s="427"/>
      <c r="N153" s="382"/>
      <c r="O153" s="382"/>
      <c r="P153" s="382"/>
      <c r="Q153" s="382"/>
      <c r="R153" s="382"/>
      <c r="S153" s="382"/>
      <c r="T153" s="372"/>
      <c r="U153" s="372"/>
      <c r="V153" s="372"/>
      <c r="W153" s="372"/>
      <c r="X153" s="392"/>
      <c r="Y153" s="392"/>
      <c r="Z153" s="372"/>
      <c r="AA153" s="389"/>
    </row>
    <row r="154" spans="1:27" ht="37.5">
      <c r="A154" s="431"/>
      <c r="B154" s="402"/>
      <c r="C154" s="418"/>
      <c r="D154" s="11" t="s">
        <v>35</v>
      </c>
      <c r="E154" s="202" t="s">
        <v>370</v>
      </c>
      <c r="F154" s="316"/>
      <c r="G154" s="419"/>
      <c r="H154" s="429"/>
      <c r="I154" s="427"/>
      <c r="J154" s="382"/>
      <c r="K154" s="382"/>
      <c r="L154" s="382"/>
      <c r="M154" s="427"/>
      <c r="N154" s="382"/>
      <c r="O154" s="382"/>
      <c r="P154" s="382"/>
      <c r="Q154" s="382"/>
      <c r="R154" s="382"/>
      <c r="S154" s="382"/>
      <c r="T154" s="372"/>
      <c r="U154" s="372"/>
      <c r="V154" s="372"/>
      <c r="W154" s="372"/>
      <c r="X154" s="392"/>
      <c r="Y154" s="392"/>
      <c r="Z154" s="372"/>
      <c r="AA154" s="389"/>
    </row>
    <row r="155" spans="1:27">
      <c r="A155" s="431"/>
      <c r="B155" s="402"/>
      <c r="C155" s="418"/>
      <c r="D155" s="11" t="s">
        <v>35</v>
      </c>
      <c r="E155" s="202" t="s">
        <v>371</v>
      </c>
      <c r="F155" s="316"/>
      <c r="G155" s="419"/>
      <c r="H155" s="429"/>
      <c r="I155" s="427"/>
      <c r="J155" s="382"/>
      <c r="K155" s="382"/>
      <c r="L155" s="382"/>
      <c r="M155" s="427"/>
      <c r="N155" s="382"/>
      <c r="O155" s="382"/>
      <c r="P155" s="382"/>
      <c r="Q155" s="382"/>
      <c r="R155" s="382"/>
      <c r="S155" s="382"/>
      <c r="T155" s="372"/>
      <c r="U155" s="372"/>
      <c r="V155" s="372"/>
      <c r="W155" s="372"/>
      <c r="X155" s="392"/>
      <c r="Y155" s="392"/>
      <c r="Z155" s="372"/>
      <c r="AA155" s="389"/>
    </row>
    <row r="156" spans="1:27">
      <c r="A156" s="431"/>
      <c r="B156" s="402"/>
      <c r="C156" s="418"/>
      <c r="D156" s="11" t="s">
        <v>35</v>
      </c>
      <c r="E156" s="202" t="s">
        <v>372</v>
      </c>
      <c r="F156" s="316"/>
      <c r="G156" s="419"/>
      <c r="H156" s="429"/>
      <c r="I156" s="427"/>
      <c r="J156" s="382"/>
      <c r="K156" s="382"/>
      <c r="L156" s="382"/>
      <c r="M156" s="427"/>
      <c r="N156" s="382"/>
      <c r="O156" s="382"/>
      <c r="P156" s="382"/>
      <c r="Q156" s="382"/>
      <c r="R156" s="382"/>
      <c r="S156" s="382"/>
      <c r="T156" s="372"/>
      <c r="U156" s="372"/>
      <c r="V156" s="372"/>
      <c r="W156" s="372"/>
      <c r="X156" s="392"/>
      <c r="Y156" s="392"/>
      <c r="Z156" s="372"/>
      <c r="AA156" s="389"/>
    </row>
    <row r="157" spans="1:27">
      <c r="A157" s="431"/>
      <c r="B157" s="402"/>
      <c r="C157" s="418"/>
      <c r="D157" s="11" t="s">
        <v>35</v>
      </c>
      <c r="E157" s="202" t="s">
        <v>373</v>
      </c>
      <c r="F157" s="204" t="s">
        <v>382</v>
      </c>
      <c r="G157" s="419"/>
      <c r="H157" s="429"/>
      <c r="I157" s="427"/>
      <c r="J157" s="382"/>
      <c r="K157" s="382"/>
      <c r="L157" s="382"/>
      <c r="M157" s="427"/>
      <c r="N157" s="382"/>
      <c r="O157" s="382"/>
      <c r="P157" s="382"/>
      <c r="Q157" s="382"/>
      <c r="R157" s="382"/>
      <c r="S157" s="382"/>
      <c r="T157" s="372"/>
      <c r="U157" s="372"/>
      <c r="V157" s="372"/>
      <c r="W157" s="372"/>
      <c r="X157" s="392"/>
      <c r="Y157" s="392"/>
      <c r="Z157" s="372"/>
      <c r="AA157" s="389"/>
    </row>
    <row r="158" spans="1:27">
      <c r="A158" s="431"/>
      <c r="B158" s="402"/>
      <c r="C158" s="418"/>
      <c r="D158" s="11" t="s">
        <v>33</v>
      </c>
      <c r="E158" s="202" t="s">
        <v>374</v>
      </c>
      <c r="F158" s="316"/>
      <c r="G158" s="419"/>
      <c r="H158" s="429"/>
      <c r="I158" s="427"/>
      <c r="J158" s="382"/>
      <c r="K158" s="382"/>
      <c r="L158" s="382"/>
      <c r="M158" s="427"/>
      <c r="N158" s="382"/>
      <c r="O158" s="382"/>
      <c r="P158" s="382"/>
      <c r="Q158" s="382"/>
      <c r="R158" s="382"/>
      <c r="S158" s="382"/>
      <c r="T158" s="372"/>
      <c r="U158" s="372"/>
      <c r="V158" s="372"/>
      <c r="W158" s="372"/>
      <c r="X158" s="392"/>
      <c r="Y158" s="392"/>
      <c r="Z158" s="372"/>
      <c r="AA158" s="389"/>
    </row>
    <row r="159" spans="1:27">
      <c r="A159" s="431"/>
      <c r="B159" s="402"/>
      <c r="C159" s="418"/>
      <c r="D159" s="11" t="s">
        <v>35</v>
      </c>
      <c r="E159" s="202" t="s">
        <v>375</v>
      </c>
      <c r="F159" s="316"/>
      <c r="G159" s="419"/>
      <c r="H159" s="429"/>
      <c r="I159" s="427"/>
      <c r="J159" s="382"/>
      <c r="K159" s="382"/>
      <c r="L159" s="382"/>
      <c r="M159" s="427"/>
      <c r="N159" s="382"/>
      <c r="O159" s="382"/>
      <c r="P159" s="382"/>
      <c r="Q159" s="382"/>
      <c r="R159" s="382"/>
      <c r="S159" s="382"/>
      <c r="T159" s="372"/>
      <c r="U159" s="372"/>
      <c r="V159" s="372"/>
      <c r="W159" s="372"/>
      <c r="X159" s="392"/>
      <c r="Y159" s="392"/>
      <c r="Z159" s="372"/>
      <c r="AA159" s="389"/>
    </row>
    <row r="160" spans="1:27" ht="37.5">
      <c r="A160" s="431"/>
      <c r="B160" s="402"/>
      <c r="C160" s="418"/>
      <c r="D160" s="11" t="s">
        <v>35</v>
      </c>
      <c r="E160" s="202" t="s">
        <v>376</v>
      </c>
      <c r="F160" s="204" t="s">
        <v>383</v>
      </c>
      <c r="G160" s="419"/>
      <c r="H160" s="429"/>
      <c r="I160" s="427"/>
      <c r="J160" s="382"/>
      <c r="K160" s="382"/>
      <c r="L160" s="382"/>
      <c r="M160" s="427"/>
      <c r="N160" s="382"/>
      <c r="O160" s="382"/>
      <c r="P160" s="382"/>
      <c r="Q160" s="382"/>
      <c r="R160" s="382"/>
      <c r="S160" s="382"/>
      <c r="T160" s="372"/>
      <c r="U160" s="372"/>
      <c r="V160" s="372"/>
      <c r="W160" s="372"/>
      <c r="X160" s="392"/>
      <c r="Y160" s="392"/>
      <c r="Z160" s="372"/>
      <c r="AA160" s="389"/>
    </row>
    <row r="161" spans="1:27" ht="37.5">
      <c r="A161" s="431"/>
      <c r="B161" s="402"/>
      <c r="C161" s="418"/>
      <c r="D161" s="11" t="s">
        <v>33</v>
      </c>
      <c r="E161" s="202" t="s">
        <v>377</v>
      </c>
      <c r="F161" s="204" t="s">
        <v>384</v>
      </c>
      <c r="G161" s="419"/>
      <c r="H161" s="429"/>
      <c r="I161" s="427"/>
      <c r="J161" s="382"/>
      <c r="K161" s="382"/>
      <c r="L161" s="382"/>
      <c r="M161" s="427"/>
      <c r="N161" s="382"/>
      <c r="O161" s="382"/>
      <c r="P161" s="382"/>
      <c r="Q161" s="382"/>
      <c r="R161" s="382"/>
      <c r="S161" s="382"/>
      <c r="T161" s="372"/>
      <c r="U161" s="372"/>
      <c r="V161" s="372"/>
      <c r="W161" s="372"/>
      <c r="X161" s="392"/>
      <c r="Y161" s="392"/>
      <c r="Z161" s="372"/>
      <c r="AA161" s="389"/>
    </row>
    <row r="162" spans="1:27">
      <c r="A162" s="431"/>
      <c r="B162" s="402"/>
      <c r="C162" s="418"/>
      <c r="D162" s="11" t="s">
        <v>35</v>
      </c>
      <c r="E162" s="202" t="s">
        <v>378</v>
      </c>
      <c r="F162" s="316"/>
      <c r="G162" s="419"/>
      <c r="H162" s="429"/>
      <c r="I162" s="427"/>
      <c r="J162" s="382"/>
      <c r="K162" s="382"/>
      <c r="L162" s="382"/>
      <c r="M162" s="427"/>
      <c r="N162" s="382"/>
      <c r="O162" s="382"/>
      <c r="P162" s="382"/>
      <c r="Q162" s="382"/>
      <c r="R162" s="382"/>
      <c r="S162" s="382"/>
      <c r="T162" s="372"/>
      <c r="U162" s="372"/>
      <c r="V162" s="372"/>
      <c r="W162" s="372"/>
      <c r="X162" s="392"/>
      <c r="Y162" s="392"/>
      <c r="Z162" s="372"/>
      <c r="AA162" s="389"/>
    </row>
    <row r="163" spans="1:27" ht="37.5">
      <c r="A163" s="431"/>
      <c r="B163" s="402"/>
      <c r="C163" s="418"/>
      <c r="D163" s="11" t="s">
        <v>35</v>
      </c>
      <c r="E163" s="202" t="s">
        <v>379</v>
      </c>
      <c r="F163" s="316"/>
      <c r="G163" s="419"/>
      <c r="H163" s="429"/>
      <c r="I163" s="427"/>
      <c r="J163" s="382"/>
      <c r="K163" s="382"/>
      <c r="L163" s="382"/>
      <c r="M163" s="427"/>
      <c r="N163" s="382"/>
      <c r="O163" s="382"/>
      <c r="P163" s="382"/>
      <c r="Q163" s="382"/>
      <c r="R163" s="382"/>
      <c r="S163" s="382"/>
      <c r="T163" s="372"/>
      <c r="U163" s="372"/>
      <c r="V163" s="372"/>
      <c r="W163" s="372"/>
      <c r="X163" s="392"/>
      <c r="Y163" s="392"/>
      <c r="Z163" s="372"/>
      <c r="AA163" s="389"/>
    </row>
    <row r="164" spans="1:27">
      <c r="A164" s="431"/>
      <c r="B164" s="402"/>
      <c r="C164" s="418"/>
      <c r="D164" s="11" t="s">
        <v>35</v>
      </c>
      <c r="E164" s="202" t="s">
        <v>380</v>
      </c>
      <c r="F164" s="316"/>
      <c r="G164" s="419"/>
      <c r="H164" s="429"/>
      <c r="I164" s="427"/>
      <c r="J164" s="382"/>
      <c r="K164" s="382"/>
      <c r="L164" s="382"/>
      <c r="M164" s="427"/>
      <c r="N164" s="382"/>
      <c r="O164" s="382"/>
      <c r="P164" s="382"/>
      <c r="Q164" s="382"/>
      <c r="R164" s="382"/>
      <c r="S164" s="382"/>
      <c r="T164" s="372"/>
      <c r="U164" s="372"/>
      <c r="V164" s="372"/>
      <c r="W164" s="372"/>
      <c r="X164" s="392"/>
      <c r="Y164" s="392"/>
      <c r="Z164" s="372"/>
      <c r="AA164" s="389"/>
    </row>
    <row r="165" spans="1:27">
      <c r="A165" s="431"/>
      <c r="B165" s="402"/>
      <c r="C165" s="418"/>
      <c r="D165" s="11" t="s">
        <v>35</v>
      </c>
      <c r="E165" s="202" t="s">
        <v>381</v>
      </c>
      <c r="F165" s="10"/>
      <c r="G165" s="419"/>
      <c r="H165" s="429"/>
      <c r="I165" s="427"/>
      <c r="J165" s="382"/>
      <c r="K165" s="382"/>
      <c r="L165" s="382"/>
      <c r="M165" s="427"/>
      <c r="N165" s="382"/>
      <c r="O165" s="382"/>
      <c r="P165" s="382"/>
      <c r="Q165" s="382"/>
      <c r="R165" s="382"/>
      <c r="S165" s="382"/>
      <c r="T165" s="372"/>
      <c r="U165" s="372"/>
      <c r="V165" s="372"/>
      <c r="W165" s="372"/>
      <c r="X165" s="392"/>
      <c r="Y165" s="392"/>
      <c r="Z165" s="372"/>
      <c r="AA165" s="389"/>
    </row>
    <row r="166" spans="1:27" ht="37.5">
      <c r="A166" s="431"/>
      <c r="B166" s="402"/>
      <c r="C166" s="418"/>
      <c r="D166" s="11" t="s">
        <v>35</v>
      </c>
      <c r="E166" s="202"/>
      <c r="F166" s="204" t="s">
        <v>385</v>
      </c>
      <c r="G166" s="419"/>
      <c r="H166" s="429"/>
      <c r="I166" s="427"/>
      <c r="J166" s="382"/>
      <c r="K166" s="382"/>
      <c r="L166" s="382"/>
      <c r="M166" s="427"/>
      <c r="N166" s="382"/>
      <c r="O166" s="382"/>
      <c r="P166" s="382"/>
      <c r="Q166" s="382"/>
      <c r="R166" s="382"/>
      <c r="S166" s="382"/>
      <c r="T166" s="372"/>
      <c r="U166" s="372"/>
      <c r="V166" s="372"/>
      <c r="W166" s="372"/>
      <c r="X166" s="392"/>
      <c r="Y166" s="392"/>
      <c r="Z166" s="372"/>
      <c r="AA166" s="389"/>
    </row>
    <row r="167" spans="1:27" ht="37.5">
      <c r="A167" s="431"/>
      <c r="B167" s="402"/>
      <c r="C167" s="418"/>
      <c r="D167" s="11" t="s">
        <v>35</v>
      </c>
      <c r="E167" s="202"/>
      <c r="F167" s="208" t="s">
        <v>386</v>
      </c>
      <c r="G167" s="419"/>
      <c r="H167" s="429"/>
      <c r="I167" s="427"/>
      <c r="J167" s="382"/>
      <c r="K167" s="382"/>
      <c r="L167" s="382"/>
      <c r="M167" s="427"/>
      <c r="N167" s="382"/>
      <c r="O167" s="382"/>
      <c r="P167" s="382"/>
      <c r="Q167" s="382"/>
      <c r="R167" s="382"/>
      <c r="S167" s="382"/>
      <c r="T167" s="372"/>
      <c r="U167" s="372"/>
      <c r="V167" s="372"/>
      <c r="W167" s="372"/>
      <c r="X167" s="392"/>
      <c r="Y167" s="392"/>
      <c r="Z167" s="372"/>
      <c r="AA167" s="389"/>
    </row>
    <row r="168" spans="1:27" ht="37.5">
      <c r="A168" s="431"/>
      <c r="B168" s="402"/>
      <c r="C168" s="418"/>
      <c r="D168" s="11" t="s">
        <v>35</v>
      </c>
      <c r="E168" s="202"/>
      <c r="F168" s="208" t="s">
        <v>387</v>
      </c>
      <c r="G168" s="419"/>
      <c r="H168" s="429"/>
      <c r="I168" s="427"/>
      <c r="J168" s="382"/>
      <c r="K168" s="382"/>
      <c r="L168" s="382"/>
      <c r="M168" s="427"/>
      <c r="N168" s="382"/>
      <c r="O168" s="382"/>
      <c r="P168" s="382"/>
      <c r="Q168" s="382"/>
      <c r="R168" s="382"/>
      <c r="S168" s="382"/>
      <c r="T168" s="372"/>
      <c r="U168" s="372"/>
      <c r="V168" s="372"/>
      <c r="W168" s="372"/>
      <c r="X168" s="392"/>
      <c r="Y168" s="392"/>
      <c r="Z168" s="372"/>
      <c r="AA168" s="389"/>
    </row>
    <row r="169" spans="1:27" ht="37.5">
      <c r="A169" s="431"/>
      <c r="B169" s="402"/>
      <c r="C169" s="418"/>
      <c r="D169" s="11" t="s">
        <v>35</v>
      </c>
      <c r="E169" s="202"/>
      <c r="F169" s="208" t="s">
        <v>388</v>
      </c>
      <c r="G169" s="419"/>
      <c r="H169" s="429"/>
      <c r="I169" s="427"/>
      <c r="J169" s="382"/>
      <c r="K169" s="382"/>
      <c r="L169" s="382"/>
      <c r="M169" s="427"/>
      <c r="N169" s="382"/>
      <c r="O169" s="382"/>
      <c r="P169" s="382"/>
      <c r="Q169" s="382"/>
      <c r="R169" s="382"/>
      <c r="S169" s="382"/>
      <c r="T169" s="372"/>
      <c r="U169" s="372"/>
      <c r="V169" s="372"/>
      <c r="W169" s="372"/>
      <c r="X169" s="392"/>
      <c r="Y169" s="392"/>
      <c r="Z169" s="372"/>
      <c r="AA169" s="389"/>
    </row>
    <row r="170" spans="1:27">
      <c r="A170" s="431"/>
      <c r="B170" s="402"/>
      <c r="C170" s="418"/>
      <c r="D170" s="11" t="s">
        <v>35</v>
      </c>
      <c r="E170" s="202"/>
      <c r="F170" s="208" t="s">
        <v>389</v>
      </c>
      <c r="G170" s="419"/>
      <c r="H170" s="429"/>
      <c r="I170" s="427"/>
      <c r="J170" s="382"/>
      <c r="K170" s="382"/>
      <c r="L170" s="382"/>
      <c r="M170" s="427"/>
      <c r="N170" s="382"/>
      <c r="O170" s="382"/>
      <c r="P170" s="382"/>
      <c r="Q170" s="382"/>
      <c r="R170" s="382"/>
      <c r="S170" s="382"/>
      <c r="T170" s="372"/>
      <c r="U170" s="372"/>
      <c r="V170" s="372"/>
      <c r="W170" s="372"/>
      <c r="X170" s="392"/>
      <c r="Y170" s="392"/>
      <c r="Z170" s="372"/>
      <c r="AA170" s="389"/>
    </row>
    <row r="171" spans="1:27" ht="37.5">
      <c r="A171" s="431"/>
      <c r="B171" s="402"/>
      <c r="C171" s="418"/>
      <c r="D171" s="11" t="s">
        <v>35</v>
      </c>
      <c r="E171" s="202"/>
      <c r="F171" s="208" t="s">
        <v>390</v>
      </c>
      <c r="G171" s="419"/>
      <c r="H171" s="429"/>
      <c r="I171" s="427"/>
      <c r="J171" s="382"/>
      <c r="K171" s="382"/>
      <c r="L171" s="382"/>
      <c r="M171" s="427"/>
      <c r="N171" s="382"/>
      <c r="O171" s="382"/>
      <c r="P171" s="382"/>
      <c r="Q171" s="382"/>
      <c r="R171" s="382"/>
      <c r="S171" s="382"/>
      <c r="T171" s="372"/>
      <c r="U171" s="372"/>
      <c r="V171" s="372"/>
      <c r="W171" s="372"/>
      <c r="X171" s="392"/>
      <c r="Y171" s="392"/>
      <c r="Z171" s="372"/>
      <c r="AA171" s="389"/>
    </row>
    <row r="172" spans="1:27" ht="37.5">
      <c r="A172" s="431"/>
      <c r="B172" s="402"/>
      <c r="C172" s="418"/>
      <c r="D172" s="11" t="s">
        <v>35</v>
      </c>
      <c r="E172" s="202"/>
      <c r="F172" s="208" t="s">
        <v>391</v>
      </c>
      <c r="G172" s="419"/>
      <c r="H172" s="429"/>
      <c r="I172" s="427"/>
      <c r="J172" s="382"/>
      <c r="K172" s="382"/>
      <c r="L172" s="382"/>
      <c r="M172" s="427"/>
      <c r="N172" s="382"/>
      <c r="O172" s="382"/>
      <c r="P172" s="382"/>
      <c r="Q172" s="382"/>
      <c r="R172" s="382"/>
      <c r="S172" s="382"/>
      <c r="T172" s="372"/>
      <c r="U172" s="372"/>
      <c r="V172" s="372"/>
      <c r="W172" s="372"/>
      <c r="X172" s="392"/>
      <c r="Y172" s="392"/>
      <c r="Z172" s="372"/>
      <c r="AA172" s="389"/>
    </row>
    <row r="173" spans="1:27" ht="37.5">
      <c r="A173" s="431"/>
      <c r="B173" s="402"/>
      <c r="C173" s="418"/>
      <c r="D173" s="11" t="s">
        <v>35</v>
      </c>
      <c r="E173" s="202"/>
      <c r="F173" s="208" t="s">
        <v>392</v>
      </c>
      <c r="G173" s="419"/>
      <c r="H173" s="429"/>
      <c r="I173" s="427"/>
      <c r="J173" s="382"/>
      <c r="K173" s="382"/>
      <c r="L173" s="382"/>
      <c r="M173" s="427"/>
      <c r="N173" s="382"/>
      <c r="O173" s="382"/>
      <c r="P173" s="382"/>
      <c r="Q173" s="382"/>
      <c r="R173" s="382"/>
      <c r="S173" s="382"/>
      <c r="T173" s="372"/>
      <c r="U173" s="372"/>
      <c r="V173" s="372"/>
      <c r="W173" s="372"/>
      <c r="X173" s="392"/>
      <c r="Y173" s="392"/>
      <c r="Z173" s="372"/>
      <c r="AA173" s="389"/>
    </row>
    <row r="174" spans="1:27" ht="56.25">
      <c r="A174" s="431"/>
      <c r="B174" s="402"/>
      <c r="C174" s="418"/>
      <c r="D174" s="11" t="s">
        <v>35</v>
      </c>
      <c r="E174" s="202"/>
      <c r="F174" s="208" t="s">
        <v>393</v>
      </c>
      <c r="G174" s="419"/>
      <c r="H174" s="429"/>
      <c r="I174" s="427"/>
      <c r="J174" s="382"/>
      <c r="K174" s="382"/>
      <c r="L174" s="382"/>
      <c r="M174" s="427"/>
      <c r="N174" s="382"/>
      <c r="O174" s="382"/>
      <c r="P174" s="382"/>
      <c r="Q174" s="382"/>
      <c r="R174" s="382"/>
      <c r="S174" s="382"/>
      <c r="T174" s="372"/>
      <c r="U174" s="372"/>
      <c r="V174" s="372"/>
      <c r="W174" s="372"/>
      <c r="X174" s="392"/>
      <c r="Y174" s="392"/>
      <c r="Z174" s="372"/>
      <c r="AA174" s="389"/>
    </row>
    <row r="175" spans="1:27" ht="37.5">
      <c r="A175" s="431"/>
      <c r="B175" s="402"/>
      <c r="C175" s="418"/>
      <c r="D175" s="11" t="s">
        <v>35</v>
      </c>
      <c r="E175" s="202"/>
      <c r="F175" s="208" t="s">
        <v>394</v>
      </c>
      <c r="G175" s="419"/>
      <c r="H175" s="429"/>
      <c r="I175" s="427"/>
      <c r="J175" s="382"/>
      <c r="K175" s="382"/>
      <c r="L175" s="382"/>
      <c r="M175" s="427"/>
      <c r="N175" s="382"/>
      <c r="O175" s="382"/>
      <c r="P175" s="382"/>
      <c r="Q175" s="382"/>
      <c r="R175" s="382"/>
      <c r="S175" s="382"/>
      <c r="T175" s="372"/>
      <c r="U175" s="372"/>
      <c r="V175" s="372"/>
      <c r="W175" s="372"/>
      <c r="X175" s="392"/>
      <c r="Y175" s="392"/>
      <c r="Z175" s="372"/>
      <c r="AA175" s="389"/>
    </row>
    <row r="176" spans="1:27" ht="37.5">
      <c r="A176" s="431"/>
      <c r="B176" s="402"/>
      <c r="C176" s="418"/>
      <c r="D176" s="11" t="s">
        <v>35</v>
      </c>
      <c r="E176" s="202"/>
      <c r="F176" s="208" t="s">
        <v>395</v>
      </c>
      <c r="G176" s="419"/>
      <c r="H176" s="429"/>
      <c r="I176" s="427"/>
      <c r="J176" s="382"/>
      <c r="K176" s="382"/>
      <c r="L176" s="382"/>
      <c r="M176" s="427"/>
      <c r="N176" s="382"/>
      <c r="O176" s="382"/>
      <c r="P176" s="382"/>
      <c r="Q176" s="382"/>
      <c r="R176" s="382"/>
      <c r="S176" s="382"/>
      <c r="T176" s="372"/>
      <c r="U176" s="372"/>
      <c r="V176" s="372"/>
      <c r="W176" s="372"/>
      <c r="X176" s="392"/>
      <c r="Y176" s="392"/>
      <c r="Z176" s="372"/>
      <c r="AA176" s="389"/>
    </row>
    <row r="177" spans="1:27" ht="37.5">
      <c r="A177" s="431"/>
      <c r="B177" s="402"/>
      <c r="C177" s="418"/>
      <c r="D177" s="11" t="s">
        <v>35</v>
      </c>
      <c r="E177" s="202"/>
      <c r="F177" s="208" t="s">
        <v>396</v>
      </c>
      <c r="G177" s="419"/>
      <c r="H177" s="429"/>
      <c r="I177" s="427"/>
      <c r="J177" s="382"/>
      <c r="K177" s="382"/>
      <c r="L177" s="382"/>
      <c r="M177" s="427"/>
      <c r="N177" s="382"/>
      <c r="O177" s="382"/>
      <c r="P177" s="382"/>
      <c r="Q177" s="382"/>
      <c r="R177" s="382"/>
      <c r="S177" s="382"/>
      <c r="T177" s="372"/>
      <c r="U177" s="372"/>
      <c r="V177" s="372"/>
      <c r="W177" s="372"/>
      <c r="X177" s="392"/>
      <c r="Y177" s="392"/>
      <c r="Z177" s="372"/>
      <c r="AA177" s="389"/>
    </row>
    <row r="178" spans="1:27" ht="56.25">
      <c r="A178" s="431"/>
      <c r="B178" s="402"/>
      <c r="C178" s="418"/>
      <c r="D178" s="11" t="s">
        <v>35</v>
      </c>
      <c r="E178" s="202"/>
      <c r="F178" s="208" t="s">
        <v>397</v>
      </c>
      <c r="G178" s="419"/>
      <c r="H178" s="429"/>
      <c r="I178" s="427"/>
      <c r="J178" s="382"/>
      <c r="K178" s="382"/>
      <c r="L178" s="382"/>
      <c r="M178" s="427"/>
      <c r="N178" s="382"/>
      <c r="O178" s="382"/>
      <c r="P178" s="382"/>
      <c r="Q178" s="382"/>
      <c r="R178" s="382"/>
      <c r="S178" s="382"/>
      <c r="T178" s="372"/>
      <c r="U178" s="372"/>
      <c r="V178" s="372"/>
      <c r="W178" s="372"/>
      <c r="X178" s="392"/>
      <c r="Y178" s="392"/>
      <c r="Z178" s="372"/>
      <c r="AA178" s="389"/>
    </row>
    <row r="179" spans="1:27" ht="37.5">
      <c r="A179" s="431"/>
      <c r="B179" s="402"/>
      <c r="C179" s="418"/>
      <c r="D179" s="11" t="s">
        <v>35</v>
      </c>
      <c r="E179" s="202"/>
      <c r="F179" s="208" t="s">
        <v>398</v>
      </c>
      <c r="G179" s="419"/>
      <c r="H179" s="429"/>
      <c r="I179" s="427"/>
      <c r="J179" s="382"/>
      <c r="K179" s="382"/>
      <c r="L179" s="382"/>
      <c r="M179" s="427"/>
      <c r="N179" s="382"/>
      <c r="O179" s="382"/>
      <c r="P179" s="382"/>
      <c r="Q179" s="382"/>
      <c r="R179" s="382"/>
      <c r="S179" s="382"/>
      <c r="T179" s="372"/>
      <c r="U179" s="372"/>
      <c r="V179" s="372"/>
      <c r="W179" s="372"/>
      <c r="X179" s="392"/>
      <c r="Y179" s="392"/>
      <c r="Z179" s="372"/>
      <c r="AA179" s="389"/>
    </row>
    <row r="180" spans="1:27">
      <c r="A180" s="431"/>
      <c r="B180" s="402"/>
      <c r="C180" s="418"/>
      <c r="D180" s="11" t="s">
        <v>35</v>
      </c>
      <c r="E180" s="202"/>
      <c r="F180" s="208" t="s">
        <v>399</v>
      </c>
      <c r="G180" s="419"/>
      <c r="H180" s="429"/>
      <c r="I180" s="427"/>
      <c r="J180" s="382"/>
      <c r="K180" s="382"/>
      <c r="L180" s="382"/>
      <c r="M180" s="427"/>
      <c r="N180" s="382"/>
      <c r="O180" s="382"/>
      <c r="P180" s="382"/>
      <c r="Q180" s="382"/>
      <c r="R180" s="382"/>
      <c r="S180" s="382"/>
      <c r="T180" s="372"/>
      <c r="U180" s="372"/>
      <c r="V180" s="372"/>
      <c r="W180" s="372"/>
      <c r="X180" s="392"/>
      <c r="Y180" s="392"/>
      <c r="Z180" s="372"/>
      <c r="AA180" s="389"/>
    </row>
    <row r="181" spans="1:27">
      <c r="A181" s="431"/>
      <c r="B181" s="402"/>
      <c r="C181" s="418"/>
      <c r="D181" s="11" t="s">
        <v>35</v>
      </c>
      <c r="E181" s="202"/>
      <c r="F181" s="208" t="s">
        <v>400</v>
      </c>
      <c r="G181" s="419"/>
      <c r="H181" s="429"/>
      <c r="I181" s="427"/>
      <c r="J181" s="382"/>
      <c r="K181" s="382"/>
      <c r="L181" s="382"/>
      <c r="M181" s="427"/>
      <c r="N181" s="382"/>
      <c r="O181" s="382"/>
      <c r="P181" s="382"/>
      <c r="Q181" s="382"/>
      <c r="R181" s="382"/>
      <c r="S181" s="382"/>
      <c r="T181" s="372"/>
      <c r="U181" s="372"/>
      <c r="V181" s="372"/>
      <c r="W181" s="372"/>
      <c r="X181" s="392"/>
      <c r="Y181" s="392"/>
      <c r="Z181" s="372"/>
      <c r="AA181" s="389"/>
    </row>
    <row r="182" spans="1:27" ht="56.25">
      <c r="A182" s="431"/>
      <c r="B182" s="402"/>
      <c r="C182" s="418"/>
      <c r="D182" s="11" t="s">
        <v>35</v>
      </c>
      <c r="E182" s="202"/>
      <c r="F182" s="208" t="s">
        <v>401</v>
      </c>
      <c r="G182" s="419"/>
      <c r="H182" s="429"/>
      <c r="I182" s="427"/>
      <c r="J182" s="382"/>
      <c r="K182" s="382"/>
      <c r="L182" s="382"/>
      <c r="M182" s="427"/>
      <c r="N182" s="382"/>
      <c r="O182" s="382"/>
      <c r="P182" s="382"/>
      <c r="Q182" s="382"/>
      <c r="R182" s="382"/>
      <c r="S182" s="382"/>
      <c r="T182" s="372"/>
      <c r="U182" s="372"/>
      <c r="V182" s="372"/>
      <c r="W182" s="372"/>
      <c r="X182" s="392"/>
      <c r="Y182" s="392"/>
      <c r="Z182" s="372"/>
      <c r="AA182" s="389"/>
    </row>
    <row r="183" spans="1:27" ht="56.25">
      <c r="A183" s="431"/>
      <c r="B183" s="402"/>
      <c r="C183" s="418"/>
      <c r="D183" s="11" t="s">
        <v>35</v>
      </c>
      <c r="E183" s="202"/>
      <c r="F183" s="208" t="s">
        <v>402</v>
      </c>
      <c r="G183" s="419"/>
      <c r="H183" s="429"/>
      <c r="I183" s="427"/>
      <c r="J183" s="382"/>
      <c r="K183" s="382"/>
      <c r="L183" s="382"/>
      <c r="M183" s="427"/>
      <c r="N183" s="382"/>
      <c r="O183" s="382"/>
      <c r="P183" s="382"/>
      <c r="Q183" s="382"/>
      <c r="R183" s="382"/>
      <c r="S183" s="382"/>
      <c r="T183" s="372"/>
      <c r="U183" s="372"/>
      <c r="V183" s="372"/>
      <c r="W183" s="372"/>
      <c r="X183" s="392"/>
      <c r="Y183" s="392"/>
      <c r="Z183" s="372"/>
      <c r="AA183" s="389"/>
    </row>
    <row r="184" spans="1:27" ht="56.25">
      <c r="A184" s="431"/>
      <c r="B184" s="402"/>
      <c r="C184" s="418"/>
      <c r="D184" s="11" t="s">
        <v>35</v>
      </c>
      <c r="E184" s="202"/>
      <c r="F184" s="208" t="s">
        <v>403</v>
      </c>
      <c r="G184" s="419"/>
      <c r="H184" s="429"/>
      <c r="I184" s="427"/>
      <c r="J184" s="382"/>
      <c r="K184" s="382"/>
      <c r="L184" s="382"/>
      <c r="M184" s="427"/>
      <c r="N184" s="382"/>
      <c r="O184" s="382"/>
      <c r="P184" s="382"/>
      <c r="Q184" s="382"/>
      <c r="R184" s="382"/>
      <c r="S184" s="382"/>
      <c r="T184" s="372"/>
      <c r="U184" s="372"/>
      <c r="V184" s="372"/>
      <c r="W184" s="372"/>
      <c r="X184" s="392"/>
      <c r="Y184" s="392"/>
      <c r="Z184" s="372"/>
      <c r="AA184" s="389"/>
    </row>
    <row r="185" spans="1:27" ht="37.5">
      <c r="A185" s="431"/>
      <c r="B185" s="402"/>
      <c r="C185" s="418"/>
      <c r="D185" s="11" t="s">
        <v>35</v>
      </c>
      <c r="E185" s="202"/>
      <c r="F185" s="208" t="s">
        <v>404</v>
      </c>
      <c r="G185" s="419"/>
      <c r="H185" s="429"/>
      <c r="I185" s="427"/>
      <c r="J185" s="382"/>
      <c r="K185" s="382"/>
      <c r="L185" s="382"/>
      <c r="M185" s="427"/>
      <c r="N185" s="382"/>
      <c r="O185" s="382"/>
      <c r="P185" s="382"/>
      <c r="Q185" s="382"/>
      <c r="R185" s="382"/>
      <c r="S185" s="382"/>
      <c r="T185" s="372"/>
      <c r="U185" s="372"/>
      <c r="V185" s="372"/>
      <c r="W185" s="372"/>
      <c r="X185" s="392"/>
      <c r="Y185" s="392"/>
      <c r="Z185" s="372"/>
      <c r="AA185" s="389"/>
    </row>
    <row r="186" spans="1:27" ht="37.5">
      <c r="A186" s="431"/>
      <c r="B186" s="402"/>
      <c r="C186" s="418"/>
      <c r="D186" s="11" t="s">
        <v>35</v>
      </c>
      <c r="E186" s="202"/>
      <c r="F186" s="204" t="s">
        <v>405</v>
      </c>
      <c r="G186" s="419"/>
      <c r="H186" s="429"/>
      <c r="I186" s="427"/>
      <c r="J186" s="382"/>
      <c r="K186" s="382"/>
      <c r="L186" s="382"/>
      <c r="M186" s="427"/>
      <c r="N186" s="382"/>
      <c r="O186" s="382"/>
      <c r="P186" s="382"/>
      <c r="Q186" s="382"/>
      <c r="R186" s="382"/>
      <c r="S186" s="382"/>
      <c r="T186" s="372"/>
      <c r="U186" s="372"/>
      <c r="V186" s="372"/>
      <c r="W186" s="372"/>
      <c r="X186" s="392"/>
      <c r="Y186" s="392"/>
      <c r="Z186" s="372"/>
      <c r="AA186" s="389"/>
    </row>
    <row r="187" spans="1:27" ht="37.5">
      <c r="A187" s="431"/>
      <c r="B187" s="402"/>
      <c r="C187" s="418"/>
      <c r="D187" s="11" t="s">
        <v>35</v>
      </c>
      <c r="E187" s="202"/>
      <c r="F187" s="204" t="s">
        <v>406</v>
      </c>
      <c r="G187" s="419"/>
      <c r="H187" s="429"/>
      <c r="I187" s="427"/>
      <c r="J187" s="382"/>
      <c r="K187" s="382"/>
      <c r="L187" s="382"/>
      <c r="M187" s="427"/>
      <c r="N187" s="382"/>
      <c r="O187" s="382"/>
      <c r="P187" s="382"/>
      <c r="Q187" s="382"/>
      <c r="R187" s="382"/>
      <c r="S187" s="382"/>
      <c r="T187" s="372"/>
      <c r="U187" s="372"/>
      <c r="V187" s="372"/>
      <c r="W187" s="372"/>
      <c r="X187" s="392"/>
      <c r="Y187" s="392"/>
      <c r="Z187" s="372"/>
      <c r="AA187" s="389"/>
    </row>
    <row r="188" spans="1:27" ht="37.5">
      <c r="A188" s="431"/>
      <c r="B188" s="402"/>
      <c r="C188" s="418"/>
      <c r="D188" s="11" t="s">
        <v>35</v>
      </c>
      <c r="E188" s="202"/>
      <c r="F188" s="204" t="s">
        <v>407</v>
      </c>
      <c r="G188" s="419"/>
      <c r="H188" s="429"/>
      <c r="I188" s="427"/>
      <c r="J188" s="382"/>
      <c r="K188" s="382"/>
      <c r="L188" s="382"/>
      <c r="M188" s="427"/>
      <c r="N188" s="382"/>
      <c r="O188" s="382"/>
      <c r="P188" s="382"/>
      <c r="Q188" s="382"/>
      <c r="R188" s="382"/>
      <c r="S188" s="382"/>
      <c r="T188" s="372"/>
      <c r="U188" s="372"/>
      <c r="V188" s="372"/>
      <c r="W188" s="372"/>
      <c r="X188" s="392"/>
      <c r="Y188" s="392"/>
      <c r="Z188" s="372"/>
      <c r="AA188" s="389"/>
    </row>
    <row r="189" spans="1:27" ht="37.5">
      <c r="A189" s="431"/>
      <c r="B189" s="402"/>
      <c r="C189" s="418"/>
      <c r="D189" s="11" t="s">
        <v>35</v>
      </c>
      <c r="E189" s="202"/>
      <c r="F189" s="204" t="s">
        <v>408</v>
      </c>
      <c r="G189" s="419"/>
      <c r="H189" s="429"/>
      <c r="I189" s="427"/>
      <c r="J189" s="382"/>
      <c r="K189" s="382"/>
      <c r="L189" s="382"/>
      <c r="M189" s="427"/>
      <c r="N189" s="382"/>
      <c r="O189" s="382"/>
      <c r="P189" s="382"/>
      <c r="Q189" s="382"/>
      <c r="R189" s="382"/>
      <c r="S189" s="382"/>
      <c r="T189" s="372"/>
      <c r="U189" s="372"/>
      <c r="V189" s="372"/>
      <c r="W189" s="372"/>
      <c r="X189" s="392"/>
      <c r="Y189" s="392"/>
      <c r="Z189" s="372"/>
      <c r="AA189" s="389"/>
    </row>
    <row r="190" spans="1:27">
      <c r="A190" s="431"/>
      <c r="B190" s="402"/>
      <c r="C190" s="418"/>
      <c r="D190" s="11" t="s">
        <v>35</v>
      </c>
      <c r="E190" s="202"/>
      <c r="F190" s="204" t="s">
        <v>409</v>
      </c>
      <c r="G190" s="419"/>
      <c r="H190" s="429"/>
      <c r="I190" s="427"/>
      <c r="J190" s="382"/>
      <c r="K190" s="382"/>
      <c r="L190" s="382"/>
      <c r="M190" s="427"/>
      <c r="N190" s="382"/>
      <c r="O190" s="382"/>
      <c r="P190" s="382"/>
      <c r="Q190" s="382"/>
      <c r="R190" s="382"/>
      <c r="S190" s="382"/>
      <c r="T190" s="372"/>
      <c r="U190" s="372"/>
      <c r="V190" s="372"/>
      <c r="W190" s="372"/>
      <c r="X190" s="392"/>
      <c r="Y190" s="392"/>
      <c r="Z190" s="372"/>
      <c r="AA190" s="389"/>
    </row>
    <row r="191" spans="1:27" ht="56.25">
      <c r="A191" s="431"/>
      <c r="B191" s="402"/>
      <c r="C191" s="418"/>
      <c r="D191" s="11" t="s">
        <v>35</v>
      </c>
      <c r="E191" s="202"/>
      <c r="F191" s="204" t="s">
        <v>410</v>
      </c>
      <c r="G191" s="419"/>
      <c r="H191" s="429"/>
      <c r="I191" s="427"/>
      <c r="J191" s="382"/>
      <c r="K191" s="382"/>
      <c r="L191" s="382"/>
      <c r="M191" s="427"/>
      <c r="N191" s="382"/>
      <c r="O191" s="382"/>
      <c r="P191" s="382"/>
      <c r="Q191" s="382"/>
      <c r="R191" s="382"/>
      <c r="S191" s="382"/>
      <c r="T191" s="372"/>
      <c r="U191" s="372"/>
      <c r="V191" s="372"/>
      <c r="W191" s="372"/>
      <c r="X191" s="392"/>
      <c r="Y191" s="392"/>
      <c r="Z191" s="372"/>
      <c r="AA191" s="389"/>
    </row>
    <row r="192" spans="1:27" ht="56.25">
      <c r="A192" s="431"/>
      <c r="B192" s="402"/>
      <c r="C192" s="418"/>
      <c r="D192" s="11" t="s">
        <v>35</v>
      </c>
      <c r="E192" s="202"/>
      <c r="F192" s="204" t="s">
        <v>411</v>
      </c>
      <c r="G192" s="419"/>
      <c r="H192" s="429"/>
      <c r="I192" s="427"/>
      <c r="J192" s="382"/>
      <c r="K192" s="382"/>
      <c r="L192" s="382"/>
      <c r="M192" s="427"/>
      <c r="N192" s="382"/>
      <c r="O192" s="382"/>
      <c r="P192" s="382"/>
      <c r="Q192" s="382"/>
      <c r="R192" s="382"/>
      <c r="S192" s="382"/>
      <c r="T192" s="372"/>
      <c r="U192" s="372"/>
      <c r="V192" s="372"/>
      <c r="W192" s="372"/>
      <c r="X192" s="392"/>
      <c r="Y192" s="392"/>
      <c r="Z192" s="372"/>
      <c r="AA192" s="389"/>
    </row>
    <row r="193" spans="1:27" ht="37.5">
      <c r="A193" s="431"/>
      <c r="B193" s="402"/>
      <c r="C193" s="418"/>
      <c r="D193" s="11" t="s">
        <v>35</v>
      </c>
      <c r="E193" s="202"/>
      <c r="F193" s="204" t="s">
        <v>412</v>
      </c>
      <c r="G193" s="419"/>
      <c r="H193" s="429"/>
      <c r="I193" s="427"/>
      <c r="J193" s="382"/>
      <c r="K193" s="382"/>
      <c r="L193" s="382"/>
      <c r="M193" s="427"/>
      <c r="N193" s="382"/>
      <c r="O193" s="382"/>
      <c r="P193" s="382"/>
      <c r="Q193" s="382"/>
      <c r="R193" s="382"/>
      <c r="S193" s="382"/>
      <c r="T193" s="372"/>
      <c r="U193" s="372"/>
      <c r="V193" s="372"/>
      <c r="W193" s="372"/>
      <c r="X193" s="392"/>
      <c r="Y193" s="392"/>
      <c r="Z193" s="372"/>
      <c r="AA193" s="389"/>
    </row>
    <row r="194" spans="1:27" ht="37.5">
      <c r="A194" s="431"/>
      <c r="B194" s="402"/>
      <c r="C194" s="418"/>
      <c r="D194" s="11" t="s">
        <v>35</v>
      </c>
      <c r="E194" s="202"/>
      <c r="F194" s="204" t="s">
        <v>413</v>
      </c>
      <c r="G194" s="419"/>
      <c r="H194" s="429"/>
      <c r="I194" s="427"/>
      <c r="J194" s="382"/>
      <c r="K194" s="382"/>
      <c r="L194" s="382"/>
      <c r="M194" s="427"/>
      <c r="N194" s="382"/>
      <c r="O194" s="382"/>
      <c r="P194" s="382"/>
      <c r="Q194" s="382"/>
      <c r="R194" s="382"/>
      <c r="S194" s="382"/>
      <c r="T194" s="372"/>
      <c r="U194" s="372"/>
      <c r="V194" s="372"/>
      <c r="W194" s="372"/>
      <c r="X194" s="392"/>
      <c r="Y194" s="392"/>
      <c r="Z194" s="372"/>
      <c r="AA194" s="389"/>
    </row>
    <row r="195" spans="1:27" ht="56.25">
      <c r="A195" s="431"/>
      <c r="B195" s="402"/>
      <c r="C195" s="418"/>
      <c r="D195" s="11" t="s">
        <v>35</v>
      </c>
      <c r="E195" s="202"/>
      <c r="F195" s="204" t="s">
        <v>414</v>
      </c>
      <c r="G195" s="419"/>
      <c r="H195" s="429"/>
      <c r="I195" s="427"/>
      <c r="J195" s="382"/>
      <c r="K195" s="382"/>
      <c r="L195" s="382"/>
      <c r="M195" s="427"/>
      <c r="N195" s="382"/>
      <c r="O195" s="382"/>
      <c r="P195" s="382"/>
      <c r="Q195" s="382"/>
      <c r="R195" s="382"/>
      <c r="S195" s="382"/>
      <c r="T195" s="372"/>
      <c r="U195" s="372"/>
      <c r="V195" s="372"/>
      <c r="W195" s="372"/>
      <c r="X195" s="392"/>
      <c r="Y195" s="392"/>
      <c r="Z195" s="372"/>
      <c r="AA195" s="389"/>
    </row>
    <row r="196" spans="1:27" ht="37.5">
      <c r="A196" s="431"/>
      <c r="B196" s="402"/>
      <c r="C196" s="418"/>
      <c r="D196" s="11" t="s">
        <v>35</v>
      </c>
      <c r="E196" s="202"/>
      <c r="F196" s="204" t="s">
        <v>415</v>
      </c>
      <c r="G196" s="419"/>
      <c r="H196" s="429"/>
      <c r="I196" s="427"/>
      <c r="J196" s="382"/>
      <c r="K196" s="382"/>
      <c r="L196" s="382"/>
      <c r="M196" s="427"/>
      <c r="N196" s="382"/>
      <c r="O196" s="382"/>
      <c r="P196" s="382"/>
      <c r="Q196" s="382"/>
      <c r="R196" s="382"/>
      <c r="S196" s="382"/>
      <c r="T196" s="372"/>
      <c r="U196" s="372"/>
      <c r="V196" s="372"/>
      <c r="W196" s="372"/>
      <c r="X196" s="392"/>
      <c r="Y196" s="392"/>
      <c r="Z196" s="372"/>
      <c r="AA196" s="389"/>
    </row>
    <row r="197" spans="1:27" ht="56.25">
      <c r="A197" s="431"/>
      <c r="B197" s="402"/>
      <c r="C197" s="418"/>
      <c r="D197" s="11" t="s">
        <v>35</v>
      </c>
      <c r="E197" s="202"/>
      <c r="F197" s="204" t="s">
        <v>416</v>
      </c>
      <c r="G197" s="419"/>
      <c r="H197" s="429"/>
      <c r="I197" s="427"/>
      <c r="J197" s="382"/>
      <c r="K197" s="382"/>
      <c r="L197" s="382"/>
      <c r="M197" s="427"/>
      <c r="N197" s="382"/>
      <c r="O197" s="382"/>
      <c r="P197" s="382"/>
      <c r="Q197" s="382"/>
      <c r="R197" s="382"/>
      <c r="S197" s="382"/>
      <c r="T197" s="372"/>
      <c r="U197" s="372"/>
      <c r="V197" s="372"/>
      <c r="W197" s="372"/>
      <c r="X197" s="392"/>
      <c r="Y197" s="392"/>
      <c r="Z197" s="372"/>
      <c r="AA197" s="389"/>
    </row>
    <row r="198" spans="1:27" ht="37.5">
      <c r="A198" s="431"/>
      <c r="B198" s="402"/>
      <c r="C198" s="418"/>
      <c r="D198" s="11" t="s">
        <v>35</v>
      </c>
      <c r="E198" s="202"/>
      <c r="F198" s="204" t="s">
        <v>417</v>
      </c>
      <c r="G198" s="419"/>
      <c r="H198" s="429"/>
      <c r="I198" s="427"/>
      <c r="J198" s="382"/>
      <c r="K198" s="382"/>
      <c r="L198" s="382"/>
      <c r="M198" s="427"/>
      <c r="N198" s="382"/>
      <c r="O198" s="382"/>
      <c r="P198" s="382"/>
      <c r="Q198" s="382"/>
      <c r="R198" s="382"/>
      <c r="S198" s="382"/>
      <c r="T198" s="372"/>
      <c r="U198" s="372"/>
      <c r="V198" s="372"/>
      <c r="W198" s="372"/>
      <c r="X198" s="392"/>
      <c r="Y198" s="392"/>
      <c r="Z198" s="372"/>
      <c r="AA198" s="389"/>
    </row>
    <row r="199" spans="1:27" ht="37.5">
      <c r="A199" s="431"/>
      <c r="B199" s="402"/>
      <c r="C199" s="418"/>
      <c r="D199" s="11" t="s">
        <v>35</v>
      </c>
      <c r="E199" s="202"/>
      <c r="F199" s="204" t="s">
        <v>418</v>
      </c>
      <c r="G199" s="419"/>
      <c r="H199" s="429"/>
      <c r="I199" s="427"/>
      <c r="J199" s="382"/>
      <c r="K199" s="382"/>
      <c r="L199" s="382"/>
      <c r="M199" s="427"/>
      <c r="N199" s="382"/>
      <c r="O199" s="382"/>
      <c r="P199" s="382"/>
      <c r="Q199" s="382"/>
      <c r="R199" s="382"/>
      <c r="S199" s="382"/>
      <c r="T199" s="372"/>
      <c r="U199" s="372"/>
      <c r="V199" s="372"/>
      <c r="W199" s="372"/>
      <c r="X199" s="392"/>
      <c r="Y199" s="392"/>
      <c r="Z199" s="372"/>
      <c r="AA199" s="389"/>
    </row>
    <row r="200" spans="1:27" ht="37.5">
      <c r="A200" s="431"/>
      <c r="B200" s="402"/>
      <c r="C200" s="418"/>
      <c r="D200" s="11" t="s">
        <v>35</v>
      </c>
      <c r="E200" s="202"/>
      <c r="F200" s="204" t="s">
        <v>419</v>
      </c>
      <c r="G200" s="419"/>
      <c r="H200" s="429"/>
      <c r="I200" s="427"/>
      <c r="J200" s="382"/>
      <c r="K200" s="382"/>
      <c r="L200" s="382"/>
      <c r="M200" s="427"/>
      <c r="N200" s="382"/>
      <c r="O200" s="382"/>
      <c r="P200" s="382"/>
      <c r="Q200" s="382"/>
      <c r="R200" s="382"/>
      <c r="S200" s="382"/>
      <c r="T200" s="372"/>
      <c r="U200" s="372"/>
      <c r="V200" s="372"/>
      <c r="W200" s="372"/>
      <c r="X200" s="392"/>
      <c r="Y200" s="392"/>
      <c r="Z200" s="372"/>
      <c r="AA200" s="389"/>
    </row>
    <row r="201" spans="1:27" ht="37.5">
      <c r="A201" s="431"/>
      <c r="B201" s="402"/>
      <c r="C201" s="418"/>
      <c r="D201" s="11" t="s">
        <v>35</v>
      </c>
      <c r="E201" s="202"/>
      <c r="F201" s="204" t="s">
        <v>420</v>
      </c>
      <c r="G201" s="419"/>
      <c r="H201" s="429"/>
      <c r="I201" s="427"/>
      <c r="J201" s="382"/>
      <c r="K201" s="382"/>
      <c r="L201" s="382"/>
      <c r="M201" s="427"/>
      <c r="N201" s="382"/>
      <c r="O201" s="382"/>
      <c r="P201" s="382"/>
      <c r="Q201" s="382"/>
      <c r="R201" s="382"/>
      <c r="S201" s="382"/>
      <c r="T201" s="372"/>
      <c r="U201" s="372"/>
      <c r="V201" s="372"/>
      <c r="W201" s="372"/>
      <c r="X201" s="392"/>
      <c r="Y201" s="392"/>
      <c r="Z201" s="372"/>
      <c r="AA201" s="389"/>
    </row>
    <row r="202" spans="1:27" ht="37.5">
      <c r="A202" s="431"/>
      <c r="B202" s="402"/>
      <c r="C202" s="418"/>
      <c r="D202" s="11" t="s">
        <v>35</v>
      </c>
      <c r="E202" s="202"/>
      <c r="F202" s="204" t="s">
        <v>421</v>
      </c>
      <c r="G202" s="419"/>
      <c r="H202" s="429"/>
      <c r="I202" s="427"/>
      <c r="J202" s="382"/>
      <c r="K202" s="382"/>
      <c r="L202" s="382"/>
      <c r="M202" s="427"/>
      <c r="N202" s="382"/>
      <c r="O202" s="382"/>
      <c r="P202" s="382"/>
      <c r="Q202" s="382"/>
      <c r="R202" s="382"/>
      <c r="S202" s="382"/>
      <c r="T202" s="372"/>
      <c r="U202" s="372"/>
      <c r="V202" s="372"/>
      <c r="W202" s="372"/>
      <c r="X202" s="392"/>
      <c r="Y202" s="392"/>
      <c r="Z202" s="372"/>
      <c r="AA202" s="389"/>
    </row>
    <row r="203" spans="1:27" ht="37.5">
      <c r="A203" s="431"/>
      <c r="B203" s="402"/>
      <c r="C203" s="418"/>
      <c r="D203" s="11" t="s">
        <v>35</v>
      </c>
      <c r="E203" s="202"/>
      <c r="F203" s="204" t="s">
        <v>422</v>
      </c>
      <c r="G203" s="419"/>
      <c r="H203" s="429"/>
      <c r="I203" s="427"/>
      <c r="J203" s="382"/>
      <c r="K203" s="382"/>
      <c r="L203" s="382"/>
      <c r="M203" s="427"/>
      <c r="N203" s="382"/>
      <c r="O203" s="382"/>
      <c r="P203" s="382"/>
      <c r="Q203" s="382"/>
      <c r="R203" s="382"/>
      <c r="S203" s="382"/>
      <c r="T203" s="372"/>
      <c r="U203" s="372"/>
      <c r="V203" s="372"/>
      <c r="W203" s="372"/>
      <c r="X203" s="392"/>
      <c r="Y203" s="392"/>
      <c r="Z203" s="372"/>
      <c r="AA203" s="389"/>
    </row>
    <row r="204" spans="1:27" ht="37.5">
      <c r="A204" s="431"/>
      <c r="B204" s="402"/>
      <c r="C204" s="418"/>
      <c r="D204" s="11" t="s">
        <v>35</v>
      </c>
      <c r="E204" s="202"/>
      <c r="F204" s="208" t="s">
        <v>423</v>
      </c>
      <c r="G204" s="419"/>
      <c r="H204" s="429"/>
      <c r="I204" s="427"/>
      <c r="J204" s="382"/>
      <c r="K204" s="382"/>
      <c r="L204" s="382"/>
      <c r="M204" s="427"/>
      <c r="N204" s="382"/>
      <c r="O204" s="382"/>
      <c r="P204" s="382"/>
      <c r="Q204" s="382"/>
      <c r="R204" s="382"/>
      <c r="S204" s="382"/>
      <c r="T204" s="372"/>
      <c r="U204" s="372"/>
      <c r="V204" s="372"/>
      <c r="W204" s="372"/>
      <c r="X204" s="392"/>
      <c r="Y204" s="392"/>
      <c r="Z204" s="372"/>
      <c r="AA204" s="389"/>
    </row>
    <row r="205" spans="1:27" ht="56.25">
      <c r="A205" s="431"/>
      <c r="B205" s="402"/>
      <c r="C205" s="418"/>
      <c r="D205" s="11" t="s">
        <v>35</v>
      </c>
      <c r="E205" s="202"/>
      <c r="F205" s="208" t="s">
        <v>424</v>
      </c>
      <c r="G205" s="419"/>
      <c r="H205" s="429"/>
      <c r="I205" s="427"/>
      <c r="J205" s="382"/>
      <c r="K205" s="382"/>
      <c r="L205" s="382"/>
      <c r="M205" s="427"/>
      <c r="N205" s="382"/>
      <c r="O205" s="382"/>
      <c r="P205" s="382"/>
      <c r="Q205" s="382"/>
      <c r="R205" s="382"/>
      <c r="S205" s="382"/>
      <c r="T205" s="372"/>
      <c r="U205" s="372"/>
      <c r="V205" s="372"/>
      <c r="W205" s="372"/>
      <c r="X205" s="392"/>
      <c r="Y205" s="392"/>
      <c r="Z205" s="372"/>
      <c r="AA205" s="389"/>
    </row>
    <row r="206" spans="1:27" ht="56.25">
      <c r="A206" s="431"/>
      <c r="B206" s="402"/>
      <c r="C206" s="418"/>
      <c r="D206" s="11" t="s">
        <v>35</v>
      </c>
      <c r="E206" s="202"/>
      <c r="F206" s="208" t="s">
        <v>425</v>
      </c>
      <c r="G206" s="419"/>
      <c r="H206" s="429"/>
      <c r="I206" s="427"/>
      <c r="J206" s="382"/>
      <c r="K206" s="382"/>
      <c r="L206" s="382"/>
      <c r="M206" s="427"/>
      <c r="N206" s="382"/>
      <c r="O206" s="382"/>
      <c r="P206" s="382"/>
      <c r="Q206" s="382"/>
      <c r="R206" s="382"/>
      <c r="S206" s="382"/>
      <c r="T206" s="372"/>
      <c r="U206" s="372"/>
      <c r="V206" s="372"/>
      <c r="W206" s="372"/>
      <c r="X206" s="392"/>
      <c r="Y206" s="392"/>
      <c r="Z206" s="372"/>
      <c r="AA206" s="389"/>
    </row>
    <row r="207" spans="1:27" ht="37.5">
      <c r="A207" s="431"/>
      <c r="B207" s="402"/>
      <c r="C207" s="418"/>
      <c r="D207" s="11" t="s">
        <v>35</v>
      </c>
      <c r="E207" s="202"/>
      <c r="F207" s="208" t="s">
        <v>426</v>
      </c>
      <c r="G207" s="419"/>
      <c r="H207" s="429"/>
      <c r="I207" s="427"/>
      <c r="J207" s="382"/>
      <c r="K207" s="382"/>
      <c r="L207" s="382"/>
      <c r="M207" s="427"/>
      <c r="N207" s="382"/>
      <c r="O207" s="382"/>
      <c r="P207" s="382"/>
      <c r="Q207" s="382"/>
      <c r="R207" s="382"/>
      <c r="S207" s="382"/>
      <c r="T207" s="372"/>
      <c r="U207" s="372"/>
      <c r="V207" s="372"/>
      <c r="W207" s="372"/>
      <c r="X207" s="392"/>
      <c r="Y207" s="392"/>
      <c r="Z207" s="372"/>
      <c r="AA207" s="389"/>
    </row>
    <row r="208" spans="1:27" ht="37.5">
      <c r="A208" s="431"/>
      <c r="B208" s="402"/>
      <c r="C208" s="418"/>
      <c r="D208" s="11" t="s">
        <v>35</v>
      </c>
      <c r="E208" s="202"/>
      <c r="F208" s="208" t="s">
        <v>427</v>
      </c>
      <c r="G208" s="419"/>
      <c r="H208" s="429"/>
      <c r="I208" s="427"/>
      <c r="J208" s="382"/>
      <c r="K208" s="382"/>
      <c r="L208" s="382"/>
      <c r="M208" s="427"/>
      <c r="N208" s="382"/>
      <c r="O208" s="382"/>
      <c r="P208" s="382"/>
      <c r="Q208" s="382"/>
      <c r="R208" s="382"/>
      <c r="S208" s="382"/>
      <c r="T208" s="372"/>
      <c r="U208" s="372"/>
      <c r="V208" s="372"/>
      <c r="W208" s="372"/>
      <c r="X208" s="392"/>
      <c r="Y208" s="392"/>
      <c r="Z208" s="372"/>
      <c r="AA208" s="389"/>
    </row>
    <row r="209" spans="1:27" ht="37.5">
      <c r="A209" s="431"/>
      <c r="B209" s="402"/>
      <c r="C209" s="418"/>
      <c r="D209" s="11" t="s">
        <v>35</v>
      </c>
      <c r="E209" s="202"/>
      <c r="F209" s="208" t="s">
        <v>428</v>
      </c>
      <c r="G209" s="419"/>
      <c r="H209" s="429"/>
      <c r="I209" s="427"/>
      <c r="J209" s="382"/>
      <c r="K209" s="382"/>
      <c r="L209" s="382"/>
      <c r="M209" s="427"/>
      <c r="N209" s="382"/>
      <c r="O209" s="382"/>
      <c r="P209" s="382"/>
      <c r="Q209" s="382"/>
      <c r="R209" s="382"/>
      <c r="S209" s="382"/>
      <c r="T209" s="372"/>
      <c r="U209" s="372"/>
      <c r="V209" s="372"/>
      <c r="W209" s="372"/>
      <c r="X209" s="392"/>
      <c r="Y209" s="392"/>
      <c r="Z209" s="372"/>
      <c r="AA209" s="389"/>
    </row>
    <row r="210" spans="1:27">
      <c r="A210" s="431"/>
      <c r="B210" s="402"/>
      <c r="C210" s="418"/>
      <c r="D210" s="11" t="s">
        <v>35</v>
      </c>
      <c r="E210" s="202"/>
      <c r="F210" s="208" t="s">
        <v>429</v>
      </c>
      <c r="G210" s="419"/>
      <c r="H210" s="429"/>
      <c r="I210" s="427"/>
      <c r="J210" s="382"/>
      <c r="K210" s="382"/>
      <c r="L210" s="382"/>
      <c r="M210" s="427"/>
      <c r="N210" s="382"/>
      <c r="O210" s="382"/>
      <c r="P210" s="382"/>
      <c r="Q210" s="382"/>
      <c r="R210" s="382"/>
      <c r="S210" s="382"/>
      <c r="T210" s="372"/>
      <c r="U210" s="372"/>
      <c r="V210" s="372"/>
      <c r="W210" s="372"/>
      <c r="X210" s="392"/>
      <c r="Y210" s="392"/>
      <c r="Z210" s="372"/>
      <c r="AA210" s="389"/>
    </row>
    <row r="211" spans="1:27" ht="56.25">
      <c r="A211" s="431"/>
      <c r="B211" s="402"/>
      <c r="C211" s="418"/>
      <c r="D211" s="11" t="s">
        <v>35</v>
      </c>
      <c r="E211" s="202"/>
      <c r="F211" s="208" t="s">
        <v>431</v>
      </c>
      <c r="G211" s="419"/>
      <c r="H211" s="429"/>
      <c r="I211" s="427"/>
      <c r="J211" s="382"/>
      <c r="K211" s="382"/>
      <c r="L211" s="382"/>
      <c r="M211" s="427"/>
      <c r="N211" s="382"/>
      <c r="O211" s="382"/>
      <c r="P211" s="382"/>
      <c r="Q211" s="382"/>
      <c r="R211" s="382"/>
      <c r="S211" s="382"/>
      <c r="T211" s="372"/>
      <c r="U211" s="372"/>
      <c r="V211" s="372"/>
      <c r="W211" s="372"/>
      <c r="X211" s="392"/>
      <c r="Y211" s="392"/>
      <c r="Z211" s="372"/>
      <c r="AA211" s="389"/>
    </row>
    <row r="212" spans="1:27" ht="37.5">
      <c r="A212" s="431"/>
      <c r="B212" s="402"/>
      <c r="C212" s="418"/>
      <c r="D212" s="11" t="s">
        <v>35</v>
      </c>
      <c r="E212" s="202"/>
      <c r="F212" s="208" t="s">
        <v>430</v>
      </c>
      <c r="G212" s="419"/>
      <c r="H212" s="429"/>
      <c r="I212" s="427"/>
      <c r="J212" s="382"/>
      <c r="K212" s="382"/>
      <c r="L212" s="382"/>
      <c r="M212" s="427"/>
      <c r="N212" s="382"/>
      <c r="O212" s="382"/>
      <c r="P212" s="382"/>
      <c r="Q212" s="382"/>
      <c r="R212" s="382"/>
      <c r="S212" s="382"/>
      <c r="T212" s="372"/>
      <c r="U212" s="372"/>
      <c r="V212" s="372"/>
      <c r="W212" s="372"/>
      <c r="X212" s="392"/>
      <c r="Y212" s="392"/>
      <c r="Z212" s="372"/>
      <c r="AA212" s="389"/>
    </row>
    <row r="213" spans="1:27" ht="37.5">
      <c r="A213" s="431"/>
      <c r="B213" s="402"/>
      <c r="C213" s="418"/>
      <c r="D213" s="11" t="s">
        <v>35</v>
      </c>
      <c r="E213" s="202"/>
      <c r="F213" s="208" t="s">
        <v>432</v>
      </c>
      <c r="G213" s="419"/>
      <c r="H213" s="429"/>
      <c r="I213" s="427"/>
      <c r="J213" s="382"/>
      <c r="K213" s="382"/>
      <c r="L213" s="382"/>
      <c r="M213" s="427"/>
      <c r="N213" s="382"/>
      <c r="O213" s="382"/>
      <c r="P213" s="382"/>
      <c r="Q213" s="382"/>
      <c r="R213" s="382"/>
      <c r="S213" s="382"/>
      <c r="T213" s="372"/>
      <c r="U213" s="372"/>
      <c r="V213" s="372"/>
      <c r="W213" s="372"/>
      <c r="X213" s="392"/>
      <c r="Y213" s="392"/>
      <c r="Z213" s="372"/>
      <c r="AA213" s="389"/>
    </row>
    <row r="214" spans="1:27" ht="56.25">
      <c r="A214" s="431"/>
      <c r="B214" s="402"/>
      <c r="C214" s="418"/>
      <c r="D214" s="11" t="s">
        <v>35</v>
      </c>
      <c r="E214" s="202"/>
      <c r="F214" s="208" t="s">
        <v>433</v>
      </c>
      <c r="G214" s="419"/>
      <c r="H214" s="429"/>
      <c r="I214" s="427"/>
      <c r="J214" s="382"/>
      <c r="K214" s="382"/>
      <c r="L214" s="382"/>
      <c r="M214" s="427"/>
      <c r="N214" s="382"/>
      <c r="O214" s="382"/>
      <c r="P214" s="382"/>
      <c r="Q214" s="382"/>
      <c r="R214" s="382"/>
      <c r="S214" s="382"/>
      <c r="T214" s="372"/>
      <c r="U214" s="372"/>
      <c r="V214" s="372"/>
      <c r="W214" s="372"/>
      <c r="X214" s="392"/>
      <c r="Y214" s="392"/>
      <c r="Z214" s="372"/>
      <c r="AA214" s="389"/>
    </row>
    <row r="215" spans="1:27" ht="56.25">
      <c r="A215" s="431"/>
      <c r="B215" s="402"/>
      <c r="C215" s="418"/>
      <c r="D215" s="11" t="s">
        <v>35</v>
      </c>
      <c r="E215" s="202"/>
      <c r="F215" s="208" t="s">
        <v>434</v>
      </c>
      <c r="G215" s="419"/>
      <c r="H215" s="429"/>
      <c r="I215" s="427"/>
      <c r="J215" s="382"/>
      <c r="K215" s="382"/>
      <c r="L215" s="382"/>
      <c r="M215" s="427"/>
      <c r="N215" s="382"/>
      <c r="O215" s="382"/>
      <c r="P215" s="382"/>
      <c r="Q215" s="382"/>
      <c r="R215" s="382"/>
      <c r="S215" s="382"/>
      <c r="T215" s="372"/>
      <c r="U215" s="372"/>
      <c r="V215" s="372"/>
      <c r="W215" s="372"/>
      <c r="X215" s="392"/>
      <c r="Y215" s="392"/>
      <c r="Z215" s="372"/>
      <c r="AA215" s="389"/>
    </row>
    <row r="216" spans="1:27">
      <c r="A216" s="431"/>
      <c r="B216" s="402"/>
      <c r="C216" s="418"/>
      <c r="D216" s="11" t="s">
        <v>35</v>
      </c>
      <c r="E216" s="202"/>
      <c r="F216" s="208" t="s">
        <v>435</v>
      </c>
      <c r="G216" s="419"/>
      <c r="H216" s="429"/>
      <c r="I216" s="427"/>
      <c r="J216" s="382"/>
      <c r="K216" s="382"/>
      <c r="L216" s="382"/>
      <c r="M216" s="427"/>
      <c r="N216" s="382"/>
      <c r="O216" s="382"/>
      <c r="P216" s="382"/>
      <c r="Q216" s="382"/>
      <c r="R216" s="382"/>
      <c r="S216" s="382"/>
      <c r="T216" s="372"/>
      <c r="U216" s="372"/>
      <c r="V216" s="372"/>
      <c r="W216" s="372"/>
      <c r="X216" s="392"/>
      <c r="Y216" s="392"/>
      <c r="Z216" s="372"/>
      <c r="AA216" s="389"/>
    </row>
    <row r="217" spans="1:27" ht="56.25">
      <c r="A217" s="431"/>
      <c r="B217" s="402"/>
      <c r="C217" s="418"/>
      <c r="D217" s="11" t="s">
        <v>35</v>
      </c>
      <c r="E217" s="202"/>
      <c r="F217" s="208" t="s">
        <v>436</v>
      </c>
      <c r="G217" s="419"/>
      <c r="H217" s="429"/>
      <c r="I217" s="427"/>
      <c r="J217" s="382"/>
      <c r="K217" s="382"/>
      <c r="L217" s="382"/>
      <c r="M217" s="427"/>
      <c r="N217" s="382"/>
      <c r="O217" s="382"/>
      <c r="P217" s="382"/>
      <c r="Q217" s="382"/>
      <c r="R217" s="382"/>
      <c r="S217" s="382"/>
      <c r="T217" s="372"/>
      <c r="U217" s="372"/>
      <c r="V217" s="372"/>
      <c r="W217" s="372"/>
      <c r="X217" s="392"/>
      <c r="Y217" s="392"/>
      <c r="Z217" s="372"/>
      <c r="AA217" s="389"/>
    </row>
    <row r="218" spans="1:27" ht="37.5">
      <c r="A218" s="431"/>
      <c r="B218" s="402"/>
      <c r="C218" s="418"/>
      <c r="D218" s="11" t="s">
        <v>35</v>
      </c>
      <c r="E218" s="202"/>
      <c r="F218" s="208" t="s">
        <v>437</v>
      </c>
      <c r="G218" s="419"/>
      <c r="H218" s="429"/>
      <c r="I218" s="427"/>
      <c r="J218" s="382"/>
      <c r="K218" s="382"/>
      <c r="L218" s="382"/>
      <c r="M218" s="427"/>
      <c r="N218" s="382"/>
      <c r="O218" s="382"/>
      <c r="P218" s="382"/>
      <c r="Q218" s="382"/>
      <c r="R218" s="382"/>
      <c r="S218" s="382"/>
      <c r="T218" s="372"/>
      <c r="U218" s="372"/>
      <c r="V218" s="372"/>
      <c r="W218" s="372"/>
      <c r="X218" s="392"/>
      <c r="Y218" s="392"/>
      <c r="Z218" s="372"/>
      <c r="AA218" s="389"/>
    </row>
    <row r="219" spans="1:27" ht="75">
      <c r="A219" s="431"/>
      <c r="B219" s="402"/>
      <c r="C219" s="418"/>
      <c r="D219" s="11" t="s">
        <v>35</v>
      </c>
      <c r="E219" s="202"/>
      <c r="F219" s="208" t="s">
        <v>438</v>
      </c>
      <c r="G219" s="419"/>
      <c r="H219" s="429"/>
      <c r="I219" s="427"/>
      <c r="J219" s="382"/>
      <c r="K219" s="382"/>
      <c r="L219" s="382"/>
      <c r="M219" s="427"/>
      <c r="N219" s="382"/>
      <c r="O219" s="382"/>
      <c r="P219" s="382"/>
      <c r="Q219" s="382"/>
      <c r="R219" s="382"/>
      <c r="S219" s="382"/>
      <c r="T219" s="372"/>
      <c r="U219" s="372"/>
      <c r="V219" s="372"/>
      <c r="W219" s="372"/>
      <c r="X219" s="392"/>
      <c r="Y219" s="392"/>
      <c r="Z219" s="372"/>
      <c r="AA219" s="389"/>
    </row>
    <row r="220" spans="1:27">
      <c r="A220" s="431"/>
      <c r="B220" s="402"/>
      <c r="C220" s="418"/>
      <c r="D220" s="11" t="s">
        <v>35</v>
      </c>
      <c r="E220" s="202"/>
      <c r="F220" s="208" t="s">
        <v>439</v>
      </c>
      <c r="G220" s="419"/>
      <c r="H220" s="429"/>
      <c r="I220" s="427"/>
      <c r="J220" s="382"/>
      <c r="K220" s="382"/>
      <c r="L220" s="382"/>
      <c r="M220" s="427"/>
      <c r="N220" s="382"/>
      <c r="O220" s="382"/>
      <c r="P220" s="382"/>
      <c r="Q220" s="382"/>
      <c r="R220" s="382"/>
      <c r="S220" s="382"/>
      <c r="T220" s="372"/>
      <c r="U220" s="372"/>
      <c r="V220" s="372"/>
      <c r="W220" s="372"/>
      <c r="X220" s="392"/>
      <c r="Y220" s="392"/>
      <c r="Z220" s="372"/>
      <c r="AA220" s="389"/>
    </row>
    <row r="221" spans="1:27">
      <c r="A221" s="431">
        <v>27</v>
      </c>
      <c r="B221" s="402"/>
      <c r="C221" s="483" t="s">
        <v>120</v>
      </c>
      <c r="D221" s="203" t="s">
        <v>35</v>
      </c>
      <c r="E221" s="202" t="s">
        <v>440</v>
      </c>
      <c r="F221" s="208"/>
      <c r="G221" s="384">
        <v>2023</v>
      </c>
      <c r="H221" s="429"/>
      <c r="I221" s="426">
        <v>895324.42307999998</v>
      </c>
      <c r="J221" s="432">
        <v>895324.4230800001</v>
      </c>
      <c r="K221" s="381">
        <f>J221-I221</f>
        <v>0</v>
      </c>
      <c r="L221" s="381"/>
      <c r="M221" s="426">
        <f>J221</f>
        <v>895324.4230800001</v>
      </c>
      <c r="N221" s="381"/>
      <c r="O221" s="381"/>
      <c r="P221" s="381"/>
      <c r="Q221" s="381"/>
      <c r="R221" s="381"/>
      <c r="S221" s="381"/>
      <c r="T221" s="372"/>
      <c r="U221" s="372"/>
      <c r="V221" s="372"/>
      <c r="W221" s="372"/>
      <c r="X221" s="392"/>
      <c r="Y221" s="392"/>
      <c r="Z221" s="372"/>
      <c r="AA221" s="389"/>
    </row>
    <row r="222" spans="1:27">
      <c r="A222" s="431"/>
      <c r="B222" s="402"/>
      <c r="C222" s="483"/>
      <c r="D222" s="203" t="s">
        <v>35</v>
      </c>
      <c r="E222" s="202" t="s">
        <v>441</v>
      </c>
      <c r="F222" s="208"/>
      <c r="G222" s="419"/>
      <c r="H222" s="429"/>
      <c r="I222" s="427"/>
      <c r="J222" s="433"/>
      <c r="K222" s="382"/>
      <c r="L222" s="382"/>
      <c r="M222" s="427"/>
      <c r="N222" s="382"/>
      <c r="O222" s="382"/>
      <c r="P222" s="382"/>
      <c r="Q222" s="382"/>
      <c r="R222" s="382"/>
      <c r="S222" s="382"/>
      <c r="T222" s="372"/>
      <c r="U222" s="372"/>
      <c r="V222" s="372"/>
      <c r="W222" s="372"/>
      <c r="X222" s="392"/>
      <c r="Y222" s="392"/>
      <c r="Z222" s="372"/>
      <c r="AA222" s="389"/>
    </row>
    <row r="223" spans="1:27" ht="37.5">
      <c r="A223" s="431"/>
      <c r="B223" s="402"/>
      <c r="C223" s="483"/>
      <c r="D223" s="203" t="s">
        <v>35</v>
      </c>
      <c r="E223" s="202" t="s">
        <v>442</v>
      </c>
      <c r="F223" s="208"/>
      <c r="G223" s="419"/>
      <c r="H223" s="429"/>
      <c r="I223" s="427"/>
      <c r="J223" s="433"/>
      <c r="K223" s="382"/>
      <c r="L223" s="382"/>
      <c r="M223" s="427"/>
      <c r="N223" s="382"/>
      <c r="O223" s="382"/>
      <c r="P223" s="382"/>
      <c r="Q223" s="382"/>
      <c r="R223" s="382"/>
      <c r="S223" s="382"/>
      <c r="T223" s="372"/>
      <c r="U223" s="372"/>
      <c r="V223" s="372"/>
      <c r="W223" s="372"/>
      <c r="X223" s="392"/>
      <c r="Y223" s="392"/>
      <c r="Z223" s="372"/>
      <c r="AA223" s="389"/>
    </row>
    <row r="224" spans="1:27">
      <c r="A224" s="431"/>
      <c r="B224" s="402"/>
      <c r="C224" s="483"/>
      <c r="D224" s="203" t="s">
        <v>35</v>
      </c>
      <c r="E224" s="202" t="s">
        <v>443</v>
      </c>
      <c r="F224" s="208"/>
      <c r="G224" s="419"/>
      <c r="H224" s="429"/>
      <c r="I224" s="427"/>
      <c r="J224" s="433"/>
      <c r="K224" s="382"/>
      <c r="L224" s="382"/>
      <c r="M224" s="427"/>
      <c r="N224" s="382"/>
      <c r="O224" s="382"/>
      <c r="P224" s="382"/>
      <c r="Q224" s="382"/>
      <c r="R224" s="382"/>
      <c r="S224" s="382"/>
      <c r="T224" s="372"/>
      <c r="U224" s="372"/>
      <c r="V224" s="372"/>
      <c r="W224" s="372"/>
      <c r="X224" s="392"/>
      <c r="Y224" s="392"/>
      <c r="Z224" s="372"/>
      <c r="AA224" s="389"/>
    </row>
    <row r="225" spans="1:27">
      <c r="A225" s="431"/>
      <c r="B225" s="402"/>
      <c r="C225" s="483"/>
      <c r="D225" s="203" t="s">
        <v>31</v>
      </c>
      <c r="E225" s="202" t="s">
        <v>444</v>
      </c>
      <c r="F225" s="208"/>
      <c r="G225" s="419"/>
      <c r="H225" s="429"/>
      <c r="I225" s="427"/>
      <c r="J225" s="433"/>
      <c r="K225" s="382"/>
      <c r="L225" s="382"/>
      <c r="M225" s="427"/>
      <c r="N225" s="382"/>
      <c r="O225" s="382"/>
      <c r="P225" s="382"/>
      <c r="Q225" s="382"/>
      <c r="R225" s="382"/>
      <c r="S225" s="382"/>
      <c r="T225" s="372"/>
      <c r="U225" s="372"/>
      <c r="V225" s="372"/>
      <c r="W225" s="372"/>
      <c r="X225" s="392"/>
      <c r="Y225" s="392"/>
      <c r="Z225" s="372"/>
      <c r="AA225" s="389"/>
    </row>
    <row r="226" spans="1:27">
      <c r="A226" s="431"/>
      <c r="B226" s="402"/>
      <c r="C226" s="483"/>
      <c r="D226" s="203" t="s">
        <v>31</v>
      </c>
      <c r="E226" s="202" t="s">
        <v>445</v>
      </c>
      <c r="F226" s="208"/>
      <c r="G226" s="419"/>
      <c r="H226" s="429"/>
      <c r="I226" s="427"/>
      <c r="J226" s="433"/>
      <c r="K226" s="382"/>
      <c r="L226" s="382"/>
      <c r="M226" s="427"/>
      <c r="N226" s="382"/>
      <c r="O226" s="382"/>
      <c r="P226" s="382"/>
      <c r="Q226" s="382"/>
      <c r="R226" s="382"/>
      <c r="S226" s="382"/>
      <c r="T226" s="372"/>
      <c r="U226" s="372"/>
      <c r="V226" s="372"/>
      <c r="W226" s="372"/>
      <c r="X226" s="392"/>
      <c r="Y226" s="392"/>
      <c r="Z226" s="372"/>
      <c r="AA226" s="389"/>
    </row>
    <row r="227" spans="1:27">
      <c r="A227" s="431"/>
      <c r="B227" s="402"/>
      <c r="C227" s="483"/>
      <c r="D227" s="203" t="s">
        <v>35</v>
      </c>
      <c r="E227" s="202" t="s">
        <v>446</v>
      </c>
      <c r="F227" s="208"/>
      <c r="G227" s="419"/>
      <c r="H227" s="429"/>
      <c r="I227" s="427"/>
      <c r="J227" s="433"/>
      <c r="K227" s="382"/>
      <c r="L227" s="382"/>
      <c r="M227" s="427"/>
      <c r="N227" s="382"/>
      <c r="O227" s="382"/>
      <c r="P227" s="382"/>
      <c r="Q227" s="382"/>
      <c r="R227" s="382"/>
      <c r="S227" s="382"/>
      <c r="T227" s="372"/>
      <c r="U227" s="372"/>
      <c r="V227" s="372"/>
      <c r="W227" s="372"/>
      <c r="X227" s="392"/>
      <c r="Y227" s="392"/>
      <c r="Z227" s="372"/>
      <c r="AA227" s="389"/>
    </row>
    <row r="228" spans="1:27" ht="37.5">
      <c r="A228" s="431">
        <v>33</v>
      </c>
      <c r="B228" s="402"/>
      <c r="C228" s="483"/>
      <c r="D228" s="203" t="s">
        <v>35</v>
      </c>
      <c r="E228" s="202" t="s">
        <v>447</v>
      </c>
      <c r="F228" s="208"/>
      <c r="G228" s="419"/>
      <c r="H228" s="429"/>
      <c r="I228" s="427"/>
      <c r="J228" s="433"/>
      <c r="K228" s="382"/>
      <c r="L228" s="382"/>
      <c r="M228" s="427"/>
      <c r="N228" s="382"/>
      <c r="O228" s="382"/>
      <c r="P228" s="382"/>
      <c r="Q228" s="382"/>
      <c r="R228" s="382"/>
      <c r="S228" s="382"/>
      <c r="T228" s="372"/>
      <c r="U228" s="372"/>
      <c r="V228" s="372"/>
      <c r="W228" s="372"/>
      <c r="X228" s="392"/>
      <c r="Y228" s="392"/>
      <c r="Z228" s="372"/>
      <c r="AA228" s="389"/>
    </row>
    <row r="229" spans="1:27">
      <c r="A229" s="431"/>
      <c r="B229" s="402"/>
      <c r="C229" s="483"/>
      <c r="D229" s="203" t="s">
        <v>37</v>
      </c>
      <c r="E229" s="202" t="s">
        <v>448</v>
      </c>
      <c r="F229" s="208"/>
      <c r="G229" s="419"/>
      <c r="H229" s="429"/>
      <c r="I229" s="427"/>
      <c r="J229" s="433"/>
      <c r="K229" s="382"/>
      <c r="L229" s="382"/>
      <c r="M229" s="427"/>
      <c r="N229" s="382"/>
      <c r="O229" s="382"/>
      <c r="P229" s="382"/>
      <c r="Q229" s="382"/>
      <c r="R229" s="382"/>
      <c r="S229" s="382"/>
      <c r="T229" s="372"/>
      <c r="U229" s="372"/>
      <c r="V229" s="372"/>
      <c r="W229" s="372"/>
      <c r="X229" s="392"/>
      <c r="Y229" s="392"/>
      <c r="Z229" s="372"/>
      <c r="AA229" s="389"/>
    </row>
    <row r="230" spans="1:27">
      <c r="A230" s="431"/>
      <c r="B230" s="402"/>
      <c r="C230" s="483"/>
      <c r="D230" s="203" t="s">
        <v>37</v>
      </c>
      <c r="E230" s="202" t="s">
        <v>449</v>
      </c>
      <c r="F230" s="208"/>
      <c r="G230" s="419"/>
      <c r="H230" s="429"/>
      <c r="I230" s="427"/>
      <c r="J230" s="433"/>
      <c r="K230" s="382"/>
      <c r="L230" s="382"/>
      <c r="M230" s="427"/>
      <c r="N230" s="382"/>
      <c r="O230" s="382"/>
      <c r="P230" s="382"/>
      <c r="Q230" s="382"/>
      <c r="R230" s="382"/>
      <c r="S230" s="382"/>
      <c r="T230" s="372"/>
      <c r="U230" s="372"/>
      <c r="V230" s="372"/>
      <c r="W230" s="372"/>
      <c r="X230" s="392"/>
      <c r="Y230" s="392"/>
      <c r="Z230" s="372"/>
      <c r="AA230" s="389"/>
    </row>
    <row r="231" spans="1:27">
      <c r="A231" s="431"/>
      <c r="B231" s="402"/>
      <c r="C231" s="483"/>
      <c r="D231" s="203" t="s">
        <v>37</v>
      </c>
      <c r="E231" s="202"/>
      <c r="F231" s="317" t="s">
        <v>450</v>
      </c>
      <c r="G231" s="419"/>
      <c r="H231" s="429"/>
      <c r="I231" s="427"/>
      <c r="J231" s="433"/>
      <c r="K231" s="382"/>
      <c r="L231" s="382"/>
      <c r="M231" s="427"/>
      <c r="N231" s="382"/>
      <c r="O231" s="382"/>
      <c r="P231" s="382"/>
      <c r="Q231" s="382"/>
      <c r="R231" s="382"/>
      <c r="S231" s="382"/>
      <c r="T231" s="372"/>
      <c r="U231" s="372"/>
      <c r="V231" s="372"/>
      <c r="W231" s="372"/>
      <c r="X231" s="392"/>
      <c r="Y231" s="392"/>
      <c r="Z231" s="372"/>
      <c r="AA231" s="389"/>
    </row>
    <row r="232" spans="1:27">
      <c r="A232" s="431"/>
      <c r="B232" s="402"/>
      <c r="C232" s="483"/>
      <c r="D232" s="203" t="s">
        <v>37</v>
      </c>
      <c r="E232" s="202"/>
      <c r="F232" s="317" t="s">
        <v>451</v>
      </c>
      <c r="G232" s="419"/>
      <c r="H232" s="429"/>
      <c r="I232" s="427"/>
      <c r="J232" s="433"/>
      <c r="K232" s="382"/>
      <c r="L232" s="382"/>
      <c r="M232" s="427"/>
      <c r="N232" s="382"/>
      <c r="O232" s="382"/>
      <c r="P232" s="382"/>
      <c r="Q232" s="382"/>
      <c r="R232" s="382"/>
      <c r="S232" s="382"/>
      <c r="T232" s="372"/>
      <c r="U232" s="372"/>
      <c r="V232" s="372"/>
      <c r="W232" s="372"/>
      <c r="X232" s="392"/>
      <c r="Y232" s="392"/>
      <c r="Z232" s="372"/>
      <c r="AA232" s="389"/>
    </row>
    <row r="233" spans="1:27" ht="37.5">
      <c r="A233" s="431"/>
      <c r="B233" s="402"/>
      <c r="C233" s="483"/>
      <c r="D233" s="203" t="s">
        <v>37</v>
      </c>
      <c r="E233" s="202"/>
      <c r="F233" s="318" t="s">
        <v>452</v>
      </c>
      <c r="G233" s="419"/>
      <c r="H233" s="429"/>
      <c r="I233" s="427"/>
      <c r="J233" s="433"/>
      <c r="K233" s="382"/>
      <c r="L233" s="382"/>
      <c r="M233" s="427"/>
      <c r="N233" s="382"/>
      <c r="O233" s="382"/>
      <c r="P233" s="382"/>
      <c r="Q233" s="382"/>
      <c r="R233" s="382"/>
      <c r="S233" s="382"/>
      <c r="T233" s="372"/>
      <c r="U233" s="372"/>
      <c r="V233" s="372"/>
      <c r="W233" s="372"/>
      <c r="X233" s="392"/>
      <c r="Y233" s="392"/>
      <c r="Z233" s="372"/>
      <c r="AA233" s="389"/>
    </row>
    <row r="234" spans="1:27">
      <c r="A234" s="431"/>
      <c r="B234" s="402"/>
      <c r="C234" s="483"/>
      <c r="D234" s="203" t="s">
        <v>37</v>
      </c>
      <c r="E234" s="202"/>
      <c r="F234" s="11" t="s">
        <v>453</v>
      </c>
      <c r="G234" s="385"/>
      <c r="H234" s="429"/>
      <c r="I234" s="428"/>
      <c r="J234" s="434"/>
      <c r="K234" s="383"/>
      <c r="L234" s="383"/>
      <c r="M234" s="428"/>
      <c r="N234" s="383"/>
      <c r="O234" s="383"/>
      <c r="P234" s="383"/>
      <c r="Q234" s="383"/>
      <c r="R234" s="383"/>
      <c r="S234" s="383"/>
      <c r="T234" s="373"/>
      <c r="U234" s="373"/>
      <c r="V234" s="373"/>
      <c r="W234" s="373"/>
      <c r="X234" s="393"/>
      <c r="Y234" s="393"/>
      <c r="Z234" s="373"/>
      <c r="AA234" s="390"/>
    </row>
    <row r="235" spans="1:27">
      <c r="A235" s="363"/>
      <c r="B235" s="402"/>
      <c r="C235" s="322" t="s">
        <v>51</v>
      </c>
      <c r="D235" s="267"/>
      <c r="E235" s="328"/>
      <c r="F235" s="264"/>
      <c r="G235" s="247"/>
      <c r="H235" s="269"/>
      <c r="I235" s="270">
        <f>SUM(I62:I234)</f>
        <v>1396250.1919672331</v>
      </c>
      <c r="J235" s="39">
        <f>SUM(J63:J234)</f>
        <v>1380732.4564499999</v>
      </c>
      <c r="K235" s="39">
        <f>J235-I235</f>
        <v>-15517.735517233144</v>
      </c>
      <c r="L235" s="23"/>
      <c r="M235" s="270">
        <f>SUM(M62:M234)</f>
        <v>1380732.4564499999</v>
      </c>
      <c r="N235" s="39">
        <f>SUM(N63:N234)</f>
        <v>0</v>
      </c>
      <c r="O235" s="39">
        <f t="shared" ref="O235:Z235" si="2">SUM(O63:O234)</f>
        <v>0</v>
      </c>
      <c r="P235" s="39">
        <f t="shared" si="2"/>
        <v>0</v>
      </c>
      <c r="Q235" s="39">
        <f t="shared" si="2"/>
        <v>0</v>
      </c>
      <c r="R235" s="39">
        <f t="shared" si="2"/>
        <v>0</v>
      </c>
      <c r="S235" s="39">
        <f t="shared" si="2"/>
        <v>0</v>
      </c>
      <c r="T235" s="39">
        <f t="shared" si="2"/>
        <v>0</v>
      </c>
      <c r="U235" s="39">
        <f t="shared" si="2"/>
        <v>0</v>
      </c>
      <c r="V235" s="367">
        <f>V63</f>
        <v>0.12790000000000001</v>
      </c>
      <c r="W235" s="367" t="str">
        <f>W63</f>
        <v>10,90%</v>
      </c>
      <c r="X235" s="39">
        <f t="shared" si="2"/>
        <v>1120</v>
      </c>
      <c r="Y235" s="39">
        <f t="shared" si="2"/>
        <v>1312</v>
      </c>
      <c r="Z235" s="39">
        <f t="shared" si="2"/>
        <v>0</v>
      </c>
      <c r="AA235" s="347"/>
    </row>
    <row r="236" spans="1:27" ht="56.25">
      <c r="A236" s="363">
        <v>28</v>
      </c>
      <c r="B236" s="402"/>
      <c r="C236" s="323" t="s">
        <v>27</v>
      </c>
      <c r="D236" s="243" t="s">
        <v>90</v>
      </c>
      <c r="E236" s="329" t="s">
        <v>91</v>
      </c>
      <c r="F236" s="271" t="s">
        <v>92</v>
      </c>
      <c r="G236" s="247">
        <v>2023</v>
      </c>
      <c r="H236" s="270"/>
      <c r="I236" s="272">
        <f>SUM(I237:I302)</f>
        <v>754406.26320000039</v>
      </c>
      <c r="J236" s="39">
        <f>SUM(J237:J302)</f>
        <v>734555.51881571475</v>
      </c>
      <c r="K236" s="39">
        <f>J236-I236</f>
        <v>-19850.744384285645</v>
      </c>
      <c r="L236" s="39"/>
      <c r="M236" s="270">
        <f>SUM(M237:M302)</f>
        <v>0</v>
      </c>
      <c r="N236" s="193">
        <f>J236</f>
        <v>734555.51881571475</v>
      </c>
      <c r="O236" s="39"/>
      <c r="P236" s="39"/>
      <c r="Q236" s="39"/>
      <c r="R236" s="226"/>
      <c r="S236" s="226"/>
      <c r="T236" s="226"/>
      <c r="U236" s="226"/>
      <c r="V236" s="226"/>
      <c r="W236" s="226"/>
      <c r="X236" s="226"/>
      <c r="Y236" s="226"/>
      <c r="Z236" s="226"/>
      <c r="AA236" s="347"/>
    </row>
    <row r="237" spans="1:27">
      <c r="A237" s="364" t="s">
        <v>205</v>
      </c>
      <c r="B237" s="402"/>
      <c r="C237" s="324" t="s">
        <v>121</v>
      </c>
      <c r="D237" s="203" t="s">
        <v>38</v>
      </c>
      <c r="E237" s="330">
        <v>3</v>
      </c>
      <c r="F237" s="319">
        <v>3</v>
      </c>
      <c r="G237" s="247">
        <v>2023</v>
      </c>
      <c r="H237" s="273"/>
      <c r="I237" s="217">
        <v>6014.4</v>
      </c>
      <c r="J237" s="284">
        <v>6014.4</v>
      </c>
      <c r="K237" s="39">
        <f t="shared" ref="K237:K302" si="3">J237-I237</f>
        <v>0</v>
      </c>
      <c r="L237" s="50"/>
      <c r="M237" s="217"/>
      <c r="N237" s="194"/>
      <c r="O237" s="39"/>
      <c r="P237" s="39"/>
      <c r="Q237" s="39"/>
      <c r="R237" s="226"/>
      <c r="S237" s="226"/>
      <c r="T237" s="226"/>
      <c r="U237" s="226"/>
      <c r="V237" s="226"/>
      <c r="W237" s="226"/>
      <c r="X237" s="226"/>
      <c r="Y237" s="226"/>
      <c r="Z237" s="226"/>
      <c r="AA237" s="347"/>
    </row>
    <row r="238" spans="1:27">
      <c r="A238" s="364" t="s">
        <v>206</v>
      </c>
      <c r="B238" s="402"/>
      <c r="C238" s="324" t="s">
        <v>121</v>
      </c>
      <c r="D238" s="203" t="s">
        <v>38</v>
      </c>
      <c r="E238" s="331">
        <v>5</v>
      </c>
      <c r="F238" s="213">
        <v>5</v>
      </c>
      <c r="G238" s="247">
        <v>2023</v>
      </c>
      <c r="H238" s="273"/>
      <c r="I238" s="217">
        <f>6944+10416</f>
        <v>17360</v>
      </c>
      <c r="J238" s="284">
        <f>6944+10416</f>
        <v>17360</v>
      </c>
      <c r="K238" s="39">
        <f t="shared" si="3"/>
        <v>0</v>
      </c>
      <c r="L238" s="49"/>
      <c r="M238" s="217"/>
      <c r="N238" s="194"/>
      <c r="O238" s="39"/>
      <c r="P238" s="39"/>
      <c r="Q238" s="39"/>
      <c r="R238" s="226"/>
      <c r="S238" s="226"/>
      <c r="T238" s="226"/>
      <c r="U238" s="226"/>
      <c r="V238" s="226"/>
      <c r="W238" s="226"/>
      <c r="X238" s="226"/>
      <c r="Y238" s="226"/>
      <c r="Z238" s="226"/>
      <c r="AA238" s="347"/>
    </row>
    <row r="239" spans="1:27">
      <c r="A239" s="364" t="s">
        <v>207</v>
      </c>
      <c r="B239" s="402"/>
      <c r="C239" s="324" t="s">
        <v>122</v>
      </c>
      <c r="D239" s="203" t="s">
        <v>39</v>
      </c>
      <c r="E239" s="331">
        <v>9</v>
      </c>
      <c r="F239" s="213">
        <v>9</v>
      </c>
      <c r="G239" s="247">
        <v>2023</v>
      </c>
      <c r="H239" s="273"/>
      <c r="I239" s="217">
        <v>4268.7</v>
      </c>
      <c r="J239" s="284">
        <v>4268.7</v>
      </c>
      <c r="K239" s="39">
        <f t="shared" si="3"/>
        <v>0</v>
      </c>
      <c r="L239" s="49"/>
      <c r="M239" s="217"/>
      <c r="N239" s="194"/>
      <c r="O239" s="39"/>
      <c r="P239" s="39"/>
      <c r="Q239" s="39"/>
      <c r="R239" s="226"/>
      <c r="S239" s="226"/>
      <c r="T239" s="226"/>
      <c r="U239" s="226"/>
      <c r="V239" s="226"/>
      <c r="W239" s="226"/>
      <c r="X239" s="226"/>
      <c r="Y239" s="226"/>
      <c r="Z239" s="226"/>
      <c r="AA239" s="347"/>
    </row>
    <row r="240" spans="1:27">
      <c r="A240" s="364" t="s">
        <v>208</v>
      </c>
      <c r="B240" s="402"/>
      <c r="C240" s="324" t="s">
        <v>122</v>
      </c>
      <c r="D240" s="203" t="s">
        <v>39</v>
      </c>
      <c r="E240" s="331">
        <v>8</v>
      </c>
      <c r="F240" s="213">
        <v>8</v>
      </c>
      <c r="G240" s="247">
        <v>2023</v>
      </c>
      <c r="H240" s="273"/>
      <c r="I240" s="217">
        <v>2978.4</v>
      </c>
      <c r="J240" s="284">
        <v>2978.4</v>
      </c>
      <c r="K240" s="39">
        <f t="shared" si="3"/>
        <v>0</v>
      </c>
      <c r="L240" s="50"/>
      <c r="M240" s="217"/>
      <c r="N240" s="194"/>
      <c r="O240" s="39"/>
      <c r="P240" s="39"/>
      <c r="Q240" s="39"/>
      <c r="R240" s="226"/>
      <c r="S240" s="226"/>
      <c r="T240" s="226"/>
      <c r="U240" s="226"/>
      <c r="V240" s="226"/>
      <c r="W240" s="226"/>
      <c r="X240" s="226"/>
      <c r="Y240" s="226"/>
      <c r="Z240" s="226"/>
      <c r="AA240" s="347"/>
    </row>
    <row r="241" spans="1:27">
      <c r="A241" s="364" t="s">
        <v>209</v>
      </c>
      <c r="B241" s="402"/>
      <c r="C241" s="324" t="s">
        <v>123</v>
      </c>
      <c r="D241" s="203" t="s">
        <v>38</v>
      </c>
      <c r="E241" s="331">
        <v>64</v>
      </c>
      <c r="F241" s="213">
        <v>64</v>
      </c>
      <c r="G241" s="247">
        <v>2023</v>
      </c>
      <c r="H241" s="273"/>
      <c r="I241" s="217">
        <v>18604.800000000003</v>
      </c>
      <c r="J241" s="284">
        <f>10465.2+8139.6</f>
        <v>18604.800000000003</v>
      </c>
      <c r="K241" s="39">
        <f t="shared" si="3"/>
        <v>0</v>
      </c>
      <c r="L241" s="50"/>
      <c r="M241" s="217"/>
      <c r="N241" s="194"/>
      <c r="O241" s="39"/>
      <c r="P241" s="39"/>
      <c r="Q241" s="39"/>
      <c r="R241" s="226"/>
      <c r="S241" s="226"/>
      <c r="T241" s="226"/>
      <c r="U241" s="226"/>
      <c r="V241" s="226"/>
      <c r="W241" s="226"/>
      <c r="X241" s="226"/>
      <c r="Y241" s="226"/>
      <c r="Z241" s="226"/>
      <c r="AA241" s="347"/>
    </row>
    <row r="242" spans="1:27">
      <c r="A242" s="364" t="s">
        <v>210</v>
      </c>
      <c r="B242" s="402"/>
      <c r="C242" s="324" t="s">
        <v>124</v>
      </c>
      <c r="D242" s="203" t="s">
        <v>39</v>
      </c>
      <c r="E242" s="331">
        <v>3</v>
      </c>
      <c r="F242" s="321"/>
      <c r="G242" s="247">
        <v>2023</v>
      </c>
      <c r="H242" s="273"/>
      <c r="I242" s="217">
        <v>1812.2642999999998</v>
      </c>
      <c r="J242" s="284"/>
      <c r="K242" s="39">
        <f t="shared" si="3"/>
        <v>-1812.2642999999998</v>
      </c>
      <c r="L242" s="50" t="s">
        <v>454</v>
      </c>
      <c r="M242" s="217"/>
      <c r="N242" s="194"/>
      <c r="O242" s="39"/>
      <c r="P242" s="39"/>
      <c r="Q242" s="39"/>
      <c r="R242" s="226"/>
      <c r="S242" s="226"/>
      <c r="T242" s="226"/>
      <c r="U242" s="226"/>
      <c r="V242" s="226"/>
      <c r="W242" s="226"/>
      <c r="X242" s="226"/>
      <c r="Y242" s="226"/>
      <c r="Z242" s="226"/>
      <c r="AA242" s="347"/>
    </row>
    <row r="243" spans="1:27">
      <c r="A243" s="364" t="s">
        <v>211</v>
      </c>
      <c r="B243" s="402"/>
      <c r="C243" s="324" t="s">
        <v>124</v>
      </c>
      <c r="D243" s="203" t="s">
        <v>39</v>
      </c>
      <c r="E243" s="331">
        <v>4</v>
      </c>
      <c r="F243" s="213">
        <v>4</v>
      </c>
      <c r="G243" s="247">
        <v>2023</v>
      </c>
      <c r="H243" s="273"/>
      <c r="I243" s="217">
        <v>6364.8</v>
      </c>
      <c r="J243" s="284">
        <v>6364.8</v>
      </c>
      <c r="K243" s="39">
        <f t="shared" si="3"/>
        <v>0</v>
      </c>
      <c r="L243" s="50"/>
      <c r="M243" s="217"/>
      <c r="N243" s="194"/>
      <c r="O243" s="39"/>
      <c r="P243" s="39"/>
      <c r="Q243" s="39"/>
      <c r="R243" s="226"/>
      <c r="S243" s="226"/>
      <c r="T243" s="226"/>
      <c r="U243" s="226"/>
      <c r="V243" s="226"/>
      <c r="W243" s="226"/>
      <c r="X243" s="226"/>
      <c r="Y243" s="226"/>
      <c r="Z243" s="226"/>
      <c r="AA243" s="347"/>
    </row>
    <row r="244" spans="1:27">
      <c r="A244" s="364" t="s">
        <v>212</v>
      </c>
      <c r="B244" s="402"/>
      <c r="C244" s="324" t="s">
        <v>124</v>
      </c>
      <c r="D244" s="203" t="s">
        <v>39</v>
      </c>
      <c r="E244" s="331">
        <v>4</v>
      </c>
      <c r="F244" s="213">
        <v>4</v>
      </c>
      <c r="G244" s="247">
        <v>2023</v>
      </c>
      <c r="H244" s="273"/>
      <c r="I244" s="217">
        <v>7099.2</v>
      </c>
      <c r="J244" s="284">
        <v>7099.2</v>
      </c>
      <c r="K244" s="39">
        <f t="shared" si="3"/>
        <v>0</v>
      </c>
      <c r="L244" s="50"/>
      <c r="M244" s="217"/>
      <c r="N244" s="194"/>
      <c r="O244" s="39"/>
      <c r="P244" s="39"/>
      <c r="Q244" s="39"/>
      <c r="R244" s="226"/>
      <c r="S244" s="226"/>
      <c r="T244" s="226"/>
      <c r="U244" s="226"/>
      <c r="V244" s="226"/>
      <c r="W244" s="226"/>
      <c r="X244" s="226"/>
      <c r="Y244" s="226"/>
      <c r="Z244" s="226"/>
      <c r="AA244" s="347"/>
    </row>
    <row r="245" spans="1:27">
      <c r="A245" s="364" t="s">
        <v>213</v>
      </c>
      <c r="B245" s="402"/>
      <c r="C245" s="324" t="s">
        <v>125</v>
      </c>
      <c r="D245" s="203" t="s">
        <v>39</v>
      </c>
      <c r="E245" s="331">
        <v>3</v>
      </c>
      <c r="F245" s="213">
        <v>3</v>
      </c>
      <c r="G245" s="247">
        <v>2023</v>
      </c>
      <c r="H245" s="273"/>
      <c r="I245" s="217">
        <v>1155.8399999999999</v>
      </c>
      <c r="J245" s="284">
        <v>1155.8399999999999</v>
      </c>
      <c r="K245" s="39">
        <f t="shared" si="3"/>
        <v>0</v>
      </c>
      <c r="L245" s="50"/>
      <c r="M245" s="217"/>
      <c r="N245" s="194"/>
      <c r="O245" s="39"/>
      <c r="P245" s="39"/>
      <c r="Q245" s="39"/>
      <c r="R245" s="226"/>
      <c r="S245" s="226"/>
      <c r="T245" s="226"/>
      <c r="U245" s="226"/>
      <c r="V245" s="226"/>
      <c r="W245" s="226"/>
      <c r="X245" s="226"/>
      <c r="Y245" s="226"/>
      <c r="Z245" s="226"/>
      <c r="AA245" s="347"/>
    </row>
    <row r="246" spans="1:27">
      <c r="A246" s="364" t="s">
        <v>214</v>
      </c>
      <c r="B246" s="402"/>
      <c r="C246" s="324" t="s">
        <v>126</v>
      </c>
      <c r="D246" s="203" t="s">
        <v>39</v>
      </c>
      <c r="E246" s="331">
        <v>3</v>
      </c>
      <c r="F246" s="213">
        <v>3</v>
      </c>
      <c r="G246" s="247">
        <v>2023</v>
      </c>
      <c r="H246" s="273"/>
      <c r="I246" s="217">
        <v>967.68</v>
      </c>
      <c r="J246" s="284">
        <v>967.68</v>
      </c>
      <c r="K246" s="39">
        <f t="shared" si="3"/>
        <v>0</v>
      </c>
      <c r="L246" s="50"/>
      <c r="M246" s="217"/>
      <c r="N246" s="194"/>
      <c r="O246" s="39"/>
      <c r="P246" s="39"/>
      <c r="Q246" s="39"/>
      <c r="R246" s="226"/>
      <c r="S246" s="226"/>
      <c r="T246" s="226"/>
      <c r="U246" s="226"/>
      <c r="V246" s="226"/>
      <c r="W246" s="226"/>
      <c r="X246" s="226"/>
      <c r="Y246" s="226"/>
      <c r="Z246" s="226"/>
      <c r="AA246" s="347"/>
    </row>
    <row r="247" spans="1:27">
      <c r="A247" s="364" t="s">
        <v>215</v>
      </c>
      <c r="B247" s="402"/>
      <c r="C247" s="324" t="s">
        <v>126</v>
      </c>
      <c r="D247" s="203" t="s">
        <v>39</v>
      </c>
      <c r="E247" s="331">
        <v>26</v>
      </c>
      <c r="F247" s="213">
        <v>26</v>
      </c>
      <c r="G247" s="247">
        <v>2023</v>
      </c>
      <c r="H247" s="273"/>
      <c r="I247" s="217">
        <v>539.53458000000012</v>
      </c>
      <c r="J247" s="284">
        <v>539.53458000000001</v>
      </c>
      <c r="K247" s="39">
        <f t="shared" si="3"/>
        <v>0</v>
      </c>
      <c r="L247" s="50"/>
      <c r="M247" s="217"/>
      <c r="N247" s="194"/>
      <c r="O247" s="39"/>
      <c r="P247" s="39"/>
      <c r="Q247" s="39"/>
      <c r="R247" s="226"/>
      <c r="S247" s="226"/>
      <c r="T247" s="226"/>
      <c r="U247" s="226"/>
      <c r="V247" s="226"/>
      <c r="W247" s="226"/>
      <c r="X247" s="226"/>
      <c r="Y247" s="226"/>
      <c r="Z247" s="226"/>
      <c r="AA247" s="347"/>
    </row>
    <row r="248" spans="1:27">
      <c r="A248" s="364" t="s">
        <v>220</v>
      </c>
      <c r="B248" s="402"/>
      <c r="C248" s="324" t="s">
        <v>126</v>
      </c>
      <c r="D248" s="203" t="s">
        <v>39</v>
      </c>
      <c r="E248" s="331">
        <v>30</v>
      </c>
      <c r="F248" s="213">
        <v>30</v>
      </c>
      <c r="G248" s="247">
        <v>2023</v>
      </c>
      <c r="H248" s="273"/>
      <c r="I248" s="217">
        <v>887.04</v>
      </c>
      <c r="J248" s="284">
        <v>887.04</v>
      </c>
      <c r="K248" s="39">
        <f t="shared" si="3"/>
        <v>0</v>
      </c>
      <c r="L248" s="50"/>
      <c r="M248" s="217"/>
      <c r="N248" s="194"/>
      <c r="O248" s="39"/>
      <c r="P248" s="39"/>
      <c r="Q248" s="39"/>
      <c r="R248" s="226"/>
      <c r="S248" s="226"/>
      <c r="T248" s="226"/>
      <c r="U248" s="226"/>
      <c r="V248" s="226"/>
      <c r="W248" s="226"/>
      <c r="X248" s="226"/>
      <c r="Y248" s="226"/>
      <c r="Z248" s="226"/>
      <c r="AA248" s="347"/>
    </row>
    <row r="249" spans="1:27">
      <c r="A249" s="364" t="s">
        <v>221</v>
      </c>
      <c r="B249" s="402"/>
      <c r="C249" s="324" t="s">
        <v>127</v>
      </c>
      <c r="D249" s="203" t="s">
        <v>38</v>
      </c>
      <c r="E249" s="331">
        <v>2</v>
      </c>
      <c r="F249" s="213">
        <v>2</v>
      </c>
      <c r="G249" s="247">
        <v>2023</v>
      </c>
      <c r="H249" s="273"/>
      <c r="I249" s="217">
        <v>435.60826000000003</v>
      </c>
      <c r="J249" s="284">
        <v>435.608</v>
      </c>
      <c r="K249" s="39">
        <f t="shared" si="3"/>
        <v>-2.6000000002568413E-4</v>
      </c>
      <c r="L249" s="50"/>
      <c r="M249" s="217"/>
      <c r="N249" s="194"/>
      <c r="O249" s="39"/>
      <c r="P249" s="39"/>
      <c r="Q249" s="39"/>
      <c r="R249" s="226"/>
      <c r="S249" s="226"/>
      <c r="T249" s="226"/>
      <c r="U249" s="226"/>
      <c r="V249" s="226"/>
      <c r="W249" s="226"/>
      <c r="X249" s="226"/>
      <c r="Y249" s="226"/>
      <c r="Z249" s="226"/>
      <c r="AA249" s="347"/>
    </row>
    <row r="250" spans="1:27">
      <c r="A250" s="364" t="s">
        <v>222</v>
      </c>
      <c r="B250" s="402"/>
      <c r="C250" s="324" t="s">
        <v>128</v>
      </c>
      <c r="D250" s="203" t="s">
        <v>39</v>
      </c>
      <c r="E250" s="331">
        <v>8</v>
      </c>
      <c r="F250" s="213">
        <v>8</v>
      </c>
      <c r="G250" s="247">
        <v>2023</v>
      </c>
      <c r="H250" s="273"/>
      <c r="I250" s="217">
        <v>231526.39999999999</v>
      </c>
      <c r="J250" s="284">
        <v>231526.39999999999</v>
      </c>
      <c r="K250" s="39">
        <f t="shared" si="3"/>
        <v>0</v>
      </c>
      <c r="L250" s="50"/>
      <c r="M250" s="217"/>
      <c r="N250" s="194"/>
      <c r="O250" s="39"/>
      <c r="P250" s="39"/>
      <c r="Q250" s="39"/>
      <c r="R250" s="226"/>
      <c r="S250" s="226"/>
      <c r="T250" s="226"/>
      <c r="U250" s="226"/>
      <c r="V250" s="226"/>
      <c r="W250" s="226"/>
      <c r="X250" s="226"/>
      <c r="Y250" s="226"/>
      <c r="Z250" s="226"/>
      <c r="AA250" s="347"/>
    </row>
    <row r="251" spans="1:27">
      <c r="A251" s="364" t="s">
        <v>223</v>
      </c>
      <c r="B251" s="402"/>
      <c r="C251" s="324" t="s">
        <v>129</v>
      </c>
      <c r="D251" s="203" t="s">
        <v>39</v>
      </c>
      <c r="E251" s="331">
        <v>106</v>
      </c>
      <c r="F251" s="213">
        <v>106</v>
      </c>
      <c r="G251" s="247">
        <v>2023</v>
      </c>
      <c r="H251" s="273"/>
      <c r="I251" s="217">
        <v>30500</v>
      </c>
      <c r="J251" s="284">
        <v>30500</v>
      </c>
      <c r="K251" s="39">
        <f t="shared" si="3"/>
        <v>0</v>
      </c>
      <c r="L251" s="50"/>
      <c r="M251" s="217"/>
      <c r="N251" s="194"/>
      <c r="O251" s="39"/>
      <c r="P251" s="39"/>
      <c r="Q251" s="39"/>
      <c r="R251" s="226"/>
      <c r="S251" s="226"/>
      <c r="T251" s="226"/>
      <c r="U251" s="226"/>
      <c r="V251" s="226"/>
      <c r="W251" s="226"/>
      <c r="X251" s="226"/>
      <c r="Y251" s="226"/>
      <c r="Z251" s="226"/>
      <c r="AA251" s="347"/>
    </row>
    <row r="252" spans="1:27">
      <c r="A252" s="364" t="s">
        <v>224</v>
      </c>
      <c r="B252" s="402"/>
      <c r="C252" s="324" t="s">
        <v>130</v>
      </c>
      <c r="D252" s="203" t="s">
        <v>39</v>
      </c>
      <c r="E252" s="331">
        <v>3</v>
      </c>
      <c r="F252" s="213">
        <v>3</v>
      </c>
      <c r="G252" s="247">
        <v>2023</v>
      </c>
      <c r="H252" s="273"/>
      <c r="I252" s="217">
        <v>2398.3110000000001</v>
      </c>
      <c r="J252" s="284">
        <v>2398.3110000000001</v>
      </c>
      <c r="K252" s="39">
        <f t="shared" si="3"/>
        <v>0</v>
      </c>
      <c r="L252" s="50"/>
      <c r="M252" s="217"/>
      <c r="N252" s="194"/>
      <c r="O252" s="39"/>
      <c r="P252" s="39"/>
      <c r="Q252" s="39"/>
      <c r="R252" s="226"/>
      <c r="S252" s="226"/>
      <c r="T252" s="226"/>
      <c r="U252" s="226"/>
      <c r="V252" s="226"/>
      <c r="W252" s="226"/>
      <c r="X252" s="226"/>
      <c r="Y252" s="226"/>
      <c r="Z252" s="226"/>
      <c r="AA252" s="347"/>
    </row>
    <row r="253" spans="1:27">
      <c r="A253" s="364" t="s">
        <v>225</v>
      </c>
      <c r="B253" s="402"/>
      <c r="C253" s="324" t="s">
        <v>131</v>
      </c>
      <c r="D253" s="203" t="s">
        <v>39</v>
      </c>
      <c r="E253" s="331">
        <v>1</v>
      </c>
      <c r="F253" s="213">
        <v>1</v>
      </c>
      <c r="G253" s="247">
        <v>2023</v>
      </c>
      <c r="H253" s="273"/>
      <c r="I253" s="217">
        <v>10000</v>
      </c>
      <c r="J253" s="284">
        <v>10000</v>
      </c>
      <c r="K253" s="39">
        <f t="shared" si="3"/>
        <v>0</v>
      </c>
      <c r="L253" s="50"/>
      <c r="M253" s="217"/>
      <c r="N253" s="194"/>
      <c r="O253" s="39"/>
      <c r="P253" s="39"/>
      <c r="Q253" s="39"/>
      <c r="R253" s="226"/>
      <c r="S253" s="226"/>
      <c r="T253" s="226"/>
      <c r="U253" s="226"/>
      <c r="V253" s="226"/>
      <c r="W253" s="226"/>
      <c r="X253" s="226"/>
      <c r="Y253" s="226"/>
      <c r="Z253" s="226"/>
      <c r="AA253" s="347"/>
    </row>
    <row r="254" spans="1:27">
      <c r="A254" s="364" t="s">
        <v>226</v>
      </c>
      <c r="B254" s="402"/>
      <c r="C254" s="324" t="s">
        <v>132</v>
      </c>
      <c r="D254" s="203" t="s">
        <v>39</v>
      </c>
      <c r="E254" s="331">
        <v>1</v>
      </c>
      <c r="F254" s="213">
        <v>1</v>
      </c>
      <c r="G254" s="247">
        <v>2023</v>
      </c>
      <c r="H254" s="273"/>
      <c r="I254" s="217">
        <v>10505.799999999997</v>
      </c>
      <c r="J254" s="284">
        <v>10505.8</v>
      </c>
      <c r="K254" s="39">
        <f t="shared" si="3"/>
        <v>0</v>
      </c>
      <c r="L254" s="50"/>
      <c r="M254" s="217"/>
      <c r="N254" s="194"/>
      <c r="O254" s="39"/>
      <c r="P254" s="39"/>
      <c r="Q254" s="39"/>
      <c r="R254" s="226"/>
      <c r="S254" s="226"/>
      <c r="T254" s="226"/>
      <c r="U254" s="226"/>
      <c r="V254" s="226"/>
      <c r="W254" s="226"/>
      <c r="X254" s="226"/>
      <c r="Y254" s="226"/>
      <c r="Z254" s="226"/>
      <c r="AA254" s="347"/>
    </row>
    <row r="255" spans="1:27">
      <c r="A255" s="364" t="s">
        <v>461</v>
      </c>
      <c r="B255" s="402"/>
      <c r="C255" s="324" t="s">
        <v>132</v>
      </c>
      <c r="D255" s="203" t="s">
        <v>39</v>
      </c>
      <c r="E255" s="331">
        <v>1</v>
      </c>
      <c r="F255" s="213">
        <v>1</v>
      </c>
      <c r="G255" s="247">
        <v>2023</v>
      </c>
      <c r="H255" s="273"/>
      <c r="I255" s="217">
        <v>11120.166999999999</v>
      </c>
      <c r="J255" s="284">
        <v>11120.166999999999</v>
      </c>
      <c r="K255" s="39">
        <f t="shared" si="3"/>
        <v>0</v>
      </c>
      <c r="L255" s="50"/>
      <c r="M255" s="217"/>
      <c r="N255" s="194"/>
      <c r="O255" s="39"/>
      <c r="P255" s="39"/>
      <c r="Q255" s="39"/>
      <c r="R255" s="226"/>
      <c r="S255" s="226"/>
      <c r="T255" s="226"/>
      <c r="U255" s="226"/>
      <c r="V255" s="226"/>
      <c r="W255" s="226"/>
      <c r="X255" s="226"/>
      <c r="Y255" s="226"/>
      <c r="Z255" s="226"/>
      <c r="AA255" s="347"/>
    </row>
    <row r="256" spans="1:27">
      <c r="A256" s="364" t="s">
        <v>462</v>
      </c>
      <c r="B256" s="402"/>
      <c r="C256" s="324" t="s">
        <v>133</v>
      </c>
      <c r="D256" s="203" t="s">
        <v>39</v>
      </c>
      <c r="E256" s="331">
        <v>2</v>
      </c>
      <c r="F256" s="213">
        <v>2</v>
      </c>
      <c r="G256" s="247">
        <v>2023</v>
      </c>
      <c r="H256" s="273"/>
      <c r="I256" s="217">
        <v>979.6</v>
      </c>
      <c r="J256" s="284">
        <v>979.6</v>
      </c>
      <c r="K256" s="39">
        <f t="shared" si="3"/>
        <v>0</v>
      </c>
      <c r="L256" s="50"/>
      <c r="M256" s="217"/>
      <c r="N256" s="194"/>
      <c r="O256" s="39"/>
      <c r="P256" s="39"/>
      <c r="Q256" s="39"/>
      <c r="R256" s="226"/>
      <c r="S256" s="226"/>
      <c r="T256" s="226"/>
      <c r="U256" s="226"/>
      <c r="V256" s="226"/>
      <c r="W256" s="226"/>
      <c r="X256" s="226"/>
      <c r="Y256" s="226"/>
      <c r="Z256" s="226"/>
      <c r="AA256" s="347"/>
    </row>
    <row r="257" spans="1:27">
      <c r="A257" s="364" t="s">
        <v>463</v>
      </c>
      <c r="B257" s="402"/>
      <c r="C257" s="324" t="s">
        <v>134</v>
      </c>
      <c r="D257" s="203" t="s">
        <v>39</v>
      </c>
      <c r="E257" s="331">
        <v>2</v>
      </c>
      <c r="F257" s="213">
        <v>2</v>
      </c>
      <c r="G257" s="247">
        <v>2023</v>
      </c>
      <c r="H257" s="273"/>
      <c r="I257" s="217">
        <v>3153.4</v>
      </c>
      <c r="J257" s="284">
        <v>3153.4</v>
      </c>
      <c r="K257" s="39">
        <f t="shared" si="3"/>
        <v>0</v>
      </c>
      <c r="L257" s="50"/>
      <c r="M257" s="217"/>
      <c r="N257" s="194"/>
      <c r="O257" s="39"/>
      <c r="P257" s="39"/>
      <c r="Q257" s="39"/>
      <c r="R257" s="226"/>
      <c r="S257" s="226"/>
      <c r="T257" s="226"/>
      <c r="U257" s="226"/>
      <c r="V257" s="226"/>
      <c r="W257" s="226"/>
      <c r="X257" s="226"/>
      <c r="Y257" s="226"/>
      <c r="Z257" s="226"/>
      <c r="AA257" s="347"/>
    </row>
    <row r="258" spans="1:27">
      <c r="A258" s="364" t="s">
        <v>464</v>
      </c>
      <c r="B258" s="402"/>
      <c r="C258" s="324" t="s">
        <v>134</v>
      </c>
      <c r="D258" s="203" t="s">
        <v>39</v>
      </c>
      <c r="E258" s="331">
        <v>1</v>
      </c>
      <c r="F258" s="213">
        <v>1</v>
      </c>
      <c r="G258" s="247">
        <v>2023</v>
      </c>
      <c r="H258" s="273"/>
      <c r="I258" s="217">
        <v>1276.4000000000001</v>
      </c>
      <c r="J258" s="284">
        <v>1276.4000000000001</v>
      </c>
      <c r="K258" s="39">
        <f t="shared" si="3"/>
        <v>0</v>
      </c>
      <c r="L258" s="50"/>
      <c r="M258" s="217"/>
      <c r="N258" s="194"/>
      <c r="O258" s="39"/>
      <c r="P258" s="39"/>
      <c r="Q258" s="39"/>
      <c r="R258" s="226"/>
      <c r="S258" s="226"/>
      <c r="T258" s="226"/>
      <c r="U258" s="226"/>
      <c r="V258" s="226"/>
      <c r="W258" s="226"/>
      <c r="X258" s="226"/>
      <c r="Y258" s="226"/>
      <c r="Z258" s="226"/>
      <c r="AA258" s="347"/>
    </row>
    <row r="259" spans="1:27" ht="94.5">
      <c r="A259" s="364" t="s">
        <v>465</v>
      </c>
      <c r="B259" s="402"/>
      <c r="C259" s="324" t="s">
        <v>135</v>
      </c>
      <c r="D259" s="203" t="s">
        <v>39</v>
      </c>
      <c r="E259" s="331">
        <v>4</v>
      </c>
      <c r="F259" s="321"/>
      <c r="G259" s="247">
        <v>2023</v>
      </c>
      <c r="H259" s="273"/>
      <c r="I259" s="217">
        <v>2057.3809200000001</v>
      </c>
      <c r="J259" s="284"/>
      <c r="K259" s="39">
        <f t="shared" si="3"/>
        <v>-2057.3809200000001</v>
      </c>
      <c r="L259" s="50" t="s">
        <v>455</v>
      </c>
      <c r="M259" s="217"/>
      <c r="N259" s="194"/>
      <c r="O259" s="39"/>
      <c r="P259" s="39"/>
      <c r="Q259" s="39"/>
      <c r="R259" s="226"/>
      <c r="S259" s="226"/>
      <c r="T259" s="226"/>
      <c r="U259" s="226"/>
      <c r="V259" s="226"/>
      <c r="W259" s="226"/>
      <c r="X259" s="226"/>
      <c r="Y259" s="226"/>
      <c r="Z259" s="226"/>
      <c r="AA259" s="347"/>
    </row>
    <row r="260" spans="1:27">
      <c r="A260" s="364" t="s">
        <v>466</v>
      </c>
      <c r="B260" s="402"/>
      <c r="C260" s="324" t="s">
        <v>135</v>
      </c>
      <c r="D260" s="203" t="s">
        <v>39</v>
      </c>
      <c r="E260" s="331">
        <v>20</v>
      </c>
      <c r="F260" s="213">
        <v>20</v>
      </c>
      <c r="G260" s="247">
        <v>2023</v>
      </c>
      <c r="H260" s="273"/>
      <c r="I260" s="217">
        <v>10438.4</v>
      </c>
      <c r="J260" s="284">
        <v>9320</v>
      </c>
      <c r="K260" s="39">
        <f t="shared" si="3"/>
        <v>-1118.3999999999996</v>
      </c>
      <c r="L260" s="50" t="s">
        <v>94</v>
      </c>
      <c r="M260" s="217"/>
      <c r="N260" s="194"/>
      <c r="O260" s="39"/>
      <c r="P260" s="39"/>
      <c r="Q260" s="39"/>
      <c r="R260" s="226"/>
      <c r="S260" s="226"/>
      <c r="T260" s="226"/>
      <c r="U260" s="226"/>
      <c r="V260" s="226"/>
      <c r="W260" s="226"/>
      <c r="X260" s="226"/>
      <c r="Y260" s="226"/>
      <c r="Z260" s="226"/>
      <c r="AA260" s="347"/>
    </row>
    <row r="261" spans="1:27">
      <c r="A261" s="364" t="s">
        <v>467</v>
      </c>
      <c r="B261" s="402"/>
      <c r="C261" s="324" t="s">
        <v>136</v>
      </c>
      <c r="D261" s="203" t="s">
        <v>39</v>
      </c>
      <c r="E261" s="331">
        <v>8</v>
      </c>
      <c r="F261" s="213">
        <v>8</v>
      </c>
      <c r="G261" s="247">
        <v>2023</v>
      </c>
      <c r="H261" s="273"/>
      <c r="I261" s="217">
        <v>564.40319999999997</v>
      </c>
      <c r="J261" s="284">
        <v>500</v>
      </c>
      <c r="K261" s="39">
        <f t="shared" si="3"/>
        <v>-64.40319999999997</v>
      </c>
      <c r="L261" s="50" t="s">
        <v>94</v>
      </c>
      <c r="M261" s="217"/>
      <c r="N261" s="194"/>
      <c r="O261" s="39"/>
      <c r="P261" s="39"/>
      <c r="Q261" s="39"/>
      <c r="R261" s="226"/>
      <c r="S261" s="226"/>
      <c r="T261" s="226"/>
      <c r="U261" s="226"/>
      <c r="V261" s="226"/>
      <c r="W261" s="226"/>
      <c r="X261" s="226"/>
      <c r="Y261" s="226"/>
      <c r="Z261" s="226"/>
      <c r="AA261" s="347"/>
    </row>
    <row r="262" spans="1:27">
      <c r="A262" s="364" t="s">
        <v>468</v>
      </c>
      <c r="B262" s="402"/>
      <c r="C262" s="324" t="s">
        <v>137</v>
      </c>
      <c r="D262" s="203" t="s">
        <v>39</v>
      </c>
      <c r="E262" s="331">
        <v>6</v>
      </c>
      <c r="F262" s="213">
        <v>6</v>
      </c>
      <c r="G262" s="247">
        <v>2023</v>
      </c>
      <c r="H262" s="273"/>
      <c r="I262" s="217">
        <v>2188.8000000000002</v>
      </c>
      <c r="J262" s="284">
        <v>2188.8000000000002</v>
      </c>
      <c r="K262" s="39">
        <f t="shared" si="3"/>
        <v>0</v>
      </c>
      <c r="L262" s="50"/>
      <c r="M262" s="217"/>
      <c r="N262" s="194"/>
      <c r="O262" s="39"/>
      <c r="P262" s="39"/>
      <c r="Q262" s="39"/>
      <c r="R262" s="226"/>
      <c r="S262" s="226"/>
      <c r="T262" s="226"/>
      <c r="U262" s="226"/>
      <c r="V262" s="226"/>
      <c r="W262" s="226"/>
      <c r="X262" s="226"/>
      <c r="Y262" s="226"/>
      <c r="Z262" s="226"/>
      <c r="AA262" s="347"/>
    </row>
    <row r="263" spans="1:27">
      <c r="A263" s="364" t="s">
        <v>469</v>
      </c>
      <c r="B263" s="402"/>
      <c r="C263" s="324" t="s">
        <v>138</v>
      </c>
      <c r="D263" s="203" t="s">
        <v>39</v>
      </c>
      <c r="E263" s="331">
        <v>52</v>
      </c>
      <c r="F263" s="213">
        <v>52</v>
      </c>
      <c r="G263" s="247">
        <v>2023</v>
      </c>
      <c r="H263" s="273"/>
      <c r="I263" s="217">
        <v>2849.6</v>
      </c>
      <c r="J263" s="284">
        <v>2849.6</v>
      </c>
      <c r="K263" s="39">
        <f t="shared" si="3"/>
        <v>0</v>
      </c>
      <c r="L263" s="50"/>
      <c r="M263" s="217"/>
      <c r="N263" s="194"/>
      <c r="O263" s="39"/>
      <c r="P263" s="39"/>
      <c r="Q263" s="39"/>
      <c r="R263" s="226"/>
      <c r="S263" s="226"/>
      <c r="T263" s="226"/>
      <c r="U263" s="226"/>
      <c r="V263" s="226"/>
      <c r="W263" s="226"/>
      <c r="X263" s="226"/>
      <c r="Y263" s="226"/>
      <c r="Z263" s="226"/>
      <c r="AA263" s="347"/>
    </row>
    <row r="264" spans="1:27">
      <c r="A264" s="364" t="s">
        <v>470</v>
      </c>
      <c r="B264" s="402"/>
      <c r="C264" s="324" t="s">
        <v>139</v>
      </c>
      <c r="D264" s="203" t="s">
        <v>39</v>
      </c>
      <c r="E264" s="331">
        <v>18</v>
      </c>
      <c r="F264" s="213">
        <v>18</v>
      </c>
      <c r="G264" s="247">
        <v>2023</v>
      </c>
      <c r="H264" s="273"/>
      <c r="I264" s="217">
        <v>2845.8</v>
      </c>
      <c r="J264" s="284">
        <v>2845.8</v>
      </c>
      <c r="K264" s="39">
        <f t="shared" si="3"/>
        <v>0</v>
      </c>
      <c r="L264" s="49"/>
      <c r="M264" s="217"/>
      <c r="N264" s="194"/>
      <c r="O264" s="39"/>
      <c r="P264" s="39"/>
      <c r="Q264" s="39"/>
      <c r="R264" s="226"/>
      <c r="S264" s="226"/>
      <c r="T264" s="226"/>
      <c r="U264" s="226"/>
      <c r="V264" s="226"/>
      <c r="W264" s="226"/>
      <c r="X264" s="226"/>
      <c r="Y264" s="226"/>
      <c r="Z264" s="226"/>
      <c r="AA264" s="347"/>
    </row>
    <row r="265" spans="1:27">
      <c r="A265" s="364" t="s">
        <v>471</v>
      </c>
      <c r="B265" s="402"/>
      <c r="C265" s="324" t="s">
        <v>140</v>
      </c>
      <c r="D265" s="203" t="s">
        <v>39</v>
      </c>
      <c r="E265" s="331">
        <v>52</v>
      </c>
      <c r="F265" s="213">
        <v>52</v>
      </c>
      <c r="G265" s="247">
        <v>2023</v>
      </c>
      <c r="H265" s="273"/>
      <c r="I265" s="217">
        <v>26785.200000000001</v>
      </c>
      <c r="J265" s="284">
        <f>13392.6+13392.6</f>
        <v>26785.200000000001</v>
      </c>
      <c r="K265" s="39">
        <f t="shared" si="3"/>
        <v>0</v>
      </c>
      <c r="L265" s="50"/>
      <c r="M265" s="217"/>
      <c r="N265" s="194"/>
      <c r="O265" s="39"/>
      <c r="P265" s="39"/>
      <c r="Q265" s="39"/>
      <c r="R265" s="226"/>
      <c r="S265" s="226"/>
      <c r="T265" s="226"/>
      <c r="U265" s="226"/>
      <c r="V265" s="226"/>
      <c r="W265" s="226"/>
      <c r="X265" s="226"/>
      <c r="Y265" s="226"/>
      <c r="Z265" s="226"/>
      <c r="AA265" s="347"/>
    </row>
    <row r="266" spans="1:27">
      <c r="A266" s="364" t="s">
        <v>472</v>
      </c>
      <c r="B266" s="402"/>
      <c r="C266" s="324" t="s">
        <v>141</v>
      </c>
      <c r="D266" s="203" t="s">
        <v>39</v>
      </c>
      <c r="E266" s="331">
        <v>8</v>
      </c>
      <c r="F266" s="213">
        <v>8</v>
      </c>
      <c r="G266" s="247">
        <v>2023</v>
      </c>
      <c r="H266" s="274"/>
      <c r="I266" s="217">
        <f>768.934</f>
        <v>768.93399999999997</v>
      </c>
      <c r="J266" s="284">
        <v>768.93399999999997</v>
      </c>
      <c r="K266" s="38">
        <f t="shared" si="3"/>
        <v>0</v>
      </c>
      <c r="L266" s="49"/>
      <c r="M266" s="217"/>
      <c r="N266" s="194"/>
      <c r="O266" s="39"/>
      <c r="P266" s="39"/>
      <c r="Q266" s="39"/>
      <c r="R266" s="226"/>
      <c r="S266" s="226"/>
      <c r="T266" s="226"/>
      <c r="U266" s="226"/>
      <c r="V266" s="226"/>
      <c r="W266" s="226"/>
      <c r="X266" s="226"/>
      <c r="Y266" s="226"/>
      <c r="Z266" s="226"/>
      <c r="AA266" s="347"/>
    </row>
    <row r="267" spans="1:27">
      <c r="A267" s="364" t="s">
        <v>473</v>
      </c>
      <c r="B267" s="402"/>
      <c r="C267" s="324" t="s">
        <v>141</v>
      </c>
      <c r="D267" s="203" t="s">
        <v>39</v>
      </c>
      <c r="E267" s="331">
        <v>12</v>
      </c>
      <c r="F267" s="213">
        <v>12</v>
      </c>
      <c r="G267" s="247">
        <v>2023</v>
      </c>
      <c r="H267" s="273"/>
      <c r="I267" s="217">
        <v>1461.537</v>
      </c>
      <c r="J267" s="284">
        <v>1461.537</v>
      </c>
      <c r="K267" s="39">
        <f t="shared" si="3"/>
        <v>0</v>
      </c>
      <c r="L267" s="50"/>
      <c r="M267" s="217"/>
      <c r="N267" s="194"/>
      <c r="O267" s="39"/>
      <c r="P267" s="39"/>
      <c r="Q267" s="39"/>
      <c r="R267" s="226"/>
      <c r="S267" s="226"/>
      <c r="T267" s="226"/>
      <c r="U267" s="226"/>
      <c r="V267" s="226"/>
      <c r="W267" s="226"/>
      <c r="X267" s="226"/>
      <c r="Y267" s="226"/>
      <c r="Z267" s="226"/>
      <c r="AA267" s="347"/>
    </row>
    <row r="268" spans="1:27">
      <c r="A268" s="364" t="s">
        <v>474</v>
      </c>
      <c r="B268" s="402"/>
      <c r="C268" s="324" t="s">
        <v>141</v>
      </c>
      <c r="D268" s="203" t="s">
        <v>39</v>
      </c>
      <c r="E268" s="331">
        <v>18</v>
      </c>
      <c r="F268" s="213">
        <v>18</v>
      </c>
      <c r="G268" s="247">
        <v>2023</v>
      </c>
      <c r="H268" s="273"/>
      <c r="I268" s="217">
        <v>1885.2748200000001</v>
      </c>
      <c r="J268" s="284">
        <v>1885.2748200000001</v>
      </c>
      <c r="K268" s="39">
        <f t="shared" si="3"/>
        <v>0</v>
      </c>
      <c r="L268" s="50"/>
      <c r="M268" s="217"/>
      <c r="N268" s="194"/>
      <c r="O268" s="39"/>
      <c r="P268" s="39"/>
      <c r="Q268" s="39"/>
      <c r="R268" s="226"/>
      <c r="S268" s="226"/>
      <c r="T268" s="226"/>
      <c r="U268" s="226"/>
      <c r="V268" s="226"/>
      <c r="W268" s="226"/>
      <c r="X268" s="226"/>
      <c r="Y268" s="226"/>
      <c r="Z268" s="226"/>
      <c r="AA268" s="347"/>
    </row>
    <row r="269" spans="1:27">
      <c r="A269" s="364" t="s">
        <v>475</v>
      </c>
      <c r="B269" s="402"/>
      <c r="C269" s="324" t="s">
        <v>141</v>
      </c>
      <c r="D269" s="203" t="s">
        <v>39</v>
      </c>
      <c r="E269" s="331">
        <v>4</v>
      </c>
      <c r="F269" s="213">
        <v>4</v>
      </c>
      <c r="G269" s="247">
        <v>2023</v>
      </c>
      <c r="H269" s="273"/>
      <c r="I269" s="217">
        <v>714.09031999999991</v>
      </c>
      <c r="J269" s="284">
        <v>714.09032000000002</v>
      </c>
      <c r="K269" s="39">
        <f t="shared" si="3"/>
        <v>0</v>
      </c>
      <c r="L269" s="50"/>
      <c r="M269" s="217"/>
      <c r="N269" s="194"/>
      <c r="O269" s="39"/>
      <c r="P269" s="39"/>
      <c r="Q269" s="39"/>
      <c r="R269" s="226"/>
      <c r="S269" s="226"/>
      <c r="T269" s="226"/>
      <c r="U269" s="226"/>
      <c r="V269" s="226"/>
      <c r="W269" s="226"/>
      <c r="X269" s="226"/>
      <c r="Y269" s="226"/>
      <c r="Z269" s="226"/>
      <c r="AA269" s="347"/>
    </row>
    <row r="270" spans="1:27">
      <c r="A270" s="364" t="s">
        <v>476</v>
      </c>
      <c r="B270" s="402"/>
      <c r="C270" s="324" t="s">
        <v>141</v>
      </c>
      <c r="D270" s="203" t="s">
        <v>39</v>
      </c>
      <c r="E270" s="331">
        <v>4</v>
      </c>
      <c r="F270" s="213">
        <v>4</v>
      </c>
      <c r="G270" s="247">
        <v>2023</v>
      </c>
      <c r="H270" s="273"/>
      <c r="I270" s="217">
        <v>375.95115999999996</v>
      </c>
      <c r="J270" s="284">
        <v>375.95114000000001</v>
      </c>
      <c r="K270" s="39">
        <f t="shared" si="3"/>
        <v>-1.9999999949504854E-5</v>
      </c>
      <c r="L270" s="50"/>
      <c r="M270" s="217"/>
      <c r="N270" s="194"/>
      <c r="O270" s="39"/>
      <c r="P270" s="39"/>
      <c r="Q270" s="39"/>
      <c r="R270" s="226"/>
      <c r="S270" s="226"/>
      <c r="T270" s="226"/>
      <c r="U270" s="226"/>
      <c r="V270" s="226"/>
      <c r="W270" s="226"/>
      <c r="X270" s="226"/>
      <c r="Y270" s="226"/>
      <c r="Z270" s="226"/>
      <c r="AA270" s="347"/>
    </row>
    <row r="271" spans="1:27">
      <c r="A271" s="364" t="s">
        <v>477</v>
      </c>
      <c r="B271" s="402"/>
      <c r="C271" s="324" t="s">
        <v>142</v>
      </c>
      <c r="D271" s="203" t="s">
        <v>39</v>
      </c>
      <c r="E271" s="331">
        <v>5</v>
      </c>
      <c r="F271" s="213">
        <v>5</v>
      </c>
      <c r="G271" s="247">
        <v>2023</v>
      </c>
      <c r="H271" s="273"/>
      <c r="I271" s="217">
        <v>2324</v>
      </c>
      <c r="J271" s="284">
        <v>2324</v>
      </c>
      <c r="K271" s="39">
        <f t="shared" si="3"/>
        <v>0</v>
      </c>
      <c r="L271" s="50"/>
      <c r="M271" s="217"/>
      <c r="N271" s="194"/>
      <c r="O271" s="39"/>
      <c r="P271" s="39"/>
      <c r="Q271" s="39"/>
      <c r="R271" s="226"/>
      <c r="S271" s="226"/>
      <c r="T271" s="226"/>
      <c r="U271" s="226"/>
      <c r="V271" s="226"/>
      <c r="W271" s="226"/>
      <c r="X271" s="226"/>
      <c r="Y271" s="226"/>
      <c r="Z271" s="226"/>
      <c r="AA271" s="347"/>
    </row>
    <row r="272" spans="1:27">
      <c r="A272" s="364" t="s">
        <v>478</v>
      </c>
      <c r="B272" s="402"/>
      <c r="C272" s="324" t="s">
        <v>143</v>
      </c>
      <c r="D272" s="203" t="s">
        <v>39</v>
      </c>
      <c r="E272" s="331">
        <v>1</v>
      </c>
      <c r="F272" s="213">
        <v>1</v>
      </c>
      <c r="G272" s="247">
        <v>2023</v>
      </c>
      <c r="H272" s="273"/>
      <c r="I272" s="217">
        <v>689.99900000000002</v>
      </c>
      <c r="J272" s="284">
        <v>689.99900000000002</v>
      </c>
      <c r="K272" s="39">
        <f t="shared" si="3"/>
        <v>0</v>
      </c>
      <c r="L272" s="50"/>
      <c r="M272" s="217"/>
      <c r="N272" s="194"/>
      <c r="O272" s="39"/>
      <c r="P272" s="39"/>
      <c r="Q272" s="39"/>
      <c r="R272" s="226"/>
      <c r="S272" s="226"/>
      <c r="T272" s="226"/>
      <c r="U272" s="226"/>
      <c r="V272" s="226"/>
      <c r="W272" s="226"/>
      <c r="X272" s="226"/>
      <c r="Y272" s="226"/>
      <c r="Z272" s="226"/>
      <c r="AA272" s="347"/>
    </row>
    <row r="273" spans="1:27">
      <c r="A273" s="364" t="s">
        <v>479</v>
      </c>
      <c r="B273" s="402"/>
      <c r="C273" s="324" t="s">
        <v>144</v>
      </c>
      <c r="D273" s="203" t="s">
        <v>39</v>
      </c>
      <c r="E273" s="331">
        <v>2</v>
      </c>
      <c r="F273" s="213">
        <v>2</v>
      </c>
      <c r="G273" s="247">
        <v>2023</v>
      </c>
      <c r="H273" s="273"/>
      <c r="I273" s="217">
        <v>761.13</v>
      </c>
      <c r="J273" s="284">
        <v>761.13</v>
      </c>
      <c r="K273" s="39">
        <f t="shared" si="3"/>
        <v>0</v>
      </c>
      <c r="L273" s="50"/>
      <c r="M273" s="217"/>
      <c r="N273" s="194"/>
      <c r="O273" s="39"/>
      <c r="P273" s="39"/>
      <c r="Q273" s="39"/>
      <c r="R273" s="226"/>
      <c r="S273" s="226"/>
      <c r="T273" s="226"/>
      <c r="U273" s="226"/>
      <c r="V273" s="226"/>
      <c r="W273" s="226"/>
      <c r="X273" s="226"/>
      <c r="Y273" s="226"/>
      <c r="Z273" s="226"/>
      <c r="AA273" s="347"/>
    </row>
    <row r="274" spans="1:27">
      <c r="A274" s="364" t="s">
        <v>480</v>
      </c>
      <c r="B274" s="402"/>
      <c r="C274" s="324" t="s">
        <v>121</v>
      </c>
      <c r="D274" s="203" t="s">
        <v>38</v>
      </c>
      <c r="E274" s="331">
        <v>1</v>
      </c>
      <c r="F274" s="213">
        <v>1</v>
      </c>
      <c r="G274" s="247">
        <v>2023</v>
      </c>
      <c r="H274" s="273"/>
      <c r="I274" s="217">
        <v>1505.4</v>
      </c>
      <c r="J274" s="284">
        <v>1505.4</v>
      </c>
      <c r="K274" s="39">
        <f t="shared" si="3"/>
        <v>0</v>
      </c>
      <c r="L274" s="50"/>
      <c r="M274" s="217"/>
      <c r="N274" s="194"/>
      <c r="O274" s="39"/>
      <c r="P274" s="39"/>
      <c r="Q274" s="39"/>
      <c r="R274" s="226"/>
      <c r="S274" s="226"/>
      <c r="T274" s="226"/>
      <c r="U274" s="226"/>
      <c r="V274" s="226"/>
      <c r="W274" s="226"/>
      <c r="X274" s="226"/>
      <c r="Y274" s="226"/>
      <c r="Z274" s="226"/>
      <c r="AA274" s="347"/>
    </row>
    <row r="275" spans="1:27">
      <c r="A275" s="364" t="s">
        <v>481</v>
      </c>
      <c r="B275" s="402"/>
      <c r="C275" s="324" t="s">
        <v>142</v>
      </c>
      <c r="D275" s="203" t="s">
        <v>39</v>
      </c>
      <c r="E275" s="331">
        <v>2</v>
      </c>
      <c r="F275" s="213">
        <v>2</v>
      </c>
      <c r="G275" s="247">
        <v>2023</v>
      </c>
      <c r="H275" s="273"/>
      <c r="I275" s="217">
        <v>1058</v>
      </c>
      <c r="J275" s="284">
        <f>'[1]3БК освоение'!$AT$564</f>
        <v>1058</v>
      </c>
      <c r="K275" s="39">
        <f t="shared" si="3"/>
        <v>0</v>
      </c>
      <c r="L275" s="50"/>
      <c r="M275" s="217"/>
      <c r="N275" s="194"/>
      <c r="O275" s="39"/>
      <c r="P275" s="39"/>
      <c r="Q275" s="39"/>
      <c r="R275" s="226"/>
      <c r="S275" s="226"/>
      <c r="T275" s="226"/>
      <c r="U275" s="226"/>
      <c r="V275" s="226"/>
      <c r="W275" s="226"/>
      <c r="X275" s="226"/>
      <c r="Y275" s="226"/>
      <c r="Z275" s="226"/>
      <c r="AA275" s="347"/>
    </row>
    <row r="276" spans="1:27">
      <c r="A276" s="364" t="s">
        <v>482</v>
      </c>
      <c r="B276" s="402"/>
      <c r="C276" s="324" t="s">
        <v>142</v>
      </c>
      <c r="D276" s="203" t="s">
        <v>39</v>
      </c>
      <c r="E276" s="331">
        <v>1</v>
      </c>
      <c r="F276" s="213">
        <v>1</v>
      </c>
      <c r="G276" s="247">
        <v>2023</v>
      </c>
      <c r="H276" s="273"/>
      <c r="I276" s="217">
        <v>619</v>
      </c>
      <c r="J276" s="284">
        <v>619</v>
      </c>
      <c r="K276" s="39">
        <f t="shared" si="3"/>
        <v>0</v>
      </c>
      <c r="L276" s="50"/>
      <c r="M276" s="217"/>
      <c r="N276" s="194"/>
      <c r="O276" s="39"/>
      <c r="P276" s="39"/>
      <c r="Q276" s="39"/>
      <c r="R276" s="226"/>
      <c r="S276" s="226"/>
      <c r="T276" s="226"/>
      <c r="U276" s="226"/>
      <c r="V276" s="226"/>
      <c r="W276" s="226"/>
      <c r="X276" s="226"/>
      <c r="Y276" s="226"/>
      <c r="Z276" s="226"/>
      <c r="AA276" s="347"/>
    </row>
    <row r="277" spans="1:27">
      <c r="A277" s="364" t="s">
        <v>483</v>
      </c>
      <c r="B277" s="402"/>
      <c r="C277" s="324" t="s">
        <v>141</v>
      </c>
      <c r="D277" s="203" t="s">
        <v>39</v>
      </c>
      <c r="E277" s="331">
        <v>35</v>
      </c>
      <c r="F277" s="213">
        <v>35</v>
      </c>
      <c r="G277" s="247">
        <v>2023</v>
      </c>
      <c r="H277" s="273"/>
      <c r="I277" s="217">
        <v>72877.947450000007</v>
      </c>
      <c r="J277" s="284">
        <v>72877.947450000007</v>
      </c>
      <c r="K277" s="39">
        <f t="shared" si="3"/>
        <v>0</v>
      </c>
      <c r="L277" s="50"/>
      <c r="M277" s="217"/>
      <c r="N277" s="194"/>
      <c r="O277" s="39"/>
      <c r="P277" s="39"/>
      <c r="Q277" s="39"/>
      <c r="R277" s="226"/>
      <c r="S277" s="226"/>
      <c r="T277" s="226"/>
      <c r="U277" s="226"/>
      <c r="V277" s="226"/>
      <c r="W277" s="226"/>
      <c r="X277" s="226"/>
      <c r="Y277" s="226"/>
      <c r="Z277" s="226"/>
      <c r="AA277" s="347"/>
    </row>
    <row r="278" spans="1:27">
      <c r="A278" s="364" t="s">
        <v>484</v>
      </c>
      <c r="B278" s="402"/>
      <c r="C278" s="324" t="s">
        <v>141</v>
      </c>
      <c r="D278" s="203" t="s">
        <v>39</v>
      </c>
      <c r="E278" s="331">
        <v>12</v>
      </c>
      <c r="F278" s="213">
        <v>12</v>
      </c>
      <c r="G278" s="247">
        <v>2023</v>
      </c>
      <c r="H278" s="273"/>
      <c r="I278" s="217">
        <v>15335.654759999999</v>
      </c>
      <c r="J278" s="284">
        <v>15335.654759999999</v>
      </c>
      <c r="K278" s="39">
        <f t="shared" si="3"/>
        <v>0</v>
      </c>
      <c r="L278" s="50"/>
      <c r="M278" s="217"/>
      <c r="N278" s="194"/>
      <c r="O278" s="39"/>
      <c r="P278" s="39"/>
      <c r="Q278" s="39"/>
      <c r="R278" s="226"/>
      <c r="S278" s="226"/>
      <c r="T278" s="226"/>
      <c r="U278" s="226"/>
      <c r="V278" s="226"/>
      <c r="W278" s="226"/>
      <c r="X278" s="226"/>
      <c r="Y278" s="226"/>
      <c r="Z278" s="226"/>
      <c r="AA278" s="347"/>
    </row>
    <row r="279" spans="1:27">
      <c r="A279" s="364" t="s">
        <v>485</v>
      </c>
      <c r="B279" s="402"/>
      <c r="C279" s="324" t="s">
        <v>141</v>
      </c>
      <c r="D279" s="203" t="s">
        <v>39</v>
      </c>
      <c r="E279" s="331">
        <v>7</v>
      </c>
      <c r="F279" s="213">
        <v>7</v>
      </c>
      <c r="G279" s="247">
        <v>2023</v>
      </c>
      <c r="H279" s="273"/>
      <c r="I279" s="217">
        <v>806.47910000000002</v>
      </c>
      <c r="J279" s="284">
        <v>806.47910000000002</v>
      </c>
      <c r="K279" s="39">
        <f t="shared" si="3"/>
        <v>0</v>
      </c>
      <c r="L279" s="50"/>
      <c r="M279" s="217"/>
      <c r="N279" s="194"/>
      <c r="O279" s="39"/>
      <c r="P279" s="39"/>
      <c r="Q279" s="39"/>
      <c r="R279" s="226"/>
      <c r="S279" s="226"/>
      <c r="T279" s="226"/>
      <c r="U279" s="226"/>
      <c r="V279" s="226"/>
      <c r="W279" s="226"/>
      <c r="X279" s="226"/>
      <c r="Y279" s="226"/>
      <c r="Z279" s="226"/>
      <c r="AA279" s="347"/>
    </row>
    <row r="280" spans="1:27">
      <c r="A280" s="364" t="s">
        <v>486</v>
      </c>
      <c r="B280" s="402"/>
      <c r="C280" s="324" t="s">
        <v>141</v>
      </c>
      <c r="D280" s="203" t="s">
        <v>39</v>
      </c>
      <c r="E280" s="331">
        <v>3</v>
      </c>
      <c r="F280" s="213">
        <v>3</v>
      </c>
      <c r="G280" s="247">
        <v>2023</v>
      </c>
      <c r="H280" s="273"/>
      <c r="I280" s="217">
        <v>373.07958000000002</v>
      </c>
      <c r="J280" s="284">
        <v>373.07900000000001</v>
      </c>
      <c r="K280" s="39">
        <f t="shared" si="3"/>
        <v>-5.8000000001356966E-4</v>
      </c>
      <c r="L280" s="50"/>
      <c r="M280" s="217"/>
      <c r="N280" s="194"/>
      <c r="O280" s="39"/>
      <c r="P280" s="39"/>
      <c r="Q280" s="39"/>
      <c r="R280" s="226"/>
      <c r="S280" s="226"/>
      <c r="T280" s="226"/>
      <c r="U280" s="226"/>
      <c r="V280" s="226"/>
      <c r="W280" s="226"/>
      <c r="X280" s="226"/>
      <c r="Y280" s="226"/>
      <c r="Z280" s="226"/>
      <c r="AA280" s="347"/>
    </row>
    <row r="281" spans="1:27">
      <c r="A281" s="364" t="s">
        <v>487</v>
      </c>
      <c r="B281" s="402"/>
      <c r="C281" s="324" t="s">
        <v>145</v>
      </c>
      <c r="D281" s="203" t="s">
        <v>38</v>
      </c>
      <c r="E281" s="331">
        <v>20</v>
      </c>
      <c r="F281" s="213">
        <v>20</v>
      </c>
      <c r="G281" s="247">
        <v>2023</v>
      </c>
      <c r="H281" s="273"/>
      <c r="I281" s="217">
        <v>19323.12</v>
      </c>
      <c r="J281" s="284">
        <v>19323.12</v>
      </c>
      <c r="K281" s="39">
        <f t="shared" si="3"/>
        <v>0</v>
      </c>
      <c r="L281" s="50"/>
      <c r="M281" s="217"/>
      <c r="N281" s="194"/>
      <c r="O281" s="39"/>
      <c r="P281" s="39"/>
      <c r="Q281" s="39"/>
      <c r="R281" s="226"/>
      <c r="S281" s="226"/>
      <c r="T281" s="226"/>
      <c r="U281" s="226"/>
      <c r="V281" s="226"/>
      <c r="W281" s="226"/>
      <c r="X281" s="226"/>
      <c r="Y281" s="226"/>
      <c r="Z281" s="226"/>
      <c r="AA281" s="347"/>
    </row>
    <row r="282" spans="1:27" ht="31.5">
      <c r="A282" s="364" t="s">
        <v>488</v>
      </c>
      <c r="B282" s="402"/>
      <c r="C282" s="325" t="s">
        <v>237</v>
      </c>
      <c r="D282" s="203" t="s">
        <v>39</v>
      </c>
      <c r="E282" s="331">
        <v>4</v>
      </c>
      <c r="F282" s="321"/>
      <c r="G282" s="247">
        <v>2023</v>
      </c>
      <c r="H282" s="273"/>
      <c r="I282" s="217">
        <v>14798.308000000001</v>
      </c>
      <c r="J282" s="284"/>
      <c r="K282" s="39">
        <f t="shared" si="3"/>
        <v>-14798.308000000001</v>
      </c>
      <c r="L282" s="50" t="s">
        <v>456</v>
      </c>
      <c r="M282" s="217"/>
      <c r="N282" s="194"/>
      <c r="O282" s="39"/>
      <c r="P282" s="39"/>
      <c r="Q282" s="39"/>
      <c r="R282" s="226"/>
      <c r="S282" s="226"/>
      <c r="T282" s="226"/>
      <c r="U282" s="226"/>
      <c r="V282" s="226"/>
      <c r="W282" s="226"/>
      <c r="X282" s="226"/>
      <c r="Y282" s="226"/>
      <c r="Z282" s="226"/>
      <c r="AA282" s="347"/>
    </row>
    <row r="283" spans="1:27">
      <c r="A283" s="364" t="s">
        <v>489</v>
      </c>
      <c r="B283" s="402"/>
      <c r="C283" s="324" t="s">
        <v>146</v>
      </c>
      <c r="D283" s="203" t="s">
        <v>39</v>
      </c>
      <c r="E283" s="331">
        <v>20</v>
      </c>
      <c r="F283" s="213">
        <v>20</v>
      </c>
      <c r="G283" s="247">
        <v>2023</v>
      </c>
      <c r="H283" s="273"/>
      <c r="I283" s="217">
        <v>6960</v>
      </c>
      <c r="J283" s="284">
        <v>6960</v>
      </c>
      <c r="K283" s="39">
        <f t="shared" si="3"/>
        <v>0</v>
      </c>
      <c r="L283" s="50"/>
      <c r="M283" s="217"/>
      <c r="N283" s="194"/>
      <c r="O283" s="39"/>
      <c r="P283" s="39"/>
      <c r="Q283" s="39"/>
      <c r="R283" s="226"/>
      <c r="S283" s="226"/>
      <c r="T283" s="226"/>
      <c r="U283" s="226"/>
      <c r="V283" s="226"/>
      <c r="W283" s="226"/>
      <c r="X283" s="226"/>
      <c r="Y283" s="226"/>
      <c r="Z283" s="226"/>
      <c r="AA283" s="347"/>
    </row>
    <row r="284" spans="1:27">
      <c r="A284" s="364" t="s">
        <v>490</v>
      </c>
      <c r="B284" s="402"/>
      <c r="C284" s="324" t="s">
        <v>147</v>
      </c>
      <c r="D284" s="203" t="s">
        <v>38</v>
      </c>
      <c r="E284" s="331">
        <v>5</v>
      </c>
      <c r="F284" s="213">
        <v>5</v>
      </c>
      <c r="G284" s="247">
        <v>2023</v>
      </c>
      <c r="H284" s="273"/>
      <c r="I284" s="217">
        <v>16431.66</v>
      </c>
      <c r="J284" s="284">
        <v>16431.66</v>
      </c>
      <c r="K284" s="39">
        <f t="shared" si="3"/>
        <v>0</v>
      </c>
      <c r="L284" s="50"/>
      <c r="M284" s="217"/>
      <c r="N284" s="194"/>
      <c r="O284" s="39"/>
      <c r="P284" s="39"/>
      <c r="Q284" s="39"/>
      <c r="R284" s="226"/>
      <c r="S284" s="226"/>
      <c r="T284" s="226"/>
      <c r="U284" s="226"/>
      <c r="V284" s="226"/>
      <c r="W284" s="226"/>
      <c r="X284" s="226"/>
      <c r="Y284" s="226"/>
      <c r="Z284" s="226"/>
      <c r="AA284" s="347"/>
    </row>
    <row r="285" spans="1:27">
      <c r="A285" s="364" t="s">
        <v>491</v>
      </c>
      <c r="B285" s="402"/>
      <c r="C285" s="324" t="s">
        <v>121</v>
      </c>
      <c r="D285" s="203" t="s">
        <v>38</v>
      </c>
      <c r="E285" s="331">
        <v>20</v>
      </c>
      <c r="F285" s="213">
        <v>20</v>
      </c>
      <c r="G285" s="247">
        <v>2023</v>
      </c>
      <c r="H285" s="273"/>
      <c r="I285" s="217">
        <v>29400</v>
      </c>
      <c r="J285" s="284">
        <f>29400</f>
        <v>29400</v>
      </c>
      <c r="K285" s="39">
        <f t="shared" si="3"/>
        <v>0</v>
      </c>
      <c r="L285" s="50"/>
      <c r="M285" s="217"/>
      <c r="N285" s="194"/>
      <c r="O285" s="39"/>
      <c r="P285" s="39"/>
      <c r="Q285" s="39"/>
      <c r="R285" s="226"/>
      <c r="S285" s="226"/>
      <c r="T285" s="226"/>
      <c r="U285" s="226"/>
      <c r="V285" s="226"/>
      <c r="W285" s="226"/>
      <c r="X285" s="226"/>
      <c r="Y285" s="226"/>
      <c r="Z285" s="226"/>
      <c r="AA285" s="347"/>
    </row>
    <row r="286" spans="1:27">
      <c r="A286" s="364" t="s">
        <v>492</v>
      </c>
      <c r="B286" s="402"/>
      <c r="C286" s="324" t="s">
        <v>148</v>
      </c>
      <c r="D286" s="203" t="s">
        <v>165</v>
      </c>
      <c r="E286" s="331">
        <v>1</v>
      </c>
      <c r="F286" s="213">
        <v>1</v>
      </c>
      <c r="G286" s="247">
        <v>2023</v>
      </c>
      <c r="H286" s="273"/>
      <c r="I286" s="217">
        <v>13241.706</v>
      </c>
      <c r="J286" s="284">
        <v>13241.70536</v>
      </c>
      <c r="K286" s="39">
        <f t="shared" si="3"/>
        <v>-6.4000000020314474E-4</v>
      </c>
      <c r="L286" s="50"/>
      <c r="M286" s="217"/>
      <c r="N286" s="194"/>
      <c r="O286" s="39"/>
      <c r="P286" s="39"/>
      <c r="Q286" s="39"/>
      <c r="R286" s="226"/>
      <c r="S286" s="226"/>
      <c r="T286" s="226"/>
      <c r="U286" s="226"/>
      <c r="V286" s="226"/>
      <c r="W286" s="226"/>
      <c r="X286" s="226"/>
      <c r="Y286" s="226"/>
      <c r="Z286" s="226"/>
      <c r="AA286" s="347"/>
    </row>
    <row r="287" spans="1:27" ht="37.5">
      <c r="A287" s="364" t="s">
        <v>493</v>
      </c>
      <c r="B287" s="402"/>
      <c r="C287" s="324" t="s">
        <v>149</v>
      </c>
      <c r="D287" s="203" t="s">
        <v>165</v>
      </c>
      <c r="E287" s="331">
        <v>1</v>
      </c>
      <c r="F287" s="213">
        <v>1</v>
      </c>
      <c r="G287" s="247">
        <v>2023</v>
      </c>
      <c r="H287" s="273"/>
      <c r="I287" s="217">
        <v>15512.418</v>
      </c>
      <c r="J287" s="284">
        <v>15512.41786</v>
      </c>
      <c r="K287" s="39">
        <f t="shared" si="3"/>
        <v>-1.4000000010128133E-4</v>
      </c>
      <c r="L287" s="50"/>
      <c r="M287" s="217"/>
      <c r="N287" s="194"/>
      <c r="O287" s="39"/>
      <c r="P287" s="39"/>
      <c r="Q287" s="39"/>
      <c r="R287" s="226"/>
      <c r="S287" s="226"/>
      <c r="T287" s="226"/>
      <c r="U287" s="226"/>
      <c r="V287" s="226"/>
      <c r="W287" s="226"/>
      <c r="X287" s="226"/>
      <c r="Y287" s="226"/>
      <c r="Z287" s="226"/>
      <c r="AA287" s="347"/>
    </row>
    <row r="288" spans="1:27">
      <c r="A288" s="364" t="s">
        <v>494</v>
      </c>
      <c r="B288" s="402"/>
      <c r="C288" s="324" t="s">
        <v>150</v>
      </c>
      <c r="D288" s="203" t="s">
        <v>165</v>
      </c>
      <c r="E288" s="331">
        <v>1</v>
      </c>
      <c r="F288" s="213">
        <v>1</v>
      </c>
      <c r="G288" s="247">
        <v>2023</v>
      </c>
      <c r="H288" s="275"/>
      <c r="I288" s="217">
        <v>9935.6380000000008</v>
      </c>
      <c r="J288" s="284">
        <f>11127.93/1.12</f>
        <v>9935.6517857142844</v>
      </c>
      <c r="K288" s="39">
        <f t="shared" si="3"/>
        <v>1.3785714283585548E-2</v>
      </c>
      <c r="L288" s="49"/>
      <c r="M288" s="217"/>
      <c r="N288" s="194"/>
      <c r="O288" s="39"/>
      <c r="P288" s="39"/>
      <c r="Q288" s="39"/>
      <c r="R288" s="226"/>
      <c r="S288" s="226"/>
      <c r="T288" s="226"/>
      <c r="U288" s="226"/>
      <c r="V288" s="226"/>
      <c r="W288" s="226"/>
      <c r="X288" s="226"/>
      <c r="Y288" s="226"/>
      <c r="Z288" s="226"/>
      <c r="AA288" s="347"/>
    </row>
    <row r="289" spans="1:27">
      <c r="A289" s="364" t="s">
        <v>495</v>
      </c>
      <c r="B289" s="402"/>
      <c r="C289" s="324" t="s">
        <v>151</v>
      </c>
      <c r="D289" s="203" t="s">
        <v>165</v>
      </c>
      <c r="E289" s="331">
        <v>1</v>
      </c>
      <c r="F289" s="213">
        <v>1</v>
      </c>
      <c r="G289" s="247">
        <v>2023</v>
      </c>
      <c r="H289" s="275"/>
      <c r="I289" s="217">
        <v>17058.884999999998</v>
      </c>
      <c r="J289" s="284">
        <v>17058.884819999999</v>
      </c>
      <c r="K289" s="39">
        <f t="shared" si="3"/>
        <v>-1.7999999909079634E-4</v>
      </c>
      <c r="L289" s="49"/>
      <c r="M289" s="217"/>
      <c r="N289" s="194"/>
      <c r="O289" s="39"/>
      <c r="P289" s="39"/>
      <c r="Q289" s="39"/>
      <c r="R289" s="226"/>
      <c r="S289" s="226"/>
      <c r="T289" s="226"/>
      <c r="U289" s="226"/>
      <c r="V289" s="226"/>
      <c r="W289" s="226"/>
      <c r="X289" s="226"/>
      <c r="Y289" s="226"/>
      <c r="Z289" s="226"/>
      <c r="AA289" s="347"/>
    </row>
    <row r="290" spans="1:27">
      <c r="A290" s="364" t="s">
        <v>496</v>
      </c>
      <c r="B290" s="402"/>
      <c r="C290" s="324" t="s">
        <v>152</v>
      </c>
      <c r="D290" s="203" t="s">
        <v>165</v>
      </c>
      <c r="E290" s="331">
        <v>1</v>
      </c>
      <c r="F290" s="213">
        <v>1</v>
      </c>
      <c r="G290" s="247">
        <v>2023</v>
      </c>
      <c r="H290" s="273"/>
      <c r="I290" s="217">
        <v>11409.31</v>
      </c>
      <c r="J290" s="284">
        <v>11409.31</v>
      </c>
      <c r="K290" s="39">
        <f t="shared" si="3"/>
        <v>0</v>
      </c>
      <c r="L290" s="49"/>
      <c r="M290" s="217"/>
      <c r="N290" s="194"/>
      <c r="O290" s="39"/>
      <c r="P290" s="39"/>
      <c r="Q290" s="39"/>
      <c r="R290" s="226"/>
      <c r="S290" s="226"/>
      <c r="T290" s="226"/>
      <c r="U290" s="226"/>
      <c r="V290" s="226"/>
      <c r="W290" s="226"/>
      <c r="X290" s="226"/>
      <c r="Y290" s="226"/>
      <c r="Z290" s="226"/>
      <c r="AA290" s="347"/>
    </row>
    <row r="291" spans="1:27">
      <c r="A291" s="364" t="s">
        <v>497</v>
      </c>
      <c r="B291" s="402"/>
      <c r="C291" s="324" t="s">
        <v>153</v>
      </c>
      <c r="D291" s="203" t="s">
        <v>165</v>
      </c>
      <c r="E291" s="331">
        <v>1</v>
      </c>
      <c r="F291" s="213">
        <v>1</v>
      </c>
      <c r="G291" s="247">
        <v>2023</v>
      </c>
      <c r="H291" s="273"/>
      <c r="I291" s="217">
        <v>25790.952000000001</v>
      </c>
      <c r="J291" s="284">
        <v>25790.952000000001</v>
      </c>
      <c r="K291" s="39">
        <f t="shared" si="3"/>
        <v>0</v>
      </c>
      <c r="L291" s="49"/>
      <c r="M291" s="217"/>
      <c r="N291" s="194"/>
      <c r="O291" s="39"/>
      <c r="P291" s="39"/>
      <c r="Q291" s="39"/>
      <c r="R291" s="226"/>
      <c r="S291" s="226"/>
      <c r="T291" s="226"/>
      <c r="U291" s="226"/>
      <c r="V291" s="226"/>
      <c r="W291" s="226"/>
      <c r="X291" s="226"/>
      <c r="Y291" s="226"/>
      <c r="Z291" s="226"/>
      <c r="AA291" s="347"/>
    </row>
    <row r="292" spans="1:27">
      <c r="A292" s="364" t="s">
        <v>498</v>
      </c>
      <c r="B292" s="402"/>
      <c r="C292" s="324" t="s">
        <v>154</v>
      </c>
      <c r="D292" s="203" t="s">
        <v>165</v>
      </c>
      <c r="E292" s="331">
        <v>1</v>
      </c>
      <c r="F292" s="213">
        <v>1</v>
      </c>
      <c r="G292" s="247">
        <v>2023</v>
      </c>
      <c r="H292" s="273"/>
      <c r="I292" s="217">
        <v>5724.0839999999998</v>
      </c>
      <c r="J292" s="284">
        <v>5724.0839999999998</v>
      </c>
      <c r="K292" s="39">
        <f t="shared" si="3"/>
        <v>0</v>
      </c>
      <c r="L292" s="49"/>
      <c r="M292" s="217"/>
      <c r="N292" s="194"/>
      <c r="O292" s="39"/>
      <c r="P292" s="39"/>
      <c r="Q292" s="39"/>
      <c r="R292" s="226"/>
      <c r="S292" s="226"/>
      <c r="T292" s="226"/>
      <c r="U292" s="226"/>
      <c r="V292" s="226"/>
      <c r="W292" s="226"/>
      <c r="X292" s="226"/>
      <c r="Y292" s="226"/>
      <c r="Z292" s="226"/>
      <c r="AA292" s="347"/>
    </row>
    <row r="293" spans="1:27">
      <c r="A293" s="364" t="s">
        <v>499</v>
      </c>
      <c r="B293" s="402"/>
      <c r="C293" s="324" t="s">
        <v>155</v>
      </c>
      <c r="D293" s="203" t="s">
        <v>165</v>
      </c>
      <c r="E293" s="331">
        <v>1</v>
      </c>
      <c r="F293" s="213">
        <v>1</v>
      </c>
      <c r="G293" s="247">
        <v>2023</v>
      </c>
      <c r="H293" s="273"/>
      <c r="I293" s="217">
        <v>11375.359</v>
      </c>
      <c r="J293" s="284">
        <v>11375.359</v>
      </c>
      <c r="K293" s="39">
        <f t="shared" si="3"/>
        <v>0</v>
      </c>
      <c r="L293" s="49"/>
      <c r="M293" s="217"/>
      <c r="N293" s="194"/>
      <c r="O293" s="39"/>
      <c r="P293" s="39"/>
      <c r="Q293" s="39"/>
      <c r="R293" s="226"/>
      <c r="S293" s="226"/>
      <c r="T293" s="226"/>
      <c r="U293" s="226"/>
      <c r="V293" s="226"/>
      <c r="W293" s="226"/>
      <c r="X293" s="226"/>
      <c r="Y293" s="226"/>
      <c r="Z293" s="226"/>
      <c r="AA293" s="347"/>
    </row>
    <row r="294" spans="1:27">
      <c r="A294" s="364" t="s">
        <v>500</v>
      </c>
      <c r="B294" s="402"/>
      <c r="C294" s="324" t="s">
        <v>156</v>
      </c>
      <c r="D294" s="203" t="s">
        <v>165</v>
      </c>
      <c r="E294" s="331">
        <v>1</v>
      </c>
      <c r="F294" s="213">
        <v>1</v>
      </c>
      <c r="G294" s="247">
        <v>2023</v>
      </c>
      <c r="H294" s="273"/>
      <c r="I294" s="217">
        <v>4495.2579999999998</v>
      </c>
      <c r="J294" s="284">
        <v>4495.2579999999998</v>
      </c>
      <c r="K294" s="39">
        <f t="shared" si="3"/>
        <v>0</v>
      </c>
      <c r="L294" s="49"/>
      <c r="M294" s="217"/>
      <c r="N294" s="194"/>
      <c r="O294" s="39"/>
      <c r="P294" s="39"/>
      <c r="Q294" s="39"/>
      <c r="R294" s="226"/>
      <c r="S294" s="226"/>
      <c r="T294" s="226"/>
      <c r="U294" s="226"/>
      <c r="V294" s="226"/>
      <c r="W294" s="226"/>
      <c r="X294" s="226"/>
      <c r="Y294" s="226"/>
      <c r="Z294" s="226"/>
      <c r="AA294" s="347"/>
    </row>
    <row r="295" spans="1:27">
      <c r="A295" s="364" t="s">
        <v>501</v>
      </c>
      <c r="B295" s="402"/>
      <c r="C295" s="324" t="s">
        <v>157</v>
      </c>
      <c r="D295" s="203" t="s">
        <v>165</v>
      </c>
      <c r="E295" s="331">
        <v>1</v>
      </c>
      <c r="F295" s="213">
        <v>1</v>
      </c>
      <c r="G295" s="247">
        <v>2023</v>
      </c>
      <c r="H295" s="273"/>
      <c r="I295" s="217">
        <v>6179</v>
      </c>
      <c r="J295" s="284">
        <v>6179</v>
      </c>
      <c r="K295" s="39">
        <f t="shared" si="3"/>
        <v>0</v>
      </c>
      <c r="L295" s="50"/>
      <c r="M295" s="217"/>
      <c r="N295" s="194"/>
      <c r="O295" s="39"/>
      <c r="P295" s="39"/>
      <c r="Q295" s="39"/>
      <c r="R295" s="226"/>
      <c r="S295" s="226"/>
      <c r="T295" s="226"/>
      <c r="U295" s="226"/>
      <c r="V295" s="226"/>
      <c r="W295" s="226"/>
      <c r="X295" s="226"/>
      <c r="Y295" s="226"/>
      <c r="Z295" s="226"/>
      <c r="AA295" s="347"/>
    </row>
    <row r="296" spans="1:27" ht="37.5">
      <c r="A296" s="364" t="s">
        <v>502</v>
      </c>
      <c r="B296" s="402"/>
      <c r="C296" s="324" t="s">
        <v>158</v>
      </c>
      <c r="D296" s="203" t="s">
        <v>165</v>
      </c>
      <c r="E296" s="331">
        <v>1</v>
      </c>
      <c r="F296" s="213">
        <v>1</v>
      </c>
      <c r="G296" s="247">
        <v>2023</v>
      </c>
      <c r="H296" s="273"/>
      <c r="I296" s="217">
        <v>10160.232</v>
      </c>
      <c r="J296" s="284">
        <v>10160.23214</v>
      </c>
      <c r="K296" s="39">
        <f t="shared" si="3"/>
        <v>1.4000000010128133E-4</v>
      </c>
      <c r="L296" s="50"/>
      <c r="M296" s="217"/>
      <c r="N296" s="194"/>
      <c r="O296" s="39"/>
      <c r="P296" s="39"/>
      <c r="Q296" s="39"/>
      <c r="R296" s="226"/>
      <c r="S296" s="226"/>
      <c r="T296" s="226"/>
      <c r="U296" s="226"/>
      <c r="V296" s="226"/>
      <c r="W296" s="226"/>
      <c r="X296" s="226"/>
      <c r="Y296" s="226"/>
      <c r="Z296" s="226"/>
      <c r="AA296" s="347"/>
    </row>
    <row r="297" spans="1:27">
      <c r="A297" s="364" t="s">
        <v>503</v>
      </c>
      <c r="B297" s="402"/>
      <c r="C297" s="324" t="s">
        <v>159</v>
      </c>
      <c r="D297" s="203" t="s">
        <v>165</v>
      </c>
      <c r="E297" s="331">
        <v>1</v>
      </c>
      <c r="F297" s="213">
        <v>1</v>
      </c>
      <c r="G297" s="247">
        <v>2023</v>
      </c>
      <c r="H297" s="273"/>
      <c r="I297" s="217">
        <v>1545.51875</v>
      </c>
      <c r="J297" s="284">
        <v>1545.519</v>
      </c>
      <c r="K297" s="39">
        <f t="shared" si="3"/>
        <v>2.500000000509317E-4</v>
      </c>
      <c r="L297" s="50"/>
      <c r="M297" s="217"/>
      <c r="N297" s="194"/>
      <c r="O297" s="39"/>
      <c r="P297" s="39"/>
      <c r="Q297" s="39"/>
      <c r="R297" s="226"/>
      <c r="S297" s="226"/>
      <c r="T297" s="226"/>
      <c r="U297" s="226"/>
      <c r="V297" s="226"/>
      <c r="W297" s="226"/>
      <c r="X297" s="226"/>
      <c r="Y297" s="226"/>
      <c r="Z297" s="226"/>
      <c r="AA297" s="347"/>
    </row>
    <row r="298" spans="1:27">
      <c r="A298" s="364" t="s">
        <v>504</v>
      </c>
      <c r="B298" s="402"/>
      <c r="C298" s="324" t="s">
        <v>160</v>
      </c>
      <c r="D298" s="203" t="s">
        <v>165</v>
      </c>
      <c r="E298" s="331">
        <v>1</v>
      </c>
      <c r="F298" s="213">
        <v>1</v>
      </c>
      <c r="G298" s="247">
        <v>2023</v>
      </c>
      <c r="H298" s="273"/>
      <c r="I298" s="217">
        <v>2427.6109999999999</v>
      </c>
      <c r="J298" s="284">
        <v>2427.6109999999999</v>
      </c>
      <c r="K298" s="39">
        <f t="shared" si="3"/>
        <v>0</v>
      </c>
      <c r="L298" s="50"/>
      <c r="M298" s="217"/>
      <c r="N298" s="194"/>
      <c r="O298" s="39"/>
      <c r="P298" s="39"/>
      <c r="Q298" s="39"/>
      <c r="R298" s="226"/>
      <c r="S298" s="226"/>
      <c r="T298" s="226"/>
      <c r="U298" s="226"/>
      <c r="V298" s="226"/>
      <c r="W298" s="226"/>
      <c r="X298" s="226"/>
      <c r="Y298" s="226"/>
      <c r="Z298" s="226"/>
      <c r="AA298" s="347"/>
    </row>
    <row r="299" spans="1:27">
      <c r="A299" s="364" t="s">
        <v>505</v>
      </c>
      <c r="B299" s="402"/>
      <c r="C299" s="324" t="s">
        <v>161</v>
      </c>
      <c r="D299" s="203" t="s">
        <v>165</v>
      </c>
      <c r="E299" s="331">
        <v>1</v>
      </c>
      <c r="F299" s="213">
        <v>1</v>
      </c>
      <c r="G299" s="247">
        <v>2023</v>
      </c>
      <c r="H299" s="273"/>
      <c r="I299" s="217">
        <v>2109.404</v>
      </c>
      <c r="J299" s="284">
        <f>2109.404</f>
        <v>2109.404</v>
      </c>
      <c r="K299" s="39">
        <f t="shared" si="3"/>
        <v>0</v>
      </c>
      <c r="L299" s="49"/>
      <c r="M299" s="217"/>
      <c r="N299" s="194"/>
      <c r="O299" s="39"/>
      <c r="P299" s="39"/>
      <c r="Q299" s="39"/>
      <c r="R299" s="226"/>
      <c r="S299" s="226"/>
      <c r="T299" s="226"/>
      <c r="U299" s="226"/>
      <c r="V299" s="226"/>
      <c r="W299" s="226"/>
      <c r="X299" s="226"/>
      <c r="Y299" s="226"/>
      <c r="Z299" s="226"/>
      <c r="AA299" s="347"/>
    </row>
    <row r="300" spans="1:27">
      <c r="A300" s="364" t="s">
        <v>506</v>
      </c>
      <c r="B300" s="402"/>
      <c r="C300" s="324" t="s">
        <v>162</v>
      </c>
      <c r="D300" s="203" t="s">
        <v>165</v>
      </c>
      <c r="E300" s="331">
        <v>1</v>
      </c>
      <c r="F300" s="213">
        <v>1</v>
      </c>
      <c r="G300" s="247">
        <v>2023</v>
      </c>
      <c r="H300" s="273"/>
      <c r="I300" s="217">
        <v>2354.8339999999998</v>
      </c>
      <c r="J300" s="284">
        <v>2354.8339299999998</v>
      </c>
      <c r="K300" s="39">
        <f t="shared" si="3"/>
        <v>-7.0000000050640665E-5</v>
      </c>
      <c r="L300" s="49"/>
      <c r="M300" s="217"/>
      <c r="N300" s="194"/>
      <c r="O300" s="39"/>
      <c r="P300" s="39"/>
      <c r="Q300" s="39"/>
      <c r="R300" s="226"/>
      <c r="S300" s="226"/>
      <c r="T300" s="226"/>
      <c r="U300" s="226"/>
      <c r="V300" s="226"/>
      <c r="W300" s="226"/>
      <c r="X300" s="226"/>
      <c r="Y300" s="226"/>
      <c r="Z300" s="226"/>
      <c r="AA300" s="347"/>
    </row>
    <row r="301" spans="1:27">
      <c r="A301" s="364" t="s">
        <v>507</v>
      </c>
      <c r="B301" s="402"/>
      <c r="C301" s="324" t="s">
        <v>163</v>
      </c>
      <c r="D301" s="203" t="s">
        <v>165</v>
      </c>
      <c r="E301" s="331">
        <v>1</v>
      </c>
      <c r="F301" s="213">
        <v>1</v>
      </c>
      <c r="G301" s="247">
        <v>2023</v>
      </c>
      <c r="H301" s="273"/>
      <c r="I301" s="217">
        <v>2657.1149999999998</v>
      </c>
      <c r="J301" s="284">
        <v>2657.1149999999998</v>
      </c>
      <c r="K301" s="39">
        <f t="shared" si="3"/>
        <v>0</v>
      </c>
      <c r="L301" s="49"/>
      <c r="M301" s="217"/>
      <c r="N301" s="194"/>
      <c r="O301" s="39"/>
      <c r="P301" s="39"/>
      <c r="Q301" s="39"/>
      <c r="R301" s="226"/>
      <c r="S301" s="226"/>
      <c r="T301" s="226"/>
      <c r="U301" s="226"/>
      <c r="V301" s="226"/>
      <c r="W301" s="226"/>
      <c r="X301" s="226"/>
      <c r="Y301" s="226"/>
      <c r="Z301" s="226"/>
      <c r="AA301" s="347"/>
    </row>
    <row r="302" spans="1:27">
      <c r="A302" s="364" t="s">
        <v>508</v>
      </c>
      <c r="B302" s="402"/>
      <c r="C302" s="324" t="s">
        <v>164</v>
      </c>
      <c r="D302" s="203" t="s">
        <v>165</v>
      </c>
      <c r="E302" s="331">
        <v>1</v>
      </c>
      <c r="F302" s="213">
        <v>1</v>
      </c>
      <c r="G302" s="247">
        <v>2023</v>
      </c>
      <c r="H302" s="273"/>
      <c r="I302" s="217">
        <v>6281.4440000000004</v>
      </c>
      <c r="J302" s="284">
        <v>6281.4437500000004</v>
      </c>
      <c r="K302" s="39">
        <f t="shared" si="3"/>
        <v>-2.500000000509317E-4</v>
      </c>
      <c r="L302" s="50"/>
      <c r="M302" s="217"/>
      <c r="N302" s="194"/>
      <c r="O302" s="39"/>
      <c r="P302" s="39"/>
      <c r="Q302" s="39"/>
      <c r="R302" s="226"/>
      <c r="S302" s="226"/>
      <c r="T302" s="226"/>
      <c r="U302" s="226"/>
      <c r="V302" s="226"/>
      <c r="W302" s="226"/>
      <c r="X302" s="226"/>
      <c r="Y302" s="226"/>
      <c r="Z302" s="226"/>
      <c r="AA302" s="347"/>
    </row>
    <row r="303" spans="1:27">
      <c r="A303" s="363">
        <v>29</v>
      </c>
      <c r="B303" s="402"/>
      <c r="C303" s="326" t="s">
        <v>26</v>
      </c>
      <c r="D303" s="243"/>
      <c r="E303" s="332"/>
      <c r="F303" s="320" t="s">
        <v>93</v>
      </c>
      <c r="G303" s="247">
        <v>2023</v>
      </c>
      <c r="H303" s="276"/>
      <c r="I303" s="270">
        <f>SUBTOTAL(9,I304:I315)</f>
        <v>174948.55224600001</v>
      </c>
      <c r="J303" s="39">
        <f>SUBTOTAL(9,J304:J321)</f>
        <v>1493116.974806786</v>
      </c>
      <c r="K303" s="39"/>
      <c r="L303" s="23"/>
      <c r="M303" s="270">
        <f>SUBTOTAL(9,M304:M315)</f>
        <v>0</v>
      </c>
      <c r="N303" s="194">
        <f>J303-Q303</f>
        <v>1408956.7748067861</v>
      </c>
      <c r="O303" s="39"/>
      <c r="P303" s="39"/>
      <c r="Q303" s="39">
        <f xml:space="preserve"> J319+J318</f>
        <v>84160.199999999983</v>
      </c>
      <c r="R303" s="226"/>
      <c r="S303" s="226"/>
      <c r="T303" s="226"/>
      <c r="U303" s="226"/>
      <c r="V303" s="226"/>
      <c r="W303" s="226"/>
      <c r="X303" s="226"/>
      <c r="Y303" s="226"/>
      <c r="Z303" s="226"/>
      <c r="AA303" s="347"/>
    </row>
    <row r="304" spans="1:27">
      <c r="A304" s="364" t="s">
        <v>509</v>
      </c>
      <c r="B304" s="402"/>
      <c r="C304" s="327" t="s">
        <v>166</v>
      </c>
      <c r="D304" s="203" t="s">
        <v>35</v>
      </c>
      <c r="E304" s="333">
        <v>271</v>
      </c>
      <c r="F304" s="204" t="s">
        <v>166</v>
      </c>
      <c r="G304" s="247">
        <v>2023</v>
      </c>
      <c r="H304" s="244"/>
      <c r="I304" s="212">
        <v>71742.848960000003</v>
      </c>
      <c r="J304" s="215">
        <v>71742.848970000108</v>
      </c>
      <c r="K304" s="19">
        <f>J304-I304</f>
        <v>1.0000105248764157E-5</v>
      </c>
      <c r="L304" s="23"/>
      <c r="M304" s="289"/>
      <c r="N304" s="194"/>
      <c r="O304" s="39"/>
      <c r="P304" s="39"/>
      <c r="Q304" s="39"/>
      <c r="R304" s="226"/>
      <c r="S304" s="226"/>
      <c r="T304" s="226"/>
      <c r="U304" s="226"/>
      <c r="V304" s="226"/>
      <c r="W304" s="226"/>
      <c r="X304" s="226"/>
      <c r="Y304" s="226"/>
      <c r="Z304" s="226"/>
      <c r="AA304" s="347"/>
    </row>
    <row r="305" spans="1:27" ht="112.5">
      <c r="A305" s="364" t="s">
        <v>510</v>
      </c>
      <c r="B305" s="402"/>
      <c r="C305" s="327" t="s">
        <v>167</v>
      </c>
      <c r="D305" s="203" t="s">
        <v>35</v>
      </c>
      <c r="E305" s="333">
        <v>150</v>
      </c>
      <c r="F305" s="204" t="s">
        <v>167</v>
      </c>
      <c r="G305" s="247">
        <v>2023</v>
      </c>
      <c r="H305" s="244"/>
      <c r="I305" s="212">
        <f>27734.542846</f>
        <v>27734.542846</v>
      </c>
      <c r="J305" s="215">
        <v>0</v>
      </c>
      <c r="K305" s="19">
        <f t="shared" ref="K305:K315" si="4">J305-I305</f>
        <v>-27734.542846</v>
      </c>
      <c r="L305" s="186" t="s">
        <v>240</v>
      </c>
      <c r="M305" s="289"/>
      <c r="N305" s="194"/>
      <c r="O305" s="39"/>
      <c r="P305" s="39"/>
      <c r="Q305" s="39"/>
      <c r="R305" s="226"/>
      <c r="S305" s="226"/>
      <c r="T305" s="226"/>
      <c r="U305" s="226"/>
      <c r="V305" s="226"/>
      <c r="W305" s="226"/>
      <c r="X305" s="226"/>
      <c r="Y305" s="226"/>
      <c r="Z305" s="226"/>
      <c r="AA305" s="347"/>
    </row>
    <row r="306" spans="1:27" ht="37.5">
      <c r="A306" s="364" t="s">
        <v>511</v>
      </c>
      <c r="B306" s="402"/>
      <c r="C306" s="327" t="s">
        <v>168</v>
      </c>
      <c r="D306" s="203" t="s">
        <v>35</v>
      </c>
      <c r="E306" s="333">
        <v>26</v>
      </c>
      <c r="F306" s="204" t="s">
        <v>168</v>
      </c>
      <c r="G306" s="247">
        <v>2023</v>
      </c>
      <c r="H306" s="244"/>
      <c r="I306" s="212">
        <v>387.40000000000003</v>
      </c>
      <c r="J306" s="215"/>
      <c r="K306" s="19">
        <f t="shared" si="4"/>
        <v>-387.40000000000003</v>
      </c>
      <c r="L306" s="186" t="s">
        <v>241</v>
      </c>
      <c r="M306" s="289"/>
      <c r="N306" s="194"/>
      <c r="O306" s="39"/>
      <c r="P306" s="39"/>
      <c r="Q306" s="39"/>
      <c r="R306" s="226"/>
      <c r="S306" s="226"/>
      <c r="T306" s="226"/>
      <c r="U306" s="226"/>
      <c r="V306" s="226"/>
      <c r="W306" s="226"/>
      <c r="X306" s="226"/>
      <c r="Y306" s="226"/>
      <c r="Z306" s="226"/>
      <c r="AA306" s="347"/>
    </row>
    <row r="307" spans="1:27" ht="112.5">
      <c r="A307" s="364" t="s">
        <v>512</v>
      </c>
      <c r="B307" s="402"/>
      <c r="C307" s="327" t="s">
        <v>169</v>
      </c>
      <c r="D307" s="203" t="s">
        <v>35</v>
      </c>
      <c r="E307" s="333">
        <v>3</v>
      </c>
      <c r="F307" s="204" t="s">
        <v>169</v>
      </c>
      <c r="G307" s="247">
        <v>2023</v>
      </c>
      <c r="H307" s="244"/>
      <c r="I307" s="212">
        <v>14011.19644</v>
      </c>
      <c r="J307" s="215">
        <v>18225</v>
      </c>
      <c r="K307" s="19">
        <f t="shared" si="4"/>
        <v>4213.8035600000003</v>
      </c>
      <c r="L307" s="186" t="s">
        <v>242</v>
      </c>
      <c r="M307" s="289"/>
      <c r="N307" s="194"/>
      <c r="O307" s="39"/>
      <c r="P307" s="39"/>
      <c r="Q307" s="39"/>
      <c r="R307" s="226"/>
      <c r="S307" s="226"/>
      <c r="T307" s="226"/>
      <c r="U307" s="226"/>
      <c r="V307" s="226"/>
      <c r="W307" s="226"/>
      <c r="X307" s="226"/>
      <c r="Y307" s="226"/>
      <c r="Z307" s="226"/>
      <c r="AA307" s="347"/>
    </row>
    <row r="308" spans="1:27" ht="56.25">
      <c r="A308" s="364" t="s">
        <v>513</v>
      </c>
      <c r="B308" s="402"/>
      <c r="C308" s="204" t="s">
        <v>170</v>
      </c>
      <c r="D308" s="203" t="s">
        <v>35</v>
      </c>
      <c r="E308" s="212">
        <v>1</v>
      </c>
      <c r="F308" s="204" t="s">
        <v>170</v>
      </c>
      <c r="G308" s="247">
        <v>2023</v>
      </c>
      <c r="H308" s="244"/>
      <c r="I308" s="212">
        <v>4792.5</v>
      </c>
      <c r="J308" s="215"/>
      <c r="K308" s="19">
        <f t="shared" si="4"/>
        <v>-4792.5</v>
      </c>
      <c r="L308" s="186" t="s">
        <v>536</v>
      </c>
      <c r="M308" s="289"/>
      <c r="N308" s="39"/>
      <c r="O308" s="39"/>
      <c r="P308" s="39"/>
      <c r="Q308" s="39"/>
      <c r="R308" s="226"/>
      <c r="S308" s="226"/>
      <c r="T308" s="226"/>
      <c r="U308" s="226"/>
      <c r="V308" s="226"/>
      <c r="W308" s="226"/>
      <c r="X308" s="226"/>
      <c r="Y308" s="226"/>
      <c r="Z308" s="226"/>
      <c r="AA308" s="347"/>
    </row>
    <row r="309" spans="1:27" ht="318.75">
      <c r="A309" s="364" t="s">
        <v>514</v>
      </c>
      <c r="B309" s="402"/>
      <c r="C309" s="204" t="s">
        <v>171</v>
      </c>
      <c r="D309" s="203" t="s">
        <v>35</v>
      </c>
      <c r="E309" s="212">
        <v>7</v>
      </c>
      <c r="F309" s="204" t="s">
        <v>171</v>
      </c>
      <c r="G309" s="247">
        <v>2023</v>
      </c>
      <c r="H309" s="244"/>
      <c r="I309" s="212">
        <v>33008.85</v>
      </c>
      <c r="J309" s="215"/>
      <c r="K309" s="19">
        <f t="shared" si="4"/>
        <v>-33008.85</v>
      </c>
      <c r="L309" s="186" t="s">
        <v>243</v>
      </c>
      <c r="M309" s="289"/>
      <c r="N309" s="39"/>
      <c r="O309" s="39"/>
      <c r="P309" s="39"/>
      <c r="Q309" s="39"/>
      <c r="R309" s="226"/>
      <c r="S309" s="226"/>
      <c r="T309" s="226"/>
      <c r="U309" s="226"/>
      <c r="V309" s="226"/>
      <c r="W309" s="226"/>
      <c r="X309" s="226"/>
      <c r="Y309" s="226"/>
      <c r="Z309" s="226"/>
      <c r="AA309" s="347"/>
    </row>
    <row r="310" spans="1:27">
      <c r="A310" s="364" t="s">
        <v>515</v>
      </c>
      <c r="B310" s="402"/>
      <c r="C310" s="204" t="s">
        <v>172</v>
      </c>
      <c r="D310" s="203" t="s">
        <v>35</v>
      </c>
      <c r="E310" s="212">
        <v>24</v>
      </c>
      <c r="F310" s="204" t="s">
        <v>172</v>
      </c>
      <c r="G310" s="247">
        <v>2023</v>
      </c>
      <c r="H310" s="244"/>
      <c r="I310" s="212">
        <v>5849.76</v>
      </c>
      <c r="J310" s="215">
        <f>5849760/1000</f>
        <v>5849.76</v>
      </c>
      <c r="K310" s="19">
        <f t="shared" si="4"/>
        <v>0</v>
      </c>
      <c r="L310" s="23"/>
      <c r="M310" s="289"/>
      <c r="N310" s="39"/>
      <c r="O310" s="39"/>
      <c r="P310" s="39"/>
      <c r="Q310" s="39"/>
      <c r="R310" s="226"/>
      <c r="S310" s="226"/>
      <c r="T310" s="226"/>
      <c r="U310" s="226"/>
      <c r="V310" s="226"/>
      <c r="W310" s="226"/>
      <c r="X310" s="226"/>
      <c r="Y310" s="226"/>
      <c r="Z310" s="226"/>
      <c r="AA310" s="347"/>
    </row>
    <row r="311" spans="1:27">
      <c r="A311" s="364" t="s">
        <v>516</v>
      </c>
      <c r="B311" s="402"/>
      <c r="C311" s="204" t="s">
        <v>173</v>
      </c>
      <c r="D311" s="203" t="s">
        <v>35</v>
      </c>
      <c r="E311" s="212">
        <v>16</v>
      </c>
      <c r="F311" s="204" t="s">
        <v>173</v>
      </c>
      <c r="G311" s="247">
        <v>2023</v>
      </c>
      <c r="H311" s="244"/>
      <c r="I311" s="212">
        <v>2593.7039999999997</v>
      </c>
      <c r="J311" s="215">
        <f>2593704/1000</f>
        <v>2593.7040000000002</v>
      </c>
      <c r="K311" s="19"/>
      <c r="L311" s="23"/>
      <c r="M311" s="289"/>
      <c r="N311" s="39"/>
      <c r="O311" s="39"/>
      <c r="P311" s="39"/>
      <c r="Q311" s="39"/>
      <c r="R311" s="226"/>
      <c r="S311" s="226"/>
      <c r="T311" s="226"/>
      <c r="U311" s="226"/>
      <c r="V311" s="226"/>
      <c r="W311" s="226"/>
      <c r="X311" s="226"/>
      <c r="Y311" s="226"/>
      <c r="Z311" s="226"/>
      <c r="AA311" s="347"/>
    </row>
    <row r="312" spans="1:27" ht="37.5">
      <c r="A312" s="364" t="s">
        <v>517</v>
      </c>
      <c r="B312" s="402"/>
      <c r="C312" s="204" t="s">
        <v>174</v>
      </c>
      <c r="D312" s="203" t="s">
        <v>35</v>
      </c>
      <c r="E312" s="212">
        <v>21</v>
      </c>
      <c r="F312" s="204" t="s">
        <v>174</v>
      </c>
      <c r="G312" s="247">
        <v>2023</v>
      </c>
      <c r="H312" s="244"/>
      <c r="I312" s="212">
        <v>5368.125</v>
      </c>
      <c r="J312" s="215">
        <f>5368125/1000</f>
        <v>5368.125</v>
      </c>
      <c r="K312" s="19">
        <f t="shared" si="4"/>
        <v>0</v>
      </c>
      <c r="L312" s="23"/>
      <c r="M312" s="289"/>
      <c r="N312" s="39"/>
      <c r="O312" s="39"/>
      <c r="P312" s="39"/>
      <c r="Q312" s="39"/>
      <c r="R312" s="226"/>
      <c r="S312" s="226"/>
      <c r="T312" s="226"/>
      <c r="U312" s="226"/>
      <c r="V312" s="226"/>
      <c r="W312" s="226"/>
      <c r="X312" s="226"/>
      <c r="Y312" s="226"/>
      <c r="Z312" s="226"/>
      <c r="AA312" s="347"/>
    </row>
    <row r="313" spans="1:27">
      <c r="A313" s="364" t="s">
        <v>518</v>
      </c>
      <c r="B313" s="402"/>
      <c r="C313" s="287" t="s">
        <v>227</v>
      </c>
      <c r="D313" s="203" t="s">
        <v>35</v>
      </c>
      <c r="E313" s="212">
        <v>14</v>
      </c>
      <c r="F313" s="212">
        <v>14</v>
      </c>
      <c r="G313" s="247"/>
      <c r="H313" s="244"/>
      <c r="I313" s="212">
        <v>8785</v>
      </c>
      <c r="J313" s="215">
        <v>8785</v>
      </c>
      <c r="K313" s="19"/>
      <c r="L313" s="23"/>
      <c r="M313" s="289"/>
      <c r="N313" s="39"/>
      <c r="O313" s="39"/>
      <c r="P313" s="39"/>
      <c r="Q313" s="39"/>
      <c r="R313" s="226"/>
      <c r="S313" s="226"/>
      <c r="T313" s="226"/>
      <c r="U313" s="226"/>
      <c r="V313" s="226"/>
      <c r="W313" s="226"/>
      <c r="X313" s="226"/>
      <c r="Y313" s="226"/>
      <c r="Z313" s="226"/>
      <c r="AA313" s="347"/>
    </row>
    <row r="314" spans="1:27">
      <c r="A314" s="364" t="s">
        <v>519</v>
      </c>
      <c r="B314" s="402"/>
      <c r="C314" s="204" t="s">
        <v>175</v>
      </c>
      <c r="D314" s="203" t="s">
        <v>35</v>
      </c>
      <c r="E314" s="212">
        <v>57</v>
      </c>
      <c r="F314" s="204" t="s">
        <v>175</v>
      </c>
      <c r="G314" s="247">
        <v>2023</v>
      </c>
      <c r="H314" s="244"/>
      <c r="I314" s="212">
        <v>455.94299999999998</v>
      </c>
      <c r="J314" s="215">
        <v>455.94299999999998</v>
      </c>
      <c r="K314" s="19">
        <f t="shared" si="4"/>
        <v>0</v>
      </c>
      <c r="L314" s="23"/>
      <c r="M314" s="289"/>
      <c r="N314" s="39"/>
      <c r="O314" s="39"/>
      <c r="P314" s="39"/>
      <c r="Q314" s="39"/>
      <c r="R314" s="226"/>
      <c r="S314" s="226"/>
      <c r="T314" s="226"/>
      <c r="U314" s="226"/>
      <c r="V314" s="226"/>
      <c r="W314" s="226"/>
      <c r="X314" s="226"/>
      <c r="Y314" s="226"/>
      <c r="Z314" s="226"/>
      <c r="AA314" s="347"/>
    </row>
    <row r="315" spans="1:27">
      <c r="A315" s="364" t="s">
        <v>520</v>
      </c>
      <c r="B315" s="402"/>
      <c r="C315" s="218" t="s">
        <v>176</v>
      </c>
      <c r="D315" s="219" t="s">
        <v>35</v>
      </c>
      <c r="E315" s="220">
        <v>18</v>
      </c>
      <c r="F315" s="218" t="s">
        <v>176</v>
      </c>
      <c r="G315" s="255">
        <v>2023</v>
      </c>
      <c r="H315" s="276"/>
      <c r="I315" s="220">
        <v>218.68199999999999</v>
      </c>
      <c r="J315" s="215">
        <v>218.68199999999999</v>
      </c>
      <c r="K315" s="185">
        <f t="shared" si="4"/>
        <v>0</v>
      </c>
      <c r="L315" s="195"/>
      <c r="M315" s="289"/>
      <c r="N315" s="216"/>
      <c r="O315" s="216"/>
      <c r="P315" s="216"/>
      <c r="Q315" s="216"/>
      <c r="R315" s="226"/>
      <c r="S315" s="226"/>
      <c r="T315" s="226"/>
      <c r="U315" s="226"/>
      <c r="V315" s="226"/>
      <c r="W315" s="226"/>
      <c r="X315" s="226"/>
      <c r="Y315" s="226"/>
      <c r="Z315" s="226"/>
      <c r="AA315" s="347"/>
    </row>
    <row r="316" spans="1:27" ht="56.25">
      <c r="A316" s="364" t="s">
        <v>521</v>
      </c>
      <c r="B316" s="402"/>
      <c r="C316" s="204" t="s">
        <v>216</v>
      </c>
      <c r="D316" s="203" t="s">
        <v>35</v>
      </c>
      <c r="E316" s="288"/>
      <c r="F316" s="368">
        <v>1</v>
      </c>
      <c r="G316" s="255">
        <v>2023</v>
      </c>
      <c r="H316" s="276"/>
      <c r="I316" s="220"/>
      <c r="J316" s="215">
        <v>18960</v>
      </c>
      <c r="K316" s="185"/>
      <c r="L316" s="195"/>
      <c r="M316" s="289"/>
      <c r="N316" s="185"/>
      <c r="O316" s="216"/>
      <c r="P316" s="216"/>
      <c r="Q316" s="216"/>
      <c r="R316" s="226"/>
      <c r="S316" s="226"/>
      <c r="T316" s="226"/>
      <c r="U316" s="226"/>
      <c r="V316" s="226"/>
      <c r="W316" s="226"/>
      <c r="X316" s="226"/>
      <c r="Y316" s="226"/>
      <c r="Z316" s="226"/>
      <c r="AA316" s="347"/>
    </row>
    <row r="317" spans="1:27" ht="37.5">
      <c r="A317" s="364" t="s">
        <v>522</v>
      </c>
      <c r="B317" s="402"/>
      <c r="C317" s="204" t="s">
        <v>217</v>
      </c>
      <c r="D317" s="203" t="s">
        <v>35</v>
      </c>
      <c r="E317" s="288"/>
      <c r="F317" s="368">
        <v>1</v>
      </c>
      <c r="G317" s="255">
        <v>2023</v>
      </c>
      <c r="H317" s="276"/>
      <c r="I317" s="220"/>
      <c r="J317" s="215">
        <v>14483.819589999999</v>
      </c>
      <c r="K317" s="185"/>
      <c r="L317" s="195"/>
      <c r="M317" s="289"/>
      <c r="N317" s="185"/>
      <c r="O317" s="216"/>
      <c r="P317" s="216"/>
      <c r="Q317" s="216"/>
      <c r="R317" s="226"/>
      <c r="S317" s="226"/>
      <c r="T317" s="226"/>
      <c r="U317" s="226"/>
      <c r="V317" s="226"/>
      <c r="W317" s="226"/>
      <c r="X317" s="226"/>
      <c r="Y317" s="226"/>
      <c r="Z317" s="226"/>
      <c r="AA317" s="347"/>
    </row>
    <row r="318" spans="1:27">
      <c r="A318" s="364" t="s">
        <v>523</v>
      </c>
      <c r="B318" s="402"/>
      <c r="C318" s="204" t="s">
        <v>218</v>
      </c>
      <c r="D318" s="203" t="s">
        <v>35</v>
      </c>
      <c r="E318" s="288"/>
      <c r="F318" s="368">
        <v>3</v>
      </c>
      <c r="G318" s="255">
        <v>2023</v>
      </c>
      <c r="H318" s="276"/>
      <c r="I318" s="220"/>
      <c r="J318" s="215">
        <v>49639.799999999996</v>
      </c>
      <c r="K318" s="185"/>
      <c r="L318" s="195"/>
      <c r="M318" s="289"/>
      <c r="N318" s="185"/>
      <c r="O318" s="216"/>
      <c r="P318" s="216"/>
      <c r="Q318" s="185"/>
      <c r="R318" s="226"/>
      <c r="S318" s="226"/>
      <c r="T318" s="226"/>
      <c r="U318" s="226"/>
      <c r="V318" s="226"/>
      <c r="W318" s="226"/>
      <c r="X318" s="226"/>
      <c r="Y318" s="226"/>
      <c r="Z318" s="226"/>
      <c r="AA318" s="347"/>
    </row>
    <row r="319" spans="1:27" s="291" customFormat="1" ht="20.25" customHeight="1">
      <c r="A319" s="364" t="s">
        <v>524</v>
      </c>
      <c r="B319" s="402"/>
      <c r="C319" s="204" t="s">
        <v>219</v>
      </c>
      <c r="D319" s="203" t="s">
        <v>35</v>
      </c>
      <c r="E319" s="288"/>
      <c r="F319" s="368">
        <v>2</v>
      </c>
      <c r="G319" s="255">
        <v>2023</v>
      </c>
      <c r="H319" s="276"/>
      <c r="I319" s="220"/>
      <c r="J319" s="289">
        <v>34520.399999999994</v>
      </c>
      <c r="K319" s="249"/>
      <c r="L319" s="276"/>
      <c r="M319" s="289"/>
      <c r="N319" s="272"/>
      <c r="O319" s="272"/>
      <c r="P319" s="272"/>
      <c r="Q319" s="249"/>
      <c r="R319" s="290"/>
      <c r="S319" s="290"/>
      <c r="T319" s="290"/>
      <c r="U319" s="290"/>
      <c r="V319" s="290"/>
      <c r="W319" s="290"/>
      <c r="X319" s="290"/>
      <c r="Y319" s="290"/>
      <c r="Z319" s="290"/>
      <c r="AA319" s="348"/>
    </row>
    <row r="320" spans="1:27" s="291" customFormat="1">
      <c r="A320" s="364" t="s">
        <v>525</v>
      </c>
      <c r="B320" s="402"/>
      <c r="C320" s="204" t="s">
        <v>537</v>
      </c>
      <c r="D320" s="203" t="s">
        <v>35</v>
      </c>
      <c r="E320" s="288"/>
      <c r="F320" s="368">
        <v>31</v>
      </c>
      <c r="G320" s="255">
        <v>2023</v>
      </c>
      <c r="H320" s="276"/>
      <c r="I320" s="220"/>
      <c r="J320" s="289">
        <v>884999.60771999997</v>
      </c>
      <c r="K320" s="249"/>
      <c r="L320" s="276"/>
      <c r="M320" s="289"/>
      <c r="N320" s="249"/>
      <c r="O320" s="272"/>
      <c r="P320" s="272"/>
      <c r="Q320" s="272"/>
      <c r="R320" s="290"/>
      <c r="S320" s="290"/>
      <c r="T320" s="290"/>
      <c r="U320" s="290"/>
      <c r="V320" s="290"/>
      <c r="W320" s="290"/>
      <c r="X320" s="290"/>
      <c r="Y320" s="290"/>
      <c r="Z320" s="290"/>
      <c r="AA320" s="348"/>
    </row>
    <row r="321" spans="1:28" s="291" customFormat="1">
      <c r="A321" s="364" t="s">
        <v>526</v>
      </c>
      <c r="B321" s="402"/>
      <c r="C321" s="204" t="s">
        <v>538</v>
      </c>
      <c r="D321" s="203" t="s">
        <v>35</v>
      </c>
      <c r="E321" s="288"/>
      <c r="F321" s="368">
        <v>29</v>
      </c>
      <c r="G321" s="255">
        <v>2023</v>
      </c>
      <c r="H321" s="276"/>
      <c r="I321" s="220"/>
      <c r="J321" s="289">
        <v>377274.28452678601</v>
      </c>
      <c r="K321" s="249"/>
      <c r="L321" s="276"/>
      <c r="M321" s="289"/>
      <c r="N321" s="249"/>
      <c r="O321" s="272"/>
      <c r="P321" s="272"/>
      <c r="Q321" s="272"/>
      <c r="R321" s="290"/>
      <c r="S321" s="290"/>
      <c r="T321" s="290"/>
      <c r="U321" s="290"/>
      <c r="V321" s="290"/>
      <c r="W321" s="290"/>
      <c r="X321" s="290"/>
      <c r="Y321" s="290"/>
      <c r="Z321" s="290"/>
      <c r="AA321" s="348"/>
    </row>
    <row r="322" spans="1:28" s="226" customFormat="1">
      <c r="A322" s="363"/>
      <c r="B322" s="402"/>
      <c r="C322" s="481" t="s">
        <v>177</v>
      </c>
      <c r="D322" s="481"/>
      <c r="E322" s="482"/>
      <c r="F322" s="482"/>
      <c r="G322" s="482"/>
      <c r="H322" s="482"/>
      <c r="I322" s="482"/>
      <c r="J322" s="482"/>
      <c r="K322" s="482"/>
      <c r="L322" s="23"/>
      <c r="M322" s="270"/>
      <c r="N322" s="39"/>
      <c r="O322" s="39"/>
      <c r="P322" s="39"/>
      <c r="Q322" s="39"/>
      <c r="AA322" s="347"/>
      <c r="AB322" s="334"/>
    </row>
    <row r="323" spans="1:28" ht="19.5">
      <c r="A323" s="363"/>
      <c r="B323" s="402"/>
      <c r="C323" s="227" t="s">
        <v>180</v>
      </c>
      <c r="D323" s="205"/>
      <c r="E323" s="370"/>
      <c r="F323" s="221"/>
      <c r="G323" s="252"/>
      <c r="H323" s="277"/>
      <c r="I323" s="270"/>
      <c r="J323" s="223"/>
      <c r="K323" s="197"/>
      <c r="L323" s="222"/>
      <c r="M323" s="312"/>
      <c r="N323" s="224"/>
      <c r="O323" s="224"/>
      <c r="P323" s="224"/>
      <c r="Q323" s="224"/>
      <c r="R323" s="226"/>
      <c r="S323" s="226"/>
      <c r="T323" s="226"/>
      <c r="U323" s="226"/>
      <c r="V323" s="226"/>
      <c r="W323" s="226"/>
      <c r="X323" s="226"/>
      <c r="Y323" s="226"/>
      <c r="Z323" s="226"/>
      <c r="AA323" s="347"/>
    </row>
    <row r="324" spans="1:28" ht="19.5">
      <c r="A324" s="363"/>
      <c r="B324" s="402"/>
      <c r="C324" s="228" t="s">
        <v>178</v>
      </c>
      <c r="D324" s="203"/>
      <c r="E324" s="214"/>
      <c r="F324" s="204"/>
      <c r="G324" s="247"/>
      <c r="H324" s="244"/>
      <c r="I324" s="270">
        <f>SUBTOTAL(9,I325:I337)</f>
        <v>1937401.6456499998</v>
      </c>
      <c r="J324" s="39">
        <f>SUBTOTAL(9,J325:J337)</f>
        <v>1727193.44887</v>
      </c>
      <c r="K324" s="19"/>
      <c r="L324" s="23"/>
      <c r="M324" s="270">
        <f>SUBTOTAL(9,M325:M337)</f>
        <v>1727193.44887</v>
      </c>
      <c r="N324" s="39"/>
      <c r="O324" s="39"/>
      <c r="P324" s="39"/>
      <c r="Q324" s="39"/>
      <c r="R324" s="226"/>
      <c r="S324" s="226"/>
      <c r="T324" s="226"/>
      <c r="U324" s="226"/>
      <c r="V324" s="226"/>
      <c r="W324" s="226"/>
      <c r="X324" s="226"/>
      <c r="Y324" s="226"/>
      <c r="Z324" s="226"/>
      <c r="AA324" s="347"/>
    </row>
    <row r="325" spans="1:28" ht="37.5">
      <c r="A325" s="363">
        <v>30</v>
      </c>
      <c r="B325" s="402"/>
      <c r="C325" s="204" t="s">
        <v>179</v>
      </c>
      <c r="D325" s="203" t="s">
        <v>30</v>
      </c>
      <c r="E325" s="204" t="s">
        <v>528</v>
      </c>
      <c r="F325" s="204" t="s">
        <v>528</v>
      </c>
      <c r="G325" s="255">
        <v>2023</v>
      </c>
      <c r="H325" s="244"/>
      <c r="I325" s="212">
        <v>86261.720400000006</v>
      </c>
      <c r="J325" s="215">
        <v>86261.720400000006</v>
      </c>
      <c r="K325" s="185">
        <f t="shared" ref="K325:K328" si="5">J325-I325</f>
        <v>0</v>
      </c>
      <c r="L325" s="23"/>
      <c r="M325" s="289">
        <f>J325</f>
        <v>86261.720400000006</v>
      </c>
      <c r="N325" s="39"/>
      <c r="O325" s="39"/>
      <c r="P325" s="39"/>
      <c r="Q325" s="39"/>
      <c r="R325" s="226"/>
      <c r="S325" s="226"/>
      <c r="T325" s="226"/>
      <c r="U325" s="226"/>
      <c r="V325" s="226"/>
      <c r="W325" s="226"/>
      <c r="X325" s="226"/>
      <c r="Y325" s="226"/>
      <c r="Z325" s="226"/>
      <c r="AA325" s="347"/>
    </row>
    <row r="326" spans="1:28" ht="37.5">
      <c r="A326" s="363">
        <v>31</v>
      </c>
      <c r="B326" s="402"/>
      <c r="C326" s="204" t="s">
        <v>181</v>
      </c>
      <c r="D326" s="203" t="s">
        <v>30</v>
      </c>
      <c r="E326" s="204" t="s">
        <v>182</v>
      </c>
      <c r="F326" s="204"/>
      <c r="G326" s="255">
        <v>2023</v>
      </c>
      <c r="H326" s="244"/>
      <c r="I326" s="212">
        <v>97091.062059999997</v>
      </c>
      <c r="J326" s="215">
        <v>97091.062059999997</v>
      </c>
      <c r="K326" s="185">
        <f t="shared" si="5"/>
        <v>0</v>
      </c>
      <c r="L326" s="23"/>
      <c r="M326" s="289">
        <f>J326</f>
        <v>97091.062059999997</v>
      </c>
      <c r="N326" s="39"/>
      <c r="O326" s="39"/>
      <c r="P326" s="39"/>
      <c r="Q326" s="39"/>
      <c r="R326" s="226"/>
      <c r="S326" s="226"/>
      <c r="T326" s="226"/>
      <c r="U326" s="226"/>
      <c r="V326" s="226"/>
      <c r="W326" s="226"/>
      <c r="X326" s="226"/>
      <c r="Y326" s="226"/>
      <c r="Z326" s="226"/>
      <c r="AA326" s="347"/>
    </row>
    <row r="327" spans="1:28" ht="37.5">
      <c r="A327" s="363">
        <v>32</v>
      </c>
      <c r="B327" s="402"/>
      <c r="C327" s="229" t="s">
        <v>183</v>
      </c>
      <c r="D327" s="203" t="s">
        <v>30</v>
      </c>
      <c r="E327" s="204" t="s">
        <v>529</v>
      </c>
      <c r="F327" s="204" t="s">
        <v>530</v>
      </c>
      <c r="G327" s="255">
        <v>2023</v>
      </c>
      <c r="H327" s="244"/>
      <c r="I327" s="212">
        <v>47299.968730000001</v>
      </c>
      <c r="J327" s="215">
        <v>47299.968729999993</v>
      </c>
      <c r="K327" s="185">
        <f t="shared" si="5"/>
        <v>0</v>
      </c>
      <c r="L327" s="23"/>
      <c r="M327" s="289">
        <f>J327</f>
        <v>47299.968729999993</v>
      </c>
      <c r="N327" s="39"/>
      <c r="O327" s="39"/>
      <c r="P327" s="39"/>
      <c r="Q327" s="39"/>
      <c r="R327" s="226"/>
      <c r="S327" s="226"/>
      <c r="T327" s="226"/>
      <c r="U327" s="226"/>
      <c r="V327" s="226"/>
      <c r="W327" s="226"/>
      <c r="X327" s="226"/>
      <c r="Y327" s="226"/>
      <c r="Z327" s="226"/>
      <c r="AA327" s="347"/>
    </row>
    <row r="328" spans="1:28" ht="37.5" customHeight="1">
      <c r="A328" s="374">
        <v>33</v>
      </c>
      <c r="B328" s="402"/>
      <c r="C328" s="442" t="s">
        <v>185</v>
      </c>
      <c r="D328" s="203" t="s">
        <v>31</v>
      </c>
      <c r="E328" s="204" t="s">
        <v>110</v>
      </c>
      <c r="F328" s="204"/>
      <c r="G328" s="384">
        <v>2023</v>
      </c>
      <c r="H328" s="493"/>
      <c r="I328" s="484">
        <v>1496540.69768</v>
      </c>
      <c r="J328" s="381">
        <v>1496540.69768</v>
      </c>
      <c r="K328" s="381">
        <f t="shared" si="5"/>
        <v>0</v>
      </c>
      <c r="L328" s="487"/>
      <c r="M328" s="426">
        <f>J328</f>
        <v>1496540.69768</v>
      </c>
      <c r="N328" s="490"/>
      <c r="O328" s="490"/>
      <c r="P328" s="490"/>
      <c r="Q328" s="490"/>
      <c r="R328" s="226"/>
      <c r="S328" s="226"/>
      <c r="T328" s="226"/>
      <c r="U328" s="226"/>
      <c r="V328" s="226"/>
      <c r="W328" s="226"/>
      <c r="X328" s="226"/>
      <c r="Y328" s="226"/>
      <c r="Z328" s="226"/>
      <c r="AA328" s="347"/>
    </row>
    <row r="329" spans="1:28">
      <c r="A329" s="374"/>
      <c r="B329" s="402"/>
      <c r="C329" s="442"/>
      <c r="D329" s="203" t="s">
        <v>35</v>
      </c>
      <c r="E329" s="204" t="s">
        <v>186</v>
      </c>
      <c r="F329" s="204"/>
      <c r="G329" s="419"/>
      <c r="H329" s="494"/>
      <c r="I329" s="485"/>
      <c r="J329" s="382"/>
      <c r="K329" s="382"/>
      <c r="L329" s="488"/>
      <c r="M329" s="427"/>
      <c r="N329" s="491"/>
      <c r="O329" s="491"/>
      <c r="P329" s="491"/>
      <c r="Q329" s="491"/>
      <c r="R329" s="226"/>
      <c r="S329" s="226"/>
      <c r="T329" s="226"/>
      <c r="U329" s="226"/>
      <c r="V329" s="226"/>
      <c r="W329" s="226"/>
      <c r="X329" s="226"/>
      <c r="Y329" s="226"/>
      <c r="Z329" s="226"/>
      <c r="AA329" s="347"/>
    </row>
    <row r="330" spans="1:28">
      <c r="A330" s="374"/>
      <c r="B330" s="402"/>
      <c r="C330" s="483"/>
      <c r="D330" s="203" t="s">
        <v>35</v>
      </c>
      <c r="E330" s="204"/>
      <c r="F330" s="204" t="s">
        <v>532</v>
      </c>
      <c r="G330" s="419"/>
      <c r="H330" s="494"/>
      <c r="I330" s="485"/>
      <c r="J330" s="382"/>
      <c r="K330" s="382"/>
      <c r="L330" s="488"/>
      <c r="M330" s="427"/>
      <c r="N330" s="491"/>
      <c r="O330" s="491"/>
      <c r="P330" s="491"/>
      <c r="Q330" s="491"/>
      <c r="R330" s="226"/>
      <c r="S330" s="226"/>
      <c r="T330" s="226"/>
      <c r="U330" s="226"/>
      <c r="V330" s="226"/>
      <c r="W330" s="226"/>
      <c r="X330" s="226"/>
      <c r="Y330" s="226"/>
      <c r="Z330" s="226"/>
      <c r="AA330" s="347"/>
    </row>
    <row r="331" spans="1:28">
      <c r="A331" s="374"/>
      <c r="B331" s="402"/>
      <c r="C331" s="483"/>
      <c r="D331" s="203" t="s">
        <v>35</v>
      </c>
      <c r="E331" s="204"/>
      <c r="F331" s="204" t="s">
        <v>533</v>
      </c>
      <c r="G331" s="419"/>
      <c r="H331" s="494"/>
      <c r="I331" s="485"/>
      <c r="J331" s="382"/>
      <c r="K331" s="382"/>
      <c r="L331" s="488"/>
      <c r="M331" s="427"/>
      <c r="N331" s="491"/>
      <c r="O331" s="491"/>
      <c r="P331" s="491"/>
      <c r="Q331" s="491"/>
      <c r="R331" s="226"/>
      <c r="S331" s="226"/>
      <c r="T331" s="226"/>
      <c r="U331" s="226"/>
      <c r="V331" s="226"/>
      <c r="W331" s="226"/>
      <c r="X331" s="226"/>
      <c r="Y331" s="226"/>
      <c r="Z331" s="226"/>
      <c r="AA331" s="347"/>
    </row>
    <row r="332" spans="1:28" ht="37.5">
      <c r="A332" s="374"/>
      <c r="B332" s="402"/>
      <c r="C332" s="483"/>
      <c r="D332" s="203" t="s">
        <v>531</v>
      </c>
      <c r="E332" s="204"/>
      <c r="F332" s="204" t="s">
        <v>534</v>
      </c>
      <c r="G332" s="419"/>
      <c r="H332" s="494"/>
      <c r="I332" s="485"/>
      <c r="J332" s="382"/>
      <c r="K332" s="382"/>
      <c r="L332" s="488"/>
      <c r="M332" s="427"/>
      <c r="N332" s="491"/>
      <c r="O332" s="491"/>
      <c r="P332" s="491"/>
      <c r="Q332" s="491"/>
      <c r="R332" s="226"/>
      <c r="S332" s="226"/>
      <c r="T332" s="226"/>
      <c r="U332" s="226"/>
      <c r="V332" s="226"/>
      <c r="W332" s="226"/>
      <c r="X332" s="226"/>
      <c r="Y332" s="226"/>
      <c r="Z332" s="226"/>
      <c r="AA332" s="347"/>
    </row>
    <row r="333" spans="1:28" ht="37.5">
      <c r="A333" s="374"/>
      <c r="B333" s="402"/>
      <c r="C333" s="483"/>
      <c r="D333" s="203" t="s">
        <v>35</v>
      </c>
      <c r="E333" s="204"/>
      <c r="F333" s="204" t="s">
        <v>535</v>
      </c>
      <c r="G333" s="385"/>
      <c r="H333" s="495"/>
      <c r="I333" s="486"/>
      <c r="J333" s="383"/>
      <c r="K333" s="383"/>
      <c r="L333" s="489"/>
      <c r="M333" s="428"/>
      <c r="N333" s="492"/>
      <c r="O333" s="492"/>
      <c r="P333" s="492"/>
      <c r="Q333" s="492"/>
      <c r="R333" s="226"/>
      <c r="S333" s="226"/>
      <c r="T333" s="226"/>
      <c r="U333" s="226"/>
      <c r="V333" s="226"/>
      <c r="W333" s="226"/>
      <c r="X333" s="226"/>
      <c r="Y333" s="226"/>
      <c r="Z333" s="226"/>
      <c r="AA333" s="347"/>
    </row>
    <row r="334" spans="1:28" ht="39">
      <c r="A334" s="363"/>
      <c r="B334" s="402"/>
      <c r="C334" s="233" t="s">
        <v>187</v>
      </c>
      <c r="D334" s="205"/>
      <c r="E334" s="370"/>
      <c r="F334" s="221"/>
      <c r="G334" s="247"/>
      <c r="H334" s="244"/>
      <c r="I334" s="212"/>
      <c r="J334" s="215"/>
      <c r="K334" s="19"/>
      <c r="L334" s="23"/>
      <c r="M334" s="289"/>
      <c r="N334" s="39"/>
      <c r="O334" s="39"/>
      <c r="P334" s="39"/>
      <c r="Q334" s="39"/>
      <c r="R334" s="226"/>
      <c r="S334" s="226"/>
      <c r="T334" s="226"/>
      <c r="U334" s="226"/>
      <c r="V334" s="226"/>
      <c r="W334" s="226"/>
      <c r="X334" s="226"/>
      <c r="Y334" s="226"/>
      <c r="Z334" s="226"/>
      <c r="AA334" s="347"/>
    </row>
    <row r="335" spans="1:28" ht="93.75">
      <c r="A335" s="363">
        <v>34</v>
      </c>
      <c r="B335" s="402"/>
      <c r="C335" s="218" t="s">
        <v>76</v>
      </c>
      <c r="D335" s="203" t="s">
        <v>32</v>
      </c>
      <c r="E335" s="214" t="s">
        <v>45</v>
      </c>
      <c r="F335" s="204" t="s">
        <v>45</v>
      </c>
      <c r="G335" s="255">
        <v>2023</v>
      </c>
      <c r="H335" s="244"/>
      <c r="I335" s="212">
        <v>53559</v>
      </c>
      <c r="J335" s="215"/>
      <c r="K335" s="185">
        <f t="shared" ref="K335:K337" si="6">J335-I335</f>
        <v>-53559</v>
      </c>
      <c r="L335" s="186" t="s">
        <v>236</v>
      </c>
      <c r="M335" s="289"/>
      <c r="N335" s="39"/>
      <c r="O335" s="39"/>
      <c r="P335" s="39"/>
      <c r="Q335" s="39"/>
      <c r="R335" s="226"/>
      <c r="S335" s="226"/>
      <c r="T335" s="226"/>
      <c r="U335" s="226"/>
      <c r="V335" s="226"/>
      <c r="W335" s="226"/>
      <c r="X335" s="226"/>
      <c r="Y335" s="226"/>
      <c r="Z335" s="226"/>
      <c r="AA335" s="347"/>
    </row>
    <row r="336" spans="1:28" ht="93.75">
      <c r="A336" s="363">
        <v>35</v>
      </c>
      <c r="B336" s="402"/>
      <c r="C336" s="204" t="s">
        <v>188</v>
      </c>
      <c r="D336" s="203" t="s">
        <v>32</v>
      </c>
      <c r="E336" s="214" t="s">
        <v>45</v>
      </c>
      <c r="F336" s="204" t="s">
        <v>45</v>
      </c>
      <c r="G336" s="255">
        <v>2023</v>
      </c>
      <c r="H336" s="244"/>
      <c r="I336" s="212">
        <v>52304</v>
      </c>
      <c r="J336" s="215"/>
      <c r="K336" s="185">
        <f t="shared" si="6"/>
        <v>-52304</v>
      </c>
      <c r="L336" s="186" t="s">
        <v>236</v>
      </c>
      <c r="M336" s="289"/>
      <c r="N336" s="39"/>
      <c r="O336" s="39"/>
      <c r="P336" s="39"/>
      <c r="Q336" s="39"/>
      <c r="R336" s="226"/>
      <c r="S336" s="226"/>
      <c r="T336" s="226"/>
      <c r="U336" s="226"/>
      <c r="V336" s="226"/>
      <c r="W336" s="226"/>
      <c r="X336" s="226"/>
      <c r="Y336" s="226"/>
      <c r="Z336" s="226"/>
      <c r="AA336" s="347"/>
    </row>
    <row r="337" spans="1:27" ht="93.75">
      <c r="A337" s="363">
        <v>36</v>
      </c>
      <c r="B337" s="402"/>
      <c r="C337" s="204" t="s">
        <v>189</v>
      </c>
      <c r="D337" s="203" t="s">
        <v>32</v>
      </c>
      <c r="E337" s="214" t="s">
        <v>45</v>
      </c>
      <c r="F337" s="204" t="s">
        <v>45</v>
      </c>
      <c r="G337" s="255">
        <v>2023</v>
      </c>
      <c r="H337" s="244"/>
      <c r="I337" s="212">
        <v>104345.19678</v>
      </c>
      <c r="J337" s="215"/>
      <c r="K337" s="185">
        <f t="shared" si="6"/>
        <v>-104345.19678</v>
      </c>
      <c r="L337" s="186" t="s">
        <v>236</v>
      </c>
      <c r="M337" s="289"/>
      <c r="N337" s="39"/>
      <c r="O337" s="39"/>
      <c r="P337" s="39"/>
      <c r="Q337" s="39"/>
      <c r="R337" s="226"/>
      <c r="S337" s="226"/>
      <c r="T337" s="226"/>
      <c r="U337" s="226"/>
      <c r="V337" s="226"/>
      <c r="W337" s="226"/>
      <c r="X337" s="226"/>
      <c r="Y337" s="226"/>
      <c r="Z337" s="226"/>
      <c r="AA337" s="347"/>
    </row>
    <row r="338" spans="1:27" ht="19.5">
      <c r="A338" s="363"/>
      <c r="B338" s="402"/>
      <c r="C338" s="232" t="s">
        <v>190</v>
      </c>
      <c r="D338" s="203"/>
      <c r="E338" s="214"/>
      <c r="F338" s="204"/>
      <c r="G338" s="247"/>
      <c r="H338" s="244"/>
      <c r="I338" s="270">
        <f>SUBTOTAL(9,I339:I349)</f>
        <v>1124064.3639399998</v>
      </c>
      <c r="J338" s="39">
        <f>SUBTOTAL(9,J339:J349)</f>
        <v>1059064.3639400001</v>
      </c>
      <c r="K338" s="19"/>
      <c r="L338" s="186"/>
      <c r="M338" s="270">
        <f>SUBTOTAL(9,M339:M349)</f>
        <v>1059064.3639400001</v>
      </c>
      <c r="N338" s="39"/>
      <c r="O338" s="39"/>
      <c r="P338" s="39"/>
      <c r="Q338" s="39"/>
      <c r="R338" s="226"/>
      <c r="S338" s="226"/>
      <c r="T338" s="226"/>
      <c r="U338" s="226"/>
      <c r="V338" s="226"/>
      <c r="W338" s="226"/>
      <c r="X338" s="226"/>
      <c r="Y338" s="226"/>
      <c r="Z338" s="226"/>
      <c r="AA338" s="347"/>
    </row>
    <row r="339" spans="1:27" ht="37.5">
      <c r="A339" s="363"/>
      <c r="B339" s="402"/>
      <c r="C339" s="225" t="s">
        <v>191</v>
      </c>
      <c r="D339" s="203"/>
      <c r="E339" s="214"/>
      <c r="F339" s="204"/>
      <c r="G339" s="247"/>
      <c r="H339" s="244"/>
      <c r="I339" s="212"/>
      <c r="J339" s="215"/>
      <c r="K339" s="19"/>
      <c r="L339" s="186"/>
      <c r="M339" s="289"/>
      <c r="N339" s="39"/>
      <c r="O339" s="39"/>
      <c r="P339" s="39"/>
      <c r="Q339" s="39"/>
      <c r="R339" s="226"/>
      <c r="S339" s="226"/>
      <c r="T339" s="226"/>
      <c r="U339" s="226"/>
      <c r="V339" s="226"/>
      <c r="W339" s="226"/>
      <c r="X339" s="226"/>
      <c r="Y339" s="226"/>
      <c r="Z339" s="226"/>
      <c r="AA339" s="347"/>
    </row>
    <row r="340" spans="1:27" ht="37.5">
      <c r="A340" s="363">
        <v>37</v>
      </c>
      <c r="B340" s="402"/>
      <c r="C340" s="204" t="s">
        <v>192</v>
      </c>
      <c r="D340" s="203" t="s">
        <v>30</v>
      </c>
      <c r="E340" s="204" t="s">
        <v>184</v>
      </c>
      <c r="F340" s="204" t="s">
        <v>184</v>
      </c>
      <c r="G340" s="255">
        <v>2023</v>
      </c>
      <c r="H340" s="244"/>
      <c r="I340" s="212">
        <v>37697.555460000003</v>
      </c>
      <c r="J340" s="215">
        <v>37697.555460000003</v>
      </c>
      <c r="K340" s="185">
        <f t="shared" ref="K340:K349" si="7">J340-I340</f>
        <v>0</v>
      </c>
      <c r="L340" s="186"/>
      <c r="M340" s="289">
        <f>J340</f>
        <v>37697.555460000003</v>
      </c>
      <c r="N340" s="39"/>
      <c r="O340" s="39"/>
      <c r="P340" s="39"/>
      <c r="Q340" s="39"/>
      <c r="R340" s="226"/>
      <c r="S340" s="226"/>
      <c r="T340" s="226"/>
      <c r="U340" s="226"/>
      <c r="V340" s="226"/>
      <c r="W340" s="226"/>
      <c r="X340" s="226"/>
      <c r="Y340" s="226"/>
      <c r="Z340" s="226"/>
      <c r="AA340" s="347"/>
    </row>
    <row r="341" spans="1:27" ht="37.5">
      <c r="A341" s="374">
        <v>38</v>
      </c>
      <c r="B341" s="402"/>
      <c r="C341" s="386" t="s">
        <v>193</v>
      </c>
      <c r="D341" s="203" t="s">
        <v>30</v>
      </c>
      <c r="E341" s="202" t="s">
        <v>194</v>
      </c>
      <c r="F341" s="202" t="s">
        <v>194</v>
      </c>
      <c r="G341" s="255">
        <v>2023</v>
      </c>
      <c r="H341" s="244"/>
      <c r="I341" s="484">
        <v>420578.51046999998</v>
      </c>
      <c r="J341" s="381">
        <v>420578.51047000004</v>
      </c>
      <c r="K341" s="381">
        <f t="shared" si="7"/>
        <v>0</v>
      </c>
      <c r="L341" s="186"/>
      <c r="M341" s="426">
        <f>J341</f>
        <v>420578.51047000004</v>
      </c>
      <c r="N341" s="490"/>
      <c r="O341" s="490"/>
      <c r="P341" s="490"/>
      <c r="Q341" s="490"/>
      <c r="R341" s="226"/>
      <c r="S341" s="226"/>
      <c r="T341" s="226"/>
      <c r="U341" s="226"/>
      <c r="V341" s="226"/>
      <c r="W341" s="226"/>
      <c r="X341" s="226"/>
      <c r="Y341" s="226"/>
      <c r="Z341" s="226"/>
      <c r="AA341" s="347"/>
    </row>
    <row r="342" spans="1:27" ht="37.5">
      <c r="A342" s="374"/>
      <c r="B342" s="402"/>
      <c r="C342" s="387"/>
      <c r="D342" s="203" t="s">
        <v>35</v>
      </c>
      <c r="E342" s="204" t="s">
        <v>195</v>
      </c>
      <c r="F342" s="204" t="s">
        <v>195</v>
      </c>
      <c r="G342" s="255">
        <v>2023</v>
      </c>
      <c r="H342" s="244"/>
      <c r="I342" s="486"/>
      <c r="J342" s="383"/>
      <c r="K342" s="383"/>
      <c r="L342" s="186"/>
      <c r="M342" s="428"/>
      <c r="N342" s="492"/>
      <c r="O342" s="492"/>
      <c r="P342" s="492"/>
      <c r="Q342" s="492"/>
      <c r="R342" s="226"/>
      <c r="S342" s="226"/>
      <c r="T342" s="226"/>
      <c r="U342" s="226"/>
      <c r="V342" s="226"/>
      <c r="W342" s="226"/>
      <c r="X342" s="226"/>
      <c r="Y342" s="226"/>
      <c r="Z342" s="226"/>
      <c r="AA342" s="347"/>
    </row>
    <row r="343" spans="1:27" ht="93.75">
      <c r="A343" s="363">
        <v>39</v>
      </c>
      <c r="B343" s="402"/>
      <c r="C343" s="204" t="s">
        <v>196</v>
      </c>
      <c r="D343" s="203"/>
      <c r="E343" s="214" t="s">
        <v>45</v>
      </c>
      <c r="F343" s="204"/>
      <c r="G343" s="247"/>
      <c r="H343" s="244"/>
      <c r="I343" s="212">
        <v>50000</v>
      </c>
      <c r="J343" s="215"/>
      <c r="K343" s="185">
        <f t="shared" si="7"/>
        <v>-50000</v>
      </c>
      <c r="L343" s="186" t="s">
        <v>236</v>
      </c>
      <c r="M343" s="289"/>
      <c r="N343" s="39"/>
      <c r="O343" s="39"/>
      <c r="P343" s="39"/>
      <c r="Q343" s="39"/>
      <c r="R343" s="226"/>
      <c r="S343" s="226"/>
      <c r="T343" s="226"/>
      <c r="U343" s="226"/>
      <c r="V343" s="226"/>
      <c r="W343" s="226"/>
      <c r="X343" s="226"/>
      <c r="Y343" s="226"/>
      <c r="Z343" s="226"/>
      <c r="AA343" s="347"/>
    </row>
    <row r="344" spans="1:27" ht="37.5">
      <c r="A344" s="363"/>
      <c r="B344" s="402"/>
      <c r="C344" s="225" t="s">
        <v>197</v>
      </c>
      <c r="D344" s="203"/>
      <c r="E344" s="285"/>
      <c r="F344" s="204"/>
      <c r="G344" s="247"/>
      <c r="H344" s="244"/>
      <c r="I344" s="212"/>
      <c r="J344" s="215"/>
      <c r="K344" s="185"/>
      <c r="L344" s="23"/>
      <c r="M344" s="289"/>
      <c r="N344" s="39"/>
      <c r="O344" s="39"/>
      <c r="P344" s="39"/>
      <c r="Q344" s="39"/>
      <c r="R344" s="226"/>
      <c r="S344" s="226"/>
      <c r="T344" s="226"/>
      <c r="U344" s="226"/>
      <c r="V344" s="226"/>
      <c r="W344" s="226"/>
      <c r="X344" s="226"/>
      <c r="Y344" s="226"/>
      <c r="Z344" s="226"/>
      <c r="AA344" s="347"/>
    </row>
    <row r="345" spans="1:27" ht="37.5">
      <c r="A345" s="363">
        <v>40</v>
      </c>
      <c r="B345" s="402"/>
      <c r="C345" s="204" t="s">
        <v>198</v>
      </c>
      <c r="D345" s="203" t="s">
        <v>32</v>
      </c>
      <c r="E345" s="214" t="s">
        <v>45</v>
      </c>
      <c r="F345" s="204" t="s">
        <v>45</v>
      </c>
      <c r="G345" s="255">
        <v>2023</v>
      </c>
      <c r="H345" s="244"/>
      <c r="I345" s="212">
        <v>15000</v>
      </c>
      <c r="J345" s="215"/>
      <c r="K345" s="185">
        <f t="shared" si="7"/>
        <v>-15000</v>
      </c>
      <c r="L345" s="23"/>
      <c r="M345" s="289"/>
      <c r="N345" s="39"/>
      <c r="O345" s="39"/>
      <c r="P345" s="39"/>
      <c r="Q345" s="39"/>
      <c r="R345" s="226"/>
      <c r="S345" s="226"/>
      <c r="T345" s="226"/>
      <c r="U345" s="226"/>
      <c r="V345" s="226"/>
      <c r="W345" s="226"/>
      <c r="X345" s="226"/>
      <c r="Y345" s="226"/>
      <c r="Z345" s="226"/>
      <c r="AA345" s="347"/>
    </row>
    <row r="346" spans="1:27" ht="37.5">
      <c r="A346" s="363">
        <v>41</v>
      </c>
      <c r="B346" s="402"/>
      <c r="C346" s="204" t="s">
        <v>199</v>
      </c>
      <c r="D346" s="203" t="s">
        <v>30</v>
      </c>
      <c r="E346" s="204" t="s">
        <v>527</v>
      </c>
      <c r="F346" s="204" t="s">
        <v>200</v>
      </c>
      <c r="G346" s="255">
        <v>2023</v>
      </c>
      <c r="H346" s="244"/>
      <c r="I346" s="212">
        <v>49389.442819999902</v>
      </c>
      <c r="J346" s="215">
        <v>49389.442820000004</v>
      </c>
      <c r="K346" s="185">
        <f t="shared" si="7"/>
        <v>1.0186340659856796E-10</v>
      </c>
      <c r="L346" s="23"/>
      <c r="M346" s="289">
        <f>J346</f>
        <v>49389.442820000004</v>
      </c>
      <c r="N346" s="39"/>
      <c r="O346" s="39"/>
      <c r="P346" s="39"/>
      <c r="Q346" s="39"/>
      <c r="R346" s="226"/>
      <c r="S346" s="226"/>
      <c r="T346" s="226"/>
      <c r="U346" s="226"/>
      <c r="V346" s="226"/>
      <c r="W346" s="226"/>
      <c r="X346" s="226"/>
      <c r="Y346" s="226"/>
      <c r="Z346" s="226"/>
      <c r="AA346" s="347"/>
    </row>
    <row r="347" spans="1:27" ht="56.25">
      <c r="A347" s="363">
        <v>42</v>
      </c>
      <c r="B347" s="402"/>
      <c r="C347" s="204" t="s">
        <v>201</v>
      </c>
      <c r="D347" s="203" t="s">
        <v>31</v>
      </c>
      <c r="E347" s="204" t="s">
        <v>202</v>
      </c>
      <c r="F347" s="204" t="s">
        <v>202</v>
      </c>
      <c r="G347" s="255">
        <v>2023</v>
      </c>
      <c r="H347" s="244"/>
      <c r="I347" s="212">
        <v>65190.223720000002</v>
      </c>
      <c r="J347" s="215">
        <v>65190.223720000009</v>
      </c>
      <c r="K347" s="185">
        <f t="shared" si="7"/>
        <v>0</v>
      </c>
      <c r="L347" s="23"/>
      <c r="M347" s="289">
        <f>J347</f>
        <v>65190.223720000009</v>
      </c>
      <c r="N347" s="39"/>
      <c r="O347" s="39"/>
      <c r="P347" s="39"/>
      <c r="Q347" s="39"/>
      <c r="R347" s="226"/>
      <c r="S347" s="226"/>
      <c r="T347" s="226"/>
      <c r="U347" s="226"/>
      <c r="V347" s="226"/>
      <c r="W347" s="226"/>
      <c r="X347" s="226"/>
      <c r="Y347" s="226"/>
      <c r="Z347" s="226"/>
      <c r="AA347" s="347"/>
    </row>
    <row r="348" spans="1:27" ht="82.5" customHeight="1">
      <c r="A348" s="363">
        <v>43</v>
      </c>
      <c r="B348" s="402"/>
      <c r="C348" s="204" t="s">
        <v>203</v>
      </c>
      <c r="D348" s="203"/>
      <c r="E348" s="212" t="s">
        <v>119</v>
      </c>
      <c r="F348" s="212" t="s">
        <v>119</v>
      </c>
      <c r="G348" s="255">
        <v>2023</v>
      </c>
      <c r="H348" s="244"/>
      <c r="I348" s="212">
        <v>265266.68235999998</v>
      </c>
      <c r="J348" s="215">
        <v>265266.68236000004</v>
      </c>
      <c r="K348" s="185">
        <f t="shared" si="7"/>
        <v>0</v>
      </c>
      <c r="L348" s="23"/>
      <c r="M348" s="289">
        <f>J348</f>
        <v>265266.68236000004</v>
      </c>
      <c r="N348" s="39"/>
      <c r="O348" s="39"/>
      <c r="P348" s="39"/>
      <c r="Q348" s="39"/>
      <c r="R348" s="226"/>
      <c r="S348" s="226"/>
      <c r="T348" s="226"/>
      <c r="U348" s="226"/>
      <c r="V348" s="226"/>
      <c r="W348" s="226"/>
      <c r="X348" s="226"/>
      <c r="Y348" s="226"/>
      <c r="Z348" s="226"/>
      <c r="AA348" s="347"/>
    </row>
    <row r="349" spans="1:27" ht="79.5" customHeight="1">
      <c r="A349" s="363">
        <v>44</v>
      </c>
      <c r="B349" s="403"/>
      <c r="C349" s="204" t="s">
        <v>203</v>
      </c>
      <c r="D349" s="203" t="s">
        <v>35</v>
      </c>
      <c r="E349" s="212" t="s">
        <v>119</v>
      </c>
      <c r="F349" s="212" t="s">
        <v>119</v>
      </c>
      <c r="G349" s="255">
        <v>2023</v>
      </c>
      <c r="H349" s="244"/>
      <c r="I349" s="212">
        <v>220941.94910999999</v>
      </c>
      <c r="J349" s="215">
        <v>220941.94911000002</v>
      </c>
      <c r="K349" s="185">
        <f t="shared" si="7"/>
        <v>0</v>
      </c>
      <c r="L349" s="23"/>
      <c r="M349" s="289">
        <f>J349</f>
        <v>220941.94911000002</v>
      </c>
      <c r="N349" s="39"/>
      <c r="O349" s="39"/>
      <c r="P349" s="39"/>
      <c r="Q349" s="39"/>
      <c r="R349" s="226"/>
      <c r="S349" s="226"/>
      <c r="T349" s="226"/>
      <c r="U349" s="226"/>
      <c r="V349" s="226"/>
      <c r="W349" s="226"/>
      <c r="X349" s="226"/>
      <c r="Y349" s="226"/>
      <c r="Z349" s="226"/>
      <c r="AA349" s="347"/>
    </row>
    <row r="350" spans="1:27" ht="19.5" thickBot="1">
      <c r="A350" s="365"/>
      <c r="B350" s="359"/>
      <c r="C350" s="349" t="s">
        <v>25</v>
      </c>
      <c r="D350" s="349"/>
      <c r="E350" s="350"/>
      <c r="F350" s="351"/>
      <c r="G350" s="352"/>
      <c r="H350" s="353"/>
      <c r="I350" s="354">
        <f>I303+I236+I235+I60+I324+I338</f>
        <v>13776124.18285986</v>
      </c>
      <c r="J350" s="355">
        <f>J303+J236+J235+J60+J324+J338</f>
        <v>16280817.510412501</v>
      </c>
      <c r="K350" s="355">
        <f>J350-I350</f>
        <v>2504693.3275526408</v>
      </c>
      <c r="L350" s="355">
        <f>L303+L236+L235+L60</f>
        <v>0</v>
      </c>
      <c r="M350" s="354">
        <f>M303+M236+M235+M60+M324+M338</f>
        <v>9081072.1874767002</v>
      </c>
      <c r="N350" s="355">
        <f>N303+N236+N235+N60</f>
        <v>5187950.1280526407</v>
      </c>
      <c r="O350" s="355">
        <f>O303+O236+O235+O60</f>
        <v>0</v>
      </c>
      <c r="P350" s="355">
        <f>P303+P236+P235+P60</f>
        <v>0</v>
      </c>
      <c r="Q350" s="355">
        <f>Q303+Q236+Q235+Q60</f>
        <v>2011795.1948831601</v>
      </c>
      <c r="R350" s="355">
        <f t="shared" ref="R350:Y350" si="8">R303+R236+R235+R60</f>
        <v>8159232.4809999997</v>
      </c>
      <c r="S350" s="355">
        <f t="shared" si="8"/>
        <v>8686187.648</v>
      </c>
      <c r="T350" s="366">
        <v>0.92669999999999997</v>
      </c>
      <c r="U350" s="366">
        <v>0.91249999999999998</v>
      </c>
      <c r="V350" s="366">
        <f>V303+V236+V235+V60</f>
        <v>0.12790000000000001</v>
      </c>
      <c r="W350" s="366">
        <f t="shared" si="8"/>
        <v>0.109</v>
      </c>
      <c r="X350" s="163">
        <f t="shared" si="8"/>
        <v>1120</v>
      </c>
      <c r="Y350" s="163">
        <f t="shared" si="8"/>
        <v>1312</v>
      </c>
      <c r="Z350" s="366"/>
      <c r="AA350" s="356"/>
    </row>
    <row r="351" spans="1:27">
      <c r="D351" s="279"/>
      <c r="H351" s="282"/>
      <c r="J351" s="292"/>
      <c r="L351" s="36"/>
      <c r="M351" s="291"/>
    </row>
    <row r="352" spans="1:27">
      <c r="D352" s="279"/>
      <c r="H352" s="282"/>
      <c r="L352" s="36"/>
      <c r="M352" s="291"/>
    </row>
    <row r="353" spans="4:13">
      <c r="D353" s="279"/>
      <c r="H353" s="282"/>
      <c r="M353" s="291"/>
    </row>
    <row r="354" spans="4:13">
      <c r="D354" s="279"/>
      <c r="H354" s="282"/>
      <c r="M354" s="291"/>
    </row>
  </sheetData>
  <autoFilter ref="A12:R350"/>
  <mergeCells count="283">
    <mergeCell ref="I221:I234"/>
    <mergeCell ref="M221:M234"/>
    <mergeCell ref="N328:N333"/>
    <mergeCell ref="O328:O333"/>
    <mergeCell ref="P328:P333"/>
    <mergeCell ref="Q328:Q333"/>
    <mergeCell ref="C341:C342"/>
    <mergeCell ref="K341:K342"/>
    <mergeCell ref="I341:I342"/>
    <mergeCell ref="J341:J342"/>
    <mergeCell ref="N341:N342"/>
    <mergeCell ref="O341:O342"/>
    <mergeCell ref="P341:P342"/>
    <mergeCell ref="Q341:Q342"/>
    <mergeCell ref="M328:M333"/>
    <mergeCell ref="M341:M342"/>
    <mergeCell ref="G328:G333"/>
    <mergeCell ref="H328:H333"/>
    <mergeCell ref="L32:L33"/>
    <mergeCell ref="M32:M33"/>
    <mergeCell ref="L38:L39"/>
    <mergeCell ref="M38:M39"/>
    <mergeCell ref="K38:K39"/>
    <mergeCell ref="G35:G36"/>
    <mergeCell ref="M35:M36"/>
    <mergeCell ref="C322:K322"/>
    <mergeCell ref="C328:C333"/>
    <mergeCell ref="I328:I333"/>
    <mergeCell ref="J328:J333"/>
    <mergeCell ref="K328:K333"/>
    <mergeCell ref="M129:M132"/>
    <mergeCell ref="G129:G132"/>
    <mergeCell ref="C133:C220"/>
    <mergeCell ref="G133:G220"/>
    <mergeCell ref="I133:I220"/>
    <mergeCell ref="J133:J220"/>
    <mergeCell ref="K133:K220"/>
    <mergeCell ref="M133:M220"/>
    <mergeCell ref="K129:K132"/>
    <mergeCell ref="L328:L333"/>
    <mergeCell ref="C221:C234"/>
    <mergeCell ref="G221:G234"/>
    <mergeCell ref="M16:M17"/>
    <mergeCell ref="K30:K31"/>
    <mergeCell ref="A9:A11"/>
    <mergeCell ref="B10:B11"/>
    <mergeCell ref="C10:C11"/>
    <mergeCell ref="E10:F10"/>
    <mergeCell ref="G10:G11"/>
    <mergeCell ref="B9:G9"/>
    <mergeCell ref="D10:D11"/>
    <mergeCell ref="M9:Q9"/>
    <mergeCell ref="H9:H11"/>
    <mergeCell ref="O10:O11"/>
    <mergeCell ref="Q10:Q11"/>
    <mergeCell ref="I10:I11"/>
    <mergeCell ref="J10:J11"/>
    <mergeCell ref="K10:K11"/>
    <mergeCell ref="L10:L11"/>
    <mergeCell ref="M10:N10"/>
    <mergeCell ref="I9:L9"/>
    <mergeCell ref="P10:P11"/>
    <mergeCell ref="L30:L31"/>
    <mergeCell ref="M30:M31"/>
    <mergeCell ref="M24:M25"/>
    <mergeCell ref="N24:N25"/>
    <mergeCell ref="K16:K17"/>
    <mergeCell ref="C35:C36"/>
    <mergeCell ref="I35:I36"/>
    <mergeCell ref="J35:J36"/>
    <mergeCell ref="K35:K36"/>
    <mergeCell ref="C21:C23"/>
    <mergeCell ref="I21:I23"/>
    <mergeCell ref="K21:K23"/>
    <mergeCell ref="C24:C25"/>
    <mergeCell ref="I24:I25"/>
    <mergeCell ref="K24:K25"/>
    <mergeCell ref="C32:C33"/>
    <mergeCell ref="I32:I33"/>
    <mergeCell ref="K32:K33"/>
    <mergeCell ref="K51:K58"/>
    <mergeCell ref="L51:L58"/>
    <mergeCell ref="M51:M58"/>
    <mergeCell ref="N51:N58"/>
    <mergeCell ref="O51:O58"/>
    <mergeCell ref="P51:P58"/>
    <mergeCell ref="Q51:Q58"/>
    <mergeCell ref="L24:L25"/>
    <mergeCell ref="A32:A33"/>
    <mergeCell ref="G32:G33"/>
    <mergeCell ref="J32:J33"/>
    <mergeCell ref="O38:O39"/>
    <mergeCell ref="P38:P39"/>
    <mergeCell ref="Q38:Q39"/>
    <mergeCell ref="P41:P50"/>
    <mergeCell ref="Q41:Q50"/>
    <mergeCell ref="C41:C50"/>
    <mergeCell ref="I41:I50"/>
    <mergeCell ref="K41:K50"/>
    <mergeCell ref="L41:L50"/>
    <mergeCell ref="M41:M50"/>
    <mergeCell ref="N41:N50"/>
    <mergeCell ref="O41:O50"/>
    <mergeCell ref="L35:L36"/>
    <mergeCell ref="A21:A23"/>
    <mergeCell ref="G21:G23"/>
    <mergeCell ref="J21:J23"/>
    <mergeCell ref="A24:A25"/>
    <mergeCell ref="G24:G25"/>
    <mergeCell ref="J24:J25"/>
    <mergeCell ref="A30:A31"/>
    <mergeCell ref="G30:G31"/>
    <mergeCell ref="J30:J31"/>
    <mergeCell ref="C30:C31"/>
    <mergeCell ref="I30:I31"/>
    <mergeCell ref="H14:H59"/>
    <mergeCell ref="C38:C39"/>
    <mergeCell ref="I38:I39"/>
    <mergeCell ref="A35:A36"/>
    <mergeCell ref="C51:C58"/>
    <mergeCell ref="I51:I58"/>
    <mergeCell ref="C16:C17"/>
    <mergeCell ref="I16:I17"/>
    <mergeCell ref="J16:J17"/>
    <mergeCell ref="A63:A84"/>
    <mergeCell ref="A85:A106"/>
    <mergeCell ref="C63:C84"/>
    <mergeCell ref="G63:G84"/>
    <mergeCell ref="I63:I84"/>
    <mergeCell ref="J63:J84"/>
    <mergeCell ref="C85:C106"/>
    <mergeCell ref="G85:G106"/>
    <mergeCell ref="A38:A39"/>
    <mergeCell ref="G38:G39"/>
    <mergeCell ref="J38:J39"/>
    <mergeCell ref="A41:A50"/>
    <mergeCell ref="G41:G50"/>
    <mergeCell ref="J41:J50"/>
    <mergeCell ref="A51:A58"/>
    <mergeCell ref="G51:G58"/>
    <mergeCell ref="J51:J58"/>
    <mergeCell ref="A107:A128"/>
    <mergeCell ref="A129:A132"/>
    <mergeCell ref="C107:C128"/>
    <mergeCell ref="G107:G128"/>
    <mergeCell ref="I107:I128"/>
    <mergeCell ref="J107:J128"/>
    <mergeCell ref="K107:K128"/>
    <mergeCell ref="M85:M106"/>
    <mergeCell ref="H63:H234"/>
    <mergeCell ref="M107:M128"/>
    <mergeCell ref="L133:L220"/>
    <mergeCell ref="K63:K84"/>
    <mergeCell ref="I85:I106"/>
    <mergeCell ref="J85:J106"/>
    <mergeCell ref="K85:K106"/>
    <mergeCell ref="C129:C132"/>
    <mergeCell ref="I129:I132"/>
    <mergeCell ref="J129:J132"/>
    <mergeCell ref="M63:M84"/>
    <mergeCell ref="A133:A220"/>
    <mergeCell ref="A221:A234"/>
    <mergeCell ref="L221:L234"/>
    <mergeCell ref="J221:J234"/>
    <mergeCell ref="K221:K234"/>
    <mergeCell ref="R9:Y9"/>
    <mergeCell ref="Z9:Z11"/>
    <mergeCell ref="AA9:AA11"/>
    <mergeCell ref="R10:S10"/>
    <mergeCell ref="T10:U10"/>
    <mergeCell ref="V10:W10"/>
    <mergeCell ref="X10:Y10"/>
    <mergeCell ref="L16:L17"/>
    <mergeCell ref="AA14:AA33"/>
    <mergeCell ref="O32:O33"/>
    <mergeCell ref="P32:P33"/>
    <mergeCell ref="Q32:Q33"/>
    <mergeCell ref="L21:L23"/>
    <mergeCell ref="M21:M23"/>
    <mergeCell ref="N16:N17"/>
    <mergeCell ref="O16:O17"/>
    <mergeCell ref="N21:N23"/>
    <mergeCell ref="O21:O23"/>
    <mergeCell ref="P21:P23"/>
    <mergeCell ref="Q21:Q23"/>
    <mergeCell ref="O24:O25"/>
    <mergeCell ref="P24:P25"/>
    <mergeCell ref="Q24:Q25"/>
    <mergeCell ref="N30:N31"/>
    <mergeCell ref="A328:A333"/>
    <mergeCell ref="A341:A342"/>
    <mergeCell ref="P16:P17"/>
    <mergeCell ref="Q16:Q17"/>
    <mergeCell ref="B14:B349"/>
    <mergeCell ref="L63:L84"/>
    <mergeCell ref="L85:L106"/>
    <mergeCell ref="N63:N84"/>
    <mergeCell ref="O63:O84"/>
    <mergeCell ref="P63:P84"/>
    <mergeCell ref="Q63:Q84"/>
    <mergeCell ref="N85:N106"/>
    <mergeCell ref="O85:O106"/>
    <mergeCell ref="P85:P106"/>
    <mergeCell ref="Q85:Q106"/>
    <mergeCell ref="L107:L128"/>
    <mergeCell ref="N107:N128"/>
    <mergeCell ref="O107:O128"/>
    <mergeCell ref="P107:P128"/>
    <mergeCell ref="Q107:Q128"/>
    <mergeCell ref="L129:L132"/>
    <mergeCell ref="N129:N132"/>
    <mergeCell ref="O129:O132"/>
    <mergeCell ref="P129:P132"/>
    <mergeCell ref="N133:N220"/>
    <mergeCell ref="O133:O220"/>
    <mergeCell ref="N35:N36"/>
    <mergeCell ref="O35:O36"/>
    <mergeCell ref="P35:P36"/>
    <mergeCell ref="Q35:Q36"/>
    <mergeCell ref="O30:O31"/>
    <mergeCell ref="P30:P31"/>
    <mergeCell ref="Q30:Q31"/>
    <mergeCell ref="N32:N33"/>
    <mergeCell ref="N38:N39"/>
    <mergeCell ref="R14:R33"/>
    <mergeCell ref="S14:S33"/>
    <mergeCell ref="R34:R59"/>
    <mergeCell ref="S34:S59"/>
    <mergeCell ref="R63:R84"/>
    <mergeCell ref="S63:S84"/>
    <mergeCell ref="R221:R234"/>
    <mergeCell ref="S221:S234"/>
    <mergeCell ref="Q129:Q132"/>
    <mergeCell ref="R129:R132"/>
    <mergeCell ref="S129:S132"/>
    <mergeCell ref="AA107:AA234"/>
    <mergeCell ref="T14:T33"/>
    <mergeCell ref="U14:U33"/>
    <mergeCell ref="V14:V33"/>
    <mergeCell ref="W14:W33"/>
    <mergeCell ref="X14:X33"/>
    <mergeCell ref="Y14:Y33"/>
    <mergeCell ref="Z14:Z33"/>
    <mergeCell ref="AA34:AA59"/>
    <mergeCell ref="AA61:AA106"/>
    <mergeCell ref="T63:T106"/>
    <mergeCell ref="U63:U106"/>
    <mergeCell ref="V63:V106"/>
    <mergeCell ref="W63:W106"/>
    <mergeCell ref="X63:X106"/>
    <mergeCell ref="Y63:Y106"/>
    <mergeCell ref="Z63:Z106"/>
    <mergeCell ref="T107:T234"/>
    <mergeCell ref="V34:V59"/>
    <mergeCell ref="U107:U234"/>
    <mergeCell ref="V107:V234"/>
    <mergeCell ref="W107:W234"/>
    <mergeCell ref="X107:X234"/>
    <mergeCell ref="Y107:Y234"/>
    <mergeCell ref="Z107:Z234"/>
    <mergeCell ref="A14:A15"/>
    <mergeCell ref="A16:A17"/>
    <mergeCell ref="W34:W59"/>
    <mergeCell ref="X34:X59"/>
    <mergeCell ref="Y34:Y59"/>
    <mergeCell ref="Z34:Z59"/>
    <mergeCell ref="T34:T59"/>
    <mergeCell ref="U34:U59"/>
    <mergeCell ref="R133:R220"/>
    <mergeCell ref="S133:S220"/>
    <mergeCell ref="R85:R106"/>
    <mergeCell ref="S85:S106"/>
    <mergeCell ref="R107:R128"/>
    <mergeCell ref="S107:S128"/>
    <mergeCell ref="P133:P220"/>
    <mergeCell ref="Q133:Q220"/>
    <mergeCell ref="N221:N234"/>
    <mergeCell ref="O221:O234"/>
    <mergeCell ref="P221:P234"/>
    <mergeCell ref="Q221:Q234"/>
    <mergeCell ref="G16:G17"/>
    <mergeCell ref="A28:A29"/>
    <mergeCell ref="C28:C29"/>
  </mergeCells>
  <phoneticPr fontId="244" type="noConversion"/>
  <printOptions horizontalCentered="1"/>
  <pageMargins left="0.11811023622047245" right="0.11811023622047245" top="0.35433070866141736" bottom="0.35433070866141736" header="0.31496062992125984" footer="0.31496062992125984"/>
  <pageSetup paperSize="8" scale="26" fitToHeight="100" orientation="landscape" r:id="rId1"/>
  <headerFooter>
    <oddFooter>&amp;C&amp;P</oddFooter>
  </headerFooter>
  <rowBreaks count="1" manualBreakCount="1">
    <brk id="8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4"/>
  <sheetViews>
    <sheetView view="pageBreakPreview" topLeftCell="R1" zoomScale="40" zoomScaleNormal="25" zoomScaleSheetLayoutView="40" workbookViewId="0">
      <selection activeCell="AA11" sqref="AA11"/>
    </sheetView>
  </sheetViews>
  <sheetFormatPr defaultColWidth="9.140625" defaultRowHeight="30"/>
  <cols>
    <col min="1" max="1" width="15" style="51" hidden="1" customWidth="1"/>
    <col min="2" max="2" width="45.140625" style="52" hidden="1" customWidth="1"/>
    <col min="3" max="3" width="62.85546875" style="53" hidden="1" customWidth="1"/>
    <col min="4" max="4" width="24.140625" style="138" hidden="1" customWidth="1"/>
    <col min="5" max="5" width="63.7109375" style="55" hidden="1" customWidth="1"/>
    <col min="6" max="6" width="69.7109375" style="55" hidden="1" customWidth="1"/>
    <col min="7" max="7" width="28.85546875" style="56" hidden="1" customWidth="1"/>
    <col min="8" max="8" width="23" style="139" hidden="1" customWidth="1"/>
    <col min="9" max="9" width="20.7109375" style="132" hidden="1" customWidth="1"/>
    <col min="10" max="10" width="25.28515625" style="55" hidden="1" customWidth="1"/>
    <col min="11" max="11" width="25.28515625" style="52" hidden="1" customWidth="1"/>
    <col min="12" max="12" width="89.7109375" style="57" hidden="1" customWidth="1"/>
    <col min="13" max="13" width="31.42578125" style="137" hidden="1" customWidth="1"/>
    <col min="14" max="14" width="32.42578125" style="58" hidden="1" customWidth="1"/>
    <col min="15" max="15" width="33.5703125" style="58" hidden="1" customWidth="1"/>
    <col min="16" max="17" width="26" style="58" hidden="1" customWidth="1"/>
    <col min="18" max="18" width="33" style="58" customWidth="1"/>
    <col min="19" max="19" width="44.5703125" style="58" customWidth="1"/>
    <col min="20" max="20" width="28.28515625" style="58" customWidth="1"/>
    <col min="21" max="21" width="47.85546875" style="58" customWidth="1"/>
    <col min="22" max="22" width="31.140625" style="58" customWidth="1"/>
    <col min="23" max="25" width="28.28515625" style="58" customWidth="1"/>
    <col min="26" max="26" width="73.28515625" style="58" customWidth="1"/>
    <col min="27" max="27" width="247.5703125" style="134" customWidth="1"/>
    <col min="28" max="16384" width="9.140625" style="58"/>
  </cols>
  <sheetData>
    <row r="1" spans="1:27" s="60" customFormat="1" ht="26.25">
      <c r="A1" s="61"/>
      <c r="B1" s="62"/>
      <c r="C1" s="59"/>
      <c r="D1" s="63"/>
      <c r="E1" s="64"/>
      <c r="F1" s="65"/>
      <c r="G1" s="66"/>
      <c r="H1" s="62"/>
      <c r="I1" s="64"/>
      <c r="J1" s="64"/>
      <c r="K1" s="62"/>
      <c r="L1" s="68" t="s">
        <v>29</v>
      </c>
      <c r="M1" s="59"/>
      <c r="N1" s="62"/>
      <c r="O1" s="62"/>
      <c r="P1" s="62"/>
      <c r="Q1" s="62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s="60" customFormat="1" ht="26.25" thickBot="1">
      <c r="A2" s="61"/>
      <c r="B2" s="62"/>
      <c r="C2" s="59"/>
      <c r="D2" s="63"/>
      <c r="E2" s="64"/>
      <c r="F2" s="65"/>
      <c r="G2" s="66"/>
      <c r="H2" s="62"/>
      <c r="I2" s="64"/>
      <c r="J2" s="64"/>
      <c r="K2" s="69"/>
      <c r="L2" s="70"/>
      <c r="M2" s="59"/>
      <c r="N2" s="62"/>
      <c r="O2" s="62"/>
      <c r="P2" s="62"/>
      <c r="Q2" s="62"/>
      <c r="R2" s="1" t="s">
        <v>58</v>
      </c>
      <c r="S2" s="180"/>
      <c r="T2" s="180"/>
      <c r="U2" s="180"/>
      <c r="V2" s="180"/>
      <c r="W2" s="180"/>
      <c r="X2" s="180"/>
      <c r="Y2" s="180"/>
      <c r="Z2" s="180"/>
      <c r="AA2" s="180"/>
    </row>
    <row r="3" spans="1:27" ht="81" customHeight="1" thickBot="1">
      <c r="A3" s="496" t="s">
        <v>0</v>
      </c>
      <c r="B3" s="499" t="s">
        <v>19</v>
      </c>
      <c r="C3" s="500"/>
      <c r="D3" s="500"/>
      <c r="E3" s="500"/>
      <c r="F3" s="500"/>
      <c r="G3" s="501"/>
      <c r="H3" s="502" t="s">
        <v>34</v>
      </c>
      <c r="I3" s="499" t="s">
        <v>20</v>
      </c>
      <c r="J3" s="500"/>
      <c r="K3" s="500"/>
      <c r="L3" s="501"/>
      <c r="M3" s="505" t="s">
        <v>24</v>
      </c>
      <c r="N3" s="506"/>
      <c r="O3" s="506"/>
      <c r="P3" s="506"/>
      <c r="Q3" s="506"/>
      <c r="R3" s="404" t="s">
        <v>96</v>
      </c>
      <c r="S3" s="404"/>
      <c r="T3" s="404"/>
      <c r="U3" s="404"/>
      <c r="V3" s="404"/>
      <c r="W3" s="404"/>
      <c r="X3" s="404"/>
      <c r="Y3" s="404"/>
      <c r="Z3" s="404" t="s">
        <v>11</v>
      </c>
      <c r="AA3" s="407" t="s">
        <v>12</v>
      </c>
    </row>
    <row r="4" spans="1:27" ht="54.75" customHeight="1" thickBot="1">
      <c r="A4" s="497"/>
      <c r="B4" s="514" t="s">
        <v>2</v>
      </c>
      <c r="C4" s="514" t="s">
        <v>3</v>
      </c>
      <c r="D4" s="514" t="s">
        <v>28</v>
      </c>
      <c r="E4" s="517" t="s">
        <v>4</v>
      </c>
      <c r="F4" s="518"/>
      <c r="G4" s="519" t="s">
        <v>7</v>
      </c>
      <c r="H4" s="503"/>
      <c r="I4" s="521" t="s">
        <v>8</v>
      </c>
      <c r="J4" s="523" t="s">
        <v>9</v>
      </c>
      <c r="K4" s="507" t="s">
        <v>97</v>
      </c>
      <c r="L4" s="509" t="s">
        <v>10</v>
      </c>
      <c r="M4" s="511" t="s">
        <v>21</v>
      </c>
      <c r="N4" s="512"/>
      <c r="O4" s="512" t="s">
        <v>1</v>
      </c>
      <c r="P4" s="512" t="s">
        <v>54</v>
      </c>
      <c r="Q4" s="512" t="s">
        <v>48</v>
      </c>
      <c r="R4" s="410" t="s">
        <v>13</v>
      </c>
      <c r="S4" s="410"/>
      <c r="T4" s="405" t="s">
        <v>14</v>
      </c>
      <c r="U4" s="405"/>
      <c r="V4" s="405" t="s">
        <v>15</v>
      </c>
      <c r="W4" s="405"/>
      <c r="X4" s="405" t="s">
        <v>16</v>
      </c>
      <c r="Y4" s="405"/>
      <c r="Z4" s="405"/>
      <c r="AA4" s="408"/>
    </row>
    <row r="5" spans="1:27" ht="26.25" thickBot="1">
      <c r="A5" s="498"/>
      <c r="B5" s="515"/>
      <c r="C5" s="515"/>
      <c r="D5" s="516"/>
      <c r="E5" s="71" t="s">
        <v>5</v>
      </c>
      <c r="F5" s="72" t="s">
        <v>6</v>
      </c>
      <c r="G5" s="520"/>
      <c r="H5" s="504"/>
      <c r="I5" s="522"/>
      <c r="J5" s="524"/>
      <c r="K5" s="508"/>
      <c r="L5" s="510"/>
      <c r="M5" s="73" t="s">
        <v>22</v>
      </c>
      <c r="N5" s="74" t="s">
        <v>23</v>
      </c>
      <c r="O5" s="512"/>
      <c r="P5" s="512"/>
      <c r="Q5" s="512"/>
      <c r="R5" s="3" t="s">
        <v>17</v>
      </c>
      <c r="S5" s="3" t="s">
        <v>18</v>
      </c>
      <c r="T5" s="4" t="s">
        <v>17</v>
      </c>
      <c r="U5" s="4" t="s">
        <v>18</v>
      </c>
      <c r="V5" s="4" t="s">
        <v>5</v>
      </c>
      <c r="W5" s="4" t="s">
        <v>6</v>
      </c>
      <c r="X5" s="4" t="s">
        <v>17</v>
      </c>
      <c r="Y5" s="4" t="s">
        <v>18</v>
      </c>
      <c r="Z5" s="405"/>
      <c r="AA5" s="408"/>
    </row>
    <row r="6" spans="1:27" s="79" customFormat="1" ht="26.25" thickBot="1">
      <c r="A6" s="75">
        <v>1</v>
      </c>
      <c r="B6" s="76">
        <v>2</v>
      </c>
      <c r="C6" s="76">
        <v>3</v>
      </c>
      <c r="D6" s="76">
        <v>4</v>
      </c>
      <c r="E6" s="76">
        <v>5</v>
      </c>
      <c r="F6" s="76">
        <v>6</v>
      </c>
      <c r="G6" s="77">
        <v>7</v>
      </c>
      <c r="H6" s="76">
        <v>8</v>
      </c>
      <c r="I6" s="76">
        <v>9</v>
      </c>
      <c r="J6" s="76">
        <v>10</v>
      </c>
      <c r="K6" s="76">
        <v>11</v>
      </c>
      <c r="L6" s="76">
        <v>12</v>
      </c>
      <c r="M6" s="78">
        <v>13</v>
      </c>
      <c r="N6" s="78">
        <v>14</v>
      </c>
      <c r="O6" s="78">
        <v>15</v>
      </c>
      <c r="P6" s="78">
        <v>16</v>
      </c>
      <c r="Q6" s="78">
        <v>17</v>
      </c>
      <c r="R6" s="163">
        <v>18</v>
      </c>
      <c r="S6" s="163">
        <v>19</v>
      </c>
      <c r="T6" s="163">
        <v>20</v>
      </c>
      <c r="U6" s="163">
        <v>21</v>
      </c>
      <c r="V6" s="163">
        <v>22</v>
      </c>
      <c r="W6" s="163">
        <v>23</v>
      </c>
      <c r="X6" s="163">
        <v>24</v>
      </c>
      <c r="Y6" s="163">
        <v>25</v>
      </c>
      <c r="Z6" s="163">
        <v>26</v>
      </c>
      <c r="AA6" s="179">
        <v>27</v>
      </c>
    </row>
    <row r="7" spans="1:27" ht="26.25">
      <c r="A7" s="80"/>
      <c r="B7" s="81"/>
      <c r="C7" s="82" t="s">
        <v>55</v>
      </c>
      <c r="D7" s="81"/>
      <c r="E7" s="83"/>
      <c r="F7" s="83"/>
      <c r="G7" s="84"/>
      <c r="H7" s="85"/>
      <c r="I7" s="83"/>
      <c r="J7" s="83"/>
      <c r="K7" s="81"/>
      <c r="L7" s="81"/>
      <c r="M7" s="81"/>
      <c r="N7" s="81"/>
      <c r="O7" s="81"/>
      <c r="P7" s="81"/>
      <c r="Q7" s="81"/>
      <c r="R7" s="178"/>
      <c r="S7" s="178"/>
      <c r="T7" s="162"/>
      <c r="U7" s="177"/>
      <c r="V7" s="176"/>
      <c r="W7" s="176"/>
      <c r="X7" s="175"/>
      <c r="Y7" s="175"/>
      <c r="Z7" s="161"/>
      <c r="AA7" s="160"/>
    </row>
    <row r="8" spans="1:27" ht="220.5">
      <c r="A8" s="86">
        <v>1</v>
      </c>
      <c r="B8" s="525" t="s">
        <v>80</v>
      </c>
      <c r="C8" s="87" t="s">
        <v>81</v>
      </c>
      <c r="D8" s="87" t="s">
        <v>36</v>
      </c>
      <c r="E8" s="88" t="s">
        <v>46</v>
      </c>
      <c r="F8" s="88" t="s">
        <v>46</v>
      </c>
      <c r="G8" s="89">
        <v>2022</v>
      </c>
      <c r="H8" s="527" t="s">
        <v>52</v>
      </c>
      <c r="I8" s="90">
        <v>1804.9788799999999</v>
      </c>
      <c r="J8" s="91">
        <v>1804.9788799999999</v>
      </c>
      <c r="K8" s="90">
        <f>J8-I8</f>
        <v>0</v>
      </c>
      <c r="L8" s="90"/>
      <c r="M8" s="91">
        <f>J8</f>
        <v>1804.9788799999999</v>
      </c>
      <c r="N8" s="91"/>
      <c r="O8" s="91"/>
      <c r="P8" s="91"/>
      <c r="Q8" s="91"/>
      <c r="R8" s="10">
        <v>8159232.4809999997</v>
      </c>
      <c r="S8" s="174">
        <v>8686187.648</v>
      </c>
      <c r="T8" s="528"/>
      <c r="U8" s="529"/>
      <c r="V8" s="513"/>
      <c r="W8" s="513"/>
      <c r="X8" s="513"/>
      <c r="Y8" s="513"/>
      <c r="Z8" s="513"/>
      <c r="AA8" s="301" t="s">
        <v>232</v>
      </c>
    </row>
    <row r="9" spans="1:27" s="93" customFormat="1" ht="168" hidden="1" customHeight="1">
      <c r="A9" s="86">
        <v>6</v>
      </c>
      <c r="B9" s="526"/>
      <c r="C9" s="95" t="s">
        <v>74</v>
      </c>
      <c r="D9" s="87" t="s">
        <v>30</v>
      </c>
      <c r="E9" s="94" t="s">
        <v>83</v>
      </c>
      <c r="F9" s="94" t="s">
        <v>83</v>
      </c>
      <c r="G9" s="89">
        <v>2022</v>
      </c>
      <c r="H9" s="526"/>
      <c r="I9" s="96">
        <v>178511.66365981699</v>
      </c>
      <c r="J9" s="96">
        <v>178511.66365981699</v>
      </c>
      <c r="K9" s="96">
        <f>J9-I9</f>
        <v>0</v>
      </c>
      <c r="L9" s="92"/>
      <c r="M9" s="96">
        <f>J9</f>
        <v>178511.66365981699</v>
      </c>
      <c r="N9" s="96"/>
      <c r="O9" s="96"/>
      <c r="P9" s="96"/>
      <c r="Q9" s="96"/>
      <c r="R9" s="173"/>
      <c r="S9" s="159"/>
      <c r="T9" s="528"/>
      <c r="U9" s="530"/>
      <c r="V9" s="513"/>
      <c r="W9" s="513"/>
      <c r="X9" s="513"/>
      <c r="Y9" s="513"/>
      <c r="Z9" s="513"/>
      <c r="AA9" s="158"/>
    </row>
    <row r="10" spans="1:27" s="93" customFormat="1" ht="409.5">
      <c r="A10" s="144"/>
      <c r="B10" s="526"/>
      <c r="C10" s="97" t="s">
        <v>77</v>
      </c>
      <c r="D10" s="87" t="s">
        <v>36</v>
      </c>
      <c r="E10" s="94" t="s">
        <v>46</v>
      </c>
      <c r="F10" s="94" t="s">
        <v>46</v>
      </c>
      <c r="G10" s="98"/>
      <c r="H10" s="526"/>
      <c r="I10" s="99">
        <v>2417.2330000000002</v>
      </c>
      <c r="J10" s="90">
        <f>1979.05245</f>
        <v>1979.0524499999999</v>
      </c>
      <c r="K10" s="90">
        <f>J10-I10</f>
        <v>-438.18055000000027</v>
      </c>
      <c r="L10" s="100" t="s">
        <v>84</v>
      </c>
      <c r="M10" s="90">
        <f>J10</f>
        <v>1979.0524499999999</v>
      </c>
      <c r="N10" s="90"/>
      <c r="O10" s="90"/>
      <c r="P10" s="90"/>
      <c r="Q10" s="90"/>
      <c r="R10" s="172"/>
      <c r="S10" s="171"/>
      <c r="T10" s="170"/>
      <c r="U10" s="170"/>
      <c r="V10" s="157"/>
      <c r="W10" s="157"/>
      <c r="X10" s="140"/>
      <c r="Y10" s="140"/>
      <c r="Z10" s="140"/>
      <c r="AA10" s="156"/>
    </row>
    <row r="11" spans="1:27" s="93" customFormat="1" ht="409.6" customHeight="1">
      <c r="A11" s="104"/>
      <c r="B11" s="526"/>
      <c r="C11" s="87"/>
      <c r="D11" s="101" t="s">
        <v>35</v>
      </c>
      <c r="E11" s="94" t="s">
        <v>85</v>
      </c>
      <c r="F11" s="94" t="s">
        <v>85</v>
      </c>
      <c r="G11" s="146"/>
      <c r="H11" s="526"/>
      <c r="I11" s="90"/>
      <c r="J11" s="90"/>
      <c r="K11" s="90"/>
      <c r="L11" s="100"/>
      <c r="M11" s="90"/>
      <c r="N11" s="90"/>
      <c r="O11" s="90"/>
      <c r="P11" s="90"/>
      <c r="Q11" s="90"/>
      <c r="R11" s="155"/>
      <c r="S11" s="169"/>
      <c r="T11" s="171"/>
      <c r="U11" s="171"/>
      <c r="V11" s="168">
        <v>0.12790000000000001</v>
      </c>
      <c r="W11" s="168" t="s">
        <v>229</v>
      </c>
      <c r="X11" s="154"/>
      <c r="Y11" s="154"/>
      <c r="Z11" s="140"/>
      <c r="AA11" s="153" t="s">
        <v>233</v>
      </c>
    </row>
    <row r="12" spans="1:27" s="93" customFormat="1" ht="339" customHeight="1">
      <c r="A12" s="148"/>
      <c r="B12" s="526"/>
      <c r="C12" s="145"/>
      <c r="D12" s="145"/>
      <c r="E12" s="102" t="s">
        <v>87</v>
      </c>
      <c r="F12" s="103" t="s">
        <v>87</v>
      </c>
      <c r="G12" s="146"/>
      <c r="H12" s="526"/>
      <c r="I12" s="143"/>
      <c r="J12" s="143"/>
      <c r="K12" s="143"/>
      <c r="L12" s="142"/>
      <c r="M12" s="147"/>
      <c r="N12" s="147"/>
      <c r="O12" s="143"/>
      <c r="P12" s="143"/>
      <c r="Q12" s="143"/>
      <c r="R12" s="169"/>
      <c r="S12" s="169"/>
      <c r="T12" s="169"/>
      <c r="U12" s="169"/>
      <c r="V12" s="181"/>
      <c r="W12" s="140"/>
      <c r="X12" s="302">
        <v>1120</v>
      </c>
      <c r="Y12" s="302">
        <v>1312</v>
      </c>
      <c r="Z12" s="181"/>
      <c r="AA12" s="152" t="s">
        <v>234</v>
      </c>
    </row>
    <row r="13" spans="1:27" s="93" customFormat="1" ht="26.25">
      <c r="A13" s="104"/>
      <c r="B13" s="105"/>
      <c r="C13" s="106" t="s">
        <v>50</v>
      </c>
      <c r="D13" s="106"/>
      <c r="E13" s="107"/>
      <c r="F13" s="107"/>
      <c r="G13" s="108"/>
      <c r="H13" s="109"/>
      <c r="I13" s="110">
        <f>SUM(I8:I12)</f>
        <v>182733.875539817</v>
      </c>
      <c r="J13" s="110">
        <f>SUM(J8:J12)</f>
        <v>182295.69498981698</v>
      </c>
      <c r="K13" s="110">
        <f>SUM(K8:K12)</f>
        <v>-438.18055000000027</v>
      </c>
      <c r="L13" s="111"/>
      <c r="M13" s="110">
        <f t="shared" ref="M13:Y13" si="0">SUM(M8:M12)</f>
        <v>182295.69498981698</v>
      </c>
      <c r="N13" s="110">
        <f t="shared" si="0"/>
        <v>0</v>
      </c>
      <c r="O13" s="110">
        <f t="shared" si="0"/>
        <v>0</v>
      </c>
      <c r="P13" s="110">
        <f t="shared" si="0"/>
        <v>0</v>
      </c>
      <c r="Q13" s="110">
        <f t="shared" si="0"/>
        <v>0</v>
      </c>
      <c r="R13" s="20">
        <f t="shared" si="0"/>
        <v>8159232.4809999997</v>
      </c>
      <c r="S13" s="20">
        <f t="shared" si="0"/>
        <v>8686187.648</v>
      </c>
      <c r="T13" s="20">
        <f t="shared" si="0"/>
        <v>0</v>
      </c>
      <c r="U13" s="20">
        <f t="shared" si="0"/>
        <v>0</v>
      </c>
      <c r="V13" s="20">
        <f t="shared" si="0"/>
        <v>0.12790000000000001</v>
      </c>
      <c r="W13" s="20">
        <f t="shared" si="0"/>
        <v>0</v>
      </c>
      <c r="X13" s="182">
        <f t="shared" si="0"/>
        <v>1120</v>
      </c>
      <c r="Y13" s="182">
        <f t="shared" si="0"/>
        <v>1312</v>
      </c>
      <c r="Z13" s="22"/>
      <c r="AA13" s="167"/>
    </row>
    <row r="14" spans="1:27" s="93" customFormat="1" ht="26.25">
      <c r="A14" s="112"/>
      <c r="B14" s="105"/>
      <c r="C14" s="106" t="s">
        <v>47</v>
      </c>
      <c r="D14" s="113"/>
      <c r="E14" s="114"/>
      <c r="F14" s="114"/>
      <c r="G14" s="115"/>
      <c r="H14" s="116"/>
      <c r="I14" s="117"/>
      <c r="J14" s="117"/>
      <c r="K14" s="117"/>
      <c r="L14" s="111"/>
      <c r="M14" s="91"/>
      <c r="N14" s="91"/>
      <c r="O14" s="91"/>
      <c r="P14" s="91"/>
      <c r="Q14" s="91"/>
      <c r="R14" s="22"/>
      <c r="S14" s="22"/>
      <c r="T14" s="22"/>
      <c r="U14" s="141"/>
      <c r="V14" s="22"/>
      <c r="W14" s="22"/>
      <c r="X14" s="22"/>
      <c r="Y14" s="22"/>
      <c r="Z14" s="22"/>
      <c r="AA14" s="167"/>
    </row>
    <row r="15" spans="1:27" s="93" customFormat="1" ht="26.25" thickBot="1">
      <c r="A15" s="118"/>
      <c r="B15" s="119"/>
      <c r="C15" s="120" t="s">
        <v>25</v>
      </c>
      <c r="D15" s="120"/>
      <c r="E15" s="121"/>
      <c r="F15" s="121"/>
      <c r="G15" s="122"/>
      <c r="H15" s="123"/>
      <c r="I15" s="124" t="e">
        <f>#REF!+#REF!+#REF!+I13</f>
        <v>#REF!</v>
      </c>
      <c r="J15" s="124" t="e">
        <f>#REF!+#REF!+#REF!+J13</f>
        <v>#REF!</v>
      </c>
      <c r="K15" s="124" t="e">
        <f>J15-I15</f>
        <v>#REF!</v>
      </c>
      <c r="L15" s="124" t="e">
        <f>#REF!+#REF!+#REF!+L13</f>
        <v>#REF!</v>
      </c>
      <c r="M15" s="124" t="e">
        <f>#REF!+#REF!+#REF!+M13</f>
        <v>#REF!</v>
      </c>
      <c r="N15" s="124" t="e">
        <f>#REF!+#REF!+#REF!+N13</f>
        <v>#REF!</v>
      </c>
      <c r="O15" s="124" t="e">
        <f>#REF!+#REF!+#REF!+O13</f>
        <v>#REF!</v>
      </c>
      <c r="P15" s="124" t="e">
        <f>#REF!+#REF!+#REF!+P13</f>
        <v>#REF!</v>
      </c>
      <c r="Q15" s="124" t="e">
        <f>#REF!+#REF!+#REF!+Q13</f>
        <v>#REF!</v>
      </c>
      <c r="R15" s="166">
        <f>R13</f>
        <v>8159232.4809999997</v>
      </c>
      <c r="S15" s="166">
        <f>S13</f>
        <v>8686187.648</v>
      </c>
      <c r="T15" s="165">
        <f>T13</f>
        <v>0</v>
      </c>
      <c r="U15" s="165">
        <f>+U13</f>
        <v>0</v>
      </c>
      <c r="V15" s="151">
        <f>+V13</f>
        <v>0.12790000000000001</v>
      </c>
      <c r="W15" s="151">
        <f>W13</f>
        <v>0</v>
      </c>
      <c r="X15" s="150">
        <f>+X13</f>
        <v>1120</v>
      </c>
      <c r="Y15" s="150">
        <f>+Y13</f>
        <v>1312</v>
      </c>
      <c r="Z15" s="149"/>
      <c r="AA15" s="164"/>
    </row>
    <row r="16" spans="1:27" ht="23.25">
      <c r="A16" s="125"/>
      <c r="B16" s="126"/>
      <c r="C16" s="126"/>
      <c r="D16" s="126"/>
      <c r="E16" s="127"/>
      <c r="F16" s="127"/>
      <c r="G16" s="128"/>
      <c r="H16" s="129"/>
      <c r="I16" s="127"/>
      <c r="J16" s="127"/>
      <c r="K16" s="126"/>
      <c r="L16" s="126"/>
      <c r="M16" s="130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</row>
    <row r="17" spans="1:27" ht="57.75" customHeight="1">
      <c r="A17" s="125"/>
      <c r="B17" s="126"/>
      <c r="C17" s="126"/>
      <c r="D17" s="126"/>
      <c r="E17" s="127"/>
      <c r="F17" s="127"/>
      <c r="G17" s="128"/>
      <c r="H17" s="129"/>
      <c r="I17" s="127"/>
      <c r="J17" s="127"/>
      <c r="K17" s="126"/>
      <c r="L17" s="126"/>
      <c r="M17" s="131"/>
      <c r="N17" s="126"/>
      <c r="O17" s="126"/>
      <c r="P17" s="126"/>
      <c r="Q17" s="126"/>
      <c r="R17" s="126"/>
      <c r="S17" s="187"/>
      <c r="T17" s="187"/>
      <c r="U17" s="187"/>
      <c r="V17" s="187"/>
      <c r="W17" s="187"/>
      <c r="X17" s="187"/>
      <c r="Y17" s="187"/>
      <c r="Z17" s="187"/>
      <c r="AA17" s="187"/>
    </row>
    <row r="18" spans="1:27" ht="35.25">
      <c r="B18" s="52" t="s">
        <v>64</v>
      </c>
      <c r="D18" s="54"/>
      <c r="H18" s="52"/>
      <c r="J18" s="55" t="s">
        <v>67</v>
      </c>
      <c r="M18" s="133"/>
      <c r="S18" s="188" t="s">
        <v>64</v>
      </c>
      <c r="T18" s="189"/>
      <c r="U18" s="189"/>
      <c r="V18" s="189"/>
      <c r="W18" s="189"/>
      <c r="X18" s="189"/>
      <c r="Y18" s="189"/>
      <c r="Z18" s="189"/>
      <c r="AA18" s="190" t="s">
        <v>67</v>
      </c>
    </row>
    <row r="19" spans="1:27" ht="57.75" customHeight="1">
      <c r="D19" s="54"/>
      <c r="H19" s="52"/>
      <c r="M19" s="135"/>
      <c r="N19" s="135"/>
      <c r="S19" s="189"/>
      <c r="T19" s="189"/>
      <c r="U19" s="189"/>
      <c r="V19" s="189"/>
      <c r="W19" s="189"/>
      <c r="X19" s="189"/>
      <c r="Y19" s="189"/>
      <c r="Z19" s="189"/>
      <c r="AA19" s="191"/>
    </row>
    <row r="20" spans="1:27" ht="35.25">
      <c r="B20" s="52" t="s">
        <v>70</v>
      </c>
      <c r="D20" s="54"/>
      <c r="H20" s="52"/>
      <c r="J20" s="55" t="s">
        <v>71</v>
      </c>
      <c r="M20" s="136"/>
      <c r="N20" s="135"/>
      <c r="S20" s="188" t="s">
        <v>101</v>
      </c>
      <c r="T20" s="189"/>
      <c r="U20" s="189"/>
      <c r="V20" s="189"/>
      <c r="W20" s="189"/>
      <c r="X20" s="189"/>
      <c r="Y20" s="189"/>
      <c r="Z20" s="189"/>
      <c r="AA20" s="190" t="s">
        <v>98</v>
      </c>
    </row>
    <row r="21" spans="1:27" ht="57.75" customHeight="1">
      <c r="D21" s="54"/>
      <c r="H21" s="52"/>
      <c r="S21" s="189"/>
      <c r="T21" s="189"/>
      <c r="U21" s="189"/>
      <c r="V21" s="189"/>
      <c r="W21" s="189"/>
      <c r="X21" s="189"/>
      <c r="Y21" s="189"/>
      <c r="Z21" s="189"/>
      <c r="AA21" s="191"/>
    </row>
    <row r="22" spans="1:27" ht="35.25">
      <c r="B22" s="52" t="s">
        <v>65</v>
      </c>
      <c r="D22" s="54"/>
      <c r="H22" s="52"/>
      <c r="J22" s="55" t="s">
        <v>68</v>
      </c>
      <c r="S22" s="188" t="s">
        <v>99</v>
      </c>
      <c r="T22" s="189"/>
      <c r="U22" s="189"/>
      <c r="V22" s="189"/>
      <c r="W22" s="189"/>
      <c r="X22" s="189"/>
      <c r="Y22" s="189"/>
      <c r="Z22" s="189"/>
      <c r="AA22" s="190" t="s">
        <v>100</v>
      </c>
    </row>
    <row r="23" spans="1:27" ht="57.75" customHeight="1">
      <c r="D23" s="54"/>
      <c r="H23" s="52"/>
      <c r="S23" s="189"/>
      <c r="T23" s="189"/>
      <c r="U23" s="189"/>
      <c r="V23" s="189"/>
      <c r="W23" s="189"/>
      <c r="X23" s="189"/>
      <c r="Y23" s="189"/>
      <c r="Z23" s="189"/>
      <c r="AA23" s="191"/>
    </row>
    <row r="24" spans="1:27" ht="35.25">
      <c r="B24" s="52" t="s">
        <v>66</v>
      </c>
      <c r="D24" s="54"/>
      <c r="H24" s="52"/>
      <c r="J24" s="55" t="s">
        <v>69</v>
      </c>
      <c r="S24" s="192" t="s">
        <v>66</v>
      </c>
      <c r="T24" s="189"/>
      <c r="U24" s="189"/>
      <c r="V24" s="189"/>
      <c r="W24" s="189"/>
      <c r="X24" s="189"/>
      <c r="Y24" s="189"/>
      <c r="Z24" s="189"/>
      <c r="AA24" s="190" t="s">
        <v>69</v>
      </c>
    </row>
    <row r="25" spans="1:27">
      <c r="D25" s="54"/>
      <c r="H25" s="52"/>
    </row>
    <row r="26" spans="1:27">
      <c r="D26" s="54"/>
      <c r="H26" s="52"/>
    </row>
    <row r="27" spans="1:27">
      <c r="D27" s="54"/>
      <c r="H27" s="52"/>
    </row>
    <row r="28" spans="1:27">
      <c r="D28" s="54"/>
      <c r="H28" s="52"/>
    </row>
    <row r="29" spans="1:27">
      <c r="D29" s="54"/>
      <c r="H29" s="52"/>
    </row>
    <row r="30" spans="1:27">
      <c r="D30" s="54"/>
      <c r="H30" s="52"/>
    </row>
    <row r="31" spans="1:27">
      <c r="D31" s="54"/>
      <c r="H31" s="52"/>
    </row>
    <row r="32" spans="1:27">
      <c r="D32" s="54"/>
      <c r="H32" s="52"/>
    </row>
    <row r="33" spans="4:8">
      <c r="D33" s="54"/>
      <c r="H33" s="52"/>
    </row>
    <row r="34" spans="4:8">
      <c r="D34" s="54"/>
      <c r="H34" s="52"/>
    </row>
    <row r="35" spans="4:8">
      <c r="D35" s="54"/>
      <c r="H35" s="52"/>
    </row>
    <row r="36" spans="4:8">
      <c r="D36" s="54"/>
      <c r="H36" s="52"/>
    </row>
    <row r="37" spans="4:8">
      <c r="D37" s="54"/>
      <c r="H37" s="52"/>
    </row>
    <row r="38" spans="4:8">
      <c r="D38" s="54"/>
      <c r="H38" s="52"/>
    </row>
    <row r="39" spans="4:8">
      <c r="D39" s="54"/>
      <c r="H39" s="52"/>
    </row>
    <row r="40" spans="4:8">
      <c r="D40" s="54"/>
      <c r="H40" s="52"/>
    </row>
    <row r="41" spans="4:8">
      <c r="D41" s="54"/>
      <c r="H41" s="52"/>
    </row>
    <row r="42" spans="4:8">
      <c r="D42" s="54"/>
      <c r="H42" s="52"/>
    </row>
    <row r="43" spans="4:8">
      <c r="D43" s="54"/>
      <c r="H43" s="52"/>
    </row>
    <row r="44" spans="4:8">
      <c r="D44" s="54"/>
      <c r="H44" s="52"/>
    </row>
    <row r="45" spans="4:8">
      <c r="D45" s="54"/>
      <c r="H45" s="52"/>
    </row>
    <row r="46" spans="4:8">
      <c r="D46" s="54"/>
      <c r="H46" s="52"/>
    </row>
    <row r="47" spans="4:8">
      <c r="D47" s="54"/>
      <c r="H47" s="52"/>
    </row>
    <row r="48" spans="4:8">
      <c r="D48" s="54"/>
      <c r="H48" s="52"/>
    </row>
    <row r="49" spans="4:8">
      <c r="D49" s="54"/>
      <c r="H49" s="52"/>
    </row>
    <row r="50" spans="4:8">
      <c r="D50" s="54"/>
      <c r="H50" s="52"/>
    </row>
    <row r="51" spans="4:8">
      <c r="D51" s="54"/>
      <c r="H51" s="52"/>
    </row>
    <row r="52" spans="4:8">
      <c r="D52" s="54"/>
      <c r="H52" s="52"/>
    </row>
    <row r="53" spans="4:8">
      <c r="D53" s="54"/>
      <c r="H53" s="52"/>
    </row>
    <row r="54" spans="4:8">
      <c r="D54" s="54"/>
      <c r="H54" s="52"/>
    </row>
    <row r="55" spans="4:8">
      <c r="D55" s="54"/>
      <c r="H55" s="52"/>
    </row>
    <row r="56" spans="4:8">
      <c r="D56" s="54"/>
      <c r="H56" s="52"/>
    </row>
    <row r="57" spans="4:8">
      <c r="D57" s="54"/>
      <c r="H57" s="52"/>
    </row>
    <row r="58" spans="4:8">
      <c r="D58" s="54"/>
      <c r="H58" s="52"/>
    </row>
    <row r="59" spans="4:8">
      <c r="D59" s="54"/>
      <c r="H59" s="52"/>
    </row>
    <row r="60" spans="4:8">
      <c r="D60" s="54"/>
      <c r="H60" s="52"/>
    </row>
    <row r="61" spans="4:8">
      <c r="D61" s="54"/>
      <c r="H61" s="52"/>
    </row>
    <row r="62" spans="4:8">
      <c r="D62" s="54"/>
      <c r="H62" s="52"/>
    </row>
    <row r="63" spans="4:8">
      <c r="D63" s="54"/>
      <c r="H63" s="52"/>
    </row>
    <row r="64" spans="4:8">
      <c r="D64" s="54"/>
      <c r="H64" s="52"/>
    </row>
    <row r="65" spans="4:8">
      <c r="D65" s="54"/>
      <c r="H65" s="52"/>
    </row>
    <row r="66" spans="4:8">
      <c r="D66" s="54"/>
      <c r="H66" s="52"/>
    </row>
    <row r="67" spans="4:8">
      <c r="D67" s="54"/>
      <c r="H67" s="52"/>
    </row>
    <row r="68" spans="4:8">
      <c r="D68" s="54"/>
      <c r="H68" s="52"/>
    </row>
    <row r="69" spans="4:8">
      <c r="D69" s="54"/>
      <c r="H69" s="52"/>
    </row>
    <row r="70" spans="4:8">
      <c r="D70" s="54"/>
      <c r="H70" s="52"/>
    </row>
    <row r="71" spans="4:8">
      <c r="D71" s="54"/>
      <c r="H71" s="52"/>
    </row>
    <row r="72" spans="4:8">
      <c r="D72" s="54"/>
      <c r="H72" s="52"/>
    </row>
    <row r="73" spans="4:8">
      <c r="D73" s="54"/>
      <c r="H73" s="52"/>
    </row>
    <row r="74" spans="4:8">
      <c r="D74" s="54"/>
      <c r="H74" s="52"/>
    </row>
  </sheetData>
  <mergeCells count="34">
    <mergeCell ref="W8:W9"/>
    <mergeCell ref="X8:X9"/>
    <mergeCell ref="Y8:Y9"/>
    <mergeCell ref="B8:B12"/>
    <mergeCell ref="H8:H12"/>
    <mergeCell ref="T8:T9"/>
    <mergeCell ref="U8:U9"/>
    <mergeCell ref="Z3:Z5"/>
    <mergeCell ref="AA3:AA5"/>
    <mergeCell ref="Z8:Z9"/>
    <mergeCell ref="B4:B5"/>
    <mergeCell ref="C4:C5"/>
    <mergeCell ref="D4:D5"/>
    <mergeCell ref="E4:F4"/>
    <mergeCell ref="G4:G5"/>
    <mergeCell ref="I4:I5"/>
    <mergeCell ref="J4:J5"/>
    <mergeCell ref="R4:S4"/>
    <mergeCell ref="T4:U4"/>
    <mergeCell ref="V4:W4"/>
    <mergeCell ref="X4:Y4"/>
    <mergeCell ref="R3:Y3"/>
    <mergeCell ref="V8:V9"/>
    <mergeCell ref="A3:A5"/>
    <mergeCell ref="B3:G3"/>
    <mergeCell ref="H3:H5"/>
    <mergeCell ref="I3:L3"/>
    <mergeCell ref="M3:Q3"/>
    <mergeCell ref="K4:K5"/>
    <mergeCell ref="L4:L5"/>
    <mergeCell ref="M4:N4"/>
    <mergeCell ref="O4:O5"/>
    <mergeCell ref="P4:P5"/>
    <mergeCell ref="Q4:Q5"/>
  </mergeCells>
  <pageMargins left="0.95" right="0.7" top="0.75" bottom="0.75" header="0.3" footer="0.3"/>
  <pageSetup paperSize="8" scale="3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view="pageBreakPreview" zoomScale="50" zoomScaleNormal="40" zoomScaleSheetLayoutView="50" workbookViewId="0">
      <selection activeCell="H26" sqref="H26"/>
    </sheetView>
  </sheetViews>
  <sheetFormatPr defaultRowHeight="18.75"/>
  <cols>
    <col min="1" max="8" width="24.7109375" style="2" customWidth="1"/>
    <col min="9" max="9" width="25.140625" style="2" customWidth="1"/>
    <col min="10" max="10" width="195.7109375" style="2" customWidth="1"/>
    <col min="11" max="16384" width="9.140625" style="2"/>
  </cols>
  <sheetData>
    <row r="1" spans="1:10">
      <c r="A1" s="1" t="s">
        <v>58</v>
      </c>
    </row>
    <row r="2" spans="1:10" ht="72" customHeight="1">
      <c r="A2" s="405" t="s">
        <v>59</v>
      </c>
      <c r="B2" s="405"/>
      <c r="C2" s="405"/>
      <c r="D2" s="405"/>
      <c r="E2" s="405"/>
      <c r="F2" s="405"/>
      <c r="G2" s="405"/>
      <c r="H2" s="405"/>
      <c r="I2" s="405" t="s">
        <v>11</v>
      </c>
      <c r="J2" s="405" t="s">
        <v>12</v>
      </c>
    </row>
    <row r="3" spans="1:10" ht="96.75" customHeight="1">
      <c r="A3" s="410" t="s">
        <v>13</v>
      </c>
      <c r="B3" s="410"/>
      <c r="C3" s="405" t="s">
        <v>14</v>
      </c>
      <c r="D3" s="405"/>
      <c r="E3" s="405" t="s">
        <v>15</v>
      </c>
      <c r="F3" s="405"/>
      <c r="G3" s="405" t="s">
        <v>16</v>
      </c>
      <c r="H3" s="405"/>
      <c r="I3" s="405"/>
      <c r="J3" s="405"/>
    </row>
    <row r="4" spans="1:10" ht="37.5">
      <c r="A4" s="3" t="s">
        <v>17</v>
      </c>
      <c r="B4" s="3" t="s">
        <v>18</v>
      </c>
      <c r="C4" s="4" t="s">
        <v>17</v>
      </c>
      <c r="D4" s="4" t="s">
        <v>18</v>
      </c>
      <c r="E4" s="4" t="s">
        <v>5</v>
      </c>
      <c r="F4" s="4" t="s">
        <v>6</v>
      </c>
      <c r="G4" s="4" t="s">
        <v>17</v>
      </c>
      <c r="H4" s="4" t="s">
        <v>18</v>
      </c>
      <c r="I4" s="405"/>
      <c r="J4" s="405"/>
    </row>
    <row r="5" spans="1:10">
      <c r="A5" s="5">
        <v>18</v>
      </c>
      <c r="B5" s="5">
        <v>19</v>
      </c>
      <c r="C5" s="5">
        <v>20</v>
      </c>
      <c r="D5" s="5">
        <v>21</v>
      </c>
      <c r="E5" s="5">
        <v>22</v>
      </c>
      <c r="F5" s="5">
        <v>23</v>
      </c>
      <c r="G5" s="5">
        <v>24</v>
      </c>
      <c r="H5" s="5">
        <v>25</v>
      </c>
      <c r="I5" s="5">
        <v>26</v>
      </c>
      <c r="J5" s="5">
        <v>27</v>
      </c>
    </row>
    <row r="6" spans="1:10">
      <c r="A6" s="6"/>
      <c r="B6" s="6"/>
      <c r="C6" s="7"/>
      <c r="D6" s="8"/>
      <c r="E6" s="9"/>
      <c r="F6" s="9"/>
      <c r="G6" s="10"/>
      <c r="H6" s="10"/>
      <c r="I6" s="11"/>
      <c r="J6" s="12"/>
    </row>
    <row r="7" spans="1:10" ht="206.25">
      <c r="A7" s="10">
        <v>6837774.4859999996</v>
      </c>
      <c r="B7" s="10">
        <v>7649686.591</v>
      </c>
      <c r="C7" s="10"/>
      <c r="D7" s="10"/>
      <c r="E7" s="10"/>
      <c r="F7" s="10"/>
      <c r="G7" s="10"/>
      <c r="H7" s="10"/>
      <c r="I7" s="10"/>
      <c r="J7" s="13" t="s">
        <v>53</v>
      </c>
    </row>
    <row r="8" spans="1:10" ht="243.75">
      <c r="A8" s="14"/>
      <c r="B8" s="14"/>
      <c r="C8" s="15">
        <v>0.65500000000000003</v>
      </c>
      <c r="D8" s="15">
        <v>0.93400000000000005</v>
      </c>
      <c r="E8" s="15"/>
      <c r="F8" s="15"/>
      <c r="G8" s="15"/>
      <c r="H8" s="15"/>
      <c r="I8" s="15"/>
      <c r="J8" s="16" t="s">
        <v>60</v>
      </c>
    </row>
    <row r="9" spans="1:10" ht="300">
      <c r="A9" s="24"/>
      <c r="B9" s="24"/>
      <c r="C9" s="24"/>
      <c r="D9" s="24"/>
      <c r="E9" s="25">
        <v>0.129</v>
      </c>
      <c r="F9" s="25">
        <v>0.1192</v>
      </c>
      <c r="G9" s="24"/>
      <c r="H9" s="24"/>
      <c r="I9" s="24"/>
      <c r="J9" s="16" t="s">
        <v>61</v>
      </c>
    </row>
    <row r="10" spans="1:10" ht="168.75">
      <c r="A10" s="17"/>
      <c r="B10" s="17"/>
      <c r="C10" s="17"/>
      <c r="D10" s="18"/>
      <c r="E10" s="14"/>
      <c r="F10" s="14"/>
      <c r="G10" s="19">
        <v>1137</v>
      </c>
      <c r="H10" s="19">
        <v>1135</v>
      </c>
      <c r="I10" s="14"/>
      <c r="J10" s="16" t="s">
        <v>62</v>
      </c>
    </row>
    <row r="11" spans="1:10">
      <c r="A11" s="20">
        <f t="shared" ref="A11:H11" si="0">SUM(A7:A10)</f>
        <v>6837774.4859999996</v>
      </c>
      <c r="B11" s="20">
        <f t="shared" si="0"/>
        <v>7649686.591</v>
      </c>
      <c r="C11" s="21">
        <f t="shared" si="0"/>
        <v>0.65500000000000003</v>
      </c>
      <c r="D11" s="21">
        <f t="shared" si="0"/>
        <v>0.93400000000000005</v>
      </c>
      <c r="E11" s="21">
        <f t="shared" si="0"/>
        <v>0.129</v>
      </c>
      <c r="F11" s="21">
        <f t="shared" si="0"/>
        <v>0.1192</v>
      </c>
      <c r="G11" s="20">
        <f t="shared" si="0"/>
        <v>1137</v>
      </c>
      <c r="H11" s="20">
        <f t="shared" si="0"/>
        <v>1135</v>
      </c>
      <c r="I11" s="22"/>
      <c r="J11" s="23"/>
    </row>
    <row r="13" spans="1:10" ht="57.75" customHeight="1"/>
    <row r="14" spans="1:10" s="46" customFormat="1" ht="26.25">
      <c r="B14" s="43" t="s">
        <v>64</v>
      </c>
      <c r="J14" s="44" t="s">
        <v>67</v>
      </c>
    </row>
    <row r="15" spans="1:10" s="46" customFormat="1" ht="57.75" customHeight="1">
      <c r="B15" s="43"/>
      <c r="J15" s="44"/>
    </row>
    <row r="16" spans="1:10" s="46" customFormat="1" ht="26.25">
      <c r="B16" s="43" t="s">
        <v>70</v>
      </c>
      <c r="J16" s="44" t="s">
        <v>71</v>
      </c>
    </row>
    <row r="17" spans="2:10" s="46" customFormat="1" ht="57.75" customHeight="1">
      <c r="B17" s="43"/>
      <c r="J17" s="44"/>
    </row>
    <row r="18" spans="2:10" s="46" customFormat="1" ht="26.25">
      <c r="B18" s="43" t="s">
        <v>65</v>
      </c>
      <c r="J18" s="44" t="s">
        <v>68</v>
      </c>
    </row>
    <row r="19" spans="2:10" s="46" customFormat="1" ht="57.75" customHeight="1">
      <c r="B19" s="43"/>
      <c r="J19" s="44"/>
    </row>
    <row r="20" spans="2:10" s="46" customFormat="1" ht="26.25">
      <c r="B20" s="45" t="s">
        <v>66</v>
      </c>
      <c r="J20" s="44" t="s">
        <v>69</v>
      </c>
    </row>
  </sheetData>
  <mergeCells count="7">
    <mergeCell ref="A2:H2"/>
    <mergeCell ref="I2:I4"/>
    <mergeCell ref="J2:J4"/>
    <mergeCell ref="A3:B3"/>
    <mergeCell ref="C3:D3"/>
    <mergeCell ref="E3:F3"/>
    <mergeCell ref="G3:H3"/>
  </mergeCells>
  <pageMargins left="0.39370078740157483" right="0.39370078740157483" top="0.39370078740157483" bottom="0.39370078740157483" header="0.31496062992125984" footer="0.31496062992125984"/>
  <pageSetup paperSize="8" scale="47" fitToHeight="1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Форма 21</vt:lpstr>
      <vt:lpstr>продолжение </vt:lpstr>
      <vt:lpstr>продолжение таблицы</vt:lpstr>
      <vt:lpstr>'продолжение '!Print_Area</vt:lpstr>
      <vt:lpstr>'Форма 21'!Print_Area</vt:lpstr>
      <vt:lpstr>'Форма 21'!Print_Titles</vt:lpstr>
      <vt:lpstr>'Форма 21'!Область_печати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nkozlova</dc:creator>
  <cp:lastModifiedBy>Утемуратова К.Н.</cp:lastModifiedBy>
  <cp:lastPrinted>2024-03-06T10:17:12Z</cp:lastPrinted>
  <dcterms:created xsi:type="dcterms:W3CDTF">2015-05-28T08:54:31Z</dcterms:created>
  <dcterms:modified xsi:type="dcterms:W3CDTF">2024-03-06T10:17:16Z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