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Исполнение ИП" sheetId="1" r:id="rId1"/>
    <sheet name="Лист3" sheetId="3" r:id="rId2"/>
  </sheets>
  <definedNames>
    <definedName name="_xlnm._FilterDatabase" localSheetId="0" hidden="1">'Исполнение ИП'!$A$4:$J$43</definedName>
    <definedName name="_xlnm.Print_Titles" localSheetId="0">'Исполнение ИП'!$4:$6</definedName>
  </definedNames>
  <calcPr calcId="145621"/>
</workbook>
</file>

<file path=xl/calcChain.xml><?xml version="1.0" encoding="utf-8"?>
<calcChain xmlns="http://schemas.openxmlformats.org/spreadsheetml/2006/main">
  <c r="J30" i="1" l="1"/>
  <c r="J29" i="1"/>
  <c r="J39" i="1"/>
  <c r="J37" i="1"/>
  <c r="J36" i="1"/>
  <c r="J32" i="1"/>
  <c r="J23" i="1"/>
  <c r="J16" i="1"/>
  <c r="J20" i="1"/>
  <c r="J22" i="1"/>
  <c r="J14" i="1"/>
  <c r="J13" i="1"/>
  <c r="J10" i="1"/>
  <c r="J41" i="1" l="1"/>
  <c r="J33" i="1"/>
  <c r="J43" i="1" l="1"/>
  <c r="H41" i="1" l="1"/>
  <c r="I41" i="1"/>
  <c r="H33" i="1" l="1"/>
  <c r="H43" i="1" s="1"/>
  <c r="I33" i="1"/>
  <c r="I43" i="1" s="1"/>
</calcChain>
</file>

<file path=xl/sharedStrings.xml><?xml version="1.0" encoding="utf-8"?>
<sst xmlns="http://schemas.openxmlformats.org/spreadsheetml/2006/main" count="81" uniqueCount="65">
  <si>
    <t>Строительство "ПС 110/10/6 кВ № 14А «Турксиб»</t>
  </si>
  <si>
    <t>Реконструкция ПС-220/110/10кВ №7 «АХБК»</t>
  </si>
  <si>
    <t>Строительство КЛ-110кВ ПС Ерменсай-ПС КазГУ</t>
  </si>
  <si>
    <t>Создание (построение) системы АСКУЭ</t>
  </si>
  <si>
    <t>Итого по городу Алматы:</t>
  </si>
  <si>
    <t>Алматинская область</t>
  </si>
  <si>
    <t>Разработка ПСД реконструкция электрических сетей 10-6/0,4кВ по Алматинской области с заменой проводов на СИП</t>
  </si>
  <si>
    <t>Реконструкция электрических сетей 10-6/0,4 кВ по Алматинской области с  заменой проводов на СИП</t>
  </si>
  <si>
    <t>Итого по Алматинской области:</t>
  </si>
  <si>
    <t>Обновление основных средств и нематериальных активов</t>
  </si>
  <si>
    <t>ВСЕГО:</t>
  </si>
  <si>
    <t>№п/п</t>
  </si>
  <si>
    <t>г. Алматы</t>
  </si>
  <si>
    <t xml:space="preserve">Наименование мероприятий </t>
  </si>
  <si>
    <t>Общая стоимость всего, тыс. тенге (без НДС)</t>
  </si>
  <si>
    <t>Источник финансирования (тыс. тенге без НДС)</t>
  </si>
  <si>
    <t>бюджетные средства</t>
  </si>
  <si>
    <t>заемные средства</t>
  </si>
  <si>
    <t>Алматинская  область</t>
  </si>
  <si>
    <t>Установка переходных трансформаторов в помещениях реакторных камер ЗРУ-3 кВ на ПС 110/10/6 кВ №3А «Новая»</t>
  </si>
  <si>
    <t>Строительство полупроходного канала для перевода части нагрузок с существующей  ПС №4 на вновь построенную ПС110/10  «Алатау»</t>
  </si>
  <si>
    <t>Разработка ТЭО "Перевод электрических сетей города Алматы напряжением 6 кВ на напряжение 10 кВ с модернизацией ТП, РП, реконструкцией сетей 10 кВ, а также заменой ВЛ 110, 35, 10 кВ на КЛ"</t>
  </si>
  <si>
    <t xml:space="preserve">СМР по реконструкции ВЛ-0,4кВ по РЭС-1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</si>
  <si>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 xml:space="preserve">СМР по реконструкции ВЛ-0,4кВ по РЭС-5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</si>
  <si>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 xml:space="preserve">СМР по реконструкции, новому строительству ВЛ-0,4 кВ по РЭС-6,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</si>
  <si>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СМР по реконструкции ВЛ-0,4кВ по РЭС-7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</si>
  <si>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 xml:space="preserve">СМР по реконструкции, новому строительству ВЛ-0,4 кВ по РЭС-1,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</si>
  <si>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>Пусконаладочные работы на ПС 110/10/6 кВ № 14А "Турксиб"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</si>
  <si>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</si>
  <si>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СМР по реконструкции и новому строительству электрических сетей 10-6-0,4 кВ по РЭС-1, замена перегруженных и отработавших нормативный срок КЛ для повышения надежности электроснабжения</t>
  </si>
  <si>
    <t>СМР по реконструкции и новому строительству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</si>
  <si>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СМР по реконструкции и новому строительству электрических сетей 10-6-0,4 кВ по РЭС-5, замена перегруженных и отработавших нормативный срок КЛ для повышения надежности электроснабжения</t>
  </si>
  <si>
    <t>СМР по реконструкции и новому строительству электрических сетей 10-6-0,4 кВ по РЭС-6, замена перегруженных и отработавших нормативный срок КЛ для повышения надежности электроснабжения</t>
  </si>
  <si>
    <t>СМР по реконструкции и новому строительству электрических сетей 10-6-0,4 кВ по РЭС-7, замена перегруженных и отработавших нормативный срок КЛ для повышения надежности электроснабжения</t>
  </si>
  <si>
    <t xml:space="preserve">СМР по реконструкции, новому строительству ВЛ-0,4 кВ по РЭС-5,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</si>
  <si>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СМР по реконструкции, новому строительству ВЛ-0,4 кВ по РЭС-7,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 </t>
  </si>
  <si>
    <t>Перевод части нагрузок с существующей ПС №37 на ПС151 "Раимбек" в г.Алматы</t>
  </si>
  <si>
    <t xml:space="preserve">Создание (построение) системы АСКУЭ </t>
  </si>
  <si>
    <t>СМР Прокладка кабельной линии 10 кВ от ПС "Алатау" до РП-226 для оптимизации схемы и загрузки электрических сетей в зонах действия вновь построенной ПС "Алатау" и ПС №3А</t>
  </si>
  <si>
    <t>Водоснабжение и канализация для ПС "Ерменсай"</t>
  </si>
  <si>
    <t>Прокладка кабельной линии 6кВ от ПС№132А до ТП 3376</t>
  </si>
  <si>
    <t>Строительство двухцепной ВЛ-110кВ ПС сев.Каскелен №94-ПС Каскелен-220кВ, с отпайкой к ПС Каскелен №27</t>
  </si>
  <si>
    <t xml:space="preserve">Реконструкция ПС-110/35/10кВ №58И "Талгар" </t>
  </si>
  <si>
    <t>Разработка ТЭО ПС-110/10 кВ "Шамалган" с ВЛ-110 кВ от ПС-220 кВ "Каскелен"</t>
  </si>
  <si>
    <t xml:space="preserve">собственные средства </t>
  </si>
  <si>
    <t>Кем утверждена (дата,номер,приказа)</t>
  </si>
  <si>
    <t>Годы реализации мероприятий</t>
  </si>
  <si>
    <t>Информация о фактических условиях и размерах финансирования инвестиционной программы (проекта),
тыс. тенге</t>
  </si>
  <si>
    <t>Информация  об исполнении Инвестиционной программы АО "Алатау Жарық Компаниясы" за 1 полугодие 2015 года</t>
  </si>
  <si>
    <t>План</t>
  </si>
  <si>
    <t>Факт</t>
  </si>
  <si>
    <t>Сумма инвестиционной программы
(проекта)</t>
  </si>
  <si>
    <t>2013-2017</t>
  </si>
  <si>
    <t>2010-2015</t>
  </si>
  <si>
    <t>2012-2015</t>
  </si>
  <si>
    <t>2012-2017</t>
  </si>
  <si>
    <t>2012-2016</t>
  </si>
  <si>
    <t>2013-2015</t>
  </si>
  <si>
    <t>2013-2016</t>
  </si>
  <si>
    <t>2014-2019</t>
  </si>
  <si>
    <t>2011-2015</t>
  </si>
  <si>
    <t>2014-2015</t>
  </si>
  <si>
    <t>2013-2019</t>
  </si>
  <si>
    <t>2014-2018</t>
  </si>
  <si>
    <t>Утверждена совместным приказом Департаментов АРЕМ РК по г.Алматы №104-ОД от 19.08.2014 года и по Алматинской области №252-ОД от 20.08.2014 года, Министерства Энергетики РК №136 от 21.11.2014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</si>
</sst>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0.0%"/>
    <numFmt numFmtId="167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5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2" fillId="0" borderId="0" xfId="0" applyFont="1"/>
    <xf numFmtId="166" fontId="0" fillId="0" borderId="0" xfId="11" applyNumberFormat="1" applyFont="1"/>
    <xf numFmtId="9" fontId="0" fillId="0" borderId="0" xfId="11" applyFont="1"/>
    <xf numFmtId="165" fontId="16" fillId="0" borderId="1" xfId="12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165" fontId="6" fillId="0" borderId="1" xfId="12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5" fontId="18" fillId="0" borderId="1" xfId="1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6" fillId="0" borderId="1" xfId="4" applyFont="1" applyFill="1" applyBorder="1" applyAlignment="1">
      <alignment horizontal="center" vertical="center" wrapText="1"/>
    </xf>
    <xf numFmtId="0" fontId="11" fillId="0" borderId="1" xfId="14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1" xfId="14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16" fillId="2" borderId="1" xfId="12" applyNumberFormat="1" applyFont="1" applyFill="1" applyBorder="1" applyAlignment="1">
      <alignment horizontal="center" vertical="center" wrapText="1"/>
    </xf>
    <xf numFmtId="165" fontId="18" fillId="2" borderId="1" xfId="1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165" fontId="6" fillId="2" borderId="1" xfId="12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5" fillId="2" borderId="1" xfId="14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/>
    <xf numFmtId="0" fontId="6" fillId="0" borderId="0" xfId="4" applyFont="1" applyFill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0" fontId="0" fillId="0" borderId="0" xfId="0" applyAlignment="1"/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/>
    <xf numFmtId="0" fontId="17" fillId="0" borderId="13" xfId="0" applyFont="1" applyFill="1" applyBorder="1" applyAlignment="1"/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</cellXfs>
  <cellStyles count="18">
    <cellStyle name="Обычный" xfId="0" builtinId="0"/>
    <cellStyle name="Обычный 10" xfId="10"/>
    <cellStyle name="Обычный 2" xfId="2"/>
    <cellStyle name="Обычный 2 2" xfId="4"/>
    <cellStyle name="Обычный 2 6 3" xfId="15"/>
    <cellStyle name="Обычный 3" xfId="1"/>
    <cellStyle name="Обычный 3 2" xfId="14"/>
    <cellStyle name="Обычный 3 2 2 2 2" xfId="13"/>
    <cellStyle name="Обычный 3 5" xfId="3"/>
    <cellStyle name="Процентный" xfId="11" builtinId="5"/>
    <cellStyle name="Финансовый" xfId="12" builtinId="3"/>
    <cellStyle name="Финансовый 10" xfId="7"/>
    <cellStyle name="Финансовый 10 3" xfId="9"/>
    <cellStyle name="Финансовый 2" xfId="6"/>
    <cellStyle name="Финансовый 2 9" xfId="8"/>
    <cellStyle name="Финансовый 3" xfId="5"/>
    <cellStyle name="Финансовый 3 2" xfId="17"/>
    <cellStyle name="Финансовый 6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40" zoomScaleNormal="40" workbookViewId="0">
      <pane ySplit="6" topLeftCell="A7" activePane="bottomLeft" state="frozen"/>
      <selection pane="bottomLeft" activeCell="C8" sqref="C8:C33"/>
    </sheetView>
  </sheetViews>
  <sheetFormatPr defaultRowHeight="15" x14ac:dyDescent="0.25"/>
  <cols>
    <col min="2" max="2" width="69.85546875" customWidth="1"/>
    <col min="3" max="3" width="55.140625" customWidth="1"/>
    <col min="4" max="4" width="38.42578125" customWidth="1"/>
    <col min="5" max="5" width="28.28515625" customWidth="1"/>
    <col min="6" max="10" width="26.5703125" customWidth="1"/>
  </cols>
  <sheetData>
    <row r="1" spans="1:10" ht="23.25" customHeight="1" x14ac:dyDescent="0.25">
      <c r="A1" s="43"/>
      <c r="B1" s="43"/>
      <c r="C1" s="43"/>
      <c r="D1" s="43"/>
      <c r="E1" s="43"/>
      <c r="F1" s="43"/>
    </row>
    <row r="2" spans="1:10" ht="29.25" customHeight="1" x14ac:dyDescent="0.25">
      <c r="A2" s="48" t="s">
        <v>48</v>
      </c>
      <c r="B2" s="48"/>
      <c r="C2" s="48"/>
      <c r="D2" s="48"/>
      <c r="E2" s="48"/>
      <c r="F2" s="48"/>
      <c r="G2" s="49"/>
      <c r="H2" s="50"/>
      <c r="I2" s="50"/>
      <c r="J2" s="50"/>
    </row>
    <row r="3" spans="1:10" s="6" customFormat="1" ht="23.25" customHeight="1" thickBot="1" x14ac:dyDescent="0.3">
      <c r="A3" s="1"/>
      <c r="B3" s="2"/>
      <c r="C3" s="2"/>
      <c r="D3" s="2"/>
      <c r="E3" s="2"/>
      <c r="F3" s="2"/>
      <c r="G3" s="2"/>
      <c r="H3" s="3"/>
      <c r="I3" s="4"/>
      <c r="J3" s="5"/>
    </row>
    <row r="4" spans="1:10" ht="47.25" customHeight="1" x14ac:dyDescent="0.25">
      <c r="A4" s="61" t="s">
        <v>11</v>
      </c>
      <c r="B4" s="44" t="s">
        <v>13</v>
      </c>
      <c r="C4" s="63" t="s">
        <v>45</v>
      </c>
      <c r="D4" s="63" t="s">
        <v>46</v>
      </c>
      <c r="E4" s="42" t="s">
        <v>51</v>
      </c>
      <c r="F4" s="42"/>
      <c r="G4" s="55" t="s">
        <v>47</v>
      </c>
      <c r="H4" s="55"/>
      <c r="I4" s="55"/>
      <c r="J4" s="55"/>
    </row>
    <row r="5" spans="1:10" ht="22.5" customHeight="1" x14ac:dyDescent="0.25">
      <c r="A5" s="62"/>
      <c r="B5" s="42"/>
      <c r="C5" s="64"/>
      <c r="D5" s="64"/>
      <c r="E5" s="42"/>
      <c r="F5" s="42"/>
      <c r="G5" s="56" t="s">
        <v>14</v>
      </c>
      <c r="H5" s="58" t="s">
        <v>15</v>
      </c>
      <c r="I5" s="59"/>
      <c r="J5" s="60"/>
    </row>
    <row r="6" spans="1:10" ht="88.5" customHeight="1" x14ac:dyDescent="0.25">
      <c r="A6" s="62"/>
      <c r="B6" s="42"/>
      <c r="C6" s="65"/>
      <c r="D6" s="65"/>
      <c r="E6" s="36" t="s">
        <v>49</v>
      </c>
      <c r="F6" s="36" t="s">
        <v>50</v>
      </c>
      <c r="G6" s="57"/>
      <c r="H6" s="25" t="s">
        <v>16</v>
      </c>
      <c r="I6" s="11" t="s">
        <v>17</v>
      </c>
      <c r="J6" s="11" t="s">
        <v>44</v>
      </c>
    </row>
    <row r="7" spans="1:10" ht="25.5" x14ac:dyDescent="0.25">
      <c r="A7" s="45" t="s">
        <v>12</v>
      </c>
      <c r="B7" s="46"/>
      <c r="C7" s="46"/>
      <c r="D7" s="46"/>
      <c r="E7" s="46"/>
      <c r="F7" s="46"/>
      <c r="G7" s="47"/>
      <c r="H7" s="47"/>
      <c r="I7" s="47"/>
      <c r="J7" s="47"/>
    </row>
    <row r="8" spans="1:10" ht="46.5" x14ac:dyDescent="0.25">
      <c r="A8" s="19">
        <v>1</v>
      </c>
      <c r="B8" s="12" t="s">
        <v>0</v>
      </c>
      <c r="C8" s="66" t="s">
        <v>64</v>
      </c>
      <c r="D8" s="12" t="s">
        <v>57</v>
      </c>
      <c r="E8" s="13">
        <v>2337998.1</v>
      </c>
      <c r="F8" s="18">
        <v>0</v>
      </c>
      <c r="G8" s="18">
        <v>0</v>
      </c>
      <c r="H8" s="10"/>
      <c r="I8" s="10"/>
      <c r="J8" s="10"/>
    </row>
    <row r="9" spans="1:10" ht="46.5" customHeight="1" x14ac:dyDescent="0.25">
      <c r="A9" s="19">
        <v>2</v>
      </c>
      <c r="B9" s="26" t="s">
        <v>27</v>
      </c>
      <c r="C9" s="67"/>
      <c r="D9" s="26">
        <v>2015</v>
      </c>
      <c r="E9" s="13">
        <v>22342.27</v>
      </c>
      <c r="F9" s="18">
        <v>0</v>
      </c>
      <c r="G9" s="18">
        <v>0</v>
      </c>
      <c r="H9" s="10"/>
      <c r="I9" s="10"/>
      <c r="J9" s="10"/>
    </row>
    <row r="10" spans="1:10" ht="46.5" customHeight="1" x14ac:dyDescent="0.25">
      <c r="A10" s="30">
        <v>3</v>
      </c>
      <c r="B10" s="27" t="s">
        <v>2</v>
      </c>
      <c r="C10" s="67"/>
      <c r="D10" s="27" t="s">
        <v>53</v>
      </c>
      <c r="E10" s="31">
        <v>126710.868</v>
      </c>
      <c r="F10" s="33">
        <v>77812.496430000014</v>
      </c>
      <c r="G10" s="33">
        <v>77812.496430000014</v>
      </c>
      <c r="H10" s="32"/>
      <c r="I10" s="32"/>
      <c r="J10" s="32">
        <f>77812496.43/1000</f>
        <v>77812.496430000014</v>
      </c>
    </row>
    <row r="11" spans="1:10" ht="46.5" x14ac:dyDescent="0.25">
      <c r="A11" s="19">
        <v>4</v>
      </c>
      <c r="B11" s="12" t="s">
        <v>1</v>
      </c>
      <c r="C11" s="67"/>
      <c r="D11" s="12" t="s">
        <v>58</v>
      </c>
      <c r="E11" s="13">
        <v>521929.41</v>
      </c>
      <c r="F11" s="18">
        <v>0</v>
      </c>
      <c r="G11" s="18">
        <v>0</v>
      </c>
      <c r="H11" s="10"/>
      <c r="I11" s="10"/>
      <c r="J11" s="10"/>
    </row>
    <row r="12" spans="1:10" ht="93" x14ac:dyDescent="0.25">
      <c r="A12" s="19">
        <v>5</v>
      </c>
      <c r="B12" s="12" t="s">
        <v>28</v>
      </c>
      <c r="C12" s="67"/>
      <c r="D12" s="12" t="s">
        <v>52</v>
      </c>
      <c r="E12" s="13">
        <v>40000</v>
      </c>
      <c r="F12" s="18">
        <v>0</v>
      </c>
      <c r="G12" s="18">
        <v>0</v>
      </c>
      <c r="H12" s="10"/>
      <c r="I12" s="10"/>
      <c r="J12" s="10"/>
    </row>
    <row r="13" spans="1:10" ht="116.25" x14ac:dyDescent="0.25">
      <c r="A13" s="30">
        <v>6</v>
      </c>
      <c r="B13" s="27" t="s">
        <v>21</v>
      </c>
      <c r="C13" s="67"/>
      <c r="D13" s="27" t="s">
        <v>54</v>
      </c>
      <c r="E13" s="31">
        <v>186047.5</v>
      </c>
      <c r="F13" s="33">
        <v>150862.948</v>
      </c>
      <c r="G13" s="33">
        <v>150862.948</v>
      </c>
      <c r="H13" s="32"/>
      <c r="I13" s="32"/>
      <c r="J13" s="32">
        <f>150862948/1000</f>
        <v>150862.948</v>
      </c>
    </row>
    <row r="14" spans="1:10" ht="139.5" x14ac:dyDescent="0.25">
      <c r="A14" s="30">
        <v>7</v>
      </c>
      <c r="B14" s="27" t="s">
        <v>22</v>
      </c>
      <c r="C14" s="67"/>
      <c r="D14" s="27" t="s">
        <v>55</v>
      </c>
      <c r="E14" s="31">
        <v>179410.10447109601</v>
      </c>
      <c r="F14" s="33">
        <v>9465.6616099999992</v>
      </c>
      <c r="G14" s="33">
        <v>9465.6616099999992</v>
      </c>
      <c r="H14" s="32"/>
      <c r="I14" s="32"/>
      <c r="J14" s="32">
        <f>(2430000+7035661.61)/1000</f>
        <v>9465.6616099999992</v>
      </c>
    </row>
    <row r="15" spans="1:10" ht="139.5" x14ac:dyDescent="0.25">
      <c r="A15" s="19">
        <v>8</v>
      </c>
      <c r="B15" s="12" t="s">
        <v>23</v>
      </c>
      <c r="C15" s="67"/>
      <c r="D15" s="12" t="s">
        <v>54</v>
      </c>
      <c r="E15" s="13">
        <v>75709.4365219108</v>
      </c>
      <c r="F15" s="18">
        <v>0</v>
      </c>
      <c r="G15" s="18">
        <v>0</v>
      </c>
      <c r="H15" s="10"/>
      <c r="I15" s="10"/>
      <c r="J15" s="10"/>
    </row>
    <row r="16" spans="1:10" ht="139.5" customHeight="1" x14ac:dyDescent="0.25">
      <c r="A16" s="30">
        <v>9</v>
      </c>
      <c r="B16" s="29" t="s">
        <v>24</v>
      </c>
      <c r="C16" s="67"/>
      <c r="D16" s="37" t="s">
        <v>54</v>
      </c>
      <c r="E16" s="31">
        <v>185624.46028671201</v>
      </c>
      <c r="F16" s="33">
        <v>4350</v>
      </c>
      <c r="G16" s="33">
        <v>4350</v>
      </c>
      <c r="H16" s="32"/>
      <c r="I16" s="32"/>
      <c r="J16" s="32">
        <f>4350000/1000</f>
        <v>4350</v>
      </c>
    </row>
    <row r="17" spans="1:10" ht="139.5" x14ac:dyDescent="0.25">
      <c r="A17" s="19">
        <v>10</v>
      </c>
      <c r="B17" s="12" t="s">
        <v>25</v>
      </c>
      <c r="C17" s="67"/>
      <c r="D17" s="12" t="s">
        <v>54</v>
      </c>
      <c r="E17" s="13">
        <v>151355.32721524301</v>
      </c>
      <c r="F17" s="18">
        <v>0</v>
      </c>
      <c r="G17" s="18">
        <v>0</v>
      </c>
      <c r="H17" s="10"/>
      <c r="I17" s="10"/>
      <c r="J17" s="10"/>
    </row>
    <row r="18" spans="1:10" ht="116.25" x14ac:dyDescent="0.25">
      <c r="A18" s="19">
        <v>11</v>
      </c>
      <c r="B18" s="26" t="s">
        <v>29</v>
      </c>
      <c r="C18" s="67"/>
      <c r="D18" s="26" t="s">
        <v>54</v>
      </c>
      <c r="E18" s="13">
        <v>415507.60000000003</v>
      </c>
      <c r="F18" s="18">
        <v>0</v>
      </c>
      <c r="G18" s="18">
        <v>0</v>
      </c>
      <c r="H18" s="10"/>
      <c r="I18" s="10"/>
      <c r="J18" s="10"/>
    </row>
    <row r="19" spans="1:10" ht="116.25" x14ac:dyDescent="0.25">
      <c r="A19" s="19">
        <v>12</v>
      </c>
      <c r="B19" s="12" t="s">
        <v>30</v>
      </c>
      <c r="C19" s="67"/>
      <c r="D19" s="12" t="s">
        <v>54</v>
      </c>
      <c r="E19" s="13">
        <v>384135.03</v>
      </c>
      <c r="F19" s="18">
        <v>0</v>
      </c>
      <c r="G19" s="18">
        <v>0</v>
      </c>
      <c r="H19" s="10"/>
      <c r="I19" s="10"/>
      <c r="J19" s="10"/>
    </row>
    <row r="20" spans="1:10" ht="116.25" x14ac:dyDescent="0.25">
      <c r="A20" s="30">
        <v>13</v>
      </c>
      <c r="B20" s="27" t="s">
        <v>31</v>
      </c>
      <c r="C20" s="67"/>
      <c r="D20" s="27" t="s">
        <v>54</v>
      </c>
      <c r="E20" s="31">
        <v>313002.60000000003</v>
      </c>
      <c r="F20" s="33">
        <v>175124.39465</v>
      </c>
      <c r="G20" s="33">
        <v>175124.39465</v>
      </c>
      <c r="H20" s="32"/>
      <c r="I20" s="32"/>
      <c r="J20" s="32">
        <f>175124394.65/1000</f>
        <v>175124.39465</v>
      </c>
    </row>
    <row r="21" spans="1:10" ht="116.25" x14ac:dyDescent="0.25">
      <c r="A21" s="19">
        <v>14</v>
      </c>
      <c r="B21" s="12" t="s">
        <v>32</v>
      </c>
      <c r="C21" s="67"/>
      <c r="D21" s="12" t="s">
        <v>54</v>
      </c>
      <c r="E21" s="13">
        <v>277802.86</v>
      </c>
      <c r="F21" s="18">
        <v>0</v>
      </c>
      <c r="G21" s="18">
        <v>0</v>
      </c>
      <c r="H21" s="10"/>
      <c r="I21" s="10"/>
      <c r="J21" s="10"/>
    </row>
    <row r="22" spans="1:10" ht="116.25" x14ac:dyDescent="0.25">
      <c r="A22" s="30">
        <v>15</v>
      </c>
      <c r="B22" s="27" t="s">
        <v>33</v>
      </c>
      <c r="C22" s="67"/>
      <c r="D22" s="27" t="s">
        <v>54</v>
      </c>
      <c r="E22" s="31">
        <v>576593.76199999999</v>
      </c>
      <c r="F22" s="33">
        <v>489120.15714999998</v>
      </c>
      <c r="G22" s="33">
        <v>489120.15714999998</v>
      </c>
      <c r="H22" s="32"/>
      <c r="I22" s="32"/>
      <c r="J22" s="32">
        <f>489120157.15/1000</f>
        <v>489120.15714999998</v>
      </c>
    </row>
    <row r="23" spans="1:10" ht="139.5" customHeight="1" x14ac:dyDescent="0.25">
      <c r="A23" s="30">
        <v>16</v>
      </c>
      <c r="B23" s="27" t="s">
        <v>26</v>
      </c>
      <c r="C23" s="67"/>
      <c r="D23" s="27" t="s">
        <v>55</v>
      </c>
      <c r="E23" s="31">
        <v>280438.53473007702</v>
      </c>
      <c r="F23" s="33">
        <v>7908.5464299999994</v>
      </c>
      <c r="G23" s="33">
        <v>7908.5464299999994</v>
      </c>
      <c r="H23" s="32"/>
      <c r="I23" s="32"/>
      <c r="J23" s="32">
        <f>7908546.43/1000</f>
        <v>7908.5464299999994</v>
      </c>
    </row>
    <row r="24" spans="1:10" ht="139.5" x14ac:dyDescent="0.25">
      <c r="A24" s="19">
        <v>17</v>
      </c>
      <c r="B24" s="12" t="s">
        <v>34</v>
      </c>
      <c r="C24" s="67"/>
      <c r="D24" s="12" t="s">
        <v>55</v>
      </c>
      <c r="E24" s="13">
        <v>474657.04360092513</v>
      </c>
      <c r="F24" s="18">
        <v>0</v>
      </c>
      <c r="G24" s="18">
        <v>0</v>
      </c>
      <c r="H24" s="10"/>
      <c r="I24" s="10"/>
      <c r="J24" s="10"/>
    </row>
    <row r="25" spans="1:10" ht="139.5" x14ac:dyDescent="0.25">
      <c r="A25" s="19">
        <v>18</v>
      </c>
      <c r="B25" s="12" t="s">
        <v>35</v>
      </c>
      <c r="C25" s="67"/>
      <c r="D25" s="12" t="s">
        <v>56</v>
      </c>
      <c r="E25" s="13">
        <v>220064.91514751301</v>
      </c>
      <c r="F25" s="18">
        <v>0</v>
      </c>
      <c r="G25" s="18">
        <v>0</v>
      </c>
      <c r="H25" s="10"/>
      <c r="I25" s="10"/>
      <c r="J25" s="10"/>
    </row>
    <row r="26" spans="1:10" ht="57" customHeight="1" x14ac:dyDescent="0.25">
      <c r="A26" s="19">
        <v>19</v>
      </c>
      <c r="B26" s="12" t="s">
        <v>36</v>
      </c>
      <c r="C26" s="67"/>
      <c r="D26" s="12"/>
      <c r="E26" s="13">
        <v>593366.06999999995</v>
      </c>
      <c r="F26" s="18">
        <v>0</v>
      </c>
      <c r="G26" s="18">
        <v>0</v>
      </c>
      <c r="H26" s="10"/>
      <c r="I26" s="10"/>
      <c r="J26" s="10"/>
    </row>
    <row r="27" spans="1:10" ht="75.75" customHeight="1" x14ac:dyDescent="0.25">
      <c r="A27" s="19">
        <v>20</v>
      </c>
      <c r="B27" s="12" t="s">
        <v>37</v>
      </c>
      <c r="C27" s="67"/>
      <c r="D27" s="12" t="s">
        <v>59</v>
      </c>
      <c r="E27" s="13">
        <v>2361400</v>
      </c>
      <c r="F27" s="18">
        <v>0</v>
      </c>
      <c r="G27" s="18">
        <v>0</v>
      </c>
      <c r="H27" s="10"/>
      <c r="I27" s="10"/>
      <c r="J27" s="10"/>
    </row>
    <row r="28" spans="1:10" ht="116.25" x14ac:dyDescent="0.25">
      <c r="A28" s="19">
        <v>21</v>
      </c>
      <c r="B28" s="12" t="s">
        <v>38</v>
      </c>
      <c r="C28" s="67"/>
      <c r="D28" s="12" t="s">
        <v>56</v>
      </c>
      <c r="E28" s="13">
        <v>20000</v>
      </c>
      <c r="F28" s="18">
        <v>0</v>
      </c>
      <c r="G28" s="18">
        <v>0</v>
      </c>
      <c r="H28" s="10"/>
      <c r="I28" s="10"/>
      <c r="J28" s="10"/>
    </row>
    <row r="29" spans="1:10" ht="69.75" x14ac:dyDescent="0.25">
      <c r="A29" s="30">
        <v>22</v>
      </c>
      <c r="B29" s="27" t="s">
        <v>19</v>
      </c>
      <c r="C29" s="67"/>
      <c r="D29" s="27" t="s">
        <v>57</v>
      </c>
      <c r="E29" s="31">
        <v>66433.572</v>
      </c>
      <c r="F29" s="33">
        <v>29479.63839</v>
      </c>
      <c r="G29" s="33">
        <v>29479.63839</v>
      </c>
      <c r="H29" s="32"/>
      <c r="I29" s="32"/>
      <c r="J29" s="32">
        <f>29479638.39/1000</f>
        <v>29479.63839</v>
      </c>
    </row>
    <row r="30" spans="1:10" ht="93" x14ac:dyDescent="0.25">
      <c r="A30" s="30">
        <v>23</v>
      </c>
      <c r="B30" s="27" t="s">
        <v>20</v>
      </c>
      <c r="C30" s="67"/>
      <c r="D30" s="27" t="s">
        <v>60</v>
      </c>
      <c r="E30" s="31">
        <v>72270.366263437798</v>
      </c>
      <c r="F30" s="33">
        <v>55329.428570000004</v>
      </c>
      <c r="G30" s="33">
        <v>55329.428570000004</v>
      </c>
      <c r="H30" s="32"/>
      <c r="I30" s="32"/>
      <c r="J30" s="32">
        <f>55329428.57/1000</f>
        <v>55329.428570000004</v>
      </c>
    </row>
    <row r="31" spans="1:10" ht="46.5" x14ac:dyDescent="0.25">
      <c r="A31" s="19">
        <v>24</v>
      </c>
      <c r="B31" s="27" t="s">
        <v>39</v>
      </c>
      <c r="C31" s="67"/>
      <c r="D31" s="27" t="s">
        <v>54</v>
      </c>
      <c r="E31" s="13">
        <v>11295</v>
      </c>
      <c r="F31" s="18">
        <v>0</v>
      </c>
      <c r="G31" s="18">
        <v>0</v>
      </c>
      <c r="H31" s="10"/>
      <c r="I31" s="10"/>
      <c r="J31" s="10"/>
    </row>
    <row r="32" spans="1:10" ht="46.5" x14ac:dyDescent="0.25">
      <c r="A32" s="30">
        <v>25</v>
      </c>
      <c r="B32" s="27" t="s">
        <v>40</v>
      </c>
      <c r="C32" s="67"/>
      <c r="D32" s="27" t="s">
        <v>61</v>
      </c>
      <c r="E32" s="31">
        <v>23437.611000000001</v>
      </c>
      <c r="F32" s="33">
        <v>7688.9107100000001</v>
      </c>
      <c r="G32" s="33">
        <v>7688.9107100000001</v>
      </c>
      <c r="H32" s="32"/>
      <c r="I32" s="32"/>
      <c r="J32" s="32">
        <f>7688910.71/1000</f>
        <v>7688.9107100000001</v>
      </c>
    </row>
    <row r="33" spans="1:10" ht="23.25" x14ac:dyDescent="0.25">
      <c r="A33" s="20"/>
      <c r="B33" s="12" t="s">
        <v>4</v>
      </c>
      <c r="C33" s="68"/>
      <c r="D33" s="12"/>
      <c r="E33" s="13">
        <v>9917532.4412369151</v>
      </c>
      <c r="F33" s="13">
        <v>1007142.1819399999</v>
      </c>
      <c r="G33" s="13">
        <v>1007142.1819399999</v>
      </c>
      <c r="H33" s="13">
        <f>SUM(H8:H32)</f>
        <v>0</v>
      </c>
      <c r="I33" s="13">
        <f>SUM(I8:I32)</f>
        <v>0</v>
      </c>
      <c r="J33" s="13">
        <f>SUM(J8:J32)</f>
        <v>1007142.1819399999</v>
      </c>
    </row>
    <row r="34" spans="1:10" ht="25.5" customHeight="1" x14ac:dyDescent="0.25">
      <c r="A34" s="51" t="s">
        <v>18</v>
      </c>
      <c r="B34" s="52" t="s">
        <v>5</v>
      </c>
      <c r="C34" s="52"/>
      <c r="D34" s="52"/>
      <c r="E34" s="52"/>
      <c r="F34" s="52"/>
      <c r="G34" s="53"/>
      <c r="H34" s="53"/>
      <c r="I34" s="53"/>
      <c r="J34" s="54"/>
    </row>
    <row r="35" spans="1:10" ht="69.75" x14ac:dyDescent="0.25">
      <c r="A35" s="21">
        <v>26</v>
      </c>
      <c r="B35" s="14" t="s">
        <v>41</v>
      </c>
      <c r="C35" s="39"/>
      <c r="D35" s="14" t="s">
        <v>61</v>
      </c>
      <c r="E35" s="15">
        <v>237000</v>
      </c>
      <c r="F35" s="18">
        <v>0</v>
      </c>
      <c r="G35" s="18">
        <v>0</v>
      </c>
      <c r="H35" s="10"/>
      <c r="I35" s="10"/>
      <c r="J35" s="10"/>
    </row>
    <row r="36" spans="1:10" ht="93" x14ac:dyDescent="0.25">
      <c r="A36" s="34">
        <v>27</v>
      </c>
      <c r="B36" s="28" t="s">
        <v>6</v>
      </c>
      <c r="C36" s="40"/>
      <c r="D36" s="38" t="s">
        <v>62</v>
      </c>
      <c r="E36" s="35">
        <v>37952.5</v>
      </c>
      <c r="F36" s="33">
        <v>15639.57833</v>
      </c>
      <c r="G36" s="33">
        <v>15639.57833</v>
      </c>
      <c r="H36" s="32"/>
      <c r="I36" s="32"/>
      <c r="J36" s="32">
        <f>15639578.33/1000</f>
        <v>15639.57833</v>
      </c>
    </row>
    <row r="37" spans="1:10" ht="69.75" x14ac:dyDescent="0.25">
      <c r="A37" s="34">
        <v>28</v>
      </c>
      <c r="B37" s="28" t="s">
        <v>7</v>
      </c>
      <c r="C37" s="40"/>
      <c r="D37" s="38" t="s">
        <v>62</v>
      </c>
      <c r="E37" s="35">
        <v>488352.88429999998</v>
      </c>
      <c r="F37" s="33">
        <v>2828.6953599999997</v>
      </c>
      <c r="G37" s="33">
        <v>2828.6953599999997</v>
      </c>
      <c r="H37" s="32"/>
      <c r="I37" s="32"/>
      <c r="J37" s="32">
        <f>2828695.36/1000</f>
        <v>2828.6953599999997</v>
      </c>
    </row>
    <row r="38" spans="1:10" ht="23.25" x14ac:dyDescent="0.25">
      <c r="A38" s="21">
        <v>29</v>
      </c>
      <c r="B38" s="28" t="s">
        <v>3</v>
      </c>
      <c r="C38" s="40"/>
      <c r="D38" s="38" t="s">
        <v>63</v>
      </c>
      <c r="E38" s="15">
        <v>1115570</v>
      </c>
      <c r="F38" s="18">
        <v>0</v>
      </c>
      <c r="G38" s="18">
        <v>0</v>
      </c>
      <c r="H38" s="10"/>
      <c r="I38" s="10"/>
      <c r="J38" s="10"/>
    </row>
    <row r="39" spans="1:10" ht="46.5" x14ac:dyDescent="0.25">
      <c r="A39" s="34">
        <v>30</v>
      </c>
      <c r="B39" s="28" t="s">
        <v>42</v>
      </c>
      <c r="C39" s="40"/>
      <c r="D39" s="38" t="s">
        <v>61</v>
      </c>
      <c r="E39" s="35">
        <v>413905.63481143198</v>
      </c>
      <c r="F39" s="33">
        <v>96735.497319999995</v>
      </c>
      <c r="G39" s="33">
        <v>96735.497319999995</v>
      </c>
      <c r="H39" s="32"/>
      <c r="I39" s="32"/>
      <c r="J39" s="32">
        <f>96735497.32/1000</f>
        <v>96735.497319999995</v>
      </c>
    </row>
    <row r="40" spans="1:10" ht="69.75" x14ac:dyDescent="0.25">
      <c r="A40" s="21">
        <v>31</v>
      </c>
      <c r="B40" s="28" t="s">
        <v>43</v>
      </c>
      <c r="C40" s="40"/>
      <c r="D40" s="38">
        <v>2015</v>
      </c>
      <c r="E40" s="15">
        <v>11000</v>
      </c>
      <c r="F40" s="18">
        <v>0</v>
      </c>
      <c r="G40" s="18">
        <v>0</v>
      </c>
      <c r="H40" s="10"/>
      <c r="I40" s="10"/>
      <c r="J40" s="10"/>
    </row>
    <row r="41" spans="1:10" ht="23.25" x14ac:dyDescent="0.25">
      <c r="A41" s="21"/>
      <c r="B41" s="26" t="s">
        <v>8</v>
      </c>
      <c r="C41" s="40"/>
      <c r="D41" s="26"/>
      <c r="E41" s="15">
        <v>2303781.0191114321</v>
      </c>
      <c r="F41" s="18">
        <v>115203.77101</v>
      </c>
      <c r="G41" s="18">
        <v>115203.77101</v>
      </c>
      <c r="H41" s="18">
        <f t="shared" ref="H41:I41" si="0">SUM(H35:H40)</f>
        <v>0</v>
      </c>
      <c r="I41" s="18">
        <f t="shared" si="0"/>
        <v>0</v>
      </c>
      <c r="J41" s="18">
        <f t="shared" ref="J41" si="1">SUM(J35:J40)</f>
        <v>115203.77101</v>
      </c>
    </row>
    <row r="42" spans="1:10" ht="46.5" x14ac:dyDescent="0.25">
      <c r="A42" s="21">
        <v>32</v>
      </c>
      <c r="B42" s="12" t="s">
        <v>9</v>
      </c>
      <c r="C42" s="40"/>
      <c r="D42" s="12"/>
      <c r="E42" s="15">
        <v>448776.35405999998</v>
      </c>
      <c r="F42" s="18">
        <v>113134.44008</v>
      </c>
      <c r="G42" s="18">
        <v>113134.44008</v>
      </c>
      <c r="H42" s="18"/>
      <c r="I42" s="18"/>
      <c r="J42" s="10">
        <v>113134.44008</v>
      </c>
    </row>
    <row r="43" spans="1:10" ht="23.25" x14ac:dyDescent="0.25">
      <c r="A43" s="22"/>
      <c r="B43" s="16" t="s">
        <v>10</v>
      </c>
      <c r="C43" s="41"/>
      <c r="D43" s="16"/>
      <c r="E43" s="17">
        <v>12670089.814408347</v>
      </c>
      <c r="F43" s="17">
        <v>1235480.3930299999</v>
      </c>
      <c r="G43" s="17">
        <v>1235480.3930299999</v>
      </c>
      <c r="H43" s="17">
        <f t="shared" ref="H43" si="2">H42+H41+H33</f>
        <v>0</v>
      </c>
      <c r="I43" s="17">
        <f t="shared" ref="I43" si="3">I42+I41+I33</f>
        <v>0</v>
      </c>
      <c r="J43" s="17">
        <f t="shared" ref="J43" si="4">J42+J41+J33</f>
        <v>1235480.3930299999</v>
      </c>
    </row>
    <row r="44" spans="1:10" ht="15.75" thickBot="1" x14ac:dyDescent="0.3">
      <c r="A44" s="23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5">
      <c r="H45" s="8"/>
      <c r="J45" s="9"/>
    </row>
    <row r="48" spans="1:10" x14ac:dyDescent="0.25">
      <c r="F48" s="9"/>
      <c r="G48" s="9"/>
    </row>
    <row r="50" spans="1:1" ht="15.75" x14ac:dyDescent="0.25">
      <c r="A50" s="7"/>
    </row>
    <row r="51" spans="1:1" ht="15.75" x14ac:dyDescent="0.25">
      <c r="A51" s="7"/>
    </row>
  </sheetData>
  <mergeCells count="14">
    <mergeCell ref="C35:C43"/>
    <mergeCell ref="E4:F5"/>
    <mergeCell ref="A1:F1"/>
    <mergeCell ref="B4:B6"/>
    <mergeCell ref="A7:J7"/>
    <mergeCell ref="A2:J2"/>
    <mergeCell ref="A34:J34"/>
    <mergeCell ref="G4:J4"/>
    <mergeCell ref="G5:G6"/>
    <mergeCell ref="H5:J5"/>
    <mergeCell ref="A4:A6"/>
    <mergeCell ref="C4:C6"/>
    <mergeCell ref="D4:D6"/>
    <mergeCell ref="C8:C33"/>
  </mergeCells>
  <pageMargins left="0.31496062992125984" right="0.31496062992125984" top="0.31496062992125984" bottom="0.31496062992125984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ИП</vt:lpstr>
      <vt:lpstr>Лист3</vt:lpstr>
      <vt:lpstr>'Исполнение ИП'!Заголовки_для_печати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Тауешбаева Жанар</cp:lastModifiedBy>
  <cp:lastPrinted>2015-09-07T09:03:24Z</cp:lastPrinted>
  <dcterms:created xsi:type="dcterms:W3CDTF">2014-01-22T04:50:54Z</dcterms:created>
  <dcterms:modified xsi:type="dcterms:W3CDTF">2015-09-07T10:40:06Z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