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-uteuliyeva\общая\Исполнение 2021г\Публичные слушания\на сайт\"/>
    </mc:Choice>
  </mc:AlternateContent>
  <bookViews>
    <workbookView xWindow="0" yWindow="0" windowWidth="28800" windowHeight="12435"/>
  </bookViews>
  <sheets>
    <sheet name="Приложение 5" sheetId="1" r:id="rId1"/>
  </sheets>
  <definedNames>
    <definedName name="_xlnm.Print_Titles" localSheetId="0">'Приложение 5'!$6:$6</definedName>
    <definedName name="_xlnm.Print_Area" localSheetId="0">'Приложение 5'!$A$1:$H$86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3" i="1" s="1"/>
  <c r="F51" i="1" s="1"/>
  <c r="E58" i="1"/>
  <c r="E53" i="1" s="1"/>
  <c r="E51" i="1" s="1"/>
  <c r="F31" i="1"/>
  <c r="E31" i="1"/>
  <c r="F27" i="1"/>
  <c r="F25" i="1" s="1"/>
  <c r="E27" i="1"/>
  <c r="E25" i="1" s="1"/>
  <c r="F17" i="1"/>
  <c r="E17" i="1"/>
  <c r="F12" i="1"/>
  <c r="E12" i="1"/>
  <c r="E10" i="1" l="1"/>
  <c r="E79" i="1" s="1"/>
  <c r="E80" i="1" s="1"/>
  <c r="E85" i="1" s="1"/>
  <c r="F10" i="1"/>
  <c r="F79" i="1" s="1"/>
  <c r="F80" i="1" l="1"/>
  <c r="F85" i="1" s="1"/>
</calcChain>
</file>

<file path=xl/sharedStrings.xml><?xml version="1.0" encoding="utf-8"?>
<sst xmlns="http://schemas.openxmlformats.org/spreadsheetml/2006/main" count="284" uniqueCount="158">
  <si>
    <t>№ п/п</t>
  </si>
  <si>
    <t>Наименование показателей тарифной сметы</t>
  </si>
  <si>
    <t>Единица измерения</t>
  </si>
  <si>
    <t>I</t>
  </si>
  <si>
    <t>Затраты на производство товаров и предоставление услуг, всего</t>
  </si>
  <si>
    <t>в том числе:</t>
  </si>
  <si>
    <t>Материальные затраты, всего</t>
  </si>
  <si>
    <t>тыс. тенге</t>
  </si>
  <si>
    <t>1.1.</t>
  </si>
  <si>
    <t>сырье и материалы</t>
  </si>
  <si>
    <t>1.2.</t>
  </si>
  <si>
    <t>горюче-смазочные материалы</t>
  </si>
  <si>
    <t>1.3.</t>
  </si>
  <si>
    <t>энергия</t>
  </si>
  <si>
    <t>Расходы на оплату труда, всего</t>
  </si>
  <si>
    <t>2.1.</t>
  </si>
  <si>
    <t>заработная плата производственного персонала</t>
  </si>
  <si>
    <t>2.2.</t>
  </si>
  <si>
    <t xml:space="preserve">социальный налог </t>
  </si>
  <si>
    <t>2.3.</t>
  </si>
  <si>
    <t>ОСМС</t>
  </si>
  <si>
    <t>2.4.</t>
  </si>
  <si>
    <t>Обязательные профессиональные пенсионные взносы</t>
  </si>
  <si>
    <t>Амортизация</t>
  </si>
  <si>
    <t>Ремонт</t>
  </si>
  <si>
    <t>Прочие затраты, всего</t>
  </si>
  <si>
    <t>5.1.</t>
  </si>
  <si>
    <t>Покупка электрической энергии</t>
  </si>
  <si>
    <t>5.1.1.</t>
  </si>
  <si>
    <t xml:space="preserve">Затраты на нормативные потери </t>
  </si>
  <si>
    <t>5.1.2.</t>
  </si>
  <si>
    <t>Покупка услуги по обеспечению готовности электрической мощности к несению нагрузки</t>
  </si>
  <si>
    <t>5.2.</t>
  </si>
  <si>
    <t>Налоги (экологические платежи)</t>
  </si>
  <si>
    <t>5.3.</t>
  </si>
  <si>
    <t>Услуги сторонних организаций, всего</t>
  </si>
  <si>
    <t>5.3.1.</t>
  </si>
  <si>
    <t>страхование</t>
  </si>
  <si>
    <t>5.3.2.</t>
  </si>
  <si>
    <t xml:space="preserve">холодное водоснабжение и канализация </t>
  </si>
  <si>
    <t>5.3.3.</t>
  </si>
  <si>
    <t>услуги связи</t>
  </si>
  <si>
    <t>5.3.4.</t>
  </si>
  <si>
    <t xml:space="preserve">экспертизы и исследования </t>
  </si>
  <si>
    <t>5.3.5.</t>
  </si>
  <si>
    <t xml:space="preserve">дезинфекция, санобработка </t>
  </si>
  <si>
    <t>5.3.6.</t>
  </si>
  <si>
    <t>автоматизация производства</t>
  </si>
  <si>
    <t>5.3.7.</t>
  </si>
  <si>
    <t>обслуживание вычислительной техники</t>
  </si>
  <si>
    <t>5.3.8.</t>
  </si>
  <si>
    <t xml:space="preserve">командировочные расходы </t>
  </si>
  <si>
    <t>5.3.9.</t>
  </si>
  <si>
    <t xml:space="preserve">расходы по охране труда </t>
  </si>
  <si>
    <t>5.3.10</t>
  </si>
  <si>
    <t xml:space="preserve">услуги по поверке приборов </t>
  </si>
  <si>
    <t>5.3.11</t>
  </si>
  <si>
    <t xml:space="preserve">расходы по подготовке кадров </t>
  </si>
  <si>
    <t>5.3.12</t>
  </si>
  <si>
    <t>услуги организации балансирования  энергии</t>
  </si>
  <si>
    <t>5.3.13</t>
  </si>
  <si>
    <t>5.3.14</t>
  </si>
  <si>
    <t xml:space="preserve">арендная плата </t>
  </si>
  <si>
    <t>5.3.15</t>
  </si>
  <si>
    <t xml:space="preserve">услуги вневедомственной и пожарной охраны </t>
  </si>
  <si>
    <t>5.3.16</t>
  </si>
  <si>
    <t>промышленная безопасность на транспорте</t>
  </si>
  <si>
    <t>переоформление документов</t>
  </si>
  <si>
    <t>5.4</t>
  </si>
  <si>
    <t xml:space="preserve">Регулирование частоты </t>
  </si>
  <si>
    <t>5.5</t>
  </si>
  <si>
    <t>Услуга по передаче электрической энергии по сетям АО "KEGOC"</t>
  </si>
  <si>
    <t>II</t>
  </si>
  <si>
    <t>Расходы периода, всего</t>
  </si>
  <si>
    <t>Общие и административные расходы, всего</t>
  </si>
  <si>
    <t>6.1</t>
  </si>
  <si>
    <t>Заработная плата административного персонала</t>
  </si>
  <si>
    <t>6.2</t>
  </si>
  <si>
    <t>Социальный налог</t>
  </si>
  <si>
    <t>6.3</t>
  </si>
  <si>
    <t>6.4</t>
  </si>
  <si>
    <t>6.5</t>
  </si>
  <si>
    <t>Налоги</t>
  </si>
  <si>
    <t>Прочие расходы, всего</t>
  </si>
  <si>
    <t xml:space="preserve">в том числе: </t>
  </si>
  <si>
    <t>командировочные расходы</t>
  </si>
  <si>
    <t>коммунальные услуги</t>
  </si>
  <si>
    <t>консалтинговые, аудиторские услуги</t>
  </si>
  <si>
    <t>услуги банка</t>
  </si>
  <si>
    <t xml:space="preserve">вспомогательные материалы </t>
  </si>
  <si>
    <t xml:space="preserve">амортизация </t>
  </si>
  <si>
    <t>обслуживание оргтехники</t>
  </si>
  <si>
    <t>услуги вневедомственной и пожарной охраны</t>
  </si>
  <si>
    <t>нотариальные услуги</t>
  </si>
  <si>
    <t>услуги дезинфекции и санитарной обработки</t>
  </si>
  <si>
    <t xml:space="preserve">почтовые расходы </t>
  </si>
  <si>
    <t xml:space="preserve">подготовка кадров </t>
  </si>
  <si>
    <t>плата за пользование земельными участками</t>
  </si>
  <si>
    <t>периодические издания</t>
  </si>
  <si>
    <t>Расходы на выплату вознаграждений</t>
  </si>
  <si>
    <t>III</t>
  </si>
  <si>
    <t xml:space="preserve">Всего затрат </t>
  </si>
  <si>
    <t>IV</t>
  </si>
  <si>
    <t>Прибыль</t>
  </si>
  <si>
    <t>V</t>
  </si>
  <si>
    <t>Всего доходов</t>
  </si>
  <si>
    <t>VI</t>
  </si>
  <si>
    <t>Объем оказываемых услуг</t>
  </si>
  <si>
    <t>тыс/кВтч</t>
  </si>
  <si>
    <t>VII</t>
  </si>
  <si>
    <t>Нормативные технические потери</t>
  </si>
  <si>
    <t>%</t>
  </si>
  <si>
    <t>VIII</t>
  </si>
  <si>
    <t>Тариф (без НДС)</t>
  </si>
  <si>
    <t>Тенге / кВтч.</t>
  </si>
  <si>
    <t>Предусмотрено в утвержденной тарифной смете</t>
  </si>
  <si>
    <t>Фактически сложившиеся показатели тарифной сметы</t>
  </si>
  <si>
    <t>Отклонение, в %</t>
  </si>
  <si>
    <t xml:space="preserve">Причины отклонений  </t>
  </si>
  <si>
    <t>В пределах допустимых значений утвержденных тарифной сметой.</t>
  </si>
  <si>
    <t>Отклонение связано с ростом цен на товары.  Для эффективного функционирования Компании на производственные нужды и для выполнения эксплуатационных работ  АО "АЖК" проведен закуп ТМЦ в необходимом количестве, за счет экономии , сложившейся по закупочным процедурам по другим статьям затрат.</t>
  </si>
  <si>
    <t>Учитывается по фактическим начислениям</t>
  </si>
  <si>
    <t xml:space="preserve">Отклонение в связи с развитием корпоративной сотовой связи, переходом на выгодные тарифы сотовых операторов и развитие IP телефонии в областных РЭС-ах, переводом звонков в режим whats app, переходом на проведение селекторных совещаний через приложение ZOOM, а также карантинные меры (удаленный режим работы). Также в связи с увеличением приборов учета с автоматической передачей данных показаниям и приборов учета снизились затраты по технологической связи снятия показаний приборов учета контролерами. </t>
  </si>
  <si>
    <t>Отклонение стоимости услуг связано с увеличением фактического объема потребления АО "АЖК", а также тарифа на услуги АО "KEGOC" с 01.11.2021г. Тариф в утвержденной тарифной смете на 2021 год утвержден 0,086 тенге/кВтч, а фактический тариф за расчетный период составил 0,090 тенге/кВтч (Приказ КРЕМ МНЭ РК от 16.08.2021 №79-ОД ).Фактический объем услуг по организации балансирования производства-потребления электрической энергии складывается из фактического потребления АО «АЖК», т.е. суммарного объема покупки э/э на компенсацию потерь и объема покупки электроэнергии на хозяйственные нужды.</t>
  </si>
  <si>
    <t>С 04.11.2021г. по 31.12. 2021г., в связи с полным исчерпанием пропускной способности транзита Север-Юг Казахстана (перегруз транзита), отсутствовала техническая возможность по поставке регулирующей мощности от северных энергоисточников, в том числе от ТОО "ЭГРЭС-1" для южных потребителей, в том числе для АО "АЖК" и ТОО "АлматыЭнергоСбыт". Таким образом, в данный период услуги по регулированию мощности от ТОО "ЭГРЭС-1" для АО "АЖК" не оказывались.</t>
  </si>
  <si>
    <t xml:space="preserve">Отклонение связано с увеличением объема электрической энергии с шин Капшагайской ГЭС, отпущенному АО «АЖК», а также ростом тарифа на услуги. Тариф в утвержденной тарифной смете на 2021 год на услугу утвержден в размере 2,448 тенге/кВтч, а фактический тариф на услугу составил 2,540 тенге/кВтч (Приказ КРЕМ МНЭ РК от от 16.08.2021 №79-ОД ). </t>
  </si>
  <si>
    <t>6.5.1</t>
  </si>
  <si>
    <t>6.5.2</t>
  </si>
  <si>
    <t>6.5.3</t>
  </si>
  <si>
    <t>Отклонение в связи с использованием корпоративной сотовой связи, предоставлением более низких тарифов сотовых операторов, предоставлением поставщиками услуг скидок и развитием IP телефонии.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</si>
  <si>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</si>
  <si>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</si>
  <si>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</si>
  <si>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</si>
  <si>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</si>
  <si>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</si>
  <si>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</si>
  <si>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</si>
  <si>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Отклонение в связи с отсутствием необходимости проведения полного технического обслуживания 1 автомашины (на автомашине 033DR02 не произведена замена тормозных колодок, так как не было износа данного узла).</t>
  </si>
  <si>
    <t>6.5.12</t>
  </si>
  <si>
    <t>6.5.13</t>
  </si>
  <si>
    <t>6.5.14</t>
  </si>
  <si>
    <t>Отклонение в связи со снижением цены на услуги, а также с частичным переводом персонала на дистанционную форму работы из-за действия карантина по «COVID».</t>
  </si>
  <si>
    <t>6.5.15</t>
  </si>
  <si>
    <t>Отклонение в связи с отказом АО "АЖК"  в октябре 2021г. от курьерских услуг, из-за некачественного оказания услуг, также повлияла неблагоприятная эпидемиологическая ситуация в городе Алматы и карантинные мероприятия, связанные с «COVID».</t>
  </si>
  <si>
    <t>6.5.16</t>
  </si>
  <si>
    <t>6.5.17</t>
  </si>
  <si>
    <t>6.5.18</t>
  </si>
  <si>
    <t>Увеличение прибыли в связи с ростом дохода от регулируемой деятельности, вледствии роста объема передачи электроэнергии.</t>
  </si>
  <si>
    <t xml:space="preserve">Рост дохода от регулируемых услуг за счет роста объема передачи электроэнергии. Причины роста объемов передачи электрической энергии: температурный фактор, рост экономической активности в малом и среднем бизнесе.
</t>
  </si>
  <si>
    <t>Форма 2</t>
  </si>
  <si>
    <t>Приложения 5</t>
  </si>
  <si>
    <t>к Правилам осуществления деятельности субъектами естественных монополий</t>
  </si>
  <si>
    <t>Информация об исполнении утвержденной тарифной сметы</t>
  </si>
  <si>
    <t>АО «Алатау Жарық Компаниясы» по предоставлению услуги по передаче электрической энергии на 2021 год по итогам 2021 года</t>
  </si>
  <si>
    <t>При росте объема электроэнергии, поступившего в сеть АО «АЖК»,  соответственно увеличивается абсолютная величина нормативных потерь. Показатель в пределах допустимых значений утвержденной тарифной сметой.</t>
  </si>
  <si>
    <t>Тариф АО "АЖК" составил:  с 1 января 2021г. - 6,04 тенге/кВт.ч.,    с 1 июня  2021 г. - 6,09 тенге/кВт.ч. (в связи с изменением стоимости стратегического товара - электрической энергии тарифа АО «АлЭС с 01.04.2021г.).      Средний тариф по 2021г. составил - 6,07 тенге/кВтч.</t>
  </si>
  <si>
    <t xml:space="preserve">Отклонение связано с увеличением заработной платы сотрудникам АО «АЖК» (за зачисление Банком взымается комиссия в размере 0,01% от суммы зачисления), с изменением ставки вознаграждения за пользование ранее выданными и вновь выдаваемыми банковскими вкладами ( за изменение условий финансирования взимается комиссия 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</si>
</sst>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  <numFmt numFmtId="166" formatCode="_-* #,##0.0\ _₽_-;\-* #,##0.0\ _₽_-;_-* &quot;-&quot;??\ _₽_-;_-@_-"/>
    <numFmt numFmtId="167" formatCode="_-* #,##0\ _₽_-;\-* #,##0\ _₽_-;_-* &quot;-&quot;????\ _₽_-;_-@_-"/>
    <numFmt numFmtId="168" formatCode="_-* #,##0.000\ _₽_-;\-* #,##0.0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3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9" fontId="4" fillId="0" borderId="2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left" vertical="top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9" fontId="2" fillId="0" borderId="2" xfId="2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16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165" fontId="2" fillId="0" borderId="2" xfId="2" applyNumberFormat="1" applyFont="1" applyFill="1" applyBorder="1" applyAlignment="1">
      <alignment horizontal="center" vertical="center" wrapText="1"/>
    </xf>
    <xf numFmtId="9" fontId="4" fillId="0" borderId="0" xfId="2" applyFont="1" applyFill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left" vertical="center" wrapText="1"/>
    </xf>
    <xf numFmtId="9" fontId="2" fillId="0" borderId="2" xfId="2" applyNumberFormat="1" applyFont="1" applyFill="1" applyBorder="1" applyAlignment="1">
      <alignment horizontal="center" vertical="center" wrapText="1"/>
    </xf>
    <xf numFmtId="10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6" fontId="2" fillId="0" borderId="0" xfId="1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164" fontId="2" fillId="0" borderId="2" xfId="2" applyNumberFormat="1" applyFont="1" applyFill="1" applyBorder="1" applyAlignment="1">
      <alignment horizontal="left" vertical="center" wrapText="1"/>
    </xf>
    <xf numFmtId="165" fontId="4" fillId="0" borderId="2" xfId="2" applyNumberFormat="1" applyFont="1" applyFill="1" applyBorder="1" applyAlignment="1">
      <alignment horizontal="center" vertical="center" wrapText="1"/>
    </xf>
    <xf numFmtId="9" fontId="4" fillId="0" borderId="2" xfId="2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 wrapText="1"/>
    </xf>
    <xf numFmtId="10" fontId="2" fillId="0" borderId="2" xfId="2" applyNumberFormat="1" applyFont="1" applyFill="1" applyBorder="1" applyAlignment="1">
      <alignment horizontal="left" vertical="center" wrapText="1"/>
    </xf>
    <xf numFmtId="10" fontId="4" fillId="0" borderId="0" xfId="0" applyNumberFormat="1" applyFont="1" applyFill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3" fontId="8" fillId="0" borderId="0" xfId="1" applyFont="1" applyFill="1" applyAlignment="1">
      <alignment horizontal="center" vertical="center" wrapText="1"/>
    </xf>
    <xf numFmtId="43" fontId="8" fillId="0" borderId="0" xfId="1" applyFont="1" applyFill="1" applyAlignment="1">
      <alignment horizontal="left" vertical="top" wrapText="1"/>
    </xf>
    <xf numFmtId="43" fontId="8" fillId="0" borderId="0" xfId="1" applyFont="1" applyFill="1" applyAlignment="1">
      <alignment vertical="center" wrapText="1"/>
    </xf>
    <xf numFmtId="43" fontId="5" fillId="0" borderId="0" xfId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left" vertical="top" wrapText="1"/>
    </xf>
    <xf numFmtId="43" fontId="5" fillId="0" borderId="0" xfId="1" applyFont="1" applyFill="1" applyBorder="1" applyAlignment="1">
      <alignment vertical="center" wrapText="1"/>
    </xf>
    <xf numFmtId="43" fontId="9" fillId="0" borderId="0" xfId="1" applyFont="1" applyFill="1" applyAlignment="1">
      <alignment horizontal="center" vertical="center" wrapText="1"/>
    </xf>
    <xf numFmtId="43" fontId="5" fillId="0" borderId="0" xfId="1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center" vertical="center" wrapText="1"/>
    </xf>
    <xf numFmtId="43" fontId="10" fillId="0" borderId="0" xfId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43" fontId="7" fillId="0" borderId="0" xfId="1" applyFont="1" applyFill="1" applyAlignment="1">
      <alignment horizontal="left" vertical="top" wrapText="1"/>
    </xf>
    <xf numFmtId="43" fontId="10" fillId="0" borderId="0" xfId="1" applyFont="1" applyFill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10" fontId="2" fillId="0" borderId="0" xfId="2" applyNumberFormat="1" applyFont="1" applyFill="1" applyAlignment="1">
      <alignment horizontal="center" vertical="center" wrapText="1"/>
    </xf>
    <xf numFmtId="167" fontId="10" fillId="0" borderId="0" xfId="0" applyNumberFormat="1" applyFont="1" applyFill="1" applyAlignment="1">
      <alignment horizontal="center" vertical="center" wrapText="1"/>
    </xf>
    <xf numFmtId="167" fontId="7" fillId="0" borderId="0" xfId="0" applyNumberFormat="1" applyFont="1" applyFill="1" applyAlignment="1">
      <alignment horizontal="left" vertical="top" wrapText="1"/>
    </xf>
    <xf numFmtId="167" fontId="10" fillId="0" borderId="0" xfId="0" applyNumberFormat="1" applyFont="1" applyFill="1" applyAlignment="1">
      <alignment horizontal="right" vertical="center" wrapText="1"/>
    </xf>
    <xf numFmtId="43" fontId="4" fillId="0" borderId="0" xfId="1" applyFont="1" applyFill="1" applyAlignment="1">
      <alignment horizontal="center" vertical="center" wrapText="1"/>
    </xf>
    <xf numFmtId="43" fontId="4" fillId="0" borderId="0" xfId="0" applyNumberFormat="1" applyFont="1" applyFill="1" applyAlignment="1">
      <alignment horizontal="center" vertical="center" wrapText="1"/>
    </xf>
    <xf numFmtId="43" fontId="2" fillId="0" borderId="0" xfId="0" applyNumberFormat="1" applyFont="1" applyFill="1" applyAlignment="1">
      <alignment horizontal="left" vertical="top" wrapText="1"/>
    </xf>
    <xf numFmtId="43" fontId="4" fillId="0" borderId="0" xfId="0" applyNumberFormat="1" applyFont="1" applyFill="1" applyAlignment="1">
      <alignment vertical="center" wrapText="1"/>
    </xf>
    <xf numFmtId="43" fontId="2" fillId="0" borderId="0" xfId="1" applyFont="1" applyFill="1" applyAlignment="1">
      <alignment horizontal="center" vertical="center" wrapText="1"/>
    </xf>
    <xf numFmtId="43" fontId="2" fillId="0" borderId="0" xfId="1" applyFont="1" applyFill="1" applyAlignment="1">
      <alignment horizontal="left" vertical="top" wrapText="1"/>
    </xf>
    <xf numFmtId="43" fontId="4" fillId="0" borderId="0" xfId="1" applyFont="1" applyFill="1" applyAlignment="1">
      <alignment vertical="center" wrapText="1"/>
    </xf>
    <xf numFmtId="43" fontId="2" fillId="0" borderId="0" xfId="1" applyFont="1" applyFill="1" applyAlignment="1">
      <alignment vertical="center" wrapText="1"/>
    </xf>
    <xf numFmtId="43" fontId="2" fillId="0" borderId="0" xfId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left" vertical="top" wrapText="1"/>
    </xf>
    <xf numFmtId="43" fontId="2" fillId="0" borderId="0" xfId="1" applyFont="1" applyFill="1" applyBorder="1" applyAlignment="1">
      <alignment vertical="center" wrapText="1"/>
    </xf>
    <xf numFmtId="168" fontId="2" fillId="0" borderId="0" xfId="1" applyNumberFormat="1" applyFont="1" applyFill="1" applyAlignment="1">
      <alignment horizontal="center" vertical="center" wrapText="1"/>
    </xf>
    <xf numFmtId="168" fontId="2" fillId="0" borderId="0" xfId="1" applyNumberFormat="1" applyFont="1" applyFill="1" applyAlignment="1">
      <alignment horizontal="left" vertical="top" wrapText="1"/>
    </xf>
    <xf numFmtId="43" fontId="2" fillId="0" borderId="0" xfId="1" applyNumberFormat="1" applyFont="1" applyFill="1" applyAlignment="1">
      <alignment horizontal="center" vertical="center" wrapText="1"/>
    </xf>
    <xf numFmtId="43" fontId="2" fillId="0" borderId="0" xfId="1" applyNumberFormat="1" applyFont="1" applyFill="1" applyAlignment="1">
      <alignment horizontal="left" vertical="top" wrapText="1"/>
    </xf>
    <xf numFmtId="43" fontId="2" fillId="0" borderId="0" xfId="0" applyNumberFormat="1" applyFont="1" applyFill="1" applyAlignment="1">
      <alignment horizontal="center" vertical="center" wrapText="1"/>
    </xf>
    <xf numFmtId="43" fontId="2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left" vertical="top" wrapText="1"/>
    </xf>
    <xf numFmtId="49" fontId="2" fillId="0" borderId="2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164" fontId="2" fillId="0" borderId="4" xfId="2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4">
    <cellStyle name="Обычный" xfId="0" builtinId="0"/>
    <cellStyle name="Процентный" xfId="2" builtinId="5"/>
    <cellStyle name="Финансовый" xfId="1" builtinId="3"/>
    <cellStyle name="Финансовый 3 2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157"/>
  <sheetViews>
    <sheetView tabSelected="1" view="pageBreakPreview" zoomScale="60" zoomScaleNormal="70" workbookViewId="0">
      <pane xSplit="3" ySplit="9" topLeftCell="D64" activePane="bottomRight" state="frozen"/>
      <selection pane="topRight" activeCell="D1" sqref="D1"/>
      <selection pane="bottomLeft" activeCell="A13" sqref="A13"/>
      <selection pane="bottomRight" activeCell="H64" sqref="H64"/>
    </sheetView>
  </sheetViews>
  <sheetFormatPr defaultColWidth="9.140625" defaultRowHeight="15.75" x14ac:dyDescent="0.25"/>
  <cols>
    <col min="1" max="1" width="9.140625" style="1"/>
    <col min="2" max="2" width="8.28515625" style="1" customWidth="1"/>
    <col min="3" max="3" width="41.28515625" style="89" customWidth="1"/>
    <col min="4" max="4" width="14.7109375" style="3" customWidth="1"/>
    <col min="5" max="5" width="26" style="3" customWidth="1"/>
    <col min="6" max="6" width="26.7109375" style="3" customWidth="1"/>
    <col min="7" max="7" width="16.140625" style="1" customWidth="1"/>
    <col min="8" max="8" width="83.42578125" style="2" customWidth="1"/>
    <col min="9" max="9" width="24" style="1" customWidth="1"/>
    <col min="10" max="11" width="13.85546875" style="1" customWidth="1"/>
    <col min="12" max="12" width="14" style="1" customWidth="1"/>
    <col min="13" max="13" width="9.140625" style="1"/>
    <col min="14" max="14" width="13.140625" style="1" customWidth="1"/>
    <col min="15" max="15" width="14.85546875" style="1" customWidth="1"/>
    <col min="16" max="17" width="9.140625" style="1"/>
    <col min="18" max="18" width="13.85546875" style="1" bestFit="1" customWidth="1"/>
    <col min="19" max="16384" width="9.140625" style="1"/>
  </cols>
  <sheetData>
    <row r="1" spans="2:12" s="82" customFormat="1" ht="16.5" x14ac:dyDescent="0.25">
      <c r="C1" s="86"/>
      <c r="D1" s="84"/>
      <c r="E1" s="84"/>
      <c r="F1" s="84"/>
      <c r="H1" s="85" t="s">
        <v>150</v>
      </c>
    </row>
    <row r="2" spans="2:12" s="82" customFormat="1" ht="16.5" x14ac:dyDescent="0.25">
      <c r="D2" s="84"/>
      <c r="E2" s="84"/>
      <c r="F2" s="84"/>
      <c r="H2" s="85" t="s">
        <v>151</v>
      </c>
    </row>
    <row r="3" spans="2:12" s="82" customFormat="1" ht="33" x14ac:dyDescent="0.25">
      <c r="D3" s="84"/>
      <c r="E3" s="84"/>
      <c r="F3" s="84"/>
      <c r="H3" s="83" t="s">
        <v>152</v>
      </c>
    </row>
    <row r="4" spans="2:12" s="82" customFormat="1" ht="16.5" x14ac:dyDescent="0.25">
      <c r="D4" s="84"/>
      <c r="E4" s="84"/>
      <c r="F4" s="84"/>
      <c r="H4" s="83"/>
    </row>
    <row r="5" spans="2:12" s="82" customFormat="1" ht="16.5" x14ac:dyDescent="0.25">
      <c r="C5" s="93" t="s">
        <v>153</v>
      </c>
      <c r="D5" s="93"/>
      <c r="E5" s="93"/>
      <c r="F5" s="93"/>
      <c r="G5" s="93"/>
      <c r="H5" s="93"/>
      <c r="I5" s="93"/>
    </row>
    <row r="6" spans="2:12" s="82" customFormat="1" ht="16.5" x14ac:dyDescent="0.25">
      <c r="C6" s="93" t="s">
        <v>154</v>
      </c>
      <c r="D6" s="93"/>
      <c r="E6" s="93"/>
      <c r="F6" s="93"/>
      <c r="G6" s="93"/>
      <c r="H6" s="93"/>
      <c r="I6" s="93"/>
    </row>
    <row r="7" spans="2:12" x14ac:dyDescent="0.25">
      <c r="B7" s="94"/>
      <c r="C7" s="94"/>
      <c r="D7" s="94"/>
      <c r="E7" s="94"/>
      <c r="F7" s="5"/>
    </row>
    <row r="8" spans="2:12" s="6" customFormat="1" ht="77.25" customHeight="1" x14ac:dyDescent="0.25">
      <c r="B8" s="7" t="s">
        <v>0</v>
      </c>
      <c r="C8" s="7" t="s">
        <v>1</v>
      </c>
      <c r="D8" s="7" t="s">
        <v>2</v>
      </c>
      <c r="E8" s="8" t="s">
        <v>115</v>
      </c>
      <c r="F8" s="8" t="s">
        <v>116</v>
      </c>
      <c r="G8" s="9" t="s">
        <v>117</v>
      </c>
      <c r="H8" s="8" t="s">
        <v>118</v>
      </c>
      <c r="I8" s="10"/>
    </row>
    <row r="9" spans="2:12" s="3" customFormat="1" x14ac:dyDescent="0.25"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2">
        <v>7</v>
      </c>
      <c r="I9" s="13"/>
    </row>
    <row r="10" spans="2:12" s="14" customFormat="1" ht="31.5" customHeight="1" x14ac:dyDescent="0.25">
      <c r="B10" s="8" t="s">
        <v>3</v>
      </c>
      <c r="C10" s="42" t="s">
        <v>4</v>
      </c>
      <c r="D10" s="8" t="s">
        <v>7</v>
      </c>
      <c r="E10" s="15">
        <f>E12+E17+E23+E24+E25+E49+E50</f>
        <v>37112467.857419007</v>
      </c>
      <c r="F10" s="15">
        <f>F12+F17+F23+F24+F25+F49+F50</f>
        <v>37558743.201779224</v>
      </c>
      <c r="G10" s="16">
        <v>1.2024927762678939E-2</v>
      </c>
      <c r="H10" s="17" t="s">
        <v>119</v>
      </c>
      <c r="I10" s="18"/>
      <c r="K10" s="19"/>
      <c r="L10" s="20"/>
    </row>
    <row r="11" spans="2:12" s="14" customFormat="1" ht="16.5" customHeight="1" x14ac:dyDescent="0.25">
      <c r="B11" s="8"/>
      <c r="C11" s="42" t="s">
        <v>5</v>
      </c>
      <c r="D11" s="8"/>
      <c r="E11" s="15"/>
      <c r="F11" s="15"/>
      <c r="G11" s="21"/>
      <c r="H11" s="17"/>
      <c r="I11" s="18"/>
      <c r="K11" s="19"/>
      <c r="L11" s="20"/>
    </row>
    <row r="12" spans="2:12" ht="16.5" customHeight="1" x14ac:dyDescent="0.25">
      <c r="B12" s="11">
        <v>1</v>
      </c>
      <c r="C12" s="42" t="s">
        <v>6</v>
      </c>
      <c r="D12" s="11" t="s">
        <v>7</v>
      </c>
      <c r="E12" s="22">
        <f>E14+E15+E16</f>
        <v>788796.56690054375</v>
      </c>
      <c r="F12" s="22">
        <f>F14+F15+F16</f>
        <v>812635.49608806474</v>
      </c>
      <c r="G12" s="21">
        <v>3.0221897746325554E-2</v>
      </c>
      <c r="H12" s="17" t="s">
        <v>119</v>
      </c>
      <c r="I12" s="18"/>
      <c r="K12" s="19"/>
      <c r="L12" s="20"/>
    </row>
    <row r="13" spans="2:12" ht="16.5" customHeight="1" x14ac:dyDescent="0.25">
      <c r="B13" s="11"/>
      <c r="C13" s="32" t="s">
        <v>5</v>
      </c>
      <c r="D13" s="11"/>
      <c r="E13" s="22"/>
      <c r="F13" s="22"/>
      <c r="G13" s="21"/>
      <c r="H13" s="17"/>
      <c r="I13" s="18"/>
      <c r="K13" s="19"/>
      <c r="L13" s="20"/>
    </row>
    <row r="14" spans="2:12" ht="63.75" customHeight="1" x14ac:dyDescent="0.25">
      <c r="B14" s="23" t="s">
        <v>8</v>
      </c>
      <c r="C14" s="32" t="s">
        <v>9</v>
      </c>
      <c r="D14" s="11" t="s">
        <v>7</v>
      </c>
      <c r="E14" s="22">
        <v>146556.20997943374</v>
      </c>
      <c r="F14" s="22">
        <v>155976.87570021508</v>
      </c>
      <c r="G14" s="21">
        <v>6.4280222053390679E-2</v>
      </c>
      <c r="H14" s="90" t="s">
        <v>120</v>
      </c>
      <c r="I14" s="18"/>
      <c r="J14" s="24"/>
      <c r="K14" s="19"/>
      <c r="L14" s="20"/>
    </row>
    <row r="15" spans="2:12" ht="16.5" customHeight="1" x14ac:dyDescent="0.25">
      <c r="B15" s="23" t="s">
        <v>10</v>
      </c>
      <c r="C15" s="32" t="s">
        <v>11</v>
      </c>
      <c r="D15" s="11" t="s">
        <v>7</v>
      </c>
      <c r="E15" s="22">
        <v>516769.81305</v>
      </c>
      <c r="F15" s="22">
        <v>527045.92182767321</v>
      </c>
      <c r="G15" s="21">
        <v>1.9885272936170706E-2</v>
      </c>
      <c r="H15" s="17" t="s">
        <v>119</v>
      </c>
      <c r="I15" s="18"/>
      <c r="K15" s="19"/>
      <c r="L15" s="20"/>
    </row>
    <row r="16" spans="2:12" ht="16.5" customHeight="1" x14ac:dyDescent="0.25">
      <c r="B16" s="23" t="s">
        <v>12</v>
      </c>
      <c r="C16" s="32" t="s">
        <v>13</v>
      </c>
      <c r="D16" s="11" t="s">
        <v>7</v>
      </c>
      <c r="E16" s="22">
        <v>125470.54387110993</v>
      </c>
      <c r="F16" s="22">
        <v>129612.69856017642</v>
      </c>
      <c r="G16" s="21">
        <v>3.3012965125277072E-2</v>
      </c>
      <c r="H16" s="17" t="s">
        <v>119</v>
      </c>
      <c r="I16" s="18"/>
      <c r="K16" s="19"/>
      <c r="L16" s="20"/>
    </row>
    <row r="17" spans="2:18" s="14" customFormat="1" ht="16.5" customHeight="1" x14ac:dyDescent="0.25">
      <c r="B17" s="8">
        <v>2</v>
      </c>
      <c r="C17" s="42" t="s">
        <v>14</v>
      </c>
      <c r="D17" s="8" t="s">
        <v>7</v>
      </c>
      <c r="E17" s="15">
        <f>E19+E20+E21+E22</f>
        <v>10664804.524559075</v>
      </c>
      <c r="F17" s="15">
        <f>F19+F20+F21+F22</f>
        <v>10750968.358035132</v>
      </c>
      <c r="G17" s="16">
        <v>8.0792698335572233E-3</v>
      </c>
      <c r="H17" s="17"/>
      <c r="I17" s="18"/>
      <c r="K17" s="19"/>
      <c r="L17" s="20"/>
    </row>
    <row r="18" spans="2:18" s="14" customFormat="1" ht="16.5" customHeight="1" x14ac:dyDescent="0.25">
      <c r="B18" s="8"/>
      <c r="C18" s="42" t="s">
        <v>5</v>
      </c>
      <c r="D18" s="8"/>
      <c r="E18" s="15"/>
      <c r="F18" s="15"/>
      <c r="G18" s="21"/>
      <c r="H18" s="17"/>
      <c r="I18" s="18"/>
      <c r="K18" s="19"/>
      <c r="L18" s="20"/>
    </row>
    <row r="19" spans="2:18" ht="16.5" customHeight="1" x14ac:dyDescent="0.25">
      <c r="B19" s="23" t="s">
        <v>15</v>
      </c>
      <c r="C19" s="32" t="s">
        <v>16</v>
      </c>
      <c r="D19" s="11" t="s">
        <v>7</v>
      </c>
      <c r="E19" s="22">
        <v>9643885.3289351221</v>
      </c>
      <c r="F19" s="22">
        <v>9722978.2936423328</v>
      </c>
      <c r="G19" s="21">
        <v>8.2013588931737491E-3</v>
      </c>
      <c r="H19" s="17" t="s">
        <v>119</v>
      </c>
      <c r="I19" s="18"/>
      <c r="K19" s="19"/>
      <c r="L19" s="20"/>
    </row>
    <row r="20" spans="2:18" ht="16.5" customHeight="1" x14ac:dyDescent="0.25">
      <c r="B20" s="23" t="s">
        <v>17</v>
      </c>
      <c r="C20" s="32" t="s">
        <v>18</v>
      </c>
      <c r="D20" s="11" t="s">
        <v>7</v>
      </c>
      <c r="E20" s="22">
        <v>824552.1956239529</v>
      </c>
      <c r="F20" s="22">
        <v>830820.85403073789</v>
      </c>
      <c r="G20" s="21">
        <v>7.6025004118041029E-3</v>
      </c>
      <c r="H20" s="17" t="s">
        <v>119</v>
      </c>
      <c r="I20" s="18"/>
      <c r="K20" s="19"/>
      <c r="L20" s="20"/>
    </row>
    <row r="21" spans="2:18" ht="16.5" customHeight="1" x14ac:dyDescent="0.25">
      <c r="B21" s="23" t="s">
        <v>19</v>
      </c>
      <c r="C21" s="32" t="s">
        <v>20</v>
      </c>
      <c r="D21" s="11" t="s">
        <v>7</v>
      </c>
      <c r="E21" s="22">
        <v>180444</v>
      </c>
      <c r="F21" s="22">
        <v>182441.09194086419</v>
      </c>
      <c r="G21" s="21">
        <v>1.106765501132867E-2</v>
      </c>
      <c r="H21" s="17" t="s">
        <v>119</v>
      </c>
      <c r="I21" s="18"/>
      <c r="K21" s="19"/>
      <c r="L21" s="20"/>
    </row>
    <row r="22" spans="2:18" ht="33" customHeight="1" x14ac:dyDescent="0.25">
      <c r="B22" s="23" t="s">
        <v>21</v>
      </c>
      <c r="C22" s="32" t="s">
        <v>22</v>
      </c>
      <c r="D22" s="11" t="s">
        <v>7</v>
      </c>
      <c r="E22" s="22">
        <v>15923</v>
      </c>
      <c r="F22" s="22">
        <v>14728.11842119623</v>
      </c>
      <c r="G22" s="21">
        <v>-7.50412346168291E-2</v>
      </c>
      <c r="H22" s="29" t="s">
        <v>121</v>
      </c>
      <c r="I22" s="18"/>
      <c r="K22" s="19"/>
      <c r="L22" s="20"/>
    </row>
    <row r="23" spans="2:18" s="14" customFormat="1" ht="16.5" customHeight="1" x14ac:dyDescent="0.25">
      <c r="B23" s="8">
        <v>3</v>
      </c>
      <c r="C23" s="42" t="s">
        <v>23</v>
      </c>
      <c r="D23" s="8" t="s">
        <v>7</v>
      </c>
      <c r="E23" s="15">
        <v>8052269.2881200165</v>
      </c>
      <c r="F23" s="15">
        <v>8027997.6002205638</v>
      </c>
      <c r="G23" s="25">
        <v>-3.0142667900168174E-3</v>
      </c>
      <c r="H23" s="17" t="s">
        <v>119</v>
      </c>
      <c r="I23" s="18"/>
      <c r="K23" s="19"/>
      <c r="L23" s="20"/>
    </row>
    <row r="24" spans="2:18" s="14" customFormat="1" ht="16.5" customHeight="1" x14ac:dyDescent="0.25">
      <c r="B24" s="8">
        <v>4</v>
      </c>
      <c r="C24" s="42" t="s">
        <v>24</v>
      </c>
      <c r="D24" s="8" t="s">
        <v>7</v>
      </c>
      <c r="E24" s="15">
        <v>2011473</v>
      </c>
      <c r="F24" s="15">
        <v>1987571.0978009747</v>
      </c>
      <c r="G24" s="16">
        <v>-1.1882785500489046E-2</v>
      </c>
      <c r="H24" s="17" t="s">
        <v>119</v>
      </c>
      <c r="I24" s="18"/>
      <c r="K24" s="19"/>
      <c r="L24" s="20"/>
    </row>
    <row r="25" spans="2:18" s="14" customFormat="1" ht="16.5" customHeight="1" x14ac:dyDescent="0.25">
      <c r="B25" s="8">
        <v>5</v>
      </c>
      <c r="C25" s="42" t="s">
        <v>25</v>
      </c>
      <c r="D25" s="8" t="s">
        <v>7</v>
      </c>
      <c r="E25" s="15">
        <f>E27+E30+E31</f>
        <v>14806494.47732738</v>
      </c>
      <c r="F25" s="15">
        <f>F27+F30+F31</f>
        <v>15215653.323044484</v>
      </c>
      <c r="G25" s="16">
        <v>2.7633701350689766E-2</v>
      </c>
      <c r="H25" s="17" t="s">
        <v>119</v>
      </c>
      <c r="I25" s="18"/>
      <c r="K25" s="19"/>
      <c r="L25" s="20"/>
      <c r="N25" s="26"/>
      <c r="O25" s="26"/>
      <c r="P25" s="26"/>
      <c r="Q25" s="26"/>
      <c r="R25" s="26"/>
    </row>
    <row r="26" spans="2:18" ht="16.5" customHeight="1" x14ac:dyDescent="0.25">
      <c r="B26" s="11"/>
      <c r="C26" s="32" t="s">
        <v>5</v>
      </c>
      <c r="D26" s="11"/>
      <c r="E26" s="22"/>
      <c r="F26" s="22"/>
      <c r="G26" s="21"/>
      <c r="H26" s="17"/>
      <c r="I26" s="18"/>
      <c r="K26" s="19"/>
      <c r="L26" s="20"/>
    </row>
    <row r="27" spans="2:18" s="14" customFormat="1" ht="16.5" customHeight="1" x14ac:dyDescent="0.25">
      <c r="B27" s="27" t="s">
        <v>26</v>
      </c>
      <c r="C27" s="42" t="s">
        <v>27</v>
      </c>
      <c r="D27" s="8" t="s">
        <v>7</v>
      </c>
      <c r="E27" s="15">
        <f>E28+E29</f>
        <v>13427549.775330001</v>
      </c>
      <c r="F27" s="15">
        <f>F28+F29</f>
        <v>13848738.921830004</v>
      </c>
      <c r="G27" s="21">
        <v>3.1367535667143009E-2</v>
      </c>
      <c r="H27" s="17" t="s">
        <v>119</v>
      </c>
      <c r="I27" s="18"/>
      <c r="K27" s="19"/>
      <c r="L27" s="20"/>
    </row>
    <row r="28" spans="2:18" ht="16.5" customHeight="1" x14ac:dyDescent="0.25">
      <c r="B28" s="28" t="s">
        <v>28</v>
      </c>
      <c r="C28" s="32" t="s">
        <v>29</v>
      </c>
      <c r="D28" s="11" t="s">
        <v>7</v>
      </c>
      <c r="E28" s="22">
        <v>12197889.999330001</v>
      </c>
      <c r="F28" s="22">
        <v>12591245.630630003</v>
      </c>
      <c r="G28" s="21">
        <v>3.2247842153160011E-2</v>
      </c>
      <c r="H28" s="17" t="s">
        <v>119</v>
      </c>
      <c r="I28" s="18"/>
      <c r="K28" s="19"/>
      <c r="L28" s="20"/>
    </row>
    <row r="29" spans="2:18" ht="53.25" customHeight="1" x14ac:dyDescent="0.25">
      <c r="B29" s="28" t="s">
        <v>30</v>
      </c>
      <c r="C29" s="32" t="s">
        <v>31</v>
      </c>
      <c r="D29" s="11" t="s">
        <v>7</v>
      </c>
      <c r="E29" s="22">
        <v>1229659.7760000001</v>
      </c>
      <c r="F29" s="22">
        <v>1257493.2912000001</v>
      </c>
      <c r="G29" s="21">
        <v>2.2635135135135043E-2</v>
      </c>
      <c r="H29" s="29" t="s">
        <v>119</v>
      </c>
      <c r="I29" s="18"/>
      <c r="K29" s="19"/>
      <c r="L29" s="20"/>
    </row>
    <row r="30" spans="2:18" ht="16.5" customHeight="1" x14ac:dyDescent="0.25">
      <c r="B30" s="28" t="s">
        <v>32</v>
      </c>
      <c r="C30" s="32" t="s">
        <v>33</v>
      </c>
      <c r="D30" s="11" t="s">
        <v>7</v>
      </c>
      <c r="E30" s="22">
        <v>5422.4549999999999</v>
      </c>
      <c r="F30" s="22">
        <v>5789.9040624974386</v>
      </c>
      <c r="G30" s="21">
        <v>6.7764335987562596E-2</v>
      </c>
      <c r="H30" s="17" t="s">
        <v>121</v>
      </c>
      <c r="I30" s="18"/>
      <c r="K30" s="19"/>
      <c r="L30" s="20"/>
    </row>
    <row r="31" spans="2:18" ht="16.5" customHeight="1" x14ac:dyDescent="0.25">
      <c r="B31" s="27" t="s">
        <v>34</v>
      </c>
      <c r="C31" s="42" t="s">
        <v>35</v>
      </c>
      <c r="D31" s="11" t="s">
        <v>7</v>
      </c>
      <c r="E31" s="15">
        <f>E33+E34+E35+E36+E37+E38+E39+E40+E41+E42+E43+E44+E45+E46+E47+E48</f>
        <v>1373522.2469973788</v>
      </c>
      <c r="F31" s="15">
        <f>F33+F34+F35+F36+F37+F38+F39+F40+F41+F42+F43+F44+F45+F46+F47+F48</f>
        <v>1361124.4971519816</v>
      </c>
      <c r="G31" s="16">
        <v>-9.0266824236018284E-3</v>
      </c>
      <c r="H31" s="17" t="s">
        <v>119</v>
      </c>
      <c r="I31" s="18"/>
      <c r="K31" s="19"/>
      <c r="L31" s="20"/>
    </row>
    <row r="32" spans="2:18" ht="16.5" customHeight="1" x14ac:dyDescent="0.25">
      <c r="B32" s="28"/>
      <c r="C32" s="32" t="s">
        <v>5</v>
      </c>
      <c r="D32" s="11" t="s">
        <v>7</v>
      </c>
      <c r="E32" s="22"/>
      <c r="F32" s="22"/>
      <c r="G32" s="21"/>
      <c r="H32" s="17"/>
      <c r="I32" s="18"/>
      <c r="K32" s="19"/>
      <c r="L32" s="20"/>
    </row>
    <row r="33" spans="2:12" ht="16.5" customHeight="1" x14ac:dyDescent="0.25">
      <c r="B33" s="28" t="s">
        <v>36</v>
      </c>
      <c r="C33" s="32" t="s">
        <v>37</v>
      </c>
      <c r="D33" s="11" t="s">
        <v>7</v>
      </c>
      <c r="E33" s="22">
        <v>192038.85768000002</v>
      </c>
      <c r="F33" s="22">
        <v>191370.26745598658</v>
      </c>
      <c r="G33" s="25">
        <v>-3.481536143729369E-3</v>
      </c>
      <c r="H33" s="17" t="s">
        <v>119</v>
      </c>
      <c r="I33" s="18"/>
      <c r="K33" s="19"/>
      <c r="L33" s="20"/>
    </row>
    <row r="34" spans="2:12" ht="16.5" customHeight="1" x14ac:dyDescent="0.25">
      <c r="B34" s="28" t="s">
        <v>38</v>
      </c>
      <c r="C34" s="32" t="s">
        <v>39</v>
      </c>
      <c r="D34" s="11" t="s">
        <v>7</v>
      </c>
      <c r="E34" s="22">
        <v>9597.6950000538127</v>
      </c>
      <c r="F34" s="22">
        <v>10048.65707073524</v>
      </c>
      <c r="G34" s="21">
        <v>4.6986497349509326E-2</v>
      </c>
      <c r="H34" s="17" t="s">
        <v>119</v>
      </c>
      <c r="I34" s="18"/>
      <c r="K34" s="19"/>
      <c r="L34" s="20"/>
    </row>
    <row r="35" spans="2:12" ht="112.5" customHeight="1" x14ac:dyDescent="0.25">
      <c r="B35" s="28" t="s">
        <v>40</v>
      </c>
      <c r="C35" s="32" t="s">
        <v>41</v>
      </c>
      <c r="D35" s="11" t="s">
        <v>7</v>
      </c>
      <c r="E35" s="22">
        <v>89599.921814914283</v>
      </c>
      <c r="F35" s="22">
        <v>74473.610101828162</v>
      </c>
      <c r="G35" s="21">
        <v>-0.16882059053949172</v>
      </c>
      <c r="H35" s="90" t="s">
        <v>122</v>
      </c>
      <c r="I35" s="18"/>
      <c r="K35" s="19"/>
      <c r="L35" s="20"/>
    </row>
    <row r="36" spans="2:12" ht="16.5" customHeight="1" x14ac:dyDescent="0.25">
      <c r="B36" s="28" t="s">
        <v>42</v>
      </c>
      <c r="C36" s="32" t="s">
        <v>43</v>
      </c>
      <c r="D36" s="11" t="s">
        <v>7</v>
      </c>
      <c r="E36" s="22">
        <v>53910.023485178579</v>
      </c>
      <c r="F36" s="22">
        <v>51524.737390000009</v>
      </c>
      <c r="G36" s="30">
        <v>-4.4245688296432495E-2</v>
      </c>
      <c r="H36" s="17" t="s">
        <v>119</v>
      </c>
      <c r="I36" s="18"/>
      <c r="K36" s="19"/>
      <c r="L36" s="20"/>
    </row>
    <row r="37" spans="2:12" ht="16.5" customHeight="1" x14ac:dyDescent="0.25">
      <c r="B37" s="28" t="s">
        <v>44</v>
      </c>
      <c r="C37" s="32" t="s">
        <v>45</v>
      </c>
      <c r="D37" s="11" t="s">
        <v>7</v>
      </c>
      <c r="E37" s="22">
        <v>7729.3373462170293</v>
      </c>
      <c r="F37" s="22">
        <v>7534.0250776198172</v>
      </c>
      <c r="G37" s="21">
        <v>-2.5268953837653818E-2</v>
      </c>
      <c r="H37" s="17" t="s">
        <v>119</v>
      </c>
      <c r="I37" s="18"/>
      <c r="K37" s="19"/>
      <c r="L37" s="20"/>
    </row>
    <row r="38" spans="2:12" ht="16.5" customHeight="1" x14ac:dyDescent="0.25">
      <c r="B38" s="28" t="s">
        <v>46</v>
      </c>
      <c r="C38" s="32" t="s">
        <v>47</v>
      </c>
      <c r="D38" s="11" t="s">
        <v>7</v>
      </c>
      <c r="E38" s="22">
        <v>79281.126776000005</v>
      </c>
      <c r="F38" s="22">
        <v>78778.362469999993</v>
      </c>
      <c r="G38" s="21">
        <v>-6.3415383514984214E-3</v>
      </c>
      <c r="H38" s="17" t="s">
        <v>119</v>
      </c>
      <c r="I38" s="18"/>
      <c r="K38" s="19"/>
      <c r="L38" s="20"/>
    </row>
    <row r="39" spans="2:12" ht="16.5" customHeight="1" x14ac:dyDescent="0.25">
      <c r="B39" s="28" t="s">
        <v>48</v>
      </c>
      <c r="C39" s="32" t="s">
        <v>49</v>
      </c>
      <c r="D39" s="11" t="s">
        <v>7</v>
      </c>
      <c r="E39" s="22">
        <v>135071.45346260001</v>
      </c>
      <c r="F39" s="22">
        <v>134549.68460015519</v>
      </c>
      <c r="G39" s="25">
        <v>-3.8629099566866998E-3</v>
      </c>
      <c r="H39" s="17" t="s">
        <v>119</v>
      </c>
      <c r="I39" s="18"/>
      <c r="K39" s="19"/>
      <c r="L39" s="20"/>
    </row>
    <row r="40" spans="2:12" ht="16.5" customHeight="1" x14ac:dyDescent="0.25">
      <c r="B40" s="28" t="s">
        <v>50</v>
      </c>
      <c r="C40" s="32" t="s">
        <v>51</v>
      </c>
      <c r="D40" s="11" t="s">
        <v>7</v>
      </c>
      <c r="E40" s="22">
        <v>53182.293890164976</v>
      </c>
      <c r="F40" s="22">
        <v>53366.748526297655</v>
      </c>
      <c r="G40" s="25">
        <v>3.4683467492699904E-3</v>
      </c>
      <c r="H40" s="17" t="s">
        <v>119</v>
      </c>
      <c r="I40" s="18"/>
      <c r="K40" s="19"/>
      <c r="L40" s="20"/>
    </row>
    <row r="41" spans="2:12" ht="16.5" customHeight="1" x14ac:dyDescent="0.25">
      <c r="B41" s="28" t="s">
        <v>52</v>
      </c>
      <c r="C41" s="32" t="s">
        <v>53</v>
      </c>
      <c r="D41" s="11" t="s">
        <v>7</v>
      </c>
      <c r="E41" s="22">
        <v>247433.15583621434</v>
      </c>
      <c r="F41" s="22">
        <v>254453.61850411657</v>
      </c>
      <c r="G41" s="21">
        <v>2.8373168681360417E-2</v>
      </c>
      <c r="H41" s="17" t="s">
        <v>119</v>
      </c>
      <c r="I41" s="18"/>
      <c r="K41" s="19"/>
      <c r="L41" s="20"/>
    </row>
    <row r="42" spans="2:12" ht="16.5" customHeight="1" x14ac:dyDescent="0.25">
      <c r="B42" s="28" t="s">
        <v>54</v>
      </c>
      <c r="C42" s="32" t="s">
        <v>55</v>
      </c>
      <c r="D42" s="11" t="s">
        <v>7</v>
      </c>
      <c r="E42" s="22">
        <v>6199.8639000000003</v>
      </c>
      <c r="F42" s="22">
        <v>6197.6834100000005</v>
      </c>
      <c r="G42" s="31">
        <v>-3.5169965585857277E-4</v>
      </c>
      <c r="H42" s="17" t="s">
        <v>119</v>
      </c>
      <c r="I42" s="18"/>
      <c r="K42" s="19"/>
      <c r="L42" s="20"/>
    </row>
    <row r="43" spans="2:12" ht="16.5" customHeight="1" x14ac:dyDescent="0.25">
      <c r="B43" s="28" t="s">
        <v>56</v>
      </c>
      <c r="C43" s="32" t="s">
        <v>57</v>
      </c>
      <c r="D43" s="11" t="s">
        <v>7</v>
      </c>
      <c r="E43" s="22">
        <v>61035.945270000004</v>
      </c>
      <c r="F43" s="22">
        <v>60724.0682279717</v>
      </c>
      <c r="G43" s="21">
        <v>-5.1097274015938776E-3</v>
      </c>
      <c r="H43" s="17" t="s">
        <v>119</v>
      </c>
      <c r="I43" s="18"/>
      <c r="K43" s="19"/>
      <c r="L43" s="20"/>
    </row>
    <row r="44" spans="2:12" ht="132.75" customHeight="1" x14ac:dyDescent="0.25">
      <c r="B44" s="28" t="s">
        <v>58</v>
      </c>
      <c r="C44" s="32" t="s">
        <v>59</v>
      </c>
      <c r="D44" s="11" t="s">
        <v>7</v>
      </c>
      <c r="E44" s="22">
        <v>88255.556313999987</v>
      </c>
      <c r="F44" s="22">
        <v>94736.58468</v>
      </c>
      <c r="G44" s="21">
        <v>7.3434791379496822E-2</v>
      </c>
      <c r="H44" s="90" t="s">
        <v>123</v>
      </c>
      <c r="I44" s="18"/>
      <c r="K44" s="19"/>
      <c r="L44" s="20"/>
    </row>
    <row r="45" spans="2:12" ht="16.5" customHeight="1" x14ac:dyDescent="0.25">
      <c r="B45" s="28" t="s">
        <v>60</v>
      </c>
      <c r="C45" s="32" t="s">
        <v>62</v>
      </c>
      <c r="D45" s="11" t="s">
        <v>7</v>
      </c>
      <c r="E45" s="22">
        <v>12444.195369999999</v>
      </c>
      <c r="F45" s="22">
        <v>12444.79465</v>
      </c>
      <c r="G45" s="30">
        <v>0</v>
      </c>
      <c r="H45" s="17" t="s">
        <v>119</v>
      </c>
      <c r="I45" s="18"/>
      <c r="K45" s="19"/>
      <c r="L45" s="20"/>
    </row>
    <row r="46" spans="2:12" ht="33" customHeight="1" x14ac:dyDescent="0.25">
      <c r="B46" s="28" t="s">
        <v>61</v>
      </c>
      <c r="C46" s="32" t="s">
        <v>64</v>
      </c>
      <c r="D46" s="11" t="s">
        <v>7</v>
      </c>
      <c r="E46" s="22">
        <v>274999.73393882153</v>
      </c>
      <c r="F46" s="22">
        <v>270229.8855319522</v>
      </c>
      <c r="G46" s="21">
        <v>-1.7344920078833481E-2</v>
      </c>
      <c r="H46" s="17" t="s">
        <v>119</v>
      </c>
      <c r="I46" s="18"/>
      <c r="K46" s="19"/>
      <c r="L46" s="20"/>
    </row>
    <row r="47" spans="2:12" ht="35.25" customHeight="1" x14ac:dyDescent="0.25">
      <c r="B47" s="28" t="s">
        <v>63</v>
      </c>
      <c r="C47" s="32" t="s">
        <v>66</v>
      </c>
      <c r="D47" s="11" t="s">
        <v>7</v>
      </c>
      <c r="E47" s="22">
        <v>27520.619462499999</v>
      </c>
      <c r="F47" s="22">
        <v>26723.759065318307</v>
      </c>
      <c r="G47" s="21">
        <v>-2.8955031272733689E-2</v>
      </c>
      <c r="H47" s="17" t="s">
        <v>119</v>
      </c>
      <c r="I47" s="18"/>
      <c r="K47" s="19"/>
      <c r="L47" s="20"/>
    </row>
    <row r="48" spans="2:12" ht="16.5" customHeight="1" x14ac:dyDescent="0.25">
      <c r="B48" s="28" t="s">
        <v>65</v>
      </c>
      <c r="C48" s="32" t="s">
        <v>67</v>
      </c>
      <c r="D48" s="11" t="s">
        <v>7</v>
      </c>
      <c r="E48" s="22">
        <v>35222.467450714284</v>
      </c>
      <c r="F48" s="22">
        <v>33968.010390000003</v>
      </c>
      <c r="G48" s="21">
        <v>-3.561525218156858E-2</v>
      </c>
      <c r="H48" s="17" t="s">
        <v>119</v>
      </c>
      <c r="I48" s="18"/>
      <c r="K48" s="19"/>
      <c r="L48" s="20"/>
    </row>
    <row r="49" spans="2:12" ht="111.75" customHeight="1" x14ac:dyDescent="0.25">
      <c r="B49" s="28" t="s">
        <v>68</v>
      </c>
      <c r="C49" s="32" t="s">
        <v>69</v>
      </c>
      <c r="D49" s="11" t="s">
        <v>7</v>
      </c>
      <c r="E49" s="22">
        <v>350006.8</v>
      </c>
      <c r="F49" s="22">
        <v>287453.40000000002</v>
      </c>
      <c r="G49" s="21">
        <v>-0.17872052771546143</v>
      </c>
      <c r="H49" s="90" t="s">
        <v>124</v>
      </c>
      <c r="I49" s="18"/>
      <c r="K49" s="19"/>
      <c r="L49" s="20"/>
    </row>
    <row r="50" spans="2:12" ht="83.25" customHeight="1" x14ac:dyDescent="0.25">
      <c r="B50" s="28" t="s">
        <v>70</v>
      </c>
      <c r="C50" s="32" t="s">
        <v>71</v>
      </c>
      <c r="D50" s="11" t="s">
        <v>7</v>
      </c>
      <c r="E50" s="22">
        <v>438623.20051200001</v>
      </c>
      <c r="F50" s="22">
        <v>476463.92658999999</v>
      </c>
      <c r="G50" s="21">
        <v>8.6271601761669148E-2</v>
      </c>
      <c r="H50" s="90" t="s">
        <v>125</v>
      </c>
      <c r="I50" s="18"/>
      <c r="K50" s="19"/>
      <c r="L50" s="20"/>
    </row>
    <row r="51" spans="2:12" s="14" customFormat="1" ht="16.5" customHeight="1" x14ac:dyDescent="0.25">
      <c r="B51" s="8" t="s">
        <v>72</v>
      </c>
      <c r="C51" s="42" t="s">
        <v>73</v>
      </c>
      <c r="D51" s="8" t="s">
        <v>7</v>
      </c>
      <c r="E51" s="15">
        <f>E53+E78</f>
        <v>3079589.0525304154</v>
      </c>
      <c r="F51" s="15">
        <f>F53+F78</f>
        <v>3037507.6265329132</v>
      </c>
      <c r="G51" s="16">
        <v>-1.3664623844186319E-2</v>
      </c>
      <c r="H51" s="17" t="s">
        <v>119</v>
      </c>
      <c r="I51" s="18"/>
      <c r="K51" s="19"/>
      <c r="L51" s="20"/>
    </row>
    <row r="52" spans="2:12" s="14" customFormat="1" ht="20.25" customHeight="1" x14ac:dyDescent="0.25">
      <c r="B52" s="8"/>
      <c r="C52" s="42" t="s">
        <v>5</v>
      </c>
      <c r="D52" s="8"/>
      <c r="E52" s="15"/>
      <c r="F52" s="15"/>
      <c r="G52" s="16"/>
      <c r="H52" s="17"/>
      <c r="I52" s="18"/>
      <c r="K52" s="19"/>
      <c r="L52" s="20"/>
    </row>
    <row r="53" spans="2:12" s="14" customFormat="1" ht="35.25" customHeight="1" x14ac:dyDescent="0.25">
      <c r="B53" s="8">
        <v>6</v>
      </c>
      <c r="C53" s="42" t="s">
        <v>74</v>
      </c>
      <c r="D53" s="8" t="s">
        <v>7</v>
      </c>
      <c r="E53" s="15">
        <f>E54+E55+E56+E57+E58</f>
        <v>1902548.8214692695</v>
      </c>
      <c r="F53" s="15">
        <f>F54+F55+F56+F57+F58</f>
        <v>1872988.099172913</v>
      </c>
      <c r="G53" s="16">
        <v>-1.5537431661557966E-2</v>
      </c>
      <c r="H53" s="17" t="s">
        <v>119</v>
      </c>
      <c r="I53" s="18"/>
      <c r="K53" s="19"/>
      <c r="L53" s="20"/>
    </row>
    <row r="54" spans="2:12" ht="35.25" customHeight="1" x14ac:dyDescent="0.25">
      <c r="B54" s="28" t="s">
        <v>75</v>
      </c>
      <c r="C54" s="32" t="s">
        <v>76</v>
      </c>
      <c r="D54" s="11" t="s">
        <v>7</v>
      </c>
      <c r="E54" s="22">
        <v>570860.36266666674</v>
      </c>
      <c r="F54" s="22">
        <v>566816.52610073844</v>
      </c>
      <c r="G54" s="21">
        <v>-7.08375783359394E-3</v>
      </c>
      <c r="H54" s="17" t="s">
        <v>119</v>
      </c>
      <c r="I54" s="18"/>
      <c r="K54" s="19"/>
      <c r="L54" s="20"/>
    </row>
    <row r="55" spans="2:12" ht="16.5" customHeight="1" x14ac:dyDescent="0.25">
      <c r="B55" s="28" t="s">
        <v>77</v>
      </c>
      <c r="C55" s="32" t="s">
        <v>78</v>
      </c>
      <c r="D55" s="11" t="s">
        <v>7</v>
      </c>
      <c r="E55" s="22">
        <v>48808.561008000011</v>
      </c>
      <c r="F55" s="22">
        <v>48462.812981613133</v>
      </c>
      <c r="G55" s="21">
        <v>-7.083757833594162E-3</v>
      </c>
      <c r="H55" s="17" t="s">
        <v>119</v>
      </c>
      <c r="I55" s="18"/>
      <c r="K55" s="19"/>
      <c r="L55" s="20"/>
    </row>
    <row r="56" spans="2:12" ht="16.5" customHeight="1" x14ac:dyDescent="0.25">
      <c r="B56" s="28" t="s">
        <v>79</v>
      </c>
      <c r="C56" s="32" t="s">
        <v>20</v>
      </c>
      <c r="D56" s="11" t="s">
        <v>7</v>
      </c>
      <c r="E56" s="22">
        <v>8718</v>
      </c>
      <c r="F56" s="22">
        <v>8705.8957347332962</v>
      </c>
      <c r="G56" s="25">
        <v>-1.3884222604615415E-3</v>
      </c>
      <c r="H56" s="17" t="s">
        <v>119</v>
      </c>
      <c r="I56" s="18"/>
      <c r="K56" s="19"/>
      <c r="L56" s="20"/>
    </row>
    <row r="57" spans="2:12" s="14" customFormat="1" ht="16.5" customHeight="1" x14ac:dyDescent="0.25">
      <c r="B57" s="27" t="s">
        <v>80</v>
      </c>
      <c r="C57" s="42" t="s">
        <v>82</v>
      </c>
      <c r="D57" s="8" t="s">
        <v>7</v>
      </c>
      <c r="E57" s="15">
        <v>1014852.3529999999</v>
      </c>
      <c r="F57" s="15">
        <v>996122.41769762011</v>
      </c>
      <c r="G57" s="16">
        <v>-1.8455822905679153E-2</v>
      </c>
      <c r="H57" s="17" t="s">
        <v>119</v>
      </c>
      <c r="I57" s="18"/>
      <c r="K57" s="19"/>
      <c r="L57" s="20"/>
    </row>
    <row r="58" spans="2:12" s="14" customFormat="1" ht="16.5" customHeight="1" x14ac:dyDescent="0.25">
      <c r="B58" s="27" t="s">
        <v>81</v>
      </c>
      <c r="C58" s="42" t="s">
        <v>83</v>
      </c>
      <c r="D58" s="8" t="s">
        <v>7</v>
      </c>
      <c r="E58" s="15">
        <f>E60+E61+E62+E63+E64+E65+E66+E67+E68+E69+E70+E71+E72+E73+E74+E75+E76+E77</f>
        <v>259309.54479460276</v>
      </c>
      <c r="F58" s="15">
        <f>F60+F61+F62+F63+F64+F65+F66+F67+F68+F69+F70+F71+F72+F73+F74+F75+F76+F77</f>
        <v>252880.44665820812</v>
      </c>
      <c r="G58" s="16">
        <v>-2.4793141114366146E-2</v>
      </c>
      <c r="H58" s="17" t="s">
        <v>119</v>
      </c>
      <c r="I58" s="18"/>
      <c r="K58" s="19"/>
      <c r="L58" s="20"/>
    </row>
    <row r="59" spans="2:12" ht="16.5" customHeight="1" x14ac:dyDescent="0.25">
      <c r="B59" s="28"/>
      <c r="C59" s="32" t="s">
        <v>84</v>
      </c>
      <c r="D59" s="11"/>
      <c r="E59" s="22"/>
      <c r="F59" s="22"/>
      <c r="G59" s="21"/>
      <c r="H59" s="17"/>
      <c r="I59" s="18"/>
      <c r="K59" s="19"/>
      <c r="L59" s="20"/>
    </row>
    <row r="60" spans="2:12" ht="16.5" customHeight="1" x14ac:dyDescent="0.25">
      <c r="B60" s="28" t="s">
        <v>126</v>
      </c>
      <c r="C60" s="32" t="s">
        <v>85</v>
      </c>
      <c r="D60" s="11" t="s">
        <v>7</v>
      </c>
      <c r="E60" s="22">
        <v>7695.5122699999984</v>
      </c>
      <c r="F60" s="22">
        <v>8017.8503100000007</v>
      </c>
      <c r="G60" s="21">
        <v>4.1886495491222586E-2</v>
      </c>
      <c r="H60" s="17" t="s">
        <v>119</v>
      </c>
      <c r="I60" s="18"/>
      <c r="K60" s="19"/>
      <c r="L60" s="20"/>
    </row>
    <row r="61" spans="2:12" ht="16.5" customHeight="1" x14ac:dyDescent="0.25">
      <c r="B61" s="28" t="s">
        <v>127</v>
      </c>
      <c r="C61" s="32" t="s">
        <v>86</v>
      </c>
      <c r="D61" s="11" t="s">
        <v>7</v>
      </c>
      <c r="E61" s="22">
        <v>18205.898556286371</v>
      </c>
      <c r="F61" s="22">
        <v>18233.730341082068</v>
      </c>
      <c r="G61" s="25">
        <v>1.5287234908867298E-3</v>
      </c>
      <c r="H61" s="17" t="s">
        <v>119</v>
      </c>
      <c r="I61" s="18"/>
      <c r="K61" s="19"/>
      <c r="L61" s="20"/>
    </row>
    <row r="62" spans="2:12" ht="59.25" customHeight="1" x14ac:dyDescent="0.25">
      <c r="B62" s="28" t="s">
        <v>128</v>
      </c>
      <c r="C62" s="32" t="s">
        <v>41</v>
      </c>
      <c r="D62" s="11" t="s">
        <v>7</v>
      </c>
      <c r="E62" s="22">
        <v>6279.7788542857143</v>
      </c>
      <c r="F62" s="22">
        <v>2717.3882247500701</v>
      </c>
      <c r="G62" s="21">
        <v>-0.56727963073165322</v>
      </c>
      <c r="H62" s="17" t="s">
        <v>129</v>
      </c>
      <c r="I62" s="18"/>
      <c r="K62" s="19"/>
      <c r="L62" s="20"/>
    </row>
    <row r="63" spans="2:12" ht="16.5" customHeight="1" x14ac:dyDescent="0.25">
      <c r="B63" s="28" t="s">
        <v>130</v>
      </c>
      <c r="C63" s="32" t="s">
        <v>87</v>
      </c>
      <c r="D63" s="11" t="s">
        <v>7</v>
      </c>
      <c r="E63" s="22">
        <v>63886.184998857119</v>
      </c>
      <c r="F63" s="22">
        <v>61192.888740000002</v>
      </c>
      <c r="G63" s="30">
        <v>-4.2157725632001597E-2</v>
      </c>
      <c r="H63" s="17" t="s">
        <v>119</v>
      </c>
      <c r="I63" s="18"/>
      <c r="K63" s="19"/>
      <c r="L63" s="20"/>
    </row>
    <row r="64" spans="2:12" ht="87.75" customHeight="1" x14ac:dyDescent="0.25">
      <c r="B64" s="28" t="s">
        <v>131</v>
      </c>
      <c r="C64" s="32" t="s">
        <v>88</v>
      </c>
      <c r="D64" s="11" t="s">
        <v>7</v>
      </c>
      <c r="E64" s="22">
        <v>7940.9237869633389</v>
      </c>
      <c r="F64" s="22">
        <v>8470.8851307317163</v>
      </c>
      <c r="G64" s="21">
        <v>6.6737996483283046E-2</v>
      </c>
      <c r="H64" s="91" t="s">
        <v>157</v>
      </c>
      <c r="I64" s="18"/>
      <c r="K64" s="19"/>
      <c r="L64" s="20"/>
    </row>
    <row r="65" spans="2:12" ht="16.5" customHeight="1" x14ac:dyDescent="0.25">
      <c r="B65" s="28" t="s">
        <v>132</v>
      </c>
      <c r="C65" s="32" t="s">
        <v>89</v>
      </c>
      <c r="D65" s="11" t="s">
        <v>7</v>
      </c>
      <c r="E65" s="22">
        <v>13851.282554506157</v>
      </c>
      <c r="F65" s="22">
        <v>13603.795353990041</v>
      </c>
      <c r="G65" s="21">
        <v>-1.786745736665396E-2</v>
      </c>
      <c r="H65" s="29" t="s">
        <v>119</v>
      </c>
      <c r="I65" s="18"/>
      <c r="K65" s="19"/>
      <c r="L65" s="20"/>
    </row>
    <row r="66" spans="2:12" ht="16.5" customHeight="1" x14ac:dyDescent="0.25">
      <c r="B66" s="28" t="s">
        <v>133</v>
      </c>
      <c r="C66" s="32" t="s">
        <v>90</v>
      </c>
      <c r="D66" s="11" t="s">
        <v>7</v>
      </c>
      <c r="E66" s="22">
        <v>59695.406434903329</v>
      </c>
      <c r="F66" s="22">
        <v>59511.088341793598</v>
      </c>
      <c r="G66" s="25">
        <v>-3.0876428207373685E-3</v>
      </c>
      <c r="H66" s="29" t="s">
        <v>119</v>
      </c>
      <c r="I66" s="18"/>
      <c r="K66" s="19"/>
      <c r="L66" s="20"/>
    </row>
    <row r="67" spans="2:12" ht="16.5" customHeight="1" x14ac:dyDescent="0.25">
      <c r="B67" s="28" t="s">
        <v>134</v>
      </c>
      <c r="C67" s="32" t="s">
        <v>47</v>
      </c>
      <c r="D67" s="11" t="s">
        <v>7</v>
      </c>
      <c r="E67" s="22">
        <v>24021.04684972193</v>
      </c>
      <c r="F67" s="22">
        <v>24051.237418482491</v>
      </c>
      <c r="G67" s="25">
        <v>1.2568381781792315E-3</v>
      </c>
      <c r="H67" s="29" t="s">
        <v>119</v>
      </c>
      <c r="I67" s="18"/>
      <c r="K67" s="19"/>
      <c r="L67" s="20"/>
    </row>
    <row r="68" spans="2:12" ht="16.5" customHeight="1" x14ac:dyDescent="0.25">
      <c r="B68" s="28" t="s">
        <v>135</v>
      </c>
      <c r="C68" s="32" t="s">
        <v>91</v>
      </c>
      <c r="D68" s="11" t="s">
        <v>7</v>
      </c>
      <c r="E68" s="22">
        <v>1574.7</v>
      </c>
      <c r="F68" s="22">
        <v>1567.8654724767243</v>
      </c>
      <c r="G68" s="25">
        <v>-4.3402092609866605E-3</v>
      </c>
      <c r="H68" s="29" t="s">
        <v>119</v>
      </c>
      <c r="I68" s="18"/>
      <c r="K68" s="19"/>
      <c r="L68" s="20"/>
    </row>
    <row r="69" spans="2:12" ht="31.5" customHeight="1" x14ac:dyDescent="0.25">
      <c r="B69" s="28" t="s">
        <v>136</v>
      </c>
      <c r="C69" s="32" t="s">
        <v>92</v>
      </c>
      <c r="D69" s="11" t="s">
        <v>7</v>
      </c>
      <c r="E69" s="22">
        <v>5019.9327023299093</v>
      </c>
      <c r="F69" s="22">
        <v>4998.7134741710825</v>
      </c>
      <c r="G69" s="25">
        <v>-4.2269945469544101E-3</v>
      </c>
      <c r="H69" s="29" t="s">
        <v>119</v>
      </c>
      <c r="I69" s="18"/>
      <c r="K69" s="19"/>
      <c r="L69" s="20"/>
    </row>
    <row r="70" spans="2:12" ht="60" customHeight="1" x14ac:dyDescent="0.25">
      <c r="B70" s="28" t="s">
        <v>137</v>
      </c>
      <c r="C70" s="32" t="s">
        <v>66</v>
      </c>
      <c r="D70" s="11" t="s">
        <v>7</v>
      </c>
      <c r="E70" s="22">
        <v>144.3135475</v>
      </c>
      <c r="F70" s="22">
        <v>134.66834334712573</v>
      </c>
      <c r="G70" s="21">
        <v>-6.6835056860301112E-2</v>
      </c>
      <c r="H70" s="29" t="s">
        <v>138</v>
      </c>
      <c r="I70" s="33"/>
      <c r="K70" s="19"/>
      <c r="L70" s="20"/>
    </row>
    <row r="71" spans="2:12" ht="24.75" customHeight="1" x14ac:dyDescent="0.25">
      <c r="B71" s="28" t="s">
        <v>139</v>
      </c>
      <c r="C71" s="32" t="s">
        <v>37</v>
      </c>
      <c r="D71" s="11" t="s">
        <v>7</v>
      </c>
      <c r="E71" s="22">
        <v>7023.5202900000004</v>
      </c>
      <c r="F71" s="22">
        <v>6997.643660044364</v>
      </c>
      <c r="G71" s="25">
        <v>-3.6842820818043798E-3</v>
      </c>
      <c r="H71" s="29" t="s">
        <v>119</v>
      </c>
      <c r="I71" s="18"/>
      <c r="K71" s="19"/>
      <c r="L71" s="20"/>
    </row>
    <row r="72" spans="2:12" ht="24.75" customHeight="1" x14ac:dyDescent="0.25">
      <c r="B72" s="28" t="s">
        <v>140</v>
      </c>
      <c r="C72" s="32" t="s">
        <v>93</v>
      </c>
      <c r="D72" s="11" t="s">
        <v>7</v>
      </c>
      <c r="E72" s="22">
        <v>1580.1260000000002</v>
      </c>
      <c r="F72" s="22">
        <v>1526.83</v>
      </c>
      <c r="G72" s="21">
        <v>-3.3728955792133197E-2</v>
      </c>
      <c r="H72" s="29" t="s">
        <v>119</v>
      </c>
      <c r="I72" s="18"/>
      <c r="K72" s="19"/>
      <c r="L72" s="20"/>
    </row>
    <row r="73" spans="2:12" ht="55.5" customHeight="1" x14ac:dyDescent="0.25">
      <c r="B73" s="28" t="s">
        <v>141</v>
      </c>
      <c r="C73" s="32" t="s">
        <v>94</v>
      </c>
      <c r="D73" s="11" t="s">
        <v>7</v>
      </c>
      <c r="E73" s="22">
        <v>27.581911253841341</v>
      </c>
      <c r="F73" s="22">
        <v>25.167870013188669</v>
      </c>
      <c r="G73" s="30">
        <v>-8.7522623738283123E-2</v>
      </c>
      <c r="H73" s="29" t="s">
        <v>142</v>
      </c>
      <c r="I73" s="33"/>
      <c r="K73" s="19"/>
      <c r="L73" s="20"/>
    </row>
    <row r="74" spans="2:12" ht="69" customHeight="1" x14ac:dyDescent="0.25">
      <c r="B74" s="28" t="s">
        <v>143</v>
      </c>
      <c r="C74" s="32" t="s">
        <v>95</v>
      </c>
      <c r="D74" s="11" t="s">
        <v>7</v>
      </c>
      <c r="E74" s="22">
        <v>1543.8191079950536</v>
      </c>
      <c r="F74" s="22">
        <v>1356.3802139562542</v>
      </c>
      <c r="G74" s="21">
        <v>-0.12141247188099968</v>
      </c>
      <c r="H74" s="29" t="s">
        <v>144</v>
      </c>
      <c r="I74" s="18"/>
      <c r="K74" s="19"/>
      <c r="L74" s="20"/>
    </row>
    <row r="75" spans="2:12" ht="28.5" customHeight="1" x14ac:dyDescent="0.25">
      <c r="B75" s="28" t="s">
        <v>145</v>
      </c>
      <c r="C75" s="32" t="s">
        <v>96</v>
      </c>
      <c r="D75" s="11" t="s">
        <v>7</v>
      </c>
      <c r="E75" s="22">
        <v>7471.9000300000007</v>
      </c>
      <c r="F75" s="22">
        <v>7643.8013355169487</v>
      </c>
      <c r="G75" s="21">
        <v>2.3006371180925411E-2</v>
      </c>
      <c r="H75" s="29" t="s">
        <v>119</v>
      </c>
      <c r="I75" s="18"/>
      <c r="K75" s="19"/>
      <c r="L75" s="20"/>
    </row>
    <row r="76" spans="2:12" ht="33" customHeight="1" x14ac:dyDescent="0.25">
      <c r="B76" s="28" t="s">
        <v>146</v>
      </c>
      <c r="C76" s="32" t="s">
        <v>97</v>
      </c>
      <c r="D76" s="11" t="s">
        <v>7</v>
      </c>
      <c r="E76" s="22">
        <v>33062.811000000002</v>
      </c>
      <c r="F76" s="22">
        <v>32546.441077852462</v>
      </c>
      <c r="G76" s="21">
        <v>-1.5617846956435089E-2</v>
      </c>
      <c r="H76" s="29" t="s">
        <v>119</v>
      </c>
      <c r="I76" s="18"/>
      <c r="K76" s="19"/>
      <c r="L76" s="20"/>
    </row>
    <row r="77" spans="2:12" ht="16.5" customHeight="1" x14ac:dyDescent="0.25">
      <c r="B77" s="28" t="s">
        <v>147</v>
      </c>
      <c r="C77" s="32" t="s">
        <v>98</v>
      </c>
      <c r="D77" s="11" t="s">
        <v>7</v>
      </c>
      <c r="E77" s="22">
        <v>284.80589999999995</v>
      </c>
      <c r="F77" s="22">
        <v>284.07135</v>
      </c>
      <c r="G77" s="25">
        <v>-2.5791249408806394E-3</v>
      </c>
      <c r="H77" s="29" t="s">
        <v>119</v>
      </c>
      <c r="I77" s="18"/>
      <c r="K77" s="19"/>
      <c r="L77" s="20"/>
    </row>
    <row r="78" spans="2:12" ht="22.5" customHeight="1" x14ac:dyDescent="0.25">
      <c r="B78" s="11">
        <v>7</v>
      </c>
      <c r="C78" s="32" t="s">
        <v>99</v>
      </c>
      <c r="D78" s="11" t="s">
        <v>7</v>
      </c>
      <c r="E78" s="22">
        <v>1177040.2310611459</v>
      </c>
      <c r="F78" s="22">
        <v>1164519.5273599999</v>
      </c>
      <c r="G78" s="21">
        <v>-1.0637447532152788E-2</v>
      </c>
      <c r="H78" s="29" t="s">
        <v>119</v>
      </c>
      <c r="I78" s="18"/>
      <c r="K78" s="19"/>
      <c r="L78" s="20"/>
    </row>
    <row r="79" spans="2:12" s="14" customFormat="1" ht="27.75" customHeight="1" x14ac:dyDescent="0.25">
      <c r="B79" s="8" t="s">
        <v>100</v>
      </c>
      <c r="C79" s="42" t="s">
        <v>101</v>
      </c>
      <c r="D79" s="8" t="s">
        <v>7</v>
      </c>
      <c r="E79" s="34">
        <f>E51+E10</f>
        <v>40192056.909949422</v>
      </c>
      <c r="F79" s="34">
        <f>F51+F10</f>
        <v>40596250.828312136</v>
      </c>
      <c r="G79" s="16">
        <v>1.0056547242364378E-2</v>
      </c>
      <c r="H79" s="35" t="s">
        <v>119</v>
      </c>
      <c r="I79" s="18"/>
      <c r="J79" s="20"/>
      <c r="K79" s="19"/>
      <c r="L79" s="20"/>
    </row>
    <row r="80" spans="2:12" s="14" customFormat="1" ht="33" customHeight="1" x14ac:dyDescent="0.25">
      <c r="B80" s="8" t="s">
        <v>102</v>
      </c>
      <c r="C80" s="42" t="s">
        <v>103</v>
      </c>
      <c r="D80" s="8" t="s">
        <v>7</v>
      </c>
      <c r="E80" s="34">
        <f>E81-E79</f>
        <v>5038610.0212804526</v>
      </c>
      <c r="F80" s="34">
        <f>F81-F79</f>
        <v>5832194.0809778571</v>
      </c>
      <c r="G80" s="36">
        <v>0.15750071063760185</v>
      </c>
      <c r="H80" s="35" t="s">
        <v>148</v>
      </c>
      <c r="I80" s="18"/>
      <c r="J80" s="20"/>
      <c r="K80" s="19"/>
      <c r="L80" s="20"/>
    </row>
    <row r="81" spans="2:12" s="14" customFormat="1" ht="37.5" customHeight="1" x14ac:dyDescent="0.25">
      <c r="B81" s="8" t="s">
        <v>104</v>
      </c>
      <c r="C81" s="42" t="s">
        <v>105</v>
      </c>
      <c r="D81" s="8" t="s">
        <v>7</v>
      </c>
      <c r="E81" s="15">
        <v>45230666.931229874</v>
      </c>
      <c r="F81" s="34">
        <v>46428444.909289993</v>
      </c>
      <c r="G81" s="37">
        <v>2.6481545803453521E-2</v>
      </c>
      <c r="H81" s="95" t="s">
        <v>149</v>
      </c>
      <c r="I81" s="18"/>
      <c r="J81" s="20"/>
      <c r="K81" s="19"/>
      <c r="L81" s="20"/>
    </row>
    <row r="82" spans="2:12" s="14" customFormat="1" ht="45" customHeight="1" x14ac:dyDescent="0.25">
      <c r="B82" s="8" t="s">
        <v>106</v>
      </c>
      <c r="C82" s="42" t="s">
        <v>107</v>
      </c>
      <c r="D82" s="38" t="s">
        <v>108</v>
      </c>
      <c r="E82" s="15">
        <v>7430639.4510000004</v>
      </c>
      <c r="F82" s="34">
        <v>7649686.591</v>
      </c>
      <c r="G82" s="37">
        <v>2.9478908436409323E-2</v>
      </c>
      <c r="H82" s="96"/>
      <c r="I82" s="18"/>
      <c r="J82" s="20"/>
      <c r="K82" s="19"/>
      <c r="L82" s="20"/>
    </row>
    <row r="83" spans="2:12" s="14" customFormat="1" ht="23.25" customHeight="1" x14ac:dyDescent="0.25">
      <c r="B83" s="97" t="s">
        <v>109</v>
      </c>
      <c r="C83" s="99" t="s">
        <v>110</v>
      </c>
      <c r="D83" s="8" t="s">
        <v>111</v>
      </c>
      <c r="E83" s="39">
        <v>0.129</v>
      </c>
      <c r="F83" s="39">
        <v>0.129</v>
      </c>
      <c r="G83" s="16">
        <v>0</v>
      </c>
      <c r="H83" s="40"/>
      <c r="I83" s="18"/>
      <c r="J83" s="41"/>
      <c r="K83" s="19"/>
      <c r="L83" s="20"/>
    </row>
    <row r="84" spans="2:12" s="14" customFormat="1" ht="62.25" customHeight="1" x14ac:dyDescent="0.25">
      <c r="B84" s="98"/>
      <c r="C84" s="100"/>
      <c r="D84" s="38" t="s">
        <v>108</v>
      </c>
      <c r="E84" s="15">
        <v>1093273.827</v>
      </c>
      <c r="F84" s="15">
        <v>1124825.5079999999</v>
      </c>
      <c r="G84" s="16">
        <v>2.8859815556528279E-2</v>
      </c>
      <c r="H84" s="91" t="s">
        <v>155</v>
      </c>
      <c r="I84" s="18"/>
      <c r="J84" s="20"/>
      <c r="K84" s="19"/>
      <c r="L84" s="20"/>
    </row>
    <row r="85" spans="2:12" s="14" customFormat="1" ht="112.5" customHeight="1" x14ac:dyDescent="0.25">
      <c r="B85" s="8" t="s">
        <v>112</v>
      </c>
      <c r="C85" s="42" t="s">
        <v>113</v>
      </c>
      <c r="D85" s="8" t="s">
        <v>114</v>
      </c>
      <c r="E85" s="43">
        <f>(E79+E80)/E82</f>
        <v>6.0870490661665499</v>
      </c>
      <c r="F85" s="43">
        <f>(F79+F80)/F82</f>
        <v>6.0693264170997452</v>
      </c>
      <c r="G85" s="36">
        <v>-2.9115337948090181E-3</v>
      </c>
      <c r="H85" s="91" t="s">
        <v>156</v>
      </c>
      <c r="I85" s="44"/>
      <c r="K85" s="19"/>
      <c r="L85" s="20"/>
    </row>
    <row r="86" spans="2:12" s="45" customFormat="1" x14ac:dyDescent="0.25">
      <c r="C86" s="87"/>
      <c r="D86" s="46"/>
      <c r="E86" s="47"/>
      <c r="F86" s="47"/>
      <c r="G86" s="1"/>
      <c r="H86" s="48"/>
      <c r="I86" s="49"/>
    </row>
    <row r="87" spans="2:12" x14ac:dyDescent="0.25">
      <c r="C87" s="87"/>
      <c r="E87" s="50"/>
      <c r="F87" s="50"/>
      <c r="H87" s="51"/>
      <c r="I87" s="52"/>
    </row>
    <row r="88" spans="2:12" s="14" customFormat="1" ht="16.5" customHeight="1" x14ac:dyDescent="0.25">
      <c r="C88" s="4"/>
      <c r="D88" s="6"/>
      <c r="E88" s="53"/>
      <c r="F88" s="53"/>
      <c r="G88" s="1"/>
      <c r="H88" s="54"/>
      <c r="I88" s="53"/>
    </row>
    <row r="89" spans="2:12" ht="36" customHeight="1" x14ac:dyDescent="0.25">
      <c r="C89" s="92"/>
      <c r="D89" s="92"/>
      <c r="E89" s="55"/>
      <c r="F89" s="56"/>
      <c r="G89" s="57"/>
      <c r="H89" s="58"/>
      <c r="I89" s="59"/>
    </row>
    <row r="90" spans="2:12" x14ac:dyDescent="0.25">
      <c r="C90" s="60"/>
      <c r="E90" s="61"/>
      <c r="F90" s="62"/>
      <c r="H90" s="63"/>
      <c r="I90" s="64"/>
    </row>
    <row r="91" spans="2:12" s="14" customFormat="1" ht="15" customHeight="1" x14ac:dyDescent="0.25">
      <c r="C91" s="60"/>
      <c r="D91" s="6"/>
      <c r="E91" s="5"/>
      <c r="F91" s="53"/>
      <c r="G91" s="1"/>
      <c r="H91" s="54"/>
      <c r="I91" s="53"/>
    </row>
    <row r="92" spans="2:12" ht="31.5" customHeight="1" x14ac:dyDescent="0.25">
      <c r="C92" s="92"/>
      <c r="D92" s="92"/>
      <c r="E92" s="92"/>
      <c r="F92" s="53"/>
      <c r="H92" s="54"/>
      <c r="I92" s="53"/>
    </row>
    <row r="93" spans="2:12" ht="17.25" customHeight="1" x14ac:dyDescent="0.25">
      <c r="C93" s="92"/>
      <c r="D93" s="92"/>
      <c r="E93" s="92"/>
      <c r="F93" s="53"/>
      <c r="H93" s="54"/>
      <c r="I93" s="53"/>
    </row>
    <row r="94" spans="2:12" ht="27.75" customHeight="1" x14ac:dyDescent="0.25">
      <c r="C94" s="92"/>
      <c r="D94" s="92"/>
      <c r="E94" s="92"/>
      <c r="F94" s="53"/>
      <c r="H94" s="54"/>
      <c r="I94" s="53"/>
    </row>
    <row r="95" spans="2:12" ht="22.5" customHeight="1" x14ac:dyDescent="0.25">
      <c r="C95" s="92"/>
      <c r="D95" s="92"/>
      <c r="E95" s="92"/>
      <c r="F95" s="53"/>
      <c r="H95" s="54"/>
      <c r="I95" s="53"/>
    </row>
    <row r="96" spans="2:12" s="14" customFormat="1" ht="16.5" customHeight="1" x14ac:dyDescent="0.25">
      <c r="C96" s="92"/>
      <c r="D96" s="92"/>
      <c r="E96" s="92"/>
      <c r="F96" s="53"/>
      <c r="G96" s="1"/>
      <c r="H96" s="54"/>
      <c r="I96" s="53"/>
    </row>
    <row r="97" spans="2:9" ht="33" customHeight="1" x14ac:dyDescent="0.25">
      <c r="C97" s="92"/>
      <c r="D97" s="92"/>
      <c r="E97" s="92"/>
    </row>
    <row r="98" spans="2:9" ht="31.5" customHeight="1" x14ac:dyDescent="0.25">
      <c r="C98" s="92"/>
      <c r="D98" s="92"/>
      <c r="E98" s="92"/>
    </row>
    <row r="99" spans="2:9" x14ac:dyDescent="0.25">
      <c r="B99" s="14"/>
      <c r="C99" s="92"/>
      <c r="D99" s="92"/>
      <c r="E99" s="92"/>
    </row>
    <row r="100" spans="2:9" s="14" customFormat="1" ht="21.75" customHeight="1" x14ac:dyDescent="0.25">
      <c r="B100" s="1"/>
      <c r="C100" s="88"/>
      <c r="D100" s="6"/>
      <c r="E100" s="65"/>
      <c r="F100" s="66"/>
      <c r="G100" s="1"/>
      <c r="H100" s="67"/>
      <c r="I100" s="68"/>
    </row>
    <row r="101" spans="2:9" x14ac:dyDescent="0.25">
      <c r="B101" s="14"/>
      <c r="E101" s="69"/>
      <c r="F101" s="65"/>
      <c r="H101" s="70"/>
      <c r="I101" s="71"/>
    </row>
    <row r="102" spans="2:9" s="14" customFormat="1" ht="14.25" customHeight="1" x14ac:dyDescent="0.25">
      <c r="B102" s="1"/>
      <c r="C102" s="88"/>
      <c r="D102" s="6"/>
      <c r="E102" s="65"/>
      <c r="F102" s="65"/>
      <c r="G102" s="1"/>
      <c r="H102" s="70"/>
      <c r="I102" s="71"/>
    </row>
    <row r="103" spans="2:9" x14ac:dyDescent="0.25">
      <c r="C103" s="88"/>
      <c r="D103" s="6"/>
      <c r="E103" s="65"/>
      <c r="F103" s="69"/>
      <c r="H103" s="70"/>
      <c r="I103" s="72"/>
    </row>
    <row r="104" spans="2:9" x14ac:dyDescent="0.25">
      <c r="E104" s="69"/>
      <c r="F104" s="69"/>
      <c r="H104" s="70"/>
      <c r="I104" s="72"/>
    </row>
    <row r="105" spans="2:9" ht="13.5" customHeight="1" x14ac:dyDescent="0.25">
      <c r="E105" s="69"/>
      <c r="F105" s="69"/>
      <c r="H105" s="70"/>
      <c r="I105" s="72"/>
    </row>
    <row r="106" spans="2:9" ht="13.5" customHeight="1" x14ac:dyDescent="0.25">
      <c r="E106" s="69"/>
      <c r="F106" s="69"/>
      <c r="H106" s="70"/>
      <c r="I106" s="72"/>
    </row>
    <row r="107" spans="2:9" ht="13.5" customHeight="1" x14ac:dyDescent="0.25">
      <c r="E107" s="69"/>
      <c r="F107" s="69"/>
      <c r="H107" s="70"/>
      <c r="I107" s="72"/>
    </row>
    <row r="108" spans="2:9" ht="13.5" customHeight="1" x14ac:dyDescent="0.25">
      <c r="E108" s="69"/>
      <c r="F108" s="69"/>
      <c r="H108" s="70"/>
      <c r="I108" s="72"/>
    </row>
    <row r="109" spans="2:9" ht="13.5" customHeight="1" x14ac:dyDescent="0.25">
      <c r="E109" s="69"/>
      <c r="F109" s="69"/>
      <c r="H109" s="70"/>
      <c r="I109" s="72"/>
    </row>
    <row r="110" spans="2:9" ht="13.5" customHeight="1" x14ac:dyDescent="0.25">
      <c r="E110" s="69"/>
      <c r="F110" s="73"/>
      <c r="H110" s="74"/>
      <c r="I110" s="75"/>
    </row>
    <row r="111" spans="2:9" ht="13.5" customHeight="1" x14ac:dyDescent="0.25">
      <c r="E111" s="69"/>
      <c r="F111" s="73"/>
      <c r="H111" s="74"/>
      <c r="I111" s="75"/>
    </row>
    <row r="112" spans="2:9" ht="13.5" customHeight="1" x14ac:dyDescent="0.25">
      <c r="E112" s="69"/>
      <c r="F112" s="69"/>
      <c r="H112" s="70"/>
      <c r="I112" s="72"/>
    </row>
    <row r="113" spans="2:9" ht="13.5" customHeight="1" x14ac:dyDescent="0.25">
      <c r="E113" s="69"/>
      <c r="F113" s="76"/>
      <c r="H113" s="77"/>
      <c r="I113" s="76"/>
    </row>
    <row r="114" spans="2:9" ht="13.5" customHeight="1" x14ac:dyDescent="0.25">
      <c r="E114" s="69"/>
      <c r="F114" s="76"/>
      <c r="H114" s="77"/>
      <c r="I114" s="76"/>
    </row>
    <row r="115" spans="2:9" ht="13.5" customHeight="1" x14ac:dyDescent="0.25">
      <c r="E115" s="69"/>
      <c r="F115" s="76"/>
      <c r="H115" s="77"/>
      <c r="I115" s="76"/>
    </row>
    <row r="116" spans="2:9" ht="13.5" customHeight="1" x14ac:dyDescent="0.25">
      <c r="E116" s="69"/>
      <c r="F116" s="76"/>
      <c r="H116" s="77"/>
      <c r="I116" s="76"/>
    </row>
    <row r="117" spans="2:9" ht="13.5" customHeight="1" x14ac:dyDescent="0.25">
      <c r="E117" s="69"/>
      <c r="F117" s="69"/>
      <c r="H117" s="70"/>
      <c r="I117" s="72"/>
    </row>
    <row r="118" spans="2:9" ht="13.5" customHeight="1" x14ac:dyDescent="0.25">
      <c r="E118" s="69"/>
      <c r="F118" s="69"/>
      <c r="H118" s="70"/>
      <c r="I118" s="72"/>
    </row>
    <row r="119" spans="2:9" ht="13.5" customHeight="1" x14ac:dyDescent="0.25">
      <c r="E119" s="69"/>
      <c r="F119" s="69"/>
      <c r="H119" s="70"/>
      <c r="I119" s="72"/>
    </row>
    <row r="120" spans="2:9" ht="13.5" customHeight="1" x14ac:dyDescent="0.25">
      <c r="E120" s="69"/>
      <c r="F120" s="69"/>
      <c r="H120" s="70"/>
      <c r="I120" s="72"/>
    </row>
    <row r="121" spans="2:9" ht="13.5" customHeight="1" x14ac:dyDescent="0.25">
      <c r="E121" s="69"/>
      <c r="F121" s="69"/>
      <c r="H121" s="70"/>
      <c r="I121" s="72"/>
    </row>
    <row r="122" spans="2:9" ht="13.5" customHeight="1" x14ac:dyDescent="0.25">
      <c r="E122" s="69"/>
      <c r="F122" s="69"/>
      <c r="H122" s="70"/>
      <c r="I122" s="72"/>
    </row>
    <row r="123" spans="2:9" ht="13.5" customHeight="1" x14ac:dyDescent="0.25">
      <c r="B123" s="14"/>
      <c r="E123" s="69"/>
      <c r="F123" s="69"/>
      <c r="H123" s="70"/>
      <c r="I123" s="72"/>
    </row>
    <row r="124" spans="2:9" s="14" customFormat="1" ht="13.5" customHeight="1" x14ac:dyDescent="0.25">
      <c r="C124" s="88"/>
      <c r="D124" s="6"/>
      <c r="E124" s="65"/>
      <c r="F124" s="65"/>
      <c r="G124" s="1"/>
      <c r="H124" s="70"/>
      <c r="I124" s="71"/>
    </row>
    <row r="125" spans="2:9" s="14" customFormat="1" ht="13.5" customHeight="1" x14ac:dyDescent="0.25">
      <c r="B125" s="1"/>
      <c r="C125" s="88"/>
      <c r="D125" s="6"/>
      <c r="E125" s="65"/>
      <c r="F125" s="65"/>
      <c r="G125" s="1"/>
      <c r="H125" s="70"/>
      <c r="I125" s="71"/>
    </row>
    <row r="126" spans="2:9" ht="13.5" customHeight="1" x14ac:dyDescent="0.25">
      <c r="E126" s="69"/>
      <c r="F126" s="69"/>
      <c r="H126" s="70"/>
      <c r="I126" s="72"/>
    </row>
    <row r="127" spans="2:9" ht="13.5" customHeight="1" x14ac:dyDescent="0.25">
      <c r="E127" s="69"/>
      <c r="F127" s="69"/>
      <c r="H127" s="70"/>
      <c r="I127" s="72"/>
    </row>
    <row r="128" spans="2:9" ht="13.5" customHeight="1" x14ac:dyDescent="0.25">
      <c r="E128" s="69"/>
      <c r="F128" s="69"/>
      <c r="H128" s="70"/>
      <c r="I128" s="72"/>
    </row>
    <row r="129" spans="5:9" ht="13.5" customHeight="1" x14ac:dyDescent="0.25">
      <c r="E129" s="69"/>
      <c r="F129" s="69"/>
      <c r="H129" s="70"/>
      <c r="I129" s="72"/>
    </row>
    <row r="130" spans="5:9" ht="13.5" customHeight="1" x14ac:dyDescent="0.25">
      <c r="E130" s="69"/>
      <c r="F130" s="69"/>
      <c r="H130" s="70"/>
      <c r="I130" s="72"/>
    </row>
    <row r="131" spans="5:9" ht="13.5" customHeight="1" x14ac:dyDescent="0.25">
      <c r="E131" s="69"/>
      <c r="F131" s="69"/>
      <c r="H131" s="70"/>
      <c r="I131" s="72"/>
    </row>
    <row r="132" spans="5:9" ht="13.5" customHeight="1" x14ac:dyDescent="0.25">
      <c r="E132" s="69"/>
      <c r="F132" s="69"/>
      <c r="H132" s="70"/>
      <c r="I132" s="72"/>
    </row>
    <row r="133" spans="5:9" ht="13.5" customHeight="1" x14ac:dyDescent="0.25">
      <c r="E133" s="69"/>
      <c r="F133" s="78"/>
      <c r="H133" s="79"/>
      <c r="I133" s="78"/>
    </row>
    <row r="134" spans="5:9" ht="13.5" customHeight="1" x14ac:dyDescent="0.25">
      <c r="E134" s="69"/>
      <c r="F134" s="78"/>
      <c r="H134" s="79"/>
      <c r="I134" s="78"/>
    </row>
    <row r="135" spans="5:9" ht="13.5" customHeight="1" x14ac:dyDescent="0.25">
      <c r="E135" s="69"/>
      <c r="F135" s="69"/>
      <c r="H135" s="70"/>
      <c r="I135" s="72"/>
    </row>
    <row r="136" spans="5:9" ht="13.5" customHeight="1" x14ac:dyDescent="0.25">
      <c r="E136" s="69"/>
      <c r="F136" s="69"/>
      <c r="H136" s="70"/>
      <c r="I136" s="72"/>
    </row>
    <row r="137" spans="5:9" ht="13.5" customHeight="1" x14ac:dyDescent="0.25">
      <c r="E137" s="69"/>
      <c r="F137" s="69"/>
      <c r="H137" s="70"/>
      <c r="I137" s="72"/>
    </row>
    <row r="138" spans="5:9" ht="13.5" customHeight="1" x14ac:dyDescent="0.25">
      <c r="E138" s="69"/>
      <c r="F138" s="69"/>
      <c r="H138" s="70"/>
      <c r="I138" s="72"/>
    </row>
    <row r="139" spans="5:9" ht="13.5" customHeight="1" x14ac:dyDescent="0.25">
      <c r="E139" s="69"/>
      <c r="F139" s="69"/>
      <c r="H139" s="70"/>
      <c r="I139" s="72"/>
    </row>
    <row r="140" spans="5:9" ht="13.5" customHeight="1" x14ac:dyDescent="0.25">
      <c r="E140" s="69"/>
      <c r="F140" s="69"/>
      <c r="H140" s="70"/>
      <c r="I140" s="72"/>
    </row>
    <row r="141" spans="5:9" ht="13.5" customHeight="1" x14ac:dyDescent="0.25">
      <c r="E141" s="69"/>
      <c r="F141" s="69"/>
      <c r="H141" s="70"/>
      <c r="I141" s="72"/>
    </row>
    <row r="142" spans="5:9" ht="13.5" customHeight="1" x14ac:dyDescent="0.25">
      <c r="E142" s="69"/>
      <c r="F142" s="69"/>
      <c r="H142" s="70"/>
      <c r="I142" s="72"/>
    </row>
    <row r="143" spans="5:9" ht="13.5" customHeight="1" x14ac:dyDescent="0.25">
      <c r="E143" s="69"/>
      <c r="F143" s="69"/>
      <c r="H143" s="70"/>
      <c r="I143" s="72"/>
    </row>
    <row r="144" spans="5:9" ht="13.5" customHeight="1" x14ac:dyDescent="0.25">
      <c r="E144" s="69"/>
      <c r="F144" s="69"/>
      <c r="H144" s="70"/>
      <c r="I144" s="69"/>
    </row>
    <row r="145" spans="3:9" ht="13.5" customHeight="1" x14ac:dyDescent="0.25">
      <c r="E145" s="69"/>
      <c r="F145" s="69"/>
      <c r="H145" s="70"/>
      <c r="I145" s="69"/>
    </row>
    <row r="146" spans="3:9" ht="13.5" customHeight="1" x14ac:dyDescent="0.25">
      <c r="E146" s="69"/>
      <c r="F146" s="69"/>
      <c r="H146" s="70"/>
      <c r="I146" s="72"/>
    </row>
    <row r="147" spans="3:9" ht="13.5" customHeight="1" x14ac:dyDescent="0.25">
      <c r="E147" s="69"/>
      <c r="F147" s="69"/>
      <c r="H147" s="70"/>
      <c r="I147" s="69"/>
    </row>
    <row r="148" spans="3:9" ht="13.5" customHeight="1" x14ac:dyDescent="0.25">
      <c r="E148" s="69"/>
      <c r="F148" s="69"/>
      <c r="H148" s="70"/>
      <c r="I148" s="69"/>
    </row>
    <row r="149" spans="3:9" ht="13.5" customHeight="1" x14ac:dyDescent="0.25">
      <c r="E149" s="69"/>
      <c r="F149" s="69"/>
      <c r="H149" s="70"/>
      <c r="I149" s="72"/>
    </row>
    <row r="150" spans="3:9" ht="13.5" customHeight="1" x14ac:dyDescent="0.25">
      <c r="E150" s="69"/>
      <c r="F150" s="69"/>
      <c r="H150" s="70"/>
      <c r="I150" s="72"/>
    </row>
    <row r="151" spans="3:9" ht="13.5" customHeight="1" x14ac:dyDescent="0.25">
      <c r="E151" s="69"/>
      <c r="F151" s="69"/>
      <c r="H151" s="70"/>
      <c r="I151" s="72"/>
    </row>
    <row r="152" spans="3:9" ht="13.5" customHeight="1" x14ac:dyDescent="0.25">
      <c r="E152" s="69"/>
      <c r="F152" s="69"/>
      <c r="H152" s="70"/>
      <c r="I152" s="72"/>
    </row>
    <row r="153" spans="3:9" ht="13.5" customHeight="1" x14ac:dyDescent="0.25">
      <c r="C153" s="1"/>
      <c r="F153" s="69"/>
      <c r="H153" s="70"/>
      <c r="I153" s="72"/>
    </row>
    <row r="154" spans="3:9" ht="13.5" customHeight="1" x14ac:dyDescent="0.25">
      <c r="F154" s="80"/>
      <c r="H154" s="67"/>
      <c r="I154" s="81"/>
    </row>
    <row r="155" spans="3:9" ht="13.5" customHeight="1" x14ac:dyDescent="0.25">
      <c r="F155" s="80"/>
      <c r="H155" s="67"/>
      <c r="I155" s="81"/>
    </row>
    <row r="156" spans="3:9" ht="13.5" customHeight="1" x14ac:dyDescent="0.25">
      <c r="E156" s="69"/>
      <c r="F156" s="69"/>
      <c r="H156" s="70"/>
      <c r="I156" s="72"/>
    </row>
    <row r="157" spans="3:9" ht="13.5" customHeight="1" x14ac:dyDescent="0.25"/>
  </sheetData>
  <mergeCells count="15">
    <mergeCell ref="C96:E96"/>
    <mergeCell ref="C97:E97"/>
    <mergeCell ref="C98:E98"/>
    <mergeCell ref="C99:E99"/>
    <mergeCell ref="C5:I5"/>
    <mergeCell ref="C6:I6"/>
    <mergeCell ref="B7:E7"/>
    <mergeCell ref="H81:H82"/>
    <mergeCell ref="B83:B84"/>
    <mergeCell ref="C83:C84"/>
    <mergeCell ref="C89:D89"/>
    <mergeCell ref="C92:E92"/>
    <mergeCell ref="C93:E93"/>
    <mergeCell ref="C94:E94"/>
    <mergeCell ref="C95:E95"/>
  </mergeCells>
  <pageMargins left="0.31496062992125984" right="0.70866141732283472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5</vt:lpstr>
      <vt:lpstr>'Приложение 5'!Заголовки_для_печати</vt:lpstr>
      <vt:lpstr>'Приложение 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Мурашко Елена</dc:creator>
  <cp:lastModifiedBy>Мурашко Елена</cp:lastModifiedBy>
  <cp:lastPrinted>2022-04-07T05:09:42Z</cp:lastPrinted>
  <dcterms:created xsi:type="dcterms:W3CDTF">2022-04-04T09:27:44Z</dcterms:created>
  <dcterms:modified xsi:type="dcterms:W3CDTF">2022-04-13T05:59:14Z</dcterms:modified>
</cp:coreProperties>
</file>