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rkozhaeva\Desktop\Отчет ИП 2025\"/>
    </mc:Choice>
  </mc:AlternateContent>
  <xr:revisionPtr revIDLastSave="0" documentId="8_{2AEAD954-03F1-40D8-9C27-CC7E2BE94EAC}" xr6:coauthVersionLast="47" xr6:coauthVersionMax="47" xr10:uidLastSave="{00000000-0000-0000-0000-000000000000}"/>
  <bookViews>
    <workbookView xWindow="-120" yWindow="-120" windowWidth="29040" windowHeight="15720" xr2:uid="{00000000-000D-0000-FFFF-FFFF00000000}"/>
  </bookViews>
  <sheets>
    <sheet name="Приложение 5 (4)" sheetId="5" r:id="rId1"/>
    <sheet name="Приложение 5 (2)" sheetId="3" state="hidden" r:id="rId2"/>
    <sheet name="Приложение 5 (3)" sheetId="4" state="hidden" r:id="rId3"/>
  </sheets>
  <externalReferences>
    <externalReference r:id="rId4"/>
  </externalReferences>
  <definedNames>
    <definedName name="_xlnm._FilterDatabase" localSheetId="1" hidden="1">'Приложение 5 (2)'!$A$17:$K$70</definedName>
    <definedName name="_xlnm._FilterDatabase" localSheetId="2" hidden="1">'Приложение 5 (3)'!$A$17:$AB$89</definedName>
    <definedName name="_xlnm._FilterDatabase" localSheetId="0" hidden="1">'Приложение 5 (4)'!$A$17:$AB$244</definedName>
    <definedName name="_xlnm.Print_Titles" localSheetId="1">'Приложение 5 (2)'!$14:$16</definedName>
    <definedName name="_xlnm.Print_Titles" localSheetId="2">'Приложение 5 (3)'!$14:$16</definedName>
    <definedName name="_xlnm.Print_Titles" localSheetId="0">'Приложение 5 (4)'!$14:$16</definedName>
    <definedName name="_xlnm.Print_Area" localSheetId="1">'Приложение 5 (2)'!$A$1:$R$68</definedName>
    <definedName name="_xlnm.Print_Area" localSheetId="2">'Приложение 5 (3)'!$A$1:$AA$89</definedName>
    <definedName name="_xlnm.Print_Area" localSheetId="0">'Приложение 5 (4)'!$A$1:$AA$242</definedName>
  </definedNames>
  <calcPr calcId="191029"/>
</workbook>
</file>

<file path=xl/calcChain.xml><?xml version="1.0" encoding="utf-8"?>
<calcChain xmlns="http://schemas.openxmlformats.org/spreadsheetml/2006/main">
  <c r="Z44" i="5" l="1"/>
  <c r="I182" i="5"/>
  <c r="I180" i="5" s="1"/>
  <c r="AJ12" i="5" l="1"/>
  <c r="M58" i="5"/>
  <c r="K239" i="5"/>
  <c r="Y242" i="5"/>
  <c r="X242" i="5"/>
  <c r="AJ11" i="5" l="1"/>
  <c r="AF6" i="5" l="1"/>
  <c r="AJ6" i="5" s="1"/>
  <c r="AC4" i="5" l="1"/>
  <c r="AF4" i="5" s="1"/>
  <c r="K217" i="5"/>
  <c r="AG11" i="5" l="1"/>
  <c r="AH11" i="5" s="1"/>
  <c r="AG6" i="5"/>
  <c r="AH6" i="5" s="1"/>
  <c r="Z61" i="5"/>
  <c r="Y61" i="5"/>
  <c r="Y44" i="5"/>
  <c r="X44" i="5"/>
  <c r="W44" i="5"/>
  <c r="V44" i="5"/>
  <c r="K214" i="5"/>
  <c r="K213" i="5"/>
  <c r="K212" i="5"/>
  <c r="K211" i="5"/>
  <c r="K210" i="5"/>
  <c r="K209" i="5"/>
  <c r="K208" i="5"/>
  <c r="K207" i="5"/>
  <c r="K206" i="5"/>
  <c r="K205" i="5"/>
  <c r="K204" i="5"/>
  <c r="K203" i="5"/>
  <c r="K202" i="5"/>
  <c r="K201" i="5"/>
  <c r="K200" i="5"/>
  <c r="K199" i="5"/>
  <c r="K198" i="5"/>
  <c r="K197" i="5"/>
  <c r="K196" i="5"/>
  <c r="K195" i="5"/>
  <c r="K194" i="5"/>
  <c r="K193" i="5"/>
  <c r="K192" i="5"/>
  <c r="K191" i="5"/>
  <c r="K190" i="5"/>
  <c r="K189" i="5"/>
  <c r="K188" i="5"/>
  <c r="K187" i="5"/>
  <c r="K186" i="5"/>
  <c r="K185" i="5"/>
  <c r="K184" i="5"/>
  <c r="K183" i="5"/>
  <c r="K175" i="5"/>
  <c r="K172" i="5"/>
  <c r="K171" i="5"/>
  <c r="K170" i="5"/>
  <c r="K169" i="5"/>
  <c r="K168" i="5"/>
  <c r="K167" i="5"/>
  <c r="K166" i="5"/>
  <c r="K165" i="5"/>
  <c r="K164" i="5"/>
  <c r="K163" i="5"/>
  <c r="K162" i="5"/>
  <c r="K161" i="5"/>
  <c r="K160" i="5"/>
  <c r="K159" i="5"/>
  <c r="K158" i="5"/>
  <c r="K157" i="5"/>
  <c r="K156" i="5"/>
  <c r="K155" i="5"/>
  <c r="K154" i="5"/>
  <c r="K153" i="5"/>
  <c r="K152" i="5"/>
  <c r="K151" i="5"/>
  <c r="K150" i="5"/>
  <c r="K147" i="5"/>
  <c r="K146" i="5"/>
  <c r="K145" i="5"/>
  <c r="K144" i="5"/>
  <c r="K143" i="5"/>
  <c r="K142" i="5"/>
  <c r="K141" i="5"/>
  <c r="K140" i="5"/>
  <c r="K139" i="5"/>
  <c r="K138" i="5"/>
  <c r="K137" i="5"/>
  <c r="K136" i="5"/>
  <c r="K135" i="5"/>
  <c r="K134" i="5"/>
  <c r="K133" i="5"/>
  <c r="K132" i="5"/>
  <c r="K131" i="5"/>
  <c r="K129" i="5"/>
  <c r="K128" i="5"/>
  <c r="K127" i="5"/>
  <c r="K126" i="5"/>
  <c r="K125" i="5"/>
  <c r="K124" i="5"/>
  <c r="K123" i="5"/>
  <c r="K121" i="5"/>
  <c r="K120" i="5"/>
  <c r="K119" i="5"/>
  <c r="K118" i="5"/>
  <c r="K117" i="5"/>
  <c r="K116" i="5"/>
  <c r="K115" i="5"/>
  <c r="K114"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K60" i="5"/>
  <c r="K59" i="5"/>
  <c r="K58" i="5"/>
  <c r="K57" i="5"/>
  <c r="K56" i="5"/>
  <c r="K55" i="5"/>
  <c r="K54" i="5"/>
  <c r="K53" i="5"/>
  <c r="K52" i="5"/>
  <c r="K51" i="5"/>
  <c r="K50" i="5"/>
  <c r="K49" i="5"/>
  <c r="K48" i="5"/>
  <c r="K47" i="5"/>
  <c r="K46" i="5"/>
  <c r="K43" i="5"/>
  <c r="K42" i="5"/>
  <c r="K41" i="5"/>
  <c r="K40" i="5"/>
  <c r="K38" i="5"/>
  <c r="K37" i="5"/>
  <c r="K36" i="5"/>
  <c r="K35" i="5"/>
  <c r="K34" i="5"/>
  <c r="K33" i="5"/>
  <c r="K32" i="5"/>
  <c r="K31" i="5"/>
  <c r="K30" i="5"/>
  <c r="K29" i="5"/>
  <c r="K28" i="5"/>
  <c r="K27" i="5"/>
  <c r="K26" i="5"/>
  <c r="K25" i="5"/>
  <c r="K24" i="5"/>
  <c r="K23" i="5"/>
  <c r="K21" i="5"/>
  <c r="K20" i="5"/>
  <c r="N176" i="5"/>
  <c r="M47" i="5"/>
  <c r="M61" i="5" s="1"/>
  <c r="N61" i="5"/>
  <c r="M237" i="5"/>
  <c r="N237" i="5"/>
  <c r="M167" i="5"/>
  <c r="M176" i="5" s="1"/>
  <c r="J122" i="5"/>
  <c r="I122" i="5"/>
  <c r="J62" i="5"/>
  <c r="I62" i="5"/>
  <c r="AD8" i="5" l="1"/>
  <c r="AG8" i="5" s="1"/>
  <c r="K122" i="5"/>
  <c r="J130" i="5"/>
  <c r="N44" i="5" l="1"/>
  <c r="N241" i="5"/>
  <c r="M241" i="5"/>
  <c r="AD4" i="5" l="1"/>
  <c r="AG4" i="5" s="1"/>
  <c r="AC2" i="5"/>
  <c r="AC3" i="5"/>
  <c r="AF3" i="5" s="1"/>
  <c r="I237" i="5"/>
  <c r="I176" i="5"/>
  <c r="I130" i="5"/>
  <c r="K130" i="5" s="1"/>
  <c r="AH4" i="5" l="1"/>
  <c r="AJ4" i="5"/>
  <c r="AF2" i="5"/>
  <c r="U44" i="5"/>
  <c r="T44" i="5"/>
  <c r="S44" i="5"/>
  <c r="R44" i="5"/>
  <c r="Q44" i="5"/>
  <c r="P44" i="5"/>
  <c r="O44" i="5"/>
  <c r="W61" i="5"/>
  <c r="V61" i="5"/>
  <c r="V242" i="5" s="1"/>
  <c r="U61" i="5"/>
  <c r="T61" i="5"/>
  <c r="S61" i="5"/>
  <c r="R61" i="5"/>
  <c r="Q61" i="5"/>
  <c r="P61" i="5"/>
  <c r="O61" i="5"/>
  <c r="Q179" i="5"/>
  <c r="P179" i="5"/>
  <c r="O179" i="5"/>
  <c r="N179" i="5"/>
  <c r="M179" i="5"/>
  <c r="I179" i="5"/>
  <c r="J179" i="5"/>
  <c r="Z242" i="5"/>
  <c r="J44" i="5"/>
  <c r="J61" i="5"/>
  <c r="J176" i="5"/>
  <c r="K176" i="5" s="1"/>
  <c r="J237" i="5"/>
  <c r="K237" i="5" s="1"/>
  <c r="J241" i="5"/>
  <c r="R242" i="5" l="1"/>
  <c r="U242" i="5"/>
  <c r="T242" i="5"/>
  <c r="W242" i="5"/>
  <c r="S242" i="5"/>
  <c r="AC7" i="5"/>
  <c r="AF7" i="5" s="1"/>
  <c r="AD7" i="5"/>
  <c r="AG7" i="5" s="1"/>
  <c r="AH7" i="5" s="1"/>
  <c r="AD5" i="5"/>
  <c r="AG5" i="5" s="1"/>
  <c r="AJ7" i="5" l="1"/>
  <c r="AD3" i="5"/>
  <c r="AG3" i="5" s="1"/>
  <c r="AD2" i="5"/>
  <c r="AH3" i="5" l="1"/>
  <c r="AJ3" i="5"/>
  <c r="AD9" i="5"/>
  <c r="AG2" i="5"/>
  <c r="M30" i="5"/>
  <c r="J180" i="5"/>
  <c r="I61" i="5"/>
  <c r="K61" i="5" s="1"/>
  <c r="I39" i="5"/>
  <c r="AC5" i="5" s="1"/>
  <c r="AF5" i="5" s="1"/>
  <c r="AJ5" i="5" l="1"/>
  <c r="AH5" i="5"/>
  <c r="AH2" i="5"/>
  <c r="AJ2" i="5"/>
  <c r="K39" i="5"/>
  <c r="J242" i="5"/>
  <c r="J271" i="5" s="1"/>
  <c r="M44" i="5"/>
  <c r="M242" i="5" s="1"/>
  <c r="AD10" i="5"/>
  <c r="AG10" i="5" s="1"/>
  <c r="AG9" i="5"/>
  <c r="I44" i="5"/>
  <c r="M269" i="5" l="1"/>
  <c r="K240" i="5"/>
  <c r="K241" i="5" s="1"/>
  <c r="I241" i="5"/>
  <c r="K229" i="5"/>
  <c r="K225" i="5"/>
  <c r="E68" i="3" l="1"/>
  <c r="K181" i="5"/>
  <c r="K178" i="5"/>
  <c r="Q176" i="5"/>
  <c r="Q242" i="5" s="1"/>
  <c r="N243" i="5" s="1"/>
  <c r="P176" i="5"/>
  <c r="P242" i="5" s="1"/>
  <c r="O176" i="5"/>
  <c r="O242" i="5" s="1"/>
  <c r="N242" i="5"/>
  <c r="K62" i="5"/>
  <c r="L61" i="5"/>
  <c r="L44" i="5"/>
  <c r="K19" i="5"/>
  <c r="K44" i="5" s="1"/>
  <c r="J243" i="5" l="1"/>
  <c r="N269" i="5"/>
  <c r="K179" i="5"/>
  <c r="M2" i="3" l="1"/>
  <c r="L11" i="3"/>
  <c r="L2" i="3"/>
  <c r="O6" i="3"/>
  <c r="O7" i="3"/>
  <c r="O2" i="3" l="1"/>
  <c r="M3" i="3"/>
  <c r="M4" i="3"/>
  <c r="L4" i="3"/>
  <c r="O4" i="3" s="1"/>
  <c r="L3" i="3"/>
  <c r="O3" i="3" s="1"/>
  <c r="M8" i="3" l="1"/>
  <c r="M5" i="3"/>
  <c r="L5" i="3"/>
  <c r="L8" i="3"/>
  <c r="O8" i="3" s="1"/>
  <c r="L9" i="3" l="1"/>
  <c r="O5" i="3"/>
  <c r="M9" i="3"/>
  <c r="L10" i="3" l="1"/>
  <c r="O9" i="3"/>
  <c r="N3" i="3"/>
  <c r="N4" i="3"/>
  <c r="N5" i="3"/>
  <c r="N6" i="3"/>
  <c r="N7" i="3"/>
  <c r="N8" i="3"/>
  <c r="N9" i="3"/>
  <c r="N2" i="3"/>
  <c r="Z87" i="4"/>
  <c r="V87" i="4"/>
  <c r="I83" i="4"/>
  <c r="Q82" i="4"/>
  <c r="P82" i="4"/>
  <c r="O82" i="4"/>
  <c r="N82" i="4"/>
  <c r="M82" i="4"/>
  <c r="K82" i="4"/>
  <c r="J82" i="4"/>
  <c r="I82" i="4"/>
  <c r="K80" i="4"/>
  <c r="Q79" i="4"/>
  <c r="P79" i="4"/>
  <c r="O79" i="4"/>
  <c r="N79" i="4"/>
  <c r="M79" i="4"/>
  <c r="J79" i="4"/>
  <c r="I79" i="4"/>
  <c r="K54" i="4"/>
  <c r="W53" i="4"/>
  <c r="W87" i="4" s="1"/>
  <c r="V53" i="4"/>
  <c r="U53" i="4"/>
  <c r="U87" i="4" s="1"/>
  <c r="T53" i="4"/>
  <c r="T87" i="4" s="1"/>
  <c r="S53" i="4"/>
  <c r="S87" i="4" s="1"/>
  <c r="R53" i="4"/>
  <c r="Q53" i="4"/>
  <c r="P53" i="4"/>
  <c r="O53" i="4"/>
  <c r="N53" i="4"/>
  <c r="N87" i="4" s="1"/>
  <c r="M53" i="4"/>
  <c r="L53" i="4"/>
  <c r="K53" i="4"/>
  <c r="J53" i="4"/>
  <c r="I53" i="4"/>
  <c r="I87" i="4" s="1"/>
  <c r="Y35" i="4"/>
  <c r="Y87" i="4" s="1"/>
  <c r="X35" i="4"/>
  <c r="X87" i="4" s="1"/>
  <c r="W35" i="4"/>
  <c r="V35" i="4"/>
  <c r="U35" i="4"/>
  <c r="T35" i="4"/>
  <c r="S35" i="4"/>
  <c r="R35" i="4"/>
  <c r="Q35" i="4"/>
  <c r="P35" i="4"/>
  <c r="O35" i="4"/>
  <c r="N35" i="4"/>
  <c r="L35" i="4"/>
  <c r="K35" i="4"/>
  <c r="J35" i="4"/>
  <c r="I35" i="4"/>
  <c r="M30" i="4"/>
  <c r="M29" i="4"/>
  <c r="M27" i="4"/>
  <c r="F46" i="3"/>
  <c r="F68" i="3" s="1"/>
  <c r="E46" i="3"/>
  <c r="D46" i="3"/>
  <c r="D68" i="3" s="1"/>
  <c r="C46" i="3"/>
  <c r="C68" i="3" s="1"/>
  <c r="B46" i="3"/>
  <c r="A46" i="3"/>
  <c r="H28" i="3"/>
  <c r="H68" i="3" s="1"/>
  <c r="G28" i="3"/>
  <c r="G68" i="3" s="1"/>
  <c r="F28" i="3"/>
  <c r="E28" i="3"/>
  <c r="D28" i="3"/>
  <c r="C28" i="3"/>
  <c r="B28" i="3"/>
  <c r="A28" i="3"/>
  <c r="O87" i="4" l="1"/>
  <c r="A68" i="3"/>
  <c r="P87" i="4"/>
  <c r="Q87" i="4"/>
  <c r="J87" i="4"/>
  <c r="R87" i="4"/>
  <c r="K79" i="4"/>
  <c r="K87" i="4" s="1"/>
  <c r="M35" i="4"/>
  <c r="M87" i="4"/>
  <c r="B68" i="3"/>
  <c r="K182" i="5"/>
  <c r="I242" i="5"/>
  <c r="I274" i="5" s="1"/>
  <c r="AC8" i="5"/>
  <c r="AC9" i="5" s="1"/>
  <c r="AF9" i="5" l="1"/>
  <c r="AC10" i="5"/>
  <c r="AF10" i="5" s="1"/>
  <c r="K180" i="5"/>
  <c r="K242" i="5" s="1"/>
  <c r="AF8" i="5"/>
  <c r="AH8" i="5" s="1"/>
  <c r="AJ9" i="5"/>
  <c r="AH9" i="5"/>
  <c r="AJ10" i="5"/>
  <c r="AJ13" i="5" s="1"/>
  <c r="AH10" i="5"/>
  <c r="AJ8" i="5" l="1"/>
</calcChain>
</file>

<file path=xl/sharedStrings.xml><?xml version="1.0" encoding="utf-8"?>
<sst xmlns="http://schemas.openxmlformats.org/spreadsheetml/2006/main" count="1019" uniqueCount="564">
  <si>
    <t>№п/п</t>
  </si>
  <si>
    <t>заемные</t>
  </si>
  <si>
    <t>Наименование регулируемых услуг (товаров, работ) и обслуживаемая территория</t>
  </si>
  <si>
    <t>Наименование мероприятий</t>
  </si>
  <si>
    <t>Количество в натуральных показателях</t>
  </si>
  <si>
    <t>план</t>
  </si>
  <si>
    <t>факт</t>
  </si>
  <si>
    <t>Период предоставления услуги в рамках инвестиционной программы (проекта)</t>
  </si>
  <si>
    <t>План</t>
  </si>
  <si>
    <t>Факт</t>
  </si>
  <si>
    <t>отклонение</t>
  </si>
  <si>
    <t>причины отклонения</t>
  </si>
  <si>
    <t>Информация о сопоставлении фактических показателей исполнения инвестиционной программы (проекта) с показателями, утвержденными в инвестиционной программе (проекте)*</t>
  </si>
  <si>
    <t>Разъяснение причин отклонения достигнутых фактических показателей от показателей в утвержденной инвестиционной программе (проекте)</t>
  </si>
  <si>
    <t>Оценка повышения качества и надежности предоставляемых регулируемых услуг (товаров, работ)</t>
  </si>
  <si>
    <t>Улучшение производственных показателей, объем передачи электроэнергии (тыс.кВтч)</t>
  </si>
  <si>
    <t>Снижение износа (физического) основных фондов (активов), %, по годам реализации в зависимости от утвержденной инвестиционной программы (проекта)</t>
  </si>
  <si>
    <t>Снижение потерь, %, по годам реализации в зависимости  от утвержденной  инвестиционной программы (проекта)</t>
  </si>
  <si>
    <t>Снижение аварийности, по годам реализации в зависимости  от утвержденной  инвестиционной программы (проекта)</t>
  </si>
  <si>
    <t>факт прошлого года</t>
  </si>
  <si>
    <t>Информация о плановых и фактических объемах предоставления регулируемых услуг (товаров, работ)</t>
  </si>
  <si>
    <t>Сумма инвестиционной программы (проекта)</t>
  </si>
  <si>
    <t>собственные средства</t>
  </si>
  <si>
    <t>Амортизация</t>
  </si>
  <si>
    <t>Прибыль</t>
  </si>
  <si>
    <t>Информация о фактических  условиях и размерах финансирования инвестиционной программы (проекта), тыс. тенге</t>
  </si>
  <si>
    <t>ВСЕГО:</t>
  </si>
  <si>
    <t>Капитальный ремонт распределительных сетей и оборудования</t>
  </si>
  <si>
    <t>Приложение 5</t>
  </si>
  <si>
    <t>Единица измерения</t>
  </si>
  <si>
    <t>к Правилам осуществления</t>
  </si>
  <si>
    <t>деятельности субъектами</t>
  </si>
  <si>
    <t>естественных монополий</t>
  </si>
  <si>
    <t>Форма 1</t>
  </si>
  <si>
    <t>АО "Алатау Жарық Компаниясы" передача и распределение электрической энергии</t>
  </si>
  <si>
    <t>(наименование субъекта естественной монополии, вид деятельности)</t>
  </si>
  <si>
    <t>км</t>
  </si>
  <si>
    <t>ПСД</t>
  </si>
  <si>
    <t>комплект</t>
  </si>
  <si>
    <t>Информация</t>
  </si>
  <si>
    <t>Отчет о прибылях и убытках</t>
  </si>
  <si>
    <t>шт</t>
  </si>
  <si>
    <t>компл</t>
  </si>
  <si>
    <t>Реконструкция и новое строительство электрических сетей 10-6-0,4 кВ по РЭС-2, замена перегруженных и отработавших нормативный срок КЛ для повышения надежности электроснабжения</t>
  </si>
  <si>
    <t>Реконструкция и новое строительство электрических сетей 10-6-0,4 кВ по РЭС-4, замена перегруженных и отработавших нормативный срок КЛ для повышения надежности электроснабжения</t>
  </si>
  <si>
    <t>Реконструкция электрических сетей 10/0,4кВ РЭС "Отеген батыр"</t>
  </si>
  <si>
    <t>Алматинская область</t>
  </si>
  <si>
    <t>Увеличение уставного капитала</t>
  </si>
  <si>
    <t>Итого по г.Алматы</t>
  </si>
  <si>
    <t>Итого по Алматинской области</t>
  </si>
  <si>
    <t xml:space="preserve">АО "АЖК" является региональной электросетевой компанией на юге Республики Казахстан по передаче и распределению электрической энергии, эксплуатации электрических сетей и подстанций. 
Приказом Агентства РК по регулированию естественных монополий от 24 января 2005 года № 16-ОД АО "АЖК" включено в республиканский раздел Государственного регистра субъектов естественных монополии по предоставлению услуг передачи и распределения электрической энергии. 
 Площадь территории обслуживания -111 731 кв/км </t>
  </si>
  <si>
    <t xml:space="preserve">об исполнении утвержденной инвестиционной программы  на 2021-2025 годы по итогам </t>
  </si>
  <si>
    <t>в приложении к настоящему отчету</t>
  </si>
  <si>
    <t>ИВД</t>
  </si>
  <si>
    <t>по г. Алматы</t>
  </si>
  <si>
    <t>Реконструкция ПС 220/110/10кВ №7 АХБК</t>
  </si>
  <si>
    <t>факт текущего года (1-е полугодие)</t>
  </si>
  <si>
    <t>Автоматизированная система коммерческого учета электроэнергии ПС областных РЭС и РП города, и расширение существующих систем диспетчеризации с установкой систем телемеханики и связи в ЖРЭС, ТРЭС АО «АЖК</t>
  </si>
  <si>
    <t>Строительство двух ЛЭП-110 кВ ПС 220/110/10 кВ «Каскелен» - ПС 110/35/10 кВ № 94А «Северный Каскелен», с отпайкой к  ПС 110/10 кВ № 27А «Каскелен»</t>
  </si>
  <si>
    <t>Реконструкция электрических сетей 6-10/0,4кВ Карасайского РЭС</t>
  </si>
  <si>
    <t>СМР</t>
  </si>
  <si>
    <t>по Алматинской области</t>
  </si>
  <si>
    <t>Дополнительные мероприятия</t>
  </si>
  <si>
    <t>г.Алматы</t>
  </si>
  <si>
    <t>За 6 месяцев 2024 года аварий и отказов I-степени в электрических сетях АО АЖК не было. Произошло 522 отказа II-степени по сранению с 533 отказами в 2023 году. Состояние аварийности за 6 месяцев 2024 года в электрических сетях АО АЖК выглядит следующим образом (сравнение с аналогичным периодом 2023 года): В транспортных сетях 35кВ и выше (в черте города) произошло 29 отказов II-степени, увеличение на 0. В транспортных сетях 35кВ и выше (по области) произошло 45 отказов II-степени , уменьшение на 6 или 11,7%. В кабельных сетях города на КЛ-6/10кВ произошло 448 отказов II-степени, уменьшение на 5 или 1,1%.</t>
  </si>
  <si>
    <t xml:space="preserve"> По итогам 1 полугодия 2024 года объемы передачи электроэнергии по сетям АО «АЖК»  составили 4 527 761,114 тыс.кВт.час, что больше объемов за 1 полугодие 2023 года (4 333 805,296 тыс.кВт.час) на 193,956 тыс.кВт.час или 4,48%. 
Основной прирост объемов передачи электроэнергии по сетям АО «АЖК» обусловлен следующими основными факторами: 
- развитие предприятий малого и среднего бизнеса, наращивание мощностей действующих предприятий, строительство новых и реконструкция действующих предприятий;
- рост объемов жилищного строительства в соответствии с Программой развития жилищного строительства, а также ежегодное увеличение количества новых потребителей;
- потребление Алматинского энергоузла напрямую зависит от температуры наружного воздуха. В феврале 2024 года средняя температура наружного возду-ха (-3,9град) была холоднее температуры наружного воздуха 2023 года (0,1 град) на                     -3,8град. Зависимость потребления электроэнергии от температуры оценочно: при уменьшении на 1 градус температуры происходит увеличение по-требления на 1,5-2% и наоборот.
Также, с учетом многолетней статистики можно отметить, что тенденция роста годового электропотребления в зоне ответственности АО «АЖК» и, соответствен-но, объемов передачи и распределения электроэнергии по сетям АО «АЖК» за по-следние годы сохраняется на уровне 4-5 % из-за улучшения благосостояния насе-ления города Алматы (кондиционирование, использование бытовой техники, обо-грев электроприборами) и вводом новых объектов в Алматинском регионе.
Принимая во внимание развитие экономики Республики Казахстан и, в частности, Алматинского региона, объемы электропотребления в зоне ответственно-сти АО «АЖК» и, соответственно, объемы передачи и электроэнергии по сетям АО «АЖК» будут неуклонно увеличиваться. На снижение электропотребления могут повлиять форс-мажорные обстоятельства, непреодолимой силы, как например мировой экономический финансовый кризис 2009 года и пандемия COVID-19 в 2020, в связи с которыми произошло снижение прироста объемов передачи электрической энергии.</t>
  </si>
  <si>
    <t xml:space="preserve">   АО «АЖК» является энергопередающей организацией, для которой одной из основных задач в области энергосбережения является снижение потерь электроэнергии в электрических сетях АО «АЖК». Для этого в АО «АЖК» постоянно разрабатываются и выполняются планы по снижению потерь электроэнергии и программы энергосбережения и энергоэффективности. 
В целях реализации Закона Республики Казахстан от 25 декабря 1997 года №210-1 «Об энергосбережении» и во исполнении Послания Президента РК народу Казахстана от 02 февраля 2010г., в АО «АЖК» в 2020 году разработана и утверждена Приказом АО «АЖК» №099-п от 12.06.2020г. «Программа энергосбережения и повышения энергоэффективности в электрических сетях АО «АЖК» на 2020-2024гг.» (далее Программа). 
   Как один из пунктов Программы, в 2020 году в АО «АЖК» был утвержден «План организационно-технических мероприятий снижению технических потерь электроэнергии в АО «АЖК» на 2020-2024гг. основными пунктами которого являются: отключение трансформаторов в режимах малых нагрузок; отключение трансформаторов на подстанциях с сезонной нагрузкой 35-220кВ; снижение расхода электроэнергии на собственные нужды подстанций; замена проводов на перегруженных линиях; замена перегруженных и ввод в эксплуатацию дополнительных трансформаторов. Выполнение указанных мероприятий за 1 полугодие 2024 год привели к снижению фактических потерь электроэнергии в сетях АО «АЖК» на 1 825,71 тыс.кВт.ч. 
   А также, постоянное проведение данных мероприятий по снижению потерь электроэнергии привело к снижению фактические нормативные потери электроэнергии в сети Общества с 19,23% в 2008 году до 12,87%  по итогам 1 полугодия 2024 года.                                                                                                           Сверхнормативные потери в сетях АО «АЖК» отсутствуют  начиная с 2012 года. </t>
  </si>
  <si>
    <t>Снижение износа за 2024г. будет оцениваться  по итогам года и  проведенного годового отчета.</t>
  </si>
  <si>
    <t>1-полугодия 2025 года</t>
  </si>
  <si>
    <t>Реконструкция ПС 110 кВ №46А "Шоссейная" с заменой трансформаторов на 2х63МВА с КРУН-10кВ</t>
  </si>
  <si>
    <t xml:space="preserve">Строительство ЗРУ-10кВ - 1 шт </t>
  </si>
  <si>
    <t xml:space="preserve">Выполнение комплекса работ по реконструкции ОРУ-110кВ с заменой маслянных выключателей на элегазовые, с монтажом релейной защиты и автоматики и организацией каналов связи СДТУ - 1 комплект </t>
  </si>
  <si>
    <t>Выполнение комплекса работ по реконструкции ОРУ-220кВ с заменой маслянных выключателей на элегазовые с монтажом релейной защиты и автоматики, организацией каналов связи СДТУ - 1 комплект</t>
  </si>
  <si>
    <t>Приобретение и прокладка КЛ-10кВ взамен существующей КЛ-6кВ - 2,429 км</t>
  </si>
  <si>
    <t>Реконструкция РУ-6кВ, РУ-0,4кВс установкой необходимого количства линейных ячеек в ТП-2044, ТП-2070, ТП-2362, ТП-2181, ТП-2056 - 5 шт.</t>
  </si>
  <si>
    <t>Приобретение и прокладка КЛ-10кВ взамен существующей КЛ-6кВ - 13,7 км</t>
  </si>
  <si>
    <t>Реконструкция существующих ТП с установкой КТПБ-10/0,4кВ взамен существующих КТП - 14 шт.</t>
  </si>
  <si>
    <t>Реконструкция и новое строительство электрических сетей 10-6-0,4 кВ , замена перегруженных и отработавщих нормативный срок КЛ для повышения надежности по РЭС-1 (Перенос срока исполнения мероприятии с 2024 года)</t>
  </si>
  <si>
    <t>Прокладка кабеля 10 кВ - 5,341 км</t>
  </si>
  <si>
    <t xml:space="preserve">Реконструкция и новое строительство электрических сетей 10-6-0,4 кВ , замена перегруженных и отработавщих нормативный срок КЛ для повышения надежности по РЭС-6 (Перенос срока исполнения мероприятии с 2024 года) </t>
  </si>
  <si>
    <t>комлект</t>
  </si>
  <si>
    <t>Прокладка кабеля 10 кВ - 1,381 км.</t>
  </si>
  <si>
    <t>Замена ТП с установкой КТПБ - 9 компл.</t>
  </si>
  <si>
    <t>Разработка ПСД «Строительство «заход-выхода» ЛЭП-110кВ №103А/104А на ПС-220/110/10 кВ №154А «Коян-коз со строительством КРУЭ-110кВ»  (Перенос срока исполнения мероприятии с 2024 года)</t>
  </si>
  <si>
    <t xml:space="preserve">Проектно сметная документация </t>
  </si>
  <si>
    <t>Разработка ПСД "Строительство заход-выход" ЛЭП-110кВ №154А на ПС №166А "Бесагаш"  (Перенос срока исполнения мероприятии с 2024 года)</t>
  </si>
  <si>
    <t>Разработка ПСД «Модернизация систем мониторинга видеонаблюдения, контроля и управления доступом и пожарно-охранной сигнализации на объектах АО «АЖК» (Перенос срока исполнения мероприятии с 2024 года)</t>
  </si>
  <si>
    <r>
      <t xml:space="preserve">Разработка ПСД «Расширение и установка систем </t>
    </r>
    <r>
      <rPr>
        <sz val="20"/>
        <color theme="1"/>
        <rFont val="Times New Roman"/>
        <family val="1"/>
        <charset val="204"/>
      </rPr>
      <t>АСКУЭ на ПС, РП АО «АЖК» (Перенос срока исполнения мероприятии с 2024 года)</t>
    </r>
  </si>
  <si>
    <r>
      <t xml:space="preserve">Разработка ПСД «Расширение и установка систем </t>
    </r>
    <r>
      <rPr>
        <sz val="20"/>
        <color theme="1"/>
        <rFont val="Times New Roman"/>
        <family val="1"/>
        <charset val="204"/>
      </rPr>
      <t>ТМ на ПС, РП АО АЖК» (Перенос срока исполнения мероприятии с 2024 года)</t>
    </r>
  </si>
  <si>
    <t>Установка систем телемеханики в ТП города-246 комплектов</t>
  </si>
  <si>
    <t>Приобретение кабельно-проводниковой продукции и строительсво ЛЭП - 4,47 км.</t>
  </si>
  <si>
    <t>Комплексные работы под ключ «Реконструкция ВЛ-0,4-10 кВ и ТП-10/0,4 кВ», ОБРЭС, с.Туймебаев» (Перенос срока исполнения мероприятии с 2024 года)</t>
  </si>
  <si>
    <t>Поставка опор 17 шт.</t>
  </si>
  <si>
    <t>Замена ВЛ-0,4 на ВЛИ-0,4кВ - 7,302 км</t>
  </si>
  <si>
    <t>Замена ВЛ-10кВ на ВЛИ-10кВ - 1,841 км</t>
  </si>
  <si>
    <t>Дополнительно устанавливаемые ТП-10/0,4кВ - 11 шт.</t>
  </si>
  <si>
    <t>Установка ячейки в КРУН-10кВ ПС-124А - 1 шт.</t>
  </si>
  <si>
    <t>Замена ВЛ-0,4 на ВЛИ-0,4кВ - 9,293 км</t>
  </si>
  <si>
    <t>Замена ВЛ-10кВ на ВЛИ-10кВ - 4,673 км</t>
  </si>
  <si>
    <t>Строительство нового РП-10кВ - 1</t>
  </si>
  <si>
    <t>Реконструкция электрических сетей 6-10/0,4кВ Талгарского РЭС</t>
  </si>
  <si>
    <t>Замена ВЛ-0,4 на ВЛИ-0,4кВ - 2,213 км.</t>
  </si>
  <si>
    <t>Замена ВЛ-10кВ на ВЛИ-10кВ - 2,145 км.</t>
  </si>
  <si>
    <t>Прокладка новой КЛ-10кВ - 0,47 км.</t>
  </si>
  <si>
    <t>Строительство нового РП-10кВ - 1 шт.</t>
  </si>
  <si>
    <t>Закуп и монтаж втоматизированной системы коммерческого учета электроэнергии с установкой  ТТ на 110/35/10/6кВ на ПС области с установкой системы телемеханники - 18 комплектов</t>
  </si>
  <si>
    <t>Модернизация и реконструкция ЛЭП-6-10-0,4 кВ в зоне г.Алматы</t>
  </si>
  <si>
    <t>«Реконструкция и новое строительство электрических сетей 6-10 кВ по РЭС-1, РЭС-2, РЭС-4, РЭС-5, РЭС-6, РЭС-7 замена перегруженных и отработавших нормативный срок КЛ для повышения надежности электроснабжения»</t>
  </si>
  <si>
    <t>Замена КЛ 6кВ на 10кВ - 33,301 км</t>
  </si>
  <si>
    <t>Замена КТП - 6 шт.</t>
  </si>
  <si>
    <t>Реконструкция оборудования ТП - 14 шт</t>
  </si>
  <si>
    <t>«Реконструкция ВЛ-0,4 кВ по РЭС с заменой проводов на СИП, в том числе строительство и реконструкция существующих ТП-6-10/0,4 кВ для разгрузки перегруженных ТП-6-10/0,4 кВ»</t>
  </si>
  <si>
    <t>Замена ВЛ - 0,4кВ на СИП - 39,052 км</t>
  </si>
  <si>
    <t>Замена КТП-9 шт.</t>
  </si>
  <si>
    <t>Реконструкция ТП - 7 шт.</t>
  </si>
  <si>
    <t>Установка дополнительных ТП - 1 шт.</t>
  </si>
  <si>
    <t>«Реконструкция и новое строительство электрических сетей 6-10 кВ по РЭС-1, РЭС-2, РЭС-5, РЭС-6, РЭС-7 замена перегруженных и отработавших нормативный срок КЛ для повышения надежности электроснабжения»</t>
  </si>
  <si>
    <t>Замена КЛ 6кВ на 10кВ - 37,6087 км.</t>
  </si>
  <si>
    <t>Замена КТП - 3 шт.</t>
  </si>
  <si>
    <t>Реконструкция оборудования ТП - 9 шт.</t>
  </si>
  <si>
    <t>Перевод электрических сетей 6 кВ РП-48, РП-49 и ТП-001 на повышенное напряжение 10 кВ. Замена оборудования и прокладка новых КЛ-10 кВ</t>
  </si>
  <si>
    <t>Замена КЛ-6кВ на КЛ-10кВ - 9 км</t>
  </si>
  <si>
    <t xml:space="preserve"> Реконструкция ЛЭП-110кВ №103А/104А с заменой существующего провода на композитный (Перенос срока исполнения мероприятии с 2024 года)</t>
  </si>
  <si>
    <t>Высокочастотный заградитель ВЗ-1250-0.5 с ЭНЗ и ОПН с полосой заграждения 160-1000 кГц ВЗ-1250-0,5 УХЛ1 - 8 шт.</t>
  </si>
  <si>
    <t>Комплексные работы под ключ "Реконструкция КЛ РП-142, РП-145, РП-177 (РЭС-5)  (Перенос срока исполнения мероприятии с 2024 года)</t>
  </si>
  <si>
    <t>Проектно-изыскательные работы</t>
  </si>
  <si>
    <t>Поставка кабельно-проводниковой продукции - 1 комплект</t>
  </si>
  <si>
    <t>Комплексные работы под ключ Реконструкция КЛ от ТЭЦ-1 (РЭС-1) (Перенос срока исполнения мероприятии с 2024 года)</t>
  </si>
  <si>
    <t>Комплексные работы под ключ Реконструкция КЛ РП-116 (Перенос срока исполнения мероприятии с 2024 года)</t>
  </si>
  <si>
    <t>Комплексные работы под ключ Реконструкция КЛ РП-13 (Перенос срока исполнения мероприятии с 2024 года)</t>
  </si>
  <si>
    <t>Разработка ПСД: "Реконструкция ВЛ-0,4кВ от ТП ПС-23А" РЭС-5 город Алматы, Бостандыкский район" (Перенос срока исполнения мероприятии с 2024 года)</t>
  </si>
  <si>
    <t>Перевод отрезка ВЛ-220кВ №2063/2073 от ПС №147А Таугуль" до опоры №9 в КЛ-220кВ"</t>
  </si>
  <si>
    <t>Перевод ВЛ-220 кВ в КЛ-220кВ - 12,78 км</t>
  </si>
  <si>
    <t>Дополнительные мероприятия на 2025 год</t>
  </si>
  <si>
    <t>Реконструкция ПС 110 кВ №46А "Шоссейная" с заменой трансформаторов на 2х63МВА с КРУН-10кВ (Перенос срока исполнения мероприятии с 2024 года)</t>
  </si>
  <si>
    <t>Шкаф ТМ Sigmeco (1350х800х300) - 1 шт.</t>
  </si>
  <si>
    <t xml:space="preserve">факт (1-е полугодие) 2025 года </t>
  </si>
  <si>
    <t>Капитальный ремонт распределительных сетей и оборудования (Бесхозные сети)</t>
  </si>
  <si>
    <t>Реконструкция распределительных электрических сетей</t>
  </si>
  <si>
    <t xml:space="preserve">Строительство реконструкция ЛЭП </t>
  </si>
  <si>
    <t>Строительство, Реконструкция ПС</t>
  </si>
  <si>
    <t>Внедрение SCADA, АСКУЭ</t>
  </si>
  <si>
    <t>Прочие затраты на ремонт производственных активов и прочих основных средств, непосредственно участвующих в процессе производственной деятельности</t>
  </si>
  <si>
    <t>Приобретение основных средств и нематериальных активов</t>
  </si>
  <si>
    <t>Капитальный ремонт электрических сетей и оборудования</t>
  </si>
  <si>
    <t xml:space="preserve">план </t>
  </si>
  <si>
    <t xml:space="preserve">факт </t>
  </si>
  <si>
    <t>Разработка ПСД:"Реконструкция ВЛ-0,4кВ от ТП ПС-1А" РЭС-2 город Алматы, Алмалинский район"</t>
  </si>
  <si>
    <t>Экспертиза</t>
  </si>
  <si>
    <t>Разработка ПСД:"Реконструкция ВЛ-0,4кВ от ТП ф.14-171А,ф.66-147А», РЭС-3 город Алматы, Наурызбайский район"</t>
  </si>
  <si>
    <t>Экспертиза:"Реконструкция ВЛ-0,4кВ от ТП ф.14-171А,ф.66-147А», РЭС-3 город Алматы, Наурызбайский район"</t>
  </si>
  <si>
    <t>Экспертиза:"Реконструкция ВЛ-0,4кВ от ТП ПС-1А" РЭС-2 город Алматы, Алмалинский район"</t>
  </si>
  <si>
    <t>Разработка ПСД:"Реконструкция ВЛ-0,4кВ от ТП ПС-47А»,РЭС-1 город Алматы, Алатауский район"</t>
  </si>
  <si>
    <t>экспертиза:"Реконструкция ВЛ-0,4кВ от ТП ПС-47А»,РЭС-1 город Алматы, Алатауский район"</t>
  </si>
  <si>
    <t>За 6 месяцев 2025 года аварий и отказов I-степени в электрических сетях АО АЖК не было. Произошло 1332 отказа II-степени по сравнению с 1502 отказами в 2024 году. Состояние аварийности за 6 месяцев 2025 года в электрических сетях АО АЖК выглядит следующим образом (сравнение с аналогичным периодом 2024 года): В транспортных сетях 35кВ и выше (в черте города) произошло 28 отказов II-степени, уменьшение на 1 или 3,45%.  . В транспортных сетях 35кВ и выше (по области) произошло 37 отказов II-степени , уменьшение на 5 или 11,91%. В распределительных сетях 6/10кВ  города Алматы произошло 895 отказов II-степени, уменьшение на 4 или 0,45%, В распределительных сетях 10кВ  Алматинской области произошло 372 отказа II-степени, уменьшение на 160 или 30,08%</t>
  </si>
  <si>
    <t xml:space="preserve">В соответствии с утвержденным Приказом Министра энергетики РК №311от 16.09.2020 года, была разработана новая методика расчета «Методические рекомендации по оценке износа основного электросетевого оборудования энергопередающих организаций», согласно которой выполнена работа по расчету износа основного электрооборудования.
Общий физический износ основного электросетевого оборудования АО АО «АЖК» на 2021 год составил 93,34%. Расчёт физического износа основных фондов электрических сетей по новой методике показывал, что значение износа может оказаться больше 100%. Это означало, что учитывался реальный уровень износа электросетевого оборудования по сравнению с традиционным методом оценки износа, когда срок службы превышал срок службы оборудования, износ составлял не более 100%.	
          По итогам исполнения инвестиционной программы АО «АЖК», износ на 2022г. составил 92,67%, на 2023г. 91,25%, на 2024г. 88,8%.
          В связи с тем, что 31.01.2025г. была утверждена новая методика расчета, в которой при превышении нормативного срока службы принимается значение равное нормативному сроку службы, при перерасчете износ на 2024г. составил 85,3%.
          На 2025г. прогнозный уровень износа составляет 84,6%.   </t>
  </si>
  <si>
    <t xml:space="preserve">  По итогам 1 полугодия 2025 года объемы передачи электроэнергии по сетям АО «АЖК»  составили 4 830 914,011 тыс.кВт.час, что больше объемов за 1 полугодие 2024 года (4 527 761,114 тыс.кВт.час) на 303,153 тыс.кВт.час или 6,7%. 
Основной прирост объемов передачи электроэнергии по сетям АО «АЖК» обусловлен следующими основными факторами: 
- развитие предприятий малого и среднего бизнеса, наращивание мощностей действующих предприятий, строительство новых и реконструкция действующих предприятий;
- рост объемов жилищного строительства в соответствии с Программой развития жилищного строительства, а также ежегодное увеличение количества новых потребителей;
- потребление Алматинского энергоузла напрямую зависит от температуры наружного воздуха. В феврале 2025 года средняя температура наружного воздуха (-1,5град) была теплее температуры наружного воздуха 2024 года (-3,9 град) на +2,4град. В июне 2025 года средняя температура наружного воздуха (+25,4 град) была теплее температуры наружного воздуха 2024 года (+24,5 град) на +0,9 град. Зависимость потребления электроэнергии от температуры оценочно: при уменьшении/увеличении на 1 градус температуры происходит увеличение потребления на 1,5-2% и наоборот.
С учетом многолетней статистики можно отметить, что, в энергетике РК нормальный прирост при стабильном развитии экономики из года в год составляет 3-4%. Так как Алматинский энергорегион является самым крупнейшим городом в стране и как крупнейший мегаполис с наибольшим населением с образовательными центрами республики, где сосредоточен значительный человеческий капитал, расположено большинство многочисленных достопримечательностей, исторических памятников культуры и истории, в контрастной архитектуре города – от старинных зданий до суперсовременных высотных комплексов, потребность в электроэнергии все больше увеличивается из года в год. </t>
  </si>
  <si>
    <t xml:space="preserve">  АО «АЖК» является энергопередающей организацией, для которой одной из основных задач в области энергосбережения является снижение потерь электроэнергии в электрических сетях АО «АЖК». Для этого в АО «АЖК» постоянно разрабатываются и выполняются планы по снижению потерь электроэнергии и программы энергосбережения и энергоэффективности. 
В целях реализации Закона Республики Казахстан от 25 декабря 1997 года №210-1 «Об энергосбережении» и во исполнении Послания Президента РК народу Казахстана от 02 февраля 2010г., в АО «АЖК» в 2025 году разработана и утверждена Приказом АО «АЖК» №085-п от 21.04.2025г. «Программа энергосбережения и энергоэффективности в электрических сетях АО «АЖК» на 2025 год» (далее Программа). 
   Как один из пунктов Программы, в 2025 году в АО «АЖК» был утвержден «План организационно-технических мероприятий снижению технических потерь электроэнергии в АО «АЖК» на 2025 г. основными пунктами которого являются: отключение трансформаторов в режимах малых нагрузок; отключение трансформаторов на подстанциях с сезонной нагрузкой 35-220кВ; снижение расхода электроэнергии на собственные нужды подстанций; замена проводов на перегруженных линиях; замена перегруженных и ввод в эксплуатацию дополнительных трансформаторов. Выполнение указанных мероприятий за 1 полугодие 2025 год привели к снижению фактических потерь электроэнергии в сетях АО «АЖК» на 1 465,90 тыс.кВт.ч. 
   А также, постоянное проведение данных мероприятий по снижению потерь электроэнергии привело к снижению фактические нормативные потери электроэнергии в сети Общества с 19,23% в 2008 году до 12,66%  по итогам 1 полугодия 2025 года. Сверхнормативные потери в сетях АО «АЖК» отсутствуют  начиная с 2012 года. </t>
  </si>
  <si>
    <t>план 2024 года
(ТС утверж)</t>
  </si>
  <si>
    <t xml:space="preserve">фактические потери
 1 полугодия 2025 года </t>
  </si>
  <si>
    <t>Прокладка кабеля 10 кВ - 1,025 км.</t>
  </si>
  <si>
    <t>Заместитель Председателя Правления - Главный инженер</t>
  </si>
  <si>
    <t>Сагымбеков Ж.Б.</t>
  </si>
  <si>
    <t>Исполнительный директор по строительству и ремонту</t>
  </si>
  <si>
    <t>Жакупбеков Н.Е.</t>
  </si>
  <si>
    <t xml:space="preserve">Начальник управления по контролю надежности и охране труда  </t>
  </si>
  <si>
    <t>Ибрагимов А. Д.</t>
  </si>
  <si>
    <t>Начальник  производственно-технического управления</t>
  </si>
  <si>
    <t>Начальник оперативно - диспетчерского управления</t>
  </si>
  <si>
    <t>Начальник управления строительства</t>
  </si>
  <si>
    <t>Сламбеков А.Г.</t>
  </si>
  <si>
    <t>Тулеуов А. К.</t>
  </si>
  <si>
    <t>Мулюков Д. Р.</t>
  </si>
  <si>
    <t>Джумагулов Д. С.</t>
  </si>
  <si>
    <t>Начальник управления перспективного развития</t>
  </si>
  <si>
    <t>Дополнительные мероприятия на 2025 год утвержденные 2024 году</t>
  </si>
  <si>
    <t>Реконструкция ВЛ-0,4 кВ от ТП ПС-47А», РЭС-1 город Алматы, Алатауский район</t>
  </si>
  <si>
    <t>Реконструкция ВЛ-0,4 кВ от ТП ПС-1А», РЭС-2 город Алматы, Алмалинский район</t>
  </si>
  <si>
    <t>Реконструкция ВЛ-0,4 кВ от ТП ф.14-171А, ф.66-147А», РЭС-3 город Алматы, Наурызбайский район</t>
  </si>
  <si>
    <t>Строительство ВЛ-10 кВ для изменения схемы ВЛ-10 кВ ф.3-111А" село Топар, Балхашский район"</t>
  </si>
  <si>
    <t xml:space="preserve">Автоматизированный информационно-измерительный комплекс коммерческого и технического учета электроэнергии и устройств телемеханики (АИИС КТУЭ и УТМ) </t>
  </si>
  <si>
    <t>АИИС КТУЭ и УТМ - 896 шт</t>
  </si>
  <si>
    <t>реконструкция ТП - 4 шт.</t>
  </si>
  <si>
    <t>шт.</t>
  </si>
  <si>
    <t>ВЛ-0,4 кВ - 12,235 км</t>
  </si>
  <si>
    <t>КЛ-0,4 кВ- 0,427 км.</t>
  </si>
  <si>
    <t>Строительство ВЛ-10 кВ  протяжённость - 6,089 км</t>
  </si>
  <si>
    <t xml:space="preserve"> Второй этап работ на ПС №170А «Жас Канат» ("Турксиб")</t>
  </si>
  <si>
    <t xml:space="preserve">Программное обеспечение, обновление программного-вычислительного комплекса АНАРЭС </t>
  </si>
  <si>
    <t xml:space="preserve"> 2025 года</t>
  </si>
  <si>
    <t>приобретение и монтаж дугогасящих реакторов-4 комл.</t>
  </si>
  <si>
    <t>приобретение и монтаж промышленного коммутатора Reson24X - 1 шт.</t>
  </si>
  <si>
    <t>приобретение и монтаж шкафа наружной установки ШНУ-1-63-73 - 2 шт.</t>
  </si>
  <si>
    <t>приобретение и монтаж Шкафа УСПД - 1 компл.</t>
  </si>
  <si>
    <t>приобретение и монтаж токоограничивающего реактора - 1 компл.</t>
  </si>
  <si>
    <r>
      <t xml:space="preserve">Реконструкция и новое строительство электрических сетей 10-6-0,4 кВ , замена перегруженных и отработавщих нормативный срок КЛ для повышения надежности по РЭС-1 </t>
    </r>
    <r>
      <rPr>
        <sz val="20"/>
        <color rgb="FF000000"/>
        <rFont val="Times New Roman"/>
        <family val="1"/>
        <charset val="204"/>
      </rPr>
      <t>(С учетом переноса срока исполнения мероприятии с 2024 года)</t>
    </r>
  </si>
  <si>
    <t>приобретение силового кабеля 10 кВ - 14.3 км</t>
  </si>
  <si>
    <t>замена КТП - 6 шт.</t>
  </si>
  <si>
    <t>прокладка КЛ-10 кВ - 138 км</t>
  </si>
  <si>
    <t>Корректировка ПСД "Строительство 2 КЛ-10 кВ от разных секций ПС-119А на РП-183 с установкой в/в ячейки на ПС-119А и РП-183"</t>
  </si>
  <si>
    <t>Перевод части нагрузок с существующей ПС №4 на вновь построенную ПС110/10-10КВ "Алатау" 1 - этап   (РЭС-2 и РЭС-1).</t>
  </si>
  <si>
    <t>Разработка ПСД «Строительство «заход-выхода» ЛЭП-110кВ №103А/104А на ПС-220/110/10 кВ №154А «Коян-коз со строительством КРУЭ-110кВ»  (С учетом переноса срока исполнения мероприятии с 2024 года)</t>
  </si>
  <si>
    <r>
      <t xml:space="preserve">Разработка ПСД "Строительство заход-выход" ЛЭП-110кВ №154А на ПС №166А "Бесагаш"  </t>
    </r>
    <r>
      <rPr>
        <sz val="20"/>
        <color theme="1"/>
        <rFont val="Times New Roman"/>
        <family val="1"/>
        <charset val="204"/>
      </rPr>
      <t>(Перенос срока исполнения мероприятии с 2024 года)</t>
    </r>
  </si>
  <si>
    <r>
      <t xml:space="preserve">Разработка ПСД «Расширение и установка систем ТМ на ПС, РП АО АЖК» </t>
    </r>
    <r>
      <rPr>
        <sz val="20"/>
        <color theme="1"/>
        <rFont val="Times New Roman"/>
        <family val="1"/>
        <charset val="204"/>
      </rPr>
      <t>(С учетом переноса срока исполнения мероприятии с 2024 года)</t>
    </r>
  </si>
  <si>
    <r>
      <t xml:space="preserve">Разработка ПСД «Расширение и установка систем АСКУЭ на ПС, РП АО «АЖК» </t>
    </r>
    <r>
      <rPr>
        <sz val="20"/>
        <color theme="1"/>
        <rFont val="Times New Roman"/>
        <family val="1"/>
        <charset val="204"/>
      </rPr>
      <t>(С учетом переноса срока исполнения мероприятии с 2024 года)</t>
    </r>
  </si>
  <si>
    <r>
      <t xml:space="preserve">Разработка ПСД «Модернизация систем мониторинга видеонаблюдения, контроля и управления доступом и пожарно-охранной сигнализации на объектах АО «АЖК»  </t>
    </r>
    <r>
      <rPr>
        <sz val="20"/>
        <color theme="1"/>
        <rFont val="Times New Roman"/>
        <family val="1"/>
        <charset val="204"/>
      </rPr>
      <t>(С учетом переноса срока исполнения мероприятии с 2024 года)</t>
    </r>
  </si>
  <si>
    <t>ТЭО «Реабилитация электрических сетей ВЛ/ПС 220-110-35кВ АО «АЖК» с оценкой технического состояния электрических сетей</t>
  </si>
  <si>
    <t>Работы по созданию (разработке) информационной системы для проведения предпроектного обследования бизнес-процессов для перехода на новую систему класса ERP с разработкой технического задания</t>
  </si>
  <si>
    <t xml:space="preserve">Устройство защиты "SiGMECO" </t>
  </si>
  <si>
    <t xml:space="preserve"> 519 шт.</t>
  </si>
  <si>
    <t>техническое задание</t>
  </si>
  <si>
    <t>ТЭО</t>
  </si>
  <si>
    <t>Разработка ПСД "Реконструкция ПС 220/110/35/10 кВ №68И «Шелек»"</t>
  </si>
  <si>
    <t>18</t>
  </si>
  <si>
    <t>19</t>
  </si>
  <si>
    <t>Разработка землеустроительных и земельно-кадастровых работ по отводу земельных участков по проекту «Строительство двух ЛЭП-110 кВ ПС 220/110/10 кВ «Каскелен» - ПС 110/35/10 кВ № 94А «Северный Каскелен», с отпайкой к  ПС 110/10 кВ № 27А «Каскелен» (продолжение)</t>
  </si>
  <si>
    <t xml:space="preserve">Разработка ПСД "Реконструкция ВЛ-110 кВ №119А, №127А, №128А, №152А, №157А" (продолжение) </t>
  </si>
  <si>
    <t>20</t>
  </si>
  <si>
    <t>21</t>
  </si>
  <si>
    <t>ПС</t>
  </si>
  <si>
    <t>Автоматизированный информационно-измерительный комплекс коммерческого и технического учета электроэнергии и устройств телемеханики (АИИС КТУЭ и УТМ) (Договор-1)</t>
  </si>
  <si>
    <t>22</t>
  </si>
  <si>
    <t>23</t>
  </si>
  <si>
    <t>Развитие АСКУЭ, ТМ 6/10 кВ областных РЭС находящихся на балансе АО «АЖК» - «Автоматизированная информационно-измерительная система коммерческого и технического учета электроэнергии и устройств телемеханики» 1-ая очередь</t>
  </si>
  <si>
    <t>Поставка и подвеска СИП-3 10кВ - 15,4 км</t>
  </si>
  <si>
    <t>поставка и установка ж/б стоек опор ВЛ-10кВ - 210 шт.</t>
  </si>
  <si>
    <t>26.1</t>
  </si>
  <si>
    <t>26.2</t>
  </si>
  <si>
    <t>26.3</t>
  </si>
  <si>
    <t>26.4</t>
  </si>
  <si>
    <t>26.5</t>
  </si>
  <si>
    <t>26.6</t>
  </si>
  <si>
    <t>26.7</t>
  </si>
  <si>
    <t>Трансформатор напряжения, НТМИ-10</t>
  </si>
  <si>
    <t>Штука</t>
  </si>
  <si>
    <t>Ограничитель перенапряжения, ОПН-6 УХЛ-1 с полимерной внешней изоляцией</t>
  </si>
  <si>
    <t>Ограничитель перенапряжения, ОПНп-10 УХЛ1</t>
  </si>
  <si>
    <t>Ограничитель перенапряжений, ОПН-У-35/40,5-2 УХЛ1</t>
  </si>
  <si>
    <t>Выключатель нагрузки, с заземляющими ножами (нижн. располож.), ВНР-10/400</t>
  </si>
  <si>
    <t>Комплект</t>
  </si>
  <si>
    <t>Ограничитель перенапряжений 110кВ, ОПНп-110/77/10/2-УХЛ1</t>
  </si>
  <si>
    <t xml:space="preserve">Трансформатор напряжения, ЗНОЛ-СЭЩ-10-1-0,5/3-15/100У2 </t>
  </si>
  <si>
    <t>Камера сборная одностороннего обслуживания, КСО-366 У3 3Н-630</t>
  </si>
  <si>
    <t>Камера сборная одностороннего обслуживания, КСО-366 У3 4Н-630</t>
  </si>
  <si>
    <t>Выключатель вакуумный, 1250А</t>
  </si>
  <si>
    <t>Заградитель, высокочастотный, ВЧЗ-200-0,5-40 УХЛ1  (для организации каналов телефонной связи, телемеханики, релейной защиты, противоаварийной автоматики по проводам воздушных линий электропереда)</t>
  </si>
  <si>
    <t>Элемент выкатной, для комплектного распределительного устройства</t>
  </si>
  <si>
    <t>Заградитель, высокочастотный, ВЧЗ-400-0,5-40 УХЛ1</t>
  </si>
  <si>
    <t xml:space="preserve">Заградитель, высокочастотный, ВЧЗ-630-0,5-40 УХЛ1  </t>
  </si>
  <si>
    <t>Выключатель вакуумный, ВВ СВС/08 12 кВ, 20 кВ, 1000А (старый BB/TEL-10-20/1000-У2 модуль)</t>
  </si>
  <si>
    <t>Выключатель вакуумный, ВВ/TEL-10-20/1600У2-0,61</t>
  </si>
  <si>
    <t>Выключатель, Реклоузер вакуумный предназначен для применения в воздушных распределительных сетях трехфазного переменного тока частотой 50 Гц, номинальным напряжением 6-10 кВ.</t>
  </si>
  <si>
    <t>Аккумуляторная батарея, Marathon m 12v 155 ft</t>
  </si>
  <si>
    <t>Источник бесперебойного питания, ИБП 3000 BA</t>
  </si>
  <si>
    <t>Устройство зарядно-выпрямительное, Агрегат может быть попользован как зарядный агрегат для маломощных аккумуляторных батарей, а также для формовки отдельных банок аккумуляторных батарей, 80А</t>
  </si>
  <si>
    <t>Преобразователь измерительный многофункциональный цифровой, Для сбора измеряемых сигналов в энергосистемах любого типа.</t>
  </si>
  <si>
    <t>Регистратор электрических событий, Терминал сбора информации и регистрации аварийных событий.</t>
  </si>
  <si>
    <t>Конденсатор, для обеспечения высокочастотной связи на частотах от 24 кГц до 1100 кГц по линиям электропередач 35 кВ, переменного тока 50 Гц.</t>
  </si>
  <si>
    <t>Устройство защиты, РЗТ-413</t>
  </si>
  <si>
    <t>Устройство защиты, Микропроцессорное реле напряжения MiCOM P922, предназначено для работы в схемах автоматики контроля частоты</t>
  </si>
  <si>
    <t>Процессор, многоядерный.сокет LGA 1700 (LGA 1200)</t>
  </si>
  <si>
    <t>Термометр-термосигнализатор, ТКП-160СГ-М-2  L-6 м</t>
  </si>
  <si>
    <t>Амперметр, цифровой амперметр предназначен для измерения силы тока в электрических сетях</t>
  </si>
  <si>
    <t>Вольтметр, цифровой вольтметр предназначен для измерения силы тока в электрических сетях</t>
  </si>
  <si>
    <t>Устройство защиты, с дополнительной платой для резервного питания от ТТ и дешентированием, с внутреннием источников для DI</t>
  </si>
  <si>
    <t>Устройство защиты, РС80 АВРМ 21ДС</t>
  </si>
  <si>
    <t>Трансформатор тока, ТОЛ-10/0.5S/10P-400/5</t>
  </si>
  <si>
    <t>Трансформатор тока, ТОЛ-10/0.5S/10P-100/5</t>
  </si>
  <si>
    <t>Трансформатор тока, ТОЛ-10/0.5S/10P-200/5</t>
  </si>
  <si>
    <t>Трансформатор тока, ТОЛ-10/0.5S/10P-300/5</t>
  </si>
  <si>
    <t>Трансформатор тока, ТОЛ-10/0.5S/10P-150/5</t>
  </si>
  <si>
    <t>Трансформатор напряжения, однофазный, класс напряжения 35, ЗНОМ-35У1</t>
  </si>
  <si>
    <t>Трансформатор тока, Т-Т опорные TOЛ-35 III-IV-2 150/5 УXJI1</t>
  </si>
  <si>
    <t>Трансформатор тока, Т-Т опорные TOЛ-35 III-IV-2 100/5 УXJI1</t>
  </si>
  <si>
    <t>Трансформатор напряжения 35кВ, ЗНОЛ-НТЗ-35-Ⅳ</t>
  </si>
  <si>
    <t>Модем, модем с интерфейсами RS-232/422/485 с расширенным диапазоном температур</t>
  </si>
  <si>
    <t>Конденсатор, для обеспечения высокочастотной связи по линиям электропередач 110 кВ</t>
  </si>
  <si>
    <t>Трансформатор тока, Трансформатор тока 3-х обмоточный ТОЛ-10,05/10P10-10/15 -2500/5</t>
  </si>
  <si>
    <t>Выключатель нагрузки, ВНА-Л-10/630-20У2 (лев. пр.)</t>
  </si>
  <si>
    <t>Выключатель нагрузки, ВНА-П-10/630-20У2 (прав. пр.)</t>
  </si>
  <si>
    <t xml:space="preserve">Разрядник, Разрядник искрового разрядник для высоковольтный установки по поиску повреждений и испытаний кабеля </t>
  </si>
  <si>
    <t xml:space="preserve">Ремонт ВЛ-10кВ ф.9-127А мкр.Тастыбулак, </t>
  </si>
  <si>
    <t>работа</t>
  </si>
  <si>
    <t xml:space="preserve">Ремонт ВЛ-0,4 кВ ТП-1388 север-1 Мкр-н "Шанырак-1", Коркыт ата, Ертаргы, </t>
  </si>
  <si>
    <t xml:space="preserve">Ремонт ВЛ-0,4 кВ ТП-2513 выход "Юг" Розыбакиева-Жамбыла (юго-запад), </t>
  </si>
  <si>
    <t xml:space="preserve">Ремонт ВЛ-0,4кВ ТП-6525 руб. "Восток" ул.Горная, ул.Луганского, ул.Ватутина, ул.Бегалина, </t>
  </si>
  <si>
    <t xml:space="preserve">Ремонт КЛ-6-10 кВ РП-102-ТП-7213 мкр. 1, </t>
  </si>
  <si>
    <t xml:space="preserve">Ремонт КЛ-0,4 кВ ТП-1576 - к.я.1 пр.Назарбаева, севернее пр.Райымбека, </t>
  </si>
  <si>
    <t xml:space="preserve">Ремонт КЛ-0,4 кВ ТП-5613- к/я-1, ТП-5613 к/я-1-к/я-2, </t>
  </si>
  <si>
    <t xml:space="preserve">Ремонт КЛ-0,4 кВ ТП-5120 к/я-18-к/я-16, </t>
  </si>
  <si>
    <t xml:space="preserve">Ремонт ТП-4431 ул.Шолохова, ул.Щербакова 12, </t>
  </si>
  <si>
    <t xml:space="preserve">Ремонт ВЛ-0,4кВ от ТП-1517, </t>
  </si>
  <si>
    <t xml:space="preserve">Ремонт ВЛ-0,4кВ от ТП-1524, </t>
  </si>
  <si>
    <t xml:space="preserve">Ремонт ВЛ-0,4кВ от ТП-1132, </t>
  </si>
  <si>
    <t>Капитальный ремонт распределительных сетей и оборудования (С учетом переноса срока исполнения мероприятии с 2024 года)</t>
  </si>
  <si>
    <t>27.1</t>
  </si>
  <si>
    <t>27.2</t>
  </si>
  <si>
    <t>27.3</t>
  </si>
  <si>
    <t>27.4</t>
  </si>
  <si>
    <t>27.5</t>
  </si>
  <si>
    <t>27.6</t>
  </si>
  <si>
    <t>27.7</t>
  </si>
  <si>
    <t>Устройство защиты (С учетом переноса срока исполнения мероприятии с 2024 года), Защита микропроцессорная универсальная трехфазная направленная МТЗ для применения в установках СН для отходящих линий и питающих присоединений, а также в качестве резервной защиты для оборудования высокого напряжения серий MiCOM P127.</t>
  </si>
  <si>
    <t>Маршрутизатор (С учетом переноса срока исполнения мероприятии с 2024 года), нижнего класса</t>
  </si>
  <si>
    <t>Трансформатор напряжения (С учетом переноса срока исполнения мероприятии с 2024 года), однофазный, класс напряжения 35, ЗНОМ-35У1</t>
  </si>
  <si>
    <t xml:space="preserve">Устройство защиты (С учетом переноса срока исполнения мероприятии с 2024 года), Устройства для защиты генераторов, электродвигателей, трансформаторов, распределительных сетей, линий, шин, фидеров и т.д. функция релейной защиты и автоматики </t>
  </si>
  <si>
    <t>Устройство защиты (С учетом переноса срока исполнения мероприятии с 2024 года), Микропроцессорное реле напряжения</t>
  </si>
  <si>
    <t>Шкаф оперативного тока (С учетом переноса срока исполнения мероприятии с 2024 года), согласно технической спецификации</t>
  </si>
  <si>
    <t>Ремонт ВЛ-10кВ ф.14-93И уч. Ойкарагай</t>
  </si>
  <si>
    <t>28.1</t>
  </si>
  <si>
    <t>28.2</t>
  </si>
  <si>
    <t>28.3</t>
  </si>
  <si>
    <t>28.4</t>
  </si>
  <si>
    <t xml:space="preserve">Камера цифровая (налобная экшн-камера) </t>
  </si>
  <si>
    <t>Трансформатор силовой маслянный мощность 63000кВА первичное напряжение 110 кВ</t>
  </si>
  <si>
    <t xml:space="preserve">Микроомметр </t>
  </si>
  <si>
    <t xml:space="preserve">Шкаф металлический </t>
  </si>
  <si>
    <t xml:space="preserve">Стэдикам </t>
  </si>
  <si>
    <t xml:space="preserve">Штатив </t>
  </si>
  <si>
    <t>Фотокамера цифровая</t>
  </si>
  <si>
    <t xml:space="preserve">Объектив фотокамеры </t>
  </si>
  <si>
    <t xml:space="preserve">Фотовспышка </t>
  </si>
  <si>
    <t xml:space="preserve">Карта памяти </t>
  </si>
  <si>
    <t>Радиомикрофон петличный для интервью</t>
  </si>
  <si>
    <t>Обновление программного обеспечения «PRES120+АРМ СРЗА»</t>
  </si>
  <si>
    <t xml:space="preserve">Ноутбук </t>
  </si>
  <si>
    <t xml:space="preserve">Базовый комплект лицензий </t>
  </si>
  <si>
    <t>Автотранспорт</t>
  </si>
  <si>
    <t>Утвержденные (в 2023 году) дополнительные мероприятия на 2025 год</t>
  </si>
  <si>
    <t>29.1</t>
  </si>
  <si>
    <t>30</t>
  </si>
  <si>
    <t>Реконструкция ЛЭП-110кВ №103А/104А с заменой существующего провода на композитный (С учетом переноса срока исполнения мероприятии с 2024 года)</t>
  </si>
  <si>
    <t>поставка провода 110 кВ -191 км</t>
  </si>
  <si>
    <t>31</t>
  </si>
  <si>
    <t>Комплексные работы под ключ "Реконструкция КЛ РП-142, РП-145, РП-177 (РЭС-5)  (С учетом переноса срока исполнения мероприятии с 2024 года)</t>
  </si>
  <si>
    <t>Поставка кабеля 10 кВ -14,96 км</t>
  </si>
  <si>
    <t>32</t>
  </si>
  <si>
    <t>32.1</t>
  </si>
  <si>
    <t>Поставка кабеля - 14.76 км</t>
  </si>
  <si>
    <t>33</t>
  </si>
  <si>
    <t>33.1</t>
  </si>
  <si>
    <t>Поставка кабеля 10 кВ -26,2 км</t>
  </si>
  <si>
    <t>34</t>
  </si>
  <si>
    <t>Поставка кабеля 10 кВ -10.08 км</t>
  </si>
  <si>
    <t>35</t>
  </si>
  <si>
    <t>36</t>
  </si>
  <si>
    <t>Разработка ПСД: "Реконструкция ВЛ-0,4кВ от ТП ПС-23А" РЭС-5 город Алматы, Бостандыкский район" (С учетом переноса срока исполнения мероприятии с 2024 года)</t>
  </si>
  <si>
    <t>37</t>
  </si>
  <si>
    <t>38</t>
  </si>
  <si>
    <t>Перевод сетей 6 кВ на напряжение 10 кВ на ПС №6А, ПС №3А (ПС №168А). 2-ый этап</t>
  </si>
  <si>
    <t>Разработка ПСД «Обеспечение второго независимого источника питания для электроснабжения ТП-33»</t>
  </si>
  <si>
    <t>РЭС-3 ВЛ-0,4 кВ ВЛ-0,4кВ ТП-3132</t>
  </si>
  <si>
    <t xml:space="preserve"> РЭС-3 ВЛ-0,4кВ ТП-3019</t>
  </si>
  <si>
    <t xml:space="preserve"> РЭС-3 ВЛ-0,4кВ ТП-3502</t>
  </si>
  <si>
    <t xml:space="preserve"> РЭС-3 ВЛ-0,4кВ ТП-3023</t>
  </si>
  <si>
    <t xml:space="preserve"> РЭС-3 ВЛ-0,4кВ ТП-3026</t>
  </si>
  <si>
    <t xml:space="preserve"> РЭС-3 ВЛ-0,4кВ ТП-3606</t>
  </si>
  <si>
    <t xml:space="preserve"> РЭС-3 ВЛ-0,4кВ ТП-3028</t>
  </si>
  <si>
    <t>РЭС-5 ВЛ-0,4кВ ТП-5050</t>
  </si>
  <si>
    <t>РЭС-5 ВЛ-0,4кВ ТП-5202</t>
  </si>
  <si>
    <t>РЭС-5 КЛ-0,4кВ ТП-5333- ГРЩ-1, ТП-5333- ГРЩ-2</t>
  </si>
  <si>
    <t>РЭС-5 КЛ-0,4кВ ТП-5667- к/я-7, к/я-7-к/я-9, ТП-5667-к/я-10, к/я-9-ГРЩ ж/д-173, ГРЩ ж/д-173-к/я-10</t>
  </si>
  <si>
    <t>РЭС-5 КЛ-0,4кВ ТП-5176-к/я-2, к/я-2-к/я-1, к/я-1-к/я столовой, ТП-5176-к/я столовой</t>
  </si>
  <si>
    <t>РЭС-6  ВЛ-0,4кВ ТП-6217</t>
  </si>
  <si>
    <t xml:space="preserve">РЭС-6  ВЛ-0,4кВ ТП-6497 </t>
  </si>
  <si>
    <t xml:space="preserve">РЭС-6  ВЛ-0,4кВ ТП-6474 </t>
  </si>
  <si>
    <t>РЭС-6  ВЛ-0,4кВ ТП-6474 Восток</t>
  </si>
  <si>
    <t>РЭС-6 Оборудование ТП-6246</t>
  </si>
  <si>
    <t>РЭС-6 Оборудование ТП-6497</t>
  </si>
  <si>
    <t>РЭС-6 Оборудование ТП-6547</t>
  </si>
  <si>
    <t>РЭС-7 ТП-7278</t>
  </si>
  <si>
    <t>РЭС-7 ТП-7351</t>
  </si>
  <si>
    <t>РЭС-7 ТП-7529</t>
  </si>
  <si>
    <t>РЭС-7 ТП-7512</t>
  </si>
  <si>
    <t>РЭС-7 ТП-7310</t>
  </si>
  <si>
    <t xml:space="preserve">Ремонт ВЛ-0,4кВ ТП-3015 (РЭС-3) </t>
  </si>
  <si>
    <t>Ремонт ВЛ-0,4кВ ТП-3004 (РЭС-3)</t>
  </si>
  <si>
    <t>Ремонт ВЛ-0,4кВ ТП-3509 (РЭС-3)</t>
  </si>
  <si>
    <t>Ремонт КЛ-0,4 кВ ТП-5803-к/я-41, к/я-41-к/я-51, ТП-5803-ГРЩ ж/д-27, ТП-5803-ГРЩ ж/д-47  (РЭС-5)</t>
  </si>
  <si>
    <t>Ремонт КЛ-0,4 ТП-5072-ГРЩ ж/д-35, ГРЩ ж/д-35-ГРЩ ж/д-36, ГРЩ ж/д-36-ГРЩ ж/д-37а, ГРЩ ж/д-37а, ГРЩ-37б, ГРЩ ж/д-37б-ГРЩ ж/д-37в, ГРЩ ж/д-37в-ГРЩ ж/д-38, к/я-38-к/я-40-ТП-5072-к/я-40  (РЭС-5)</t>
  </si>
  <si>
    <t>Ремонт КЛ-0,4 кВ кВ ТП-6537 КЯ-1 (РЭС-6)</t>
  </si>
  <si>
    <t>Ремонт КЛ-0,4кВ ТП-7459 (РЭС-7)</t>
  </si>
  <si>
    <t>Ремонт ВЛ-0,4кВ ТП-669 п. Гулдала (ТРЭС)</t>
  </si>
  <si>
    <t>утвержденные в 2025 году дополнительные мероприятия на 2025 год в рамках реализации Национального проекта «Модернизация энергетического и коммунального секторов»</t>
  </si>
  <si>
    <t>ВЛ-0,4 кВ</t>
  </si>
  <si>
    <t>КЛ-10 кВ</t>
  </si>
  <si>
    <t xml:space="preserve">ВЛ-10 кВ </t>
  </si>
  <si>
    <t>КЛ-0,4 кВ</t>
  </si>
  <si>
    <t>Реконструкция ПС-220кВ №140А «Западная» с заменой автотрансформаторов</t>
  </si>
  <si>
    <t xml:space="preserve"> приобретение и монтаж ВЧ заградителя ВЗ-630-0,5 160-1000 кГц - 14 шт.</t>
  </si>
  <si>
    <t>приобретение и монтаж фильтра присоединения ФП-6400 56-1000кГц - 14 шт.</t>
  </si>
  <si>
    <t>приобретение и монтаж конденсатора связи СМПБВ-110-6,4 нф - 14 шт</t>
  </si>
  <si>
    <t>приобретение и монтаж аппаратуры ВЧ связи ССТМ-ES100- 14 шт.</t>
  </si>
  <si>
    <t xml:space="preserve"> Реализация ТМ - 8 ПС</t>
  </si>
  <si>
    <t>825 шт</t>
  </si>
  <si>
    <t>установка оборудования АИИС КТУЭ и УТМ - 304 шт.</t>
  </si>
  <si>
    <t>расширение лицензий программного комплекса АСКУЭ - 160000 лицензий</t>
  </si>
  <si>
    <t>комплекс</t>
  </si>
  <si>
    <t>приобретение и монтаж токоограничивающего реактора - 2 компл.</t>
  </si>
  <si>
    <t>Прокладка кабеля 10 кВ - 27,594 км</t>
  </si>
  <si>
    <t>Прокладка кабеля 10 кВ - 6,362  км.</t>
  </si>
  <si>
    <t>приобретение силового кабеля 10 кВ - 96,569 км</t>
  </si>
  <si>
    <t>прокладка КЛ-10 кВ - 26,456 км</t>
  </si>
  <si>
    <t>Землеустроительный проект</t>
  </si>
  <si>
    <t>приобретение кабеля 10 кВ - 25,610 км</t>
  </si>
  <si>
    <t>Замена КЛ-6кВ на КЛ-10кВ -96,300 км.</t>
  </si>
  <si>
    <t>приобретение муфт-80 шт.</t>
  </si>
  <si>
    <t>монтаж муфт -211 шт.</t>
  </si>
  <si>
    <t>Замена КЛ-6кВ на КЛ-10кВ - 83,263 км.</t>
  </si>
  <si>
    <t>приобретение кабеля 10 кВ - 74,985 км</t>
  </si>
  <si>
    <t>приобретение муфт- 348 шт.</t>
  </si>
  <si>
    <t>монтаж муфт -312 шт.</t>
  </si>
  <si>
    <t>Монтаж Устройств защиты - 237 шт.</t>
  </si>
  <si>
    <t xml:space="preserve">неисполнено </t>
  </si>
  <si>
    <t>реконструкция ТП -2 косплекта</t>
  </si>
  <si>
    <t>поставка провода 110 кВ - 47,103 км</t>
  </si>
  <si>
    <t>Поставка кабеля 10 кВ -10,798 км</t>
  </si>
  <si>
    <t>Поставка кабеля - 13,622 км</t>
  </si>
  <si>
    <t>Поставка кабеля 10 кВ - 15,454 км</t>
  </si>
  <si>
    <t>Поставка кабеля 10 кВ - 19, 538 км</t>
  </si>
  <si>
    <t xml:space="preserve">приобретение силового кабеля 10 кВ - 47 км </t>
  </si>
  <si>
    <t>прокладка КЛ -10 кВ - 28 км</t>
  </si>
  <si>
    <t>приобретение УДГР-630/10 в комплекте - 2 комплект</t>
  </si>
  <si>
    <t>прокладка КЛ -10 кВ - 56,015 км</t>
  </si>
  <si>
    <t xml:space="preserve">приобретение силового кабеля 10 кВ - 74,874 км </t>
  </si>
  <si>
    <t>ВЛ-0,4 кВ - 11, 587 км</t>
  </si>
  <si>
    <t xml:space="preserve">ВЛ-10 кВ - 0,022 км </t>
  </si>
  <si>
    <t>КЛ-10 кВ - 1,401 км</t>
  </si>
  <si>
    <t>КЛ-0,4 кВ - 0,205 км</t>
  </si>
  <si>
    <t>Приобретение ВЛ-0,4 кВ - 35,194 км</t>
  </si>
  <si>
    <t>Приобретение КЛ-10 кВ - 3,155 км</t>
  </si>
  <si>
    <t>Приобретение ВЛ-10 кВ - 1,288 км</t>
  </si>
  <si>
    <t>Приобретение КЛ-0,4 кВ - 0,204 км</t>
  </si>
  <si>
    <t>Приобретение ВЛ-0,4 кВ - 58,229 км</t>
  </si>
  <si>
    <t>Приобретение КЛ-0,4 кВ - 1,030 км</t>
  </si>
  <si>
    <t>Приобретение ВЛ-0,4 кВ - 68,048 км</t>
  </si>
  <si>
    <t>Приобретение КЛ-10 кВ - 0,422 км.</t>
  </si>
  <si>
    <t>Приобретение КЛ-0,4 кВ - 1,357 км.</t>
  </si>
  <si>
    <t xml:space="preserve">Строительство ВЛ-10 кВ  протяжённость - 6,016 км </t>
  </si>
  <si>
    <t xml:space="preserve">Строительно-монтажные работы завершены 100%. Неосвоенная сумма является экономией. </t>
  </si>
  <si>
    <t>Строительно-монтажные работы завершены 100%.</t>
  </si>
  <si>
    <t>Неосвоенная сумма образовалос в результате экономии по итогам проведённых закупочных процедур.</t>
  </si>
  <si>
    <t>приобретение и монтаж трансформатора напряжения однофазный 6кВ - 2  шт.</t>
  </si>
  <si>
    <t>Между АО «АЖК» и ТОО «АлатауЭнергоПроект» заключен договор №1096676/2025/1 от 09.06.2025 года (далее – Договор) с подрядной организацией, на сумму 112 877,799 тыс. тенге без НДС. Окончание срока действия Договора – 31.12.2025 года. Общая сумма освоения в 2025 году составила 5 000,000 тыс. тенге (без учёта НДС), сумма не освоения в отчетном году составляет 107 877,799 тыс. тенге (без учета НДС).
На основании п.7.2.1. Договора «В случае просрочки Подрядчиком сроков выполнения Работ, оговоренных Договором, Подрядчик обязан оплатить Заказчику пеню в размере 0,1% от стоимости несвоевременно выполненных Работ, за каждый календарный день просрочки, но не более 10% от общей суммы Договора». В связи со срывом сроков завершения работ и предоставления проектно-сметной документации, к подрядной организации с 01.01.2026 года применены штрафные санкции, предусмотренные Договором. 
В свою очередь, ТОО «АлатауЭнергоПроект», на основании письма исх. №00232 от 29.12.2025 года, не возражает против применения штрафных санкций, предусмотренных Договором. При этом применение штрафных санкций не освобождает ТОО «АлатауЭнергоПроект» от исполнения обязательств по Договору. Окончание работ запланировано в I квартале 2026 года.</t>
  </si>
  <si>
    <t>Между АО «АЖК» и проектной организацией ТОО «СтройРекламПроект» был заключен договор №1092274/2025/1 от 16.05.2025 года (далее – Договор*) на сумму 22 758,016 тыс. тенге (без учета НДС). Окончание срока действия договора 14.11.2025 года. Общая сумма освоения в 2025 году составила 17 000,000 тыс. тенге (без учёта НДС), сумма не освоения в отчетном году составляет 5 758,016 тыс. тенге (без учета НДС).
На основании п.7.2.1. Договора* «В случае просрочки Подрядчиком сроков выполнения Работ, оговоренных Договором, Подрядчик обязан оплатить Заказчику пеню в размере 0,1% от стоимости несвоевременно выполненных Работ, за каждый календарный день просрочки, но не более 10% от общей суммы Договора». В связи со срывом сроков сдачи проектно-сметной документации, к подрядной организации ТОО «СтройРекламПроект» с 14.11.2025 года будут применены штрафные санкции, предусмотренные Договором. 
В свою очередь, ТОО «СтройРекламПроект», на основании письма исх. №684/12-25 от 30.12.2025 года, не возражает против применения штрафных санкций, предусмотренных Договором. При этом применение штрафных санкций, предусмотренных Договором, не освобождает ТОО «СтройРекламПроект» от исполнения обязательств по Договору. Завершение работ запланировано в I квартале 2026 года.</t>
  </si>
  <si>
    <t>17</t>
  </si>
  <si>
    <t>25.1</t>
  </si>
  <si>
    <t>25.2</t>
  </si>
  <si>
    <t>25.3</t>
  </si>
  <si>
    <t>25.4</t>
  </si>
  <si>
    <t>25.5</t>
  </si>
  <si>
    <t>25.6</t>
  </si>
  <si>
    <t>25.7</t>
  </si>
  <si>
    <t>25.8</t>
  </si>
  <si>
    <t>25.9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</si>
  <si>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</si>
  <si>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</si>
  <si>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</si>
  <si>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</si>
  <si>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</si>
  <si>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</si>
  <si>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</si>
  <si>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</si>
  <si>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</si>
  <si>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</si>
  <si>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</si>
  <si>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</si>
  <si>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</si>
  <si>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</si>
  <si>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</si>
  <si>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</si>
  <si>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</si>
  <si>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</si>
  <si>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</si>
  <si>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</si>
  <si>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</si>
  <si>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</si>
  <si>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</si>
  <si>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</si>
  <si>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</si>
  <si>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</si>
  <si>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</si>
  <si>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</si>
  <si>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</si>
  <si>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</si>
  <si>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</si>
  <si>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</si>
  <si>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</si>
  <si>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</si>
  <si>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</si>
  <si>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</si>
  <si>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</si>
  <si>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</si>
  <si>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</si>
  <si>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</si>
  <si>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</si>
  <si>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</si>
  <si>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</si>
  <si>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</si>
  <si>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</si>
  <si>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</si>
  <si>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</si>
  <si>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</si>
  <si>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</si>
  <si>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</si>
  <si>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27</t>
  </si>
  <si>
    <t>27.8</t>
  </si>
  <si>
    <t>27.9</t>
  </si>
  <si>
    <t>27.10</t>
  </si>
  <si>
    <t>27.11</t>
  </si>
  <si>
    <t>27.12</t>
  </si>
  <si>
    <t>27.13</t>
  </si>
  <si>
    <t>27.14</t>
  </si>
  <si>
    <t>27.15</t>
  </si>
  <si>
    <t>27.16</t>
  </si>
  <si>
    <t>27.17</t>
  </si>
  <si>
    <t>29</t>
  </si>
  <si>
    <t>31.1</t>
  </si>
  <si>
    <t>41.1</t>
  </si>
  <si>
    <t>41.2</t>
  </si>
  <si>
    <t>45.1</t>
  </si>
  <si>
    <t>45.2</t>
  </si>
  <si>
    <t>45.3</t>
  </si>
  <si>
    <t>45.4</t>
  </si>
  <si>
    <t>45.5</t>
  </si>
  <si>
    <t>45.6</t>
  </si>
  <si>
    <t>45.7</t>
  </si>
  <si>
    <t>45.8</t>
  </si>
  <si>
    <t>45.9</t>
  </si>
  <si>
    <t>45.10</t>
  </si>
  <si>
    <t>45.11</t>
  </si>
  <si>
    <t>45.12</t>
  </si>
  <si>
    <t>45.13</t>
  </si>
  <si>
    <t>45.14</t>
  </si>
  <si>
    <t>45.15</t>
  </si>
  <si>
    <t>45.16</t>
  </si>
  <si>
    <t>45.17</t>
  </si>
  <si>
    <t>45.18</t>
  </si>
  <si>
    <t>45.19</t>
  </si>
  <si>
    <t>45.20</t>
  </si>
  <si>
    <t>45.21</t>
  </si>
  <si>
    <t>45.22</t>
  </si>
  <si>
    <t>45.23</t>
  </si>
  <si>
    <t>45.24</t>
  </si>
  <si>
    <t>45.25</t>
  </si>
  <si>
    <t>45.26</t>
  </si>
  <si>
    <t>45.27</t>
  </si>
  <si>
    <t>45.28</t>
  </si>
  <si>
    <t>45.29</t>
  </si>
  <si>
    <t>45.30</t>
  </si>
  <si>
    <t>45.31</t>
  </si>
  <si>
    <t>45.32</t>
  </si>
  <si>
    <t>45.33</t>
  </si>
  <si>
    <t xml:space="preserve"> По итогам  2025 года объемы передачи электроэнергии по сетям АО «АЖК»  составили 9 946 992,359 тыс.кВт.час, что больше объемов 2024 года (9 258 607,910 тыс.кВт.час) на 688 384,449 тыс.кВт.час или 7,44%. 
На увеличение объемов передачи электроэнергии в 2025 году по отношению к 2024 году повлияли следующие факторы: 
1. Потребление электроэнергии Алматинского энергоузла в значительной степени зависит от температурных условий. В 2025 году среднегодовая температура наружного воздуха составила +12,8 °C, что на 1,5 °C выше уровня 2024 года (+11,3 °C).Зависимость потребления электроэнергии от температуры носит двусторонний характер: при понижении температуры на 1 °C потребление увеличивается ориентировочно на 1,5–2 % за счёт роста отопительной нагрузки, при повышении температуры — за счёт увеличения электропотребления систем кондиционирования и охлаждения. Несмотря на более высокую среднегодовую температуру, в 2025 году наблюдались как периоды пониженных температур в зимние месяцы, так и существенно более жаркие условия в летний период по сравнению с 2024 годом. Особенно заметное превышение температур отмечено в мае, июле и сентябре 2025 года. Повышенные температуры в летний период привели к росту нагрузок, обусловленных массовым использованием систем кондиционирования воздуха в жилом, общественно-деловом и промышленном секторах. В совокупности указанные факторы стали одной из причин увеличения потребления электроэнергии в Алматинском энергоузле в 2025 году.
2. Развитие предприятий малого и среднего бизнеса, наращивание мощностей действующих предприятий, строительство новых и реконструкция действующих предприятий.
3. Рост объемов жилищного строительства в соответствии с Программой развития жилищного строительства, а также ежегодное увеличение количества новых потребителей. За 12 месяцев 2025 года количество выданных технических условий в АО «АЖК» составляет 25 885 шт, с мощностью – 1 984,908 МВт.
4. Рост нагрузок, развитие города Конаев, который в настоящее время является областным центром. Активное расширение города, строительство новых объектов и развитие электрических сетей приводят к увеличению потребности в электроэнергии. Наряду с ростом жилой и социальной застройки ведётся развитие индустриально-промышленной зоны, что приводит к существенному увеличению электрических нагрузок и необходимости развития сетевой инфраструктуры.
 С учетом многолетней статистики можно отметить, что, в энергетике РК нормальный прирост За последние годы произошло изменение структуры потребления потребителей Алматинского энергоузла. Объемы потребления в секторе промышленного производства снизились, сохраняется тенденция увеличения нагрузки бытовых потребителей (население, увеличение электропотребления на обогрев, кондиционирование, освещение улиц, рекламы, парка электробытовых приборов, все вновь строящееся жилые комплексы по г. Алматы не подключены к газу, а используют для бытовых нужд электроэнергию). Также потребление бытового сектора (до 98% от общего потребления) сильно зависит от температуры окружающего воздуха и изменения метеоусловий в течение суток.</t>
  </si>
  <si>
    <t xml:space="preserve">  АО «АЖК» является энергопередающей организацией, для которой одной из основных задач в области энергосбережения является снижение потерь электроэнергии в электрических сетях АО «АЖК». Для этого в АО «АЖК» постоянно разрабатываются и выполняются планы по снижению потерь электроэнергии и программы энергосбережения и энергоэффективности. 
В целях реализации Закона Республики Казахстан от 25 декабря 1997 года №210-1 «Об энергосбережении» и во исполнении Послания Президента РК народу Казахстана от 02 февраля 2010г., в АО «АЖК» в 2025 году разработана и утверждена Приказом АО «АЖК» №085-П от 12.04.2025г. «Программа энергосбережения и повышения энергоэффективности в электрических сетях АО «АЖК» на 2025г.» (далее Программа). 
   Как один из пунктов Программы, в 2025 году в АО «АЖК» был утвержден «План организационно-технических мероприятий снижению технических потерь электроэнергии в АО «АЖК» на 2025г. основными пунктами которого являются: отключение трансформаторов в режимах малых нагрузок; отключение трансформаторов на подстанциях с сезонной нагрузкой 35-220кВ; снижение расхода электроэнергии на собственные нужды подстанций; замена проводов на перегруженных линиях; замена перегруженных и ввод в эксплуатацию дополнительных трансформаторов. Выполнение указанных мероприятий за 2025 год привели к снижению фактических потерь электроэнергии в сетях АО «АЖК» на 5 031,59 тыс.кВт.ч. 
   А также, постоянное проведение данных мероприятий по снижению потерь электроэнергии привело к снижению фактических нормативных потерь электроэнергии в сети Общества с 19,23% в 2008 году до 12,59%  по итогам 12 месяцев 2025 года. Сверхнормативные потери в сетях АО «АЖК» отсутствуют  начиная с 2012 года. </t>
  </si>
  <si>
    <t>Экономия по итогам тендера.</t>
  </si>
  <si>
    <t xml:space="preserve">В соответствии с утвержденным Приказом Министра энергетики РК №311от 16.09.2020 года, была разработана новая методика расчета «Методические рекомендации по оценке износа основного электросетевого оборудования энергопередающих организаций», согласно которой выполнена работа по расчету износа основного электрооборудования.
Общий физический износ основного электросетевого оборудования АО АО «АЖК» на 2021 год составлял 93,34%. Расчёт физического износа основных фондов электрических сетей по новой методике показывал, что значение износа может оказаться больше 100%. Это означало, что учитывался реальный уровень износа электросетевого оборудования по сравнению с традиционным методом оценки износа, когда срок службы превышал срок службы оборудования, износ составлял не более 100%.	
          По итогам исполнения инвестиционной программы АО «АЖК», износ на 2022г. составлял 92,67%, на 2023г. 91,25%, на 2024г. 88,8%.
          В связи с тем, что 31.01.2025г. была утверждена новая методика расчета, в которой при превышении нормативного срока службы принимается значение равное нормативному сроку службы, при перерасчете износ на 2024г. составил 85,3% (или 88,8% по предыдущей методике).
          На 2025г. уровень износа составил 84,4%.   </t>
  </si>
  <si>
    <t>За 12 месяцев 2025 года аварий и отказов I-степени в электрических сетях АО АЖК не было. Всего произошло 2936 технологических нарушений и аварийных отключений в сетях 0,4кВ, снижение на 9,33% по сравнению с  2024 г (3238 технологических нарушений и аварийных отключений в сетях 0,4кВ).
В транспортных сетях 35кВ и выше (в черте города) произошло 47 отказов II степени,
уменьшение на 13 или 21,67%. 
В транспортных сетях 35кВ и выше (по области) произошло 68 отказов II степени,
уменьшение на 16 или 19,05%.
В распределительных сетях 0,4/6/10кВ произошло 2821 технологических нарушений и аварийных  отключений, снижение 8,83% (3094 в 2024г.)
В рамках исполнения инвестиционной программы с 2021 по 2023 годы года основным мероприятиями в рамках инвестиционной программы была замена силовых кабелей 6/10кВ в г.Алматы и реконструкция сетей 35кВ и выше которое дало положительный эффект, не допуская роста технологических нарушений. Эффект показан именно в рамках этих реконструируемых сетей. С 2024 года по 2025 годы, мероприятия инвестиционной программой не ограничились заменой КЛ-6/10кВ по г.Алматы. В рамках её исполнения были предусмотрены реконструкция оборудования, замена ТП, ВЛ по Алматинской области. Эффект показан по всем электрическим сетям АО "АЖК".</t>
  </si>
  <si>
    <t>На ПС-110/10/6 кВ №57А, ПС-35/10 кВ №51А и ПС-110/35/10 кВ №117И Илийского РЭС сложилась критическая ситуация в связи с длительной эксплуатацией существующих масляных выключателей 10 кВ, которые морально и физически изношены. В ходе осмотров были выявлены многочисленные дефекты, а именно: чрезмерный нагрев нижних контактов, наличие сколов и трещин на опорных и проходных изоляторах, неполное прилегание ламелей розеточного контакта к наконечнику стержня, а также высокая выработка в приводном механизме. 
  Для обеспечения надёжной и бесперебойной работы оборудования на ПС-110/10/6 кВ №57А, ПС-35/10 кВ №51А и ПС-110/35/10 кВ №117И Илийского РЭС, а также с целью обеспечения потребителей бесперебойным электроснабжением, необходимо произвести замену масляных выключателей 10 кВ на вакуумные выключатели 1250А в количестве 9 штук. 
  Для решения данного вопроса принято решение о необходимости дополнительного закупа вакуумных выключателей номинальным током 1250 А в количестве 9 штук с заключением дополнительного соглашения в рамках заключённого договора №1136553/2025/1 от 08.09.2025 г. с ТОО «Vacuum Tech» за счёт перераспределения средств экономии, образовавшейся по результатам процедуры закупа.</t>
  </si>
  <si>
    <t>В скорректированной инвестиционной программой АО «АЖК» на 2025 год в рамках мероприятия «Капитальный ремонт» было предусмотрено осуществление закупа и поставки товара «Устройство защиты Защита микропроцессорная универсальная трехфазная направленная МТЗ для применения в установках СН для отходящих линий и питающих присоединений, а также в качестве резервной защиты для оборудования высокого напряжения серий MiCOM P127» в количестве 1 единиц на общую сумму 574 тыс. тенге без НДС.
  В связи с невозможностью надлежащего исполнения поставщиком договорных обязательств по поставке указанного оборудования договор №1140981/2025/1 от 11.09.2025 года, заключённый с ИП «КАЗЭЛЕКТРОСНАБ», был расторгнут по инициативе заказчика на основании пункта 4.1.2 договора («Нарушение Поставщиком своих обязательств»), что подтверждается уведомлением об отказе от исполнения договора от 06.01.2026г.
  В результате указанных обстоятельств поставка оборудования в 2025 году не осуществлена.</t>
  </si>
  <si>
    <t xml:space="preserve">  В скорректированной инвестиционной программой АО «АЖК» на 2025 год в рамках мероприятия «Капитальный ремонт» было предусмотрено осуществление закупа и поставки товара «Устройства для защиты генераторов, электродвигателей, трансформаторов, распределительных сетей, линий, шин, фидеров и т.д. функция релейной защиты и автоматики» в количестве 1 единиц на общую сумму 1240 тыс. тенге без НДС.
  В связи с невозможностью надлежащего исполнения поставщиком договорных обязательств по поставке указанного оборудования договор №1140981/2025/1 от 11.09.2025 года, заключённый с ИП «КАЗЭЛЕКТРОСНАБ», был расторгнут по инициативе заказчика на основании пункта 4.1.2 договора («Нарушение Поставщиком своих обязательств»), что подтверждается уведомлением об отказе от исполнения договора от 06.01.2026г.
  В результате указанных обстоятельств поставка оборудования в 2025 году не осуществлена.</t>
  </si>
  <si>
    <t xml:space="preserve">Cтроительно-монтажные работы приостановлены на период корректировки проектно-сметной
документации и до получения положительного заключения комплексной вневедомственной экспертизы.         </t>
  </si>
  <si>
    <t>экономия по итогам закупа ТМЦ</t>
  </si>
  <si>
    <t>На стадии подготовки конкурсной документации специалистами АО «Самрук-Энерго» были даны замечания и поручения внести необходимые дополнения и изменения.
Внесенные изменения повлекли необходимость корректировки наименования мероприятия с соответствующим изменением в инвестиционной программе.
Учитывая внесенные изменения, возникла необходимость повторного формирования конкурсной документации, в том числе запроса новых коммерческих предложений.
В связи с возникшими обстоятельствами, повлиявшими на сроки реализации проекта, АО «АЖК» в соответствии с пунктом 364 Правил формирования тарифов, утвержденных приказом Министра национальной экономики Республики Казахстан от 19 ноября 2019 года № 90, направлена заявка в уполномоченный орган на перенос сроков исполнения мероприятия. По результатам рассмотрения заявки в переносе сроков по данному мероприятию отказано.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</si>
</sst>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7">
    <numFmt numFmtId="43" formatCode="_-* #,##0.00_-;\-* #,##0.00_-;_-* &quot;-&quot;??_-;_-@_-"/>
    <numFmt numFmtId="164" formatCode="_-* #,##0.00\ _₽_-;\-* #,##0.00\ _₽_-;_-* &quot;-&quot;??\ _₽_-;_-@_-"/>
    <numFmt numFmtId="165" formatCode="_-* #,##0.00_р_._-;\-* #,##0.00_р_._-;_-* &quot;-&quot;??_р_._-;_-@_-"/>
    <numFmt numFmtId="166" formatCode="_-* #,##0\ _₽_-;\-* #,##0\ _₽_-;_-* &quot;-&quot;??\ _₽_-;_-@_-"/>
    <numFmt numFmtId="167" formatCode="#,##0.00000"/>
    <numFmt numFmtId="168" formatCode="#,##0.0000"/>
    <numFmt numFmtId="169" formatCode="0.0000000%"/>
    <numFmt numFmtId="170" formatCode="#,##0&quot;р.&quot;;[Red]\-#,##0&quot;р.&quot;"/>
    <numFmt numFmtId="171" formatCode="#,##0.00&quot;р.&quot;;\-#,##0.00&quot;р.&quot;"/>
    <numFmt numFmtId="172" formatCode="_-* #,##0_р_._-;\-* #,##0_р_._-;_-* &quot;-&quot;_р_._-;_-@_-"/>
    <numFmt numFmtId="173" formatCode="_-* #,##0.00&quot;р.&quot;_-;\-* #,##0.00&quot;р.&quot;_-;_-* &quot;-&quot;??&quot;р.&quot;_-;_-@_-"/>
    <numFmt numFmtId="174" formatCode="_(* #,##0_);_(* \(#,##0\);_(* &quot;-&quot;_);_(@_)"/>
    <numFmt numFmtId="175" formatCode="_(* #,##0_);_(* \(#,##0\);_(* &quot;-&quot;??_);_(@_)"/>
    <numFmt numFmtId="176" formatCode="_(* #,##0.00_);_(* \(#,##0.00\);_(* &quot;-&quot;??_);_(@_)"/>
    <numFmt numFmtId="177" formatCode="_-* #,##0&quot;тг.&quot;_-;\-* #,##0&quot;тг.&quot;_-;_-* &quot;-&quot;&quot;тг.&quot;_-;_-@_-"/>
    <numFmt numFmtId="178" formatCode="_-* #,##0\ &quot;руб&quot;_-;\-* #,##0\ &quot;руб&quot;_-;_-* &quot;-&quot;\ &quot;руб&quot;_-;_-@_-"/>
    <numFmt numFmtId="179" formatCode="&quot;?.&quot;#,##0_);[Red]\(&quot;?.&quot;#,##0\)"/>
    <numFmt numFmtId="180" formatCode="&quot;?.&quot;#,##0.00_);[Red]\(&quot;?.&quot;#,##0.00\)"/>
    <numFmt numFmtId="181" formatCode="_(* #,##0.0_);_(* \(#,##0.00\);_(* &quot;-&quot;??_);_(@_)"/>
    <numFmt numFmtId="182" formatCode="#,##0.0_);\(#,##0.0\)"/>
    <numFmt numFmtId="183" formatCode="&quot;$&quot;#,##0.0_);[Red]\(&quot;$&quot;#,##0.0\)"/>
    <numFmt numFmtId="184" formatCode="0.000"/>
    <numFmt numFmtId="185" formatCode="#\ ##0_.\ &quot;zі&quot;\ 00\ &quot;gr&quot;;\(#\ ##0.00\z\і\)"/>
    <numFmt numFmtId="186" formatCode="#\ ##0&quot;zі&quot;00&quot;gr&quot;;\(#\ ##0.00\z\і\)"/>
    <numFmt numFmtId="187" formatCode="#,##0.000_);\(#,##0.000\)"/>
    <numFmt numFmtId="188" formatCode="_-&quot;$&quot;* #,##0.00_-;\-&quot;$&quot;* #,##0.00_-;_-&quot;$&quot;* &quot;-&quot;??_-;_-@_-"/>
    <numFmt numFmtId="189" formatCode="0.0%;\(0.0%\)"/>
    <numFmt numFmtId="190" formatCode="\60\4\7\:"/>
    <numFmt numFmtId="191" formatCode="&quot;$&quot;#,##0_);[Red]\(&quot;$&quot;#,##0\)"/>
    <numFmt numFmtId="192" formatCode="&quot;$&quot;#,\);\(&quot;$&quot;#,##0\)"/>
    <numFmt numFmtId="193" formatCode="&quot;$&quot;#,##0\ ;\(&quot;$&quot;#,##0\)"/>
    <numFmt numFmtId="194" formatCode="* #,##0_);* \(#,##0\);&quot;-&quot;??_);@"/>
    <numFmt numFmtId="195" formatCode="#,##0.000000"/>
    <numFmt numFmtId="196" formatCode="#,##0.0;\(#,##0.0\)"/>
    <numFmt numFmtId="197" formatCode="_(#,##0;\(#,##0\);\-;&quot;  &quot;@"/>
    <numFmt numFmtId="198" formatCode="_(&quot;kr&quot;\ * #,##0_);_(&quot;kr&quot;\ * \(#,##0\);_(&quot;kr&quot;\ * &quot;-&quot;_);_(@_)"/>
    <numFmt numFmtId="199" formatCode="&quot;$&quot;0.00"/>
    <numFmt numFmtId="200" formatCode="_-* #,##0\ &quot;€&quot;_-;\-* #,##0\ &quot;€&quot;_-;_-* &quot;-&quot;\ &quot;€&quot;_-;_-@_-"/>
    <numFmt numFmtId="201" formatCode="#,##0.00&quot; $&quot;;[Red]\-#,##0.00&quot; $&quot;"/>
    <numFmt numFmtId="202" formatCode="_(* #,##0,_);_(* \(#,##0,\);_(* &quot;-&quot;_);_(@_)"/>
    <numFmt numFmtId="203" formatCode="0%_);\(0%\)"/>
    <numFmt numFmtId="204" formatCode="_-* #,##0\ _$_-;\-* #,##0\ _$_-;_-* &quot;-&quot;\ _$_-;_-@_-"/>
    <numFmt numFmtId="205" formatCode="&quot;$&quot;#,\);\(&quot;$&quot;#,\)"/>
    <numFmt numFmtId="206" formatCode="\+0.0;\-0.0"/>
    <numFmt numFmtId="207" formatCode="\+0.0%;\-0.0%"/>
    <numFmt numFmtId="208" formatCode="0.0%"/>
    <numFmt numFmtId="209" formatCode="_ * #,##0_ ;_ * \-#,##0_ ;_ * &quot;-&quot;??_ ;_ @_ "/>
    <numFmt numFmtId="210" formatCode="\g\ \=\ 0.0%;\g\ \=\ \-0.0%"/>
    <numFmt numFmtId="211" formatCode="&quot;$&quot;#,##0"/>
    <numFmt numFmtId="212" formatCode="0.0\x\ "/>
    <numFmt numFmtId="213" formatCode="#\ ##0&quot;zі&quot;_.00&quot;gr&quot;;\(#\ ##0.00\z\і\)"/>
    <numFmt numFmtId="214" formatCode="#\ ##0&quot;zі&quot;.00&quot;gr&quot;;\(#\ ##0&quot;zі&quot;.00&quot;gr&quot;\)"/>
    <numFmt numFmtId="215" formatCode="&quot;$&quot;#,;\(&quot;$&quot;#,\)"/>
    <numFmt numFmtId="216" formatCode="#,##0;\(#,##0\)"/>
    <numFmt numFmtId="217" formatCode="_ * #,##0.00_)_?_ ;_ * \(#,##0.00\)_?_ ;_ * &quot;-&quot;??_)_?_ ;_ @_ "/>
    <numFmt numFmtId="218" formatCode="General_)"/>
    <numFmt numFmtId="219" formatCode="_-* #,##0\ _р_._-;\-* #,##0\ _р_._-;_-* &quot;-&quot;\ _р_._-;_-@_-"/>
    <numFmt numFmtId="220" formatCode="_-* #,##0.00\ _р_._-;\-* #,##0.00\ _р_._-;_-* &quot;-&quot;??\ _р_._-;_-@_-"/>
    <numFmt numFmtId="221" formatCode="_-* #,##0\ &quot;FB&quot;_-;\-* #,##0\ &quot;FB&quot;_-;_-* &quot;-&quot;\ &quot;FB&quot;_-;_-@_-"/>
    <numFmt numFmtId="222" formatCode="_-* #,##0.00\ _F_B_-;\-* #,##0.00\ _F_B_-;_-* &quot;-&quot;??\ _F_B_-;_-@_-"/>
    <numFmt numFmtId="223" formatCode="#,##0_ ;[Red]\-#,##0\ "/>
    <numFmt numFmtId="224" formatCode="#"/>
    <numFmt numFmtId="225" formatCode="0.0"/>
    <numFmt numFmtId="226" formatCode="_-* ###0_-;\(###0\);_-* &quot;–&quot;_-;_-@_-"/>
    <numFmt numFmtId="227" formatCode="_-* #,##0_-;\(#,##0\);_-* &quot;–&quot;_-;_-@_-"/>
    <numFmt numFmtId="228" formatCode="_-* #,###_-;\(#,###\);_-* &quot;–&quot;_-;_-@_-"/>
    <numFmt numFmtId="229" formatCode="_-\ #,##0.000_-;\(#,##0.000\);_-* &quot;–&quot;_-;_-@_-"/>
    <numFmt numFmtId="230" formatCode="_-#,###_-;\(#,###\);_-\ &quot;–&quot;_-;_-@_-"/>
    <numFmt numFmtId="231" formatCode="_(* #,##0_);_(* \(#,##0\);_(* \-_);_(@_)"/>
    <numFmt numFmtId="232" formatCode="#,##0_)_%;\(#,##0\)_%;"/>
    <numFmt numFmtId="233" formatCode="#,##0.000\);[Red]\(#,##0.000\)"/>
    <numFmt numFmtId="234" formatCode="_._.* #,##0.0_)_%;_._.* \(#,##0.0\)_%"/>
    <numFmt numFmtId="235" formatCode="#,##0.0_)_%;\(#,##0.0\)_%;\ \ .0_)_%"/>
    <numFmt numFmtId="236" formatCode="_._.* #,##0.00_)_%;_._.* \(#,##0.00\)_%"/>
    <numFmt numFmtId="237" formatCode="#,##0.00_)_%;\(#,##0.00\)_%;\ \ .00_)_%"/>
    <numFmt numFmtId="238" formatCode="_._.* #,##0.000_)_%;_._.* \(#,##0.000\)_%"/>
    <numFmt numFmtId="239" formatCode="#,##0.000_)_%;\(#,##0.000\)_%;\ \ .000_)_%"/>
    <numFmt numFmtId="240" formatCode="_._.* \(#,##0\)_%;_._.* #,##0_)_%;_._.* 0_)_%;_._.@_)_%"/>
    <numFmt numFmtId="241" formatCode="_._.&quot;$&quot;* \(#,##0\)_%;_._.&quot;$&quot;* #,##0_)_%;_._.&quot;$&quot;* 0_)_%;_._.@_)_%"/>
    <numFmt numFmtId="242" formatCode="* \(#,##0\);* #,##0_);&quot;-&quot;??_);@"/>
    <numFmt numFmtId="243" formatCode="&quot;$&quot;* #,##0_)_%;&quot;$&quot;* \(#,##0\)_%;&quot;$&quot;* &quot;-&quot;??_)_%;@_)_%"/>
    <numFmt numFmtId="244" formatCode="\$#,##0_);[Red]&quot;($&quot;#,##0\)"/>
    <numFmt numFmtId="245" formatCode="_._.&quot;$&quot;* #,##0.0_)_%;_._.&quot;$&quot;* \(#,##0.0\)_%"/>
    <numFmt numFmtId="246" formatCode="&quot;$&quot;* #,##0.0_)_%;&quot;$&quot;* \(#,##0.0\)_%;&quot;$&quot;* \ .0_)_%"/>
    <numFmt numFmtId="247" formatCode="_._.&quot;$&quot;* #,##0.00_)_%;_._.&quot;$&quot;* \(#,##0.00\)_%"/>
    <numFmt numFmtId="248" formatCode="&quot;$&quot;* #,##0.00_)_%;&quot;$&quot;* \(#,##0.00\)_%;&quot;$&quot;* \ .00_)_%"/>
    <numFmt numFmtId="249" formatCode="_._.&quot;$&quot;* #,##0.000_)_%;_._.&quot;$&quot;* \(#,##0.000\)_%"/>
    <numFmt numFmtId="250" formatCode="&quot;$&quot;* #,##0.000_)_%;&quot;$&quot;* \(#,##0.000\)_%;&quot;$&quot;* \ .000_)_%"/>
    <numFmt numFmtId="251" formatCode="d\-mmm\-yy;@"/>
    <numFmt numFmtId="252" formatCode="d\-mmm;@"/>
    <numFmt numFmtId="253" formatCode="&quot;P&quot;#,##0.00;[Red]\-&quot;P&quot;#,##0.00"/>
    <numFmt numFmtId="254" formatCode="_-&quot;P&quot;* #,##0.00_-;\-&quot;P&quot;* #,##0.00_-;_-&quot;P&quot;* &quot;-&quot;??_-;_-@_-"/>
    <numFmt numFmtId="255" formatCode="_([$€-2]* #,##0.00_);_([$€-2]* \(#,##0.00\);_([$€-2]* &quot;-&quot;??_)"/>
    <numFmt numFmtId="256" formatCode="#,##0\ \ ;\(#,##0\)\ ;\—\ \ \ \ "/>
    <numFmt numFmtId="257" formatCode="&quot;$&quot;#,##0\ ;\-&quot;$&quot;#,##0"/>
    <numFmt numFmtId="258" formatCode="&quot;$&quot;#,##0.00\ ;\(&quot;$&quot;#,##0.00\)"/>
    <numFmt numFmtId="259" formatCode="_-* #,##0\ _P_t_s_-;\-* #,##0\ _P_t_s_-;_-* &quot;-&quot;\ _P_t_s_-;_-@_-"/>
    <numFmt numFmtId="260" formatCode="_-* #,##0.00\ _P_t_s_-;\-* #,##0.00\ _P_t_s_-;_-* &quot;-&quot;??\ _P_t_s_-;_-@_-"/>
    <numFmt numFmtId="261" formatCode="_-* #,##0\ &quot;Pts&quot;_-;\-* #,##0\ &quot;Pts&quot;_-;_-* &quot;-&quot;\ &quot;Pts&quot;_-;_-@_-"/>
    <numFmt numFmtId="262" formatCode="_-* #,##0.00\ &quot;Pts&quot;_-;\-* #,##0.00\ &quot;Pts&quot;_-;_-* &quot;-&quot;??\ &quot;Pts&quot;_-;_-@_-"/>
    <numFmt numFmtId="263" formatCode="_(&quot;$&quot;* #,##0_);_(&quot;$&quot;* \(#,##0\);_(&quot;$&quot;* &quot;-&quot;_);_(@_)"/>
    <numFmt numFmtId="264" formatCode="_(&quot;$&quot;* #,##0.00_);_(&quot;$&quot;* \(#,##0.00\);_(&quot;$&quot;* &quot;-&quot;??_);_(@_)"/>
    <numFmt numFmtId="265" formatCode="_(* #,##0,_);_(* \(#,##0,\);_(* \-_);_(@_)"/>
    <numFmt numFmtId="266" formatCode="0_)%;\(0\)%"/>
    <numFmt numFmtId="267" formatCode="_._._(* 0_)%;_._.* \(0\)%"/>
    <numFmt numFmtId="268" formatCode="_(0_)%;\(0\)%"/>
    <numFmt numFmtId="269" formatCode="_(0.0_)%;\(0.0\)%"/>
    <numFmt numFmtId="270" formatCode="_._._(* 0.0_)%;_._.* \(0.0\)%"/>
    <numFmt numFmtId="271" formatCode="_(0.00_)%;\(0.00\)%"/>
    <numFmt numFmtId="272" formatCode="_._._(* 0.00_)%;_._.* \(0.00\)%"/>
    <numFmt numFmtId="273" formatCode="_(0.000_)%;\(0.000\)%"/>
    <numFmt numFmtId="274" formatCode="_._._(* 0.000_)%;_._.* \(0.000\)%"/>
    <numFmt numFmtId="275" formatCode="#,##0______;;&quot;------------      &quot;"/>
    <numFmt numFmtId="276" formatCode="mm/dd/yy"/>
    <numFmt numFmtId="277" formatCode="_-* #,##0.00\ _T_L_-;\-* #,##0.00\ _T_L_-;_-* &quot;-&quot;??\ _T_L_-;_-@_-"/>
    <numFmt numFmtId="278" formatCode="&quot;P&quot;#,##0.00;\-&quot;P&quot;#,##0.00"/>
    <numFmt numFmtId="279" formatCode="_-&quot;P&quot;* #,##0_-;\-&quot;P&quot;* #,##0_-;_-&quot;P&quot;* &quot;-&quot;_-;_-@_-"/>
    <numFmt numFmtId="280" formatCode="#,##0.000_ ;\-#,##0.000\ "/>
    <numFmt numFmtId="281" formatCode="#,##0.00_ ;[Red]\-#,##0.00\ "/>
    <numFmt numFmtId="282" formatCode="_-* #,##0.00_р_._-;\-* #,##0.00_р_._-;_-* \-??_р_._-;_-@_-"/>
    <numFmt numFmtId="283" formatCode="#,##0.000"/>
    <numFmt numFmtId="284" formatCode="[$-409]d\-mmm\-yy;@"/>
    <numFmt numFmtId="285" formatCode="[$-409]d\-mmm;@"/>
    <numFmt numFmtId="286" formatCode="[$$-409]#,##0_ ;[Red]\-[$$-409]#,##0\ "/>
    <numFmt numFmtId="287" formatCode="#,##0.0"/>
    <numFmt numFmtId="288" formatCode="_-* #,##0_-;\-* #,##0_-;_-* &quot;-&quot;??_-;_-@_-"/>
    <numFmt numFmtId="289" formatCode="0.00000"/>
  </numFmts>
  <fonts count="238">
    <font>
      <sz val="11"/>
      <color theme="1"/>
      <name val="Calibri"/>
      <family val="2"/>
      <charset val="204"/>
      <scheme val="minor"/>
    </font>
    <font>
      <sz val="10"/>
      <color theme="1"/>
      <name val="Arial Cyr"/>
      <family val="2"/>
      <charset val="204"/>
    </font>
    <font>
      <sz val="11"/>
      <color theme="1"/>
      <name val="Calibri"/>
      <family val="2"/>
      <charset val="204"/>
      <scheme val="minor"/>
    </font>
    <font>
      <sz val="10"/>
      <name val="Arial"/>
      <family val="2"/>
      <charset val="204"/>
    </font>
    <font>
      <sz val="8"/>
      <color rgb="FF000000"/>
      <name val="Arial"/>
      <family val="2"/>
      <charset val="204"/>
    </font>
    <font>
      <sz val="11"/>
      <color indexed="8"/>
      <name val="Calibri"/>
      <family val="2"/>
      <charset val="204"/>
    </font>
    <font>
      <sz val="12"/>
      <name val="Times New Roman"/>
      <family val="1"/>
      <charset val="204"/>
    </font>
    <font>
      <sz val="10"/>
      <name val="Arial Cyr"/>
      <family val="2"/>
      <charset val="204"/>
    </font>
    <font>
      <sz val="10"/>
      <name val="Arial Cyr"/>
      <charset val="204"/>
    </font>
    <font>
      <u/>
      <sz val="11"/>
      <color theme="10"/>
      <name val="Calibri"/>
      <family val="2"/>
      <charset val="204"/>
      <scheme val="minor"/>
    </font>
    <font>
      <sz val="10"/>
      <color indexed="8"/>
      <name val="MS Sans Serif"/>
      <family val="2"/>
      <charset val="204"/>
    </font>
    <font>
      <b/>
      <sz val="1"/>
      <color indexed="8"/>
      <name val="Courier"/>
      <family val="3"/>
    </font>
    <font>
      <sz val="10"/>
      <name val="Helv"/>
      <charset val="204"/>
    </font>
    <font>
      <sz val="10"/>
      <name val="Helv"/>
    </font>
    <font>
      <sz val="10"/>
      <name val="Helv"/>
      <charset val="178"/>
    </font>
    <font>
      <sz val="10"/>
      <name val="Helv"/>
      <family val="2"/>
    </font>
    <font>
      <sz val="1"/>
      <color indexed="8"/>
      <name val="Courier"/>
      <family val="3"/>
    </font>
    <font>
      <sz val="1"/>
      <color indexed="8"/>
      <name val="Courier"/>
      <family val="1"/>
      <charset val="204"/>
    </font>
    <font>
      <b/>
      <sz val="1"/>
      <color indexed="8"/>
      <name val="Courier"/>
      <family val="1"/>
      <charset val="204"/>
    </font>
    <font>
      <sz val="11"/>
      <color indexed="8"/>
      <name val="Calibri"/>
      <family val="2"/>
    </font>
    <font>
      <sz val="10"/>
      <color indexed="8"/>
      <name val="Arial Cyr"/>
      <family val="2"/>
      <charset val="204"/>
    </font>
    <font>
      <sz val="11"/>
      <color indexed="9"/>
      <name val="Calibri"/>
      <family val="2"/>
      <charset val="204"/>
    </font>
    <font>
      <sz val="11"/>
      <color indexed="9"/>
      <name val="Calibri"/>
      <family val="2"/>
    </font>
    <font>
      <sz val="10"/>
      <color indexed="9"/>
      <name val="Arial Cyr"/>
      <family val="2"/>
      <charset val="204"/>
    </font>
    <font>
      <sz val="10"/>
      <name val="MS Sans Serif"/>
      <family val="2"/>
      <charset val="204"/>
    </font>
    <font>
      <u/>
      <sz val="10"/>
      <color indexed="12"/>
      <name val="Arial Cyr"/>
      <charset val="204"/>
    </font>
    <font>
      <sz val="11"/>
      <color indexed="20"/>
      <name val="Calibri"/>
      <family val="2"/>
      <charset val="204"/>
    </font>
    <font>
      <sz val="11"/>
      <color indexed="20"/>
      <name val="Calibri"/>
      <family val="2"/>
    </font>
    <font>
      <sz val="10"/>
      <name val="Courier"/>
      <family val="1"/>
      <charset val="204"/>
    </font>
    <font>
      <b/>
      <sz val="10"/>
      <color indexed="8"/>
      <name val="Arial"/>
      <family val="2"/>
    </font>
    <font>
      <sz val="10"/>
      <color indexed="8"/>
      <name val="Arial"/>
      <family val="2"/>
    </font>
    <font>
      <sz val="9"/>
      <name val="Times New Roman"/>
      <family val="1"/>
    </font>
    <font>
      <sz val="10"/>
      <name val="Pragmatica"/>
    </font>
    <font>
      <sz val="10"/>
      <name val="Courier"/>
      <family val="3"/>
    </font>
    <font>
      <b/>
      <sz val="11"/>
      <color indexed="52"/>
      <name val="Calibri"/>
      <family val="2"/>
      <charset val="204"/>
    </font>
    <font>
      <b/>
      <sz val="11"/>
      <color indexed="52"/>
      <name val="Calibri"/>
      <family val="2"/>
    </font>
    <font>
      <b/>
      <sz val="11"/>
      <color indexed="9"/>
      <name val="Calibri"/>
      <family val="2"/>
      <charset val="204"/>
    </font>
    <font>
      <b/>
      <sz val="11"/>
      <color indexed="9"/>
      <name val="Calibri"/>
      <family val="2"/>
    </font>
    <font>
      <b/>
      <sz val="10"/>
      <name val="Arial"/>
      <family val="2"/>
    </font>
    <font>
      <sz val="10"/>
      <name val="Arial"/>
      <family val="2"/>
    </font>
    <font>
      <sz val="8"/>
      <color indexed="8"/>
      <name val="Tahoma"/>
      <family val="2"/>
    </font>
    <font>
      <sz val="9"/>
      <name val="Arial Narrow"/>
      <family val="2"/>
      <charset val="204"/>
    </font>
    <font>
      <sz val="10"/>
      <name val="Times New Roman"/>
      <family val="1"/>
    </font>
    <font>
      <sz val="12"/>
      <name val="Tms Rmn"/>
      <charset val="204"/>
    </font>
    <font>
      <b/>
      <sz val="11"/>
      <color indexed="8"/>
      <name val="Calibri"/>
      <family val="2"/>
      <charset val="204"/>
    </font>
    <font>
      <i/>
      <sz val="11"/>
      <color indexed="23"/>
      <name val="Calibri"/>
      <family val="2"/>
      <charset val="204"/>
    </font>
    <font>
      <i/>
      <sz val="11"/>
      <color indexed="23"/>
      <name val="Calibri"/>
      <family val="2"/>
    </font>
    <font>
      <sz val="10"/>
      <color indexed="12"/>
      <name val="Arial"/>
      <family val="2"/>
    </font>
    <font>
      <sz val="9"/>
      <color indexed="17"/>
      <name val="Palatino"/>
      <family val="1"/>
    </font>
    <font>
      <sz val="10"/>
      <color indexed="62"/>
      <name val="Arial"/>
      <family val="2"/>
    </font>
    <font>
      <sz val="11"/>
      <color indexed="17"/>
      <name val="Calibri"/>
      <family val="2"/>
      <charset val="204"/>
    </font>
    <font>
      <sz val="11"/>
      <color indexed="17"/>
      <name val="Calibri"/>
      <family val="2"/>
    </font>
    <font>
      <sz val="8"/>
      <name val="Arial"/>
      <family val="2"/>
    </font>
    <font>
      <b/>
      <sz val="12"/>
      <name val="Arial"/>
      <family val="2"/>
    </font>
    <font>
      <b/>
      <sz val="15"/>
      <color indexed="56"/>
      <name val="Calibri"/>
      <family val="2"/>
      <charset val="204"/>
    </font>
    <font>
      <b/>
      <sz val="18"/>
      <name val="Arial"/>
      <family val="2"/>
      <charset val="204"/>
    </font>
    <font>
      <b/>
      <sz val="13"/>
      <color indexed="56"/>
      <name val="Calibri"/>
      <family val="2"/>
      <charset val="204"/>
    </font>
    <font>
      <b/>
      <sz val="12"/>
      <name val="Arial"/>
      <family val="2"/>
      <charset val="204"/>
    </font>
    <font>
      <b/>
      <sz val="11"/>
      <color indexed="56"/>
      <name val="Calibri"/>
      <family val="2"/>
      <charset val="204"/>
    </font>
    <font>
      <b/>
      <sz val="11"/>
      <color indexed="56"/>
      <name val="Calibri"/>
      <family val="2"/>
    </font>
    <font>
      <u/>
      <sz val="7.5"/>
      <color indexed="12"/>
      <name val="Arial"/>
      <family val="2"/>
      <charset val="204"/>
    </font>
    <font>
      <u/>
      <sz val="10"/>
      <color indexed="12"/>
      <name val="Arial"/>
      <family val="2"/>
      <charset val="204"/>
    </font>
    <font>
      <u/>
      <sz val="10"/>
      <color indexed="36"/>
      <name val="Arial Cyr"/>
      <charset val="204"/>
    </font>
    <font>
      <b/>
      <u/>
      <sz val="16"/>
      <name val="Arial"/>
      <family val="2"/>
      <charset val="204"/>
    </font>
    <font>
      <sz val="10"/>
      <name val="TimesDL"/>
      <charset val="204"/>
    </font>
    <font>
      <b/>
      <sz val="9"/>
      <name val="Helv"/>
      <charset val="204"/>
    </font>
    <font>
      <b/>
      <sz val="9"/>
      <name val="Helv"/>
      <family val="2"/>
    </font>
    <font>
      <b/>
      <sz val="14"/>
      <name val="Helv"/>
      <charset val="204"/>
    </font>
    <font>
      <b/>
      <sz val="14"/>
      <name val="Helv"/>
      <family val="2"/>
    </font>
    <font>
      <sz val="11"/>
      <color indexed="52"/>
      <name val="Calibri"/>
      <family val="2"/>
      <charset val="204"/>
    </font>
    <font>
      <sz val="11"/>
      <color indexed="52"/>
      <name val="Calibri"/>
      <family val="2"/>
    </font>
    <font>
      <sz val="11"/>
      <color indexed="60"/>
      <name val="Calibri"/>
      <family val="2"/>
      <charset val="204"/>
    </font>
    <font>
      <sz val="11"/>
      <color indexed="60"/>
      <name val="Calibri"/>
      <family val="2"/>
    </font>
    <font>
      <sz val="8"/>
      <color theme="1"/>
      <name val="Tahoma"/>
      <family val="2"/>
    </font>
    <font>
      <sz val="8"/>
      <name val="Helv"/>
      <charset val="204"/>
    </font>
    <font>
      <sz val="8"/>
      <name val="Helv"/>
      <family val="2"/>
    </font>
    <font>
      <b/>
      <sz val="11"/>
      <color indexed="63"/>
      <name val="Calibri"/>
      <family val="2"/>
      <charset val="204"/>
    </font>
    <font>
      <b/>
      <sz val="11"/>
      <color indexed="63"/>
      <name val="Calibri"/>
      <family val="2"/>
    </font>
    <font>
      <sz val="8"/>
      <name val="Arial"/>
      <family val="2"/>
      <charset val="204"/>
    </font>
    <font>
      <b/>
      <sz val="20"/>
      <name val="Times New Roman"/>
      <family val="1"/>
      <charset val="204"/>
    </font>
    <font>
      <sz val="12"/>
      <color indexed="8"/>
      <name val="Times New Roman"/>
      <family val="1"/>
    </font>
    <font>
      <b/>
      <sz val="8"/>
      <name val="Palatino"/>
      <family val="1"/>
      <charset val="204"/>
    </font>
    <font>
      <i/>
      <sz val="8"/>
      <name val="Helvetica"/>
      <family val="2"/>
    </font>
    <font>
      <sz val="10"/>
      <color indexed="39"/>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8"/>
      <color indexed="10"/>
      <name val="Helvetica"/>
      <family val="2"/>
    </font>
    <font>
      <sz val="8"/>
      <name val="Helvetica"/>
      <family val="2"/>
    </font>
    <font>
      <b/>
      <sz val="18"/>
      <color indexed="62"/>
      <name val="Cambria"/>
      <family val="2"/>
      <charset val="204"/>
    </font>
    <font>
      <sz val="8"/>
      <color indexed="17"/>
      <name val="Helvetica"/>
      <family val="2"/>
    </font>
    <font>
      <b/>
      <sz val="10"/>
      <name val="Palatino"/>
      <family val="1"/>
    </font>
    <font>
      <sz val="10"/>
      <name val="NTHelvetica/Cyrillic"/>
      <charset val="204"/>
    </font>
    <font>
      <b/>
      <sz val="9"/>
      <name val="Helvetica"/>
      <family val="2"/>
    </font>
    <font>
      <sz val="10"/>
      <name val="Arial Narrow"/>
      <family val="2"/>
      <charset val="204"/>
    </font>
    <font>
      <b/>
      <sz val="10"/>
      <color indexed="10"/>
      <name val="Arial"/>
      <family val="2"/>
    </font>
    <font>
      <b/>
      <sz val="18"/>
      <color indexed="56"/>
      <name val="Cambria"/>
      <family val="2"/>
      <charset val="204"/>
    </font>
    <font>
      <b/>
      <sz val="18"/>
      <color indexed="56"/>
      <name val="Cambria"/>
      <family val="2"/>
    </font>
    <font>
      <b/>
      <sz val="14"/>
      <name val="Times New Roman"/>
      <family val="1"/>
      <charset val="204"/>
    </font>
    <font>
      <sz val="11"/>
      <color indexed="10"/>
      <name val="Calibri"/>
      <family val="2"/>
      <charset val="204"/>
    </font>
    <font>
      <sz val="11"/>
      <color indexed="10"/>
      <name val="Calibri"/>
      <family val="2"/>
    </font>
    <font>
      <sz val="10"/>
      <color indexed="62"/>
      <name val="Arial Cyr"/>
      <family val="2"/>
      <charset val="204"/>
    </font>
    <font>
      <b/>
      <sz val="10"/>
      <color indexed="63"/>
      <name val="Arial Cyr"/>
      <family val="2"/>
      <charset val="204"/>
    </font>
    <font>
      <b/>
      <sz val="10"/>
      <color indexed="52"/>
      <name val="Arial Cyr"/>
      <family val="2"/>
      <charset val="204"/>
    </font>
    <font>
      <u/>
      <sz val="10"/>
      <color theme="10"/>
      <name val="Arial Cyr"/>
      <charset val="204"/>
    </font>
    <font>
      <u/>
      <sz val="9"/>
      <color indexed="12"/>
      <name val="MS Sans Serif"/>
      <family val="2"/>
      <charset val="204"/>
    </font>
    <font>
      <u/>
      <sz val="10"/>
      <color theme="10"/>
      <name val="Arial Cyr"/>
      <family val="2"/>
      <charset val="204"/>
    </font>
    <font>
      <b/>
      <sz val="10"/>
      <name val="Arial Cyr"/>
      <family val="2"/>
      <charset val="204"/>
    </font>
    <font>
      <b/>
      <i/>
      <sz val="10"/>
      <name val="Arial CYR"/>
      <family val="2"/>
      <charset val="204"/>
    </font>
    <font>
      <b/>
      <sz val="15"/>
      <color indexed="56"/>
      <name val="Arial Cyr"/>
      <family val="2"/>
      <charset val="204"/>
    </font>
    <font>
      <b/>
      <sz val="13"/>
      <color indexed="56"/>
      <name val="Arial Cyr"/>
      <family val="2"/>
      <charset val="204"/>
    </font>
    <font>
      <b/>
      <sz val="11"/>
      <color indexed="56"/>
      <name val="Arial Cyr"/>
      <family val="2"/>
      <charset val="204"/>
    </font>
    <font>
      <b/>
      <sz val="10"/>
      <color indexed="12"/>
      <name val="Arial Cyr"/>
      <family val="2"/>
      <charset val="204"/>
    </font>
    <font>
      <b/>
      <sz val="10"/>
      <color indexed="8"/>
      <name val="Arial Cyr"/>
      <family val="2"/>
      <charset val="204"/>
    </font>
    <font>
      <b/>
      <sz val="10"/>
      <color indexed="9"/>
      <name val="Arial Cyr"/>
      <family val="2"/>
      <charset val="204"/>
    </font>
    <font>
      <sz val="10"/>
      <color indexed="60"/>
      <name val="Arial Cyr"/>
      <family val="2"/>
      <charset val="204"/>
    </font>
    <font>
      <sz val="10"/>
      <name val="Times New Roman"/>
      <family val="1"/>
      <charset val="204"/>
    </font>
    <font>
      <sz val="8"/>
      <color theme="3"/>
      <name val="Cambria"/>
      <family val="2"/>
      <scheme val="major"/>
    </font>
    <font>
      <sz val="12"/>
      <color theme="1"/>
      <name val="Times New Roman"/>
      <family val="2"/>
      <charset val="204"/>
    </font>
    <font>
      <sz val="10"/>
      <name val="Arial Cyr"/>
    </font>
    <font>
      <sz val="11"/>
      <color theme="1"/>
      <name val="Calibri"/>
      <family val="2"/>
      <scheme val="minor"/>
    </font>
    <font>
      <sz val="10"/>
      <color indexed="20"/>
      <name val="Arial Cyr"/>
      <family val="2"/>
      <charset val="204"/>
    </font>
    <font>
      <i/>
      <sz val="10"/>
      <color indexed="23"/>
      <name val="Arial Cyr"/>
      <family val="2"/>
      <charset val="204"/>
    </font>
    <font>
      <sz val="10"/>
      <name val="Tahoma"/>
      <family val="2"/>
      <charset val="204"/>
    </font>
    <font>
      <sz val="10"/>
      <color indexed="52"/>
      <name val="Arial Cyr"/>
      <family val="2"/>
      <charset val="204"/>
    </font>
    <font>
      <sz val="9"/>
      <color indexed="8"/>
      <name val="Arial"/>
      <family val="2"/>
    </font>
    <font>
      <sz val="10"/>
      <color indexed="0"/>
      <name val="Helv"/>
      <charset val="204"/>
    </font>
    <font>
      <sz val="10"/>
      <color indexed="10"/>
      <name val="Arial Cyr"/>
      <family val="2"/>
      <charset val="204"/>
    </font>
    <font>
      <sz val="9"/>
      <name val="Arial Cyr"/>
      <charset val="204"/>
    </font>
    <font>
      <sz val="12"/>
      <name val="Times New Roman Cyr"/>
    </font>
    <font>
      <sz val="10"/>
      <color indexed="17"/>
      <name val="Arial Cyr"/>
      <family val="2"/>
      <charset val="204"/>
    </font>
    <font>
      <sz val="10"/>
      <name val="Geneva"/>
      <family val="2"/>
    </font>
    <font>
      <sz val="6"/>
      <color indexed="72"/>
      <name val="Courier"/>
      <family val="1"/>
      <charset val="204"/>
    </font>
    <font>
      <sz val="10"/>
      <color indexed="72"/>
      <name val="Courier"/>
      <family val="1"/>
      <charset val="204"/>
    </font>
    <font>
      <sz val="10"/>
      <name val="NTTimes/Cyrillic"/>
    </font>
    <font>
      <b/>
      <sz val="1"/>
      <color indexed="8"/>
      <name val="Courier"/>
      <family val="3"/>
      <charset val="204"/>
    </font>
    <font>
      <sz val="10"/>
      <name val="Times New Roman Cyr"/>
      <family val="1"/>
      <charset val="204"/>
    </font>
    <font>
      <sz val="10"/>
      <name val="Helv"/>
      <family val="2"/>
      <charset val="204"/>
    </font>
    <font>
      <sz val="10"/>
      <name val="Garamond"/>
      <family val="1"/>
      <charset val="204"/>
    </font>
    <font>
      <sz val="1"/>
      <color indexed="8"/>
      <name val="Courier"/>
      <family val="3"/>
      <charset val="204"/>
    </font>
    <font>
      <sz val="14"/>
      <name val="–?’©"/>
      <family val="1"/>
      <charset val="128"/>
    </font>
    <font>
      <sz val="14"/>
      <name val="¾©"/>
      <family val="1"/>
      <charset val="128"/>
    </font>
    <font>
      <sz val="8.25"/>
      <name val="Helv"/>
    </font>
    <font>
      <b/>
      <u/>
      <sz val="9"/>
      <color indexed="10"/>
      <name val="Times New Roman"/>
      <family val="1"/>
    </font>
    <font>
      <b/>
      <sz val="9"/>
      <color indexed="18"/>
      <name val="Times New Roman"/>
      <family val="1"/>
      <charset val="204"/>
    </font>
    <font>
      <sz val="10"/>
      <name val="Courier"/>
      <family val="3"/>
      <charset val="204"/>
    </font>
    <font>
      <b/>
      <sz val="10"/>
      <color indexed="8"/>
      <name val="Arial"/>
      <family val="2"/>
      <charset val="204"/>
    </font>
    <font>
      <sz val="12"/>
      <name val="Tms Rmn"/>
    </font>
    <font>
      <sz val="14"/>
      <color indexed="57"/>
      <name val="Arial"/>
      <family val="2"/>
    </font>
    <font>
      <sz val="6.5"/>
      <name val="Arial"/>
      <family val="2"/>
    </font>
    <font>
      <sz val="12"/>
      <color indexed="50"/>
      <name val="Arial"/>
      <family val="2"/>
    </font>
    <font>
      <sz val="7.5"/>
      <name val="Arial"/>
      <family val="2"/>
    </font>
    <font>
      <b/>
      <sz val="11"/>
      <name val="Arial"/>
      <family val="2"/>
    </font>
    <font>
      <b/>
      <sz val="8"/>
      <name val="Arial"/>
      <family val="2"/>
      <charset val="204"/>
    </font>
    <font>
      <b/>
      <sz val="10"/>
      <name val="Arial"/>
      <family val="2"/>
      <charset val="204"/>
    </font>
    <font>
      <sz val="10"/>
      <name val="Palatino Linotype"/>
      <family val="1"/>
    </font>
    <font>
      <sz val="11"/>
      <name val="Times New Roman"/>
      <family val="1"/>
    </font>
    <font>
      <sz val="9"/>
      <name val="Arial"/>
      <family val="2"/>
    </font>
    <font>
      <u val="singleAccounting"/>
      <sz val="11"/>
      <name val="Times New Roman"/>
      <family val="1"/>
    </font>
    <font>
      <b/>
      <sz val="16"/>
      <name val="Times New Roman"/>
      <family val="1"/>
    </font>
    <font>
      <sz val="10"/>
      <name val="MS Serif"/>
      <family val="2"/>
      <charset val="204"/>
    </font>
    <font>
      <sz val="11"/>
      <color indexed="12"/>
      <name val="Times New Roman"/>
      <family val="1"/>
    </font>
    <font>
      <sz val="10"/>
      <color indexed="12"/>
      <name val="Arial"/>
      <family val="2"/>
      <charset val="204"/>
    </font>
    <font>
      <sz val="10"/>
      <name val="PragmaticaCTT"/>
    </font>
    <font>
      <sz val="10"/>
      <color indexed="16"/>
      <name val="MS Serif"/>
      <family val="2"/>
      <charset val="204"/>
    </font>
    <font>
      <sz val="11"/>
      <name val="Times New Roman"/>
      <family val="1"/>
      <charset val="204"/>
    </font>
    <font>
      <sz val="8"/>
      <color indexed="57"/>
      <name val="Arial"/>
      <family val="2"/>
    </font>
    <font>
      <b/>
      <u/>
      <sz val="9"/>
      <name val="Times New Roman"/>
      <family val="1"/>
    </font>
    <font>
      <sz val="10"/>
      <color indexed="14"/>
      <name val="Times New Roman"/>
      <family val="1"/>
    </font>
    <font>
      <b/>
      <sz val="10"/>
      <color indexed="58"/>
      <name val="Arial"/>
      <family val="2"/>
      <charset val="162"/>
    </font>
    <font>
      <b/>
      <sz val="10"/>
      <color indexed="18"/>
      <name val="Arial"/>
      <family val="2"/>
      <charset val="162"/>
    </font>
    <font>
      <b/>
      <sz val="10"/>
      <color indexed="10"/>
      <name val="Book Antiqua"/>
      <family val="1"/>
      <charset val="204"/>
    </font>
    <font>
      <b/>
      <sz val="9"/>
      <name val="Helv"/>
      <family val="2"/>
      <charset val="204"/>
    </font>
    <font>
      <b/>
      <sz val="14"/>
      <name val="Helv"/>
      <family val="2"/>
      <charset val="204"/>
    </font>
    <font>
      <sz val="18"/>
      <name val="Times New Roman"/>
      <family val="1"/>
    </font>
    <font>
      <b/>
      <sz val="13"/>
      <name val="Times New Roman"/>
      <family val="1"/>
    </font>
    <font>
      <b/>
      <i/>
      <sz val="12"/>
      <name val="Times New Roman"/>
      <family val="1"/>
    </font>
    <font>
      <i/>
      <sz val="12"/>
      <name val="Times New Roman"/>
      <family val="1"/>
    </font>
    <font>
      <b/>
      <sz val="10"/>
      <color indexed="18"/>
      <name val="Arial Tur"/>
      <family val="2"/>
      <charset val="162"/>
    </font>
    <font>
      <sz val="10"/>
      <name val="Palatino Linotype"/>
      <family val="1"/>
      <charset val="204"/>
    </font>
    <font>
      <sz val="10"/>
      <color theme="1"/>
      <name val="Calibri"/>
      <family val="2"/>
      <scheme val="minor"/>
    </font>
    <font>
      <sz val="8"/>
      <color indexed="8"/>
      <name val="Tahoma"/>
      <family val="2"/>
      <charset val="204"/>
    </font>
    <font>
      <sz val="8"/>
      <name val="Helv"/>
      <family val="2"/>
      <charset val="204"/>
    </font>
    <font>
      <sz val="11"/>
      <name val="Times New Roman CYR"/>
      <charset val="204"/>
    </font>
    <font>
      <sz val="12"/>
      <name val="TimesET"/>
      <charset val="204"/>
    </font>
    <font>
      <sz val="12"/>
      <color indexed="8"/>
      <name val="Times New Roman"/>
      <family val="1"/>
      <charset val="204"/>
    </font>
    <font>
      <u/>
      <sz val="10"/>
      <name val="Arial"/>
      <family val="2"/>
      <charset val="204"/>
    </font>
    <font>
      <i/>
      <sz val="12"/>
      <name val="Tms Rmn"/>
      <charset val="204"/>
    </font>
    <font>
      <sz val="8"/>
      <name val="Helv"/>
    </font>
    <font>
      <sz val="8"/>
      <color indexed="10"/>
      <name val="Helvetica"/>
      <family val="2"/>
      <charset val="204"/>
    </font>
    <font>
      <sz val="8"/>
      <name val="Helvetica"/>
      <family val="2"/>
      <charset val="204"/>
    </font>
    <font>
      <sz val="11"/>
      <name val="Univers"/>
      <family val="2"/>
    </font>
    <font>
      <b/>
      <sz val="9"/>
      <name val="Helvetica"/>
      <family val="2"/>
      <charset val="204"/>
    </font>
    <font>
      <sz val="10"/>
      <color indexed="0"/>
      <name val="Helv"/>
    </font>
    <font>
      <b/>
      <sz val="8"/>
      <color indexed="8"/>
      <name val="Helv"/>
    </font>
    <font>
      <b/>
      <sz val="10"/>
      <color indexed="10"/>
      <name val="Arial"/>
      <family val="2"/>
      <charset val="204"/>
    </font>
    <font>
      <b/>
      <sz val="10"/>
      <color indexed="10"/>
      <name val="Times New Roman"/>
      <family val="1"/>
    </font>
    <font>
      <b/>
      <sz val="10"/>
      <color indexed="39"/>
      <name val="Times New Roman"/>
      <family val="1"/>
    </font>
    <font>
      <b/>
      <u/>
      <sz val="10"/>
      <name val="Times New Roman"/>
      <family val="1"/>
    </font>
    <font>
      <b/>
      <sz val="8"/>
      <name val="Arial Cyr"/>
      <family val="2"/>
      <charset val="204"/>
    </font>
    <font>
      <u/>
      <sz val="11"/>
      <color indexed="12"/>
      <name val="Calibri"/>
      <family val="2"/>
      <charset val="204"/>
    </font>
    <font>
      <b/>
      <sz val="12"/>
      <name val="Arial Cyr"/>
      <family val="2"/>
      <charset val="204"/>
    </font>
    <font>
      <b/>
      <sz val="14"/>
      <name val="Arial Cyr"/>
      <family val="2"/>
      <charset val="204"/>
    </font>
    <font>
      <b/>
      <i/>
      <sz val="14"/>
      <color indexed="10"/>
      <name val="Arial Cyr"/>
      <family val="2"/>
      <charset val="204"/>
    </font>
    <font>
      <sz val="12"/>
      <name val="Arial Cyr"/>
      <family val="2"/>
      <charset val="204"/>
    </font>
    <font>
      <b/>
      <sz val="11"/>
      <name val="Arial Cyr"/>
      <family val="2"/>
      <charset val="204"/>
    </font>
    <font>
      <b/>
      <i/>
      <sz val="14"/>
      <color indexed="57"/>
      <name val="Arial Cyr"/>
      <family val="2"/>
      <charset val="204"/>
    </font>
    <font>
      <sz val="10"/>
      <name val="Tahoma"/>
      <family val="2"/>
    </font>
    <font>
      <sz val="10"/>
      <name val="Arial Narrow"/>
      <family val="2"/>
    </font>
    <font>
      <b/>
      <sz val="10"/>
      <name val="Arial Narrow"/>
      <family val="2"/>
    </font>
    <font>
      <b/>
      <sz val="12"/>
      <color indexed="12"/>
      <name val="Arial Cyr"/>
      <family val="2"/>
      <charset val="204"/>
    </font>
    <font>
      <sz val="8"/>
      <name val="Arial Cyr"/>
      <family val="2"/>
      <charset val="204"/>
    </font>
    <font>
      <sz val="12"/>
      <name val="Times New Roman"/>
      <family val="1"/>
    </font>
    <font>
      <sz val="18"/>
      <color theme="1"/>
      <name val="Times New Roman"/>
      <family val="1"/>
      <charset val="204"/>
    </font>
    <font>
      <sz val="18"/>
      <name val="Times New Roman"/>
      <family val="1"/>
      <charset val="204"/>
    </font>
    <font>
      <sz val="18"/>
      <color rgb="FF000000"/>
      <name val="Times New Roman"/>
      <family val="1"/>
      <charset val="204"/>
    </font>
    <font>
      <b/>
      <sz val="18"/>
      <name val="Times New Roman"/>
      <family val="1"/>
      <charset val="204"/>
    </font>
    <font>
      <b/>
      <sz val="24"/>
      <name val="Times New Roman"/>
      <family val="1"/>
      <charset val="204"/>
    </font>
    <font>
      <sz val="16"/>
      <name val="Times New Roman"/>
      <family val="1"/>
      <charset val="204"/>
    </font>
    <font>
      <sz val="16"/>
      <color theme="1"/>
      <name val="Times New Roman"/>
      <family val="1"/>
      <charset val="204"/>
    </font>
    <font>
      <sz val="20"/>
      <color theme="1"/>
      <name val="Times New Roman"/>
      <family val="1"/>
      <charset val="204"/>
    </font>
    <font>
      <b/>
      <sz val="20"/>
      <color theme="1"/>
      <name val="Times New Roman"/>
      <family val="1"/>
      <charset val="204"/>
    </font>
    <font>
      <b/>
      <sz val="20"/>
      <color rgb="FF000000"/>
      <name val="Times New Roman"/>
      <family val="1"/>
      <charset val="204"/>
    </font>
    <font>
      <b/>
      <u/>
      <sz val="20"/>
      <color rgb="FF000000"/>
      <name val="Times New Roman"/>
      <family val="1"/>
      <charset val="204"/>
    </font>
    <font>
      <sz val="20"/>
      <name val="Times New Roman"/>
      <family val="1"/>
      <charset val="204"/>
    </font>
    <font>
      <sz val="20"/>
      <color rgb="FF000000"/>
      <name val="Times New Roman"/>
      <family val="1"/>
      <charset val="204"/>
    </font>
    <font>
      <b/>
      <sz val="11"/>
      <color theme="1"/>
      <name val="Calibri"/>
      <family val="2"/>
      <charset val="204"/>
      <scheme val="minor"/>
    </font>
    <font>
      <u/>
      <sz val="20"/>
      <color rgb="FF000000"/>
      <name val="Times New Roman"/>
      <family val="1"/>
      <charset val="204"/>
    </font>
    <font>
      <sz val="10.5"/>
      <color rgb="FF000000"/>
      <name val="Trebuchet MS"/>
      <family val="2"/>
      <charset val="204"/>
    </font>
    <font>
      <b/>
      <sz val="26"/>
      <color rgb="FF000000"/>
      <name val="Times New Roman"/>
      <family val="1"/>
      <charset val="204"/>
    </font>
    <font>
      <sz val="26"/>
      <name val="Times New Roman"/>
      <family val="1"/>
      <charset val="204"/>
    </font>
    <font>
      <sz val="26"/>
      <color theme="1"/>
      <name val="Times New Roman"/>
      <family val="1"/>
      <charset val="204"/>
    </font>
    <font>
      <b/>
      <sz val="26"/>
      <color theme="1"/>
      <name val="Times New Roman"/>
      <family val="1"/>
      <charset val="204"/>
    </font>
    <font>
      <sz val="26"/>
      <color rgb="FF000000"/>
      <name val="Arial"/>
      <family val="2"/>
      <charset val="204"/>
    </font>
    <font>
      <sz val="8"/>
      <name val="Calibri"/>
      <family val="2"/>
      <charset val="204"/>
      <scheme val="minor"/>
    </font>
    <font>
      <sz val="20"/>
      <color rgb="FFFF0000"/>
      <name val="Times New Roman"/>
      <family val="1"/>
      <charset val="204"/>
    </font>
    <font>
      <b/>
      <sz val="20"/>
      <color rgb="FFFF0000"/>
      <name val="Times New Roman"/>
      <family val="1"/>
      <charset val="204"/>
    </font>
  </fonts>
  <fills count="10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9"/>
        <bgColor indexed="9"/>
      </patternFill>
    </fill>
    <fill>
      <patternFill patternType="solid">
        <fgColor indexed="22"/>
        <bgColor indexed="22"/>
      </patternFill>
    </fill>
    <fill>
      <patternFill patternType="solid">
        <fgColor indexed="49"/>
        <bgColor indexed="49"/>
      </patternFill>
    </fill>
    <fill>
      <patternFill patternType="solid">
        <fgColor indexed="10"/>
      </patternFill>
    </fill>
    <fill>
      <patternFill patternType="solid">
        <fgColor indexed="45"/>
        <bgColor indexed="45"/>
      </patternFill>
    </fill>
    <fill>
      <patternFill patternType="solid">
        <fgColor indexed="29"/>
        <bgColor indexed="29"/>
      </patternFill>
    </fill>
    <fill>
      <patternFill patternType="solid">
        <fgColor indexed="57"/>
      </patternFill>
    </fill>
    <fill>
      <patternFill patternType="solid">
        <fgColor indexed="26"/>
        <bgColor indexed="26"/>
      </patternFill>
    </fill>
    <fill>
      <patternFill patternType="solid">
        <fgColor indexed="11"/>
        <bgColor indexed="11"/>
      </patternFill>
    </fill>
    <fill>
      <patternFill patternType="solid">
        <fgColor indexed="46"/>
        <bgColor indexed="46"/>
      </patternFill>
    </fill>
    <fill>
      <patternFill patternType="solid">
        <fgColor indexed="27"/>
        <bgColor indexed="27"/>
      </patternFill>
    </fill>
    <fill>
      <patternFill patternType="solid">
        <fgColor indexed="44"/>
        <bgColor indexed="44"/>
      </patternFill>
    </fill>
    <fill>
      <patternFill patternType="solid">
        <fgColor indexed="53"/>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44"/>
        <bgColor indexed="64"/>
      </patternFill>
    </fill>
    <fill>
      <patternFill patternType="solid">
        <fgColor indexed="55"/>
      </patternFill>
    </fill>
    <fill>
      <patternFill patternType="solid">
        <fgColor indexed="9"/>
        <bgColor indexed="8"/>
      </patternFill>
    </fill>
    <fill>
      <patternFill patternType="solid">
        <fgColor indexed="33"/>
        <bgColor indexed="33"/>
      </patternFill>
    </fill>
    <fill>
      <patternFill patternType="solid">
        <fgColor indexed="9"/>
        <bgColor indexed="64"/>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43"/>
      </patternFill>
    </fill>
    <fill>
      <patternFill patternType="solid">
        <fgColor indexed="14"/>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26"/>
        <bgColor indexed="64"/>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lightGray">
        <fgColor indexed="22"/>
      </patternFill>
    </fill>
    <fill>
      <patternFill patternType="solid">
        <fgColor indexed="46"/>
        <bgColor indexed="45"/>
      </patternFill>
    </fill>
    <fill>
      <patternFill patternType="solid">
        <fgColor indexed="27"/>
        <bgColor indexed="42"/>
      </patternFill>
    </fill>
    <fill>
      <patternFill patternType="solid">
        <fgColor indexed="49"/>
        <bgColor indexed="35"/>
      </patternFill>
    </fill>
    <fill>
      <patternFill patternType="solid">
        <fgColor indexed="62"/>
        <bgColor indexed="56"/>
      </patternFill>
    </fill>
    <fill>
      <patternFill patternType="solid">
        <fgColor indexed="10"/>
        <bgColor indexed="60"/>
      </patternFill>
    </fill>
    <fill>
      <patternFill patternType="solid">
        <fgColor indexed="10"/>
        <bgColor indexed="25"/>
      </patternFill>
    </fill>
    <fill>
      <patternFill patternType="solid">
        <fgColor indexed="57"/>
        <bgColor indexed="21"/>
      </patternFill>
    </fill>
    <fill>
      <patternFill patternType="solid">
        <fgColor indexed="20"/>
        <bgColor indexed="36"/>
      </patternFill>
    </fill>
    <fill>
      <patternFill patternType="solid">
        <fgColor indexed="49"/>
        <bgColor indexed="40"/>
      </patternFill>
    </fill>
    <fill>
      <patternFill patternType="solid">
        <fgColor indexed="53"/>
        <bgColor indexed="52"/>
      </patternFill>
    </fill>
    <fill>
      <patternFill patternType="solid">
        <fgColor indexed="53"/>
        <bgColor indexed="25"/>
      </patternFill>
    </fill>
    <fill>
      <patternFill patternType="solid">
        <fgColor indexed="42"/>
        <bgColor indexed="64"/>
      </patternFill>
    </fill>
    <fill>
      <patternFill patternType="solid">
        <fgColor indexed="44"/>
        <bgColor indexed="31"/>
      </patternFill>
    </fill>
    <fill>
      <patternFill patternType="solid">
        <fgColor indexed="22"/>
        <bgColor indexed="31"/>
      </patternFill>
    </fill>
    <fill>
      <patternFill patternType="solid">
        <fgColor indexed="27"/>
        <bgColor indexed="41"/>
      </patternFill>
    </fill>
    <fill>
      <patternFill patternType="solid">
        <fgColor indexed="26"/>
        <bgColor indexed="9"/>
      </patternFill>
    </fill>
    <fill>
      <patternFill patternType="solid">
        <fgColor indexed="43"/>
        <bgColor indexed="26"/>
      </patternFill>
    </fill>
    <fill>
      <patternFill patternType="solid">
        <fgColor indexed="9"/>
        <bgColor indexed="26"/>
      </patternFill>
    </fill>
    <fill>
      <patternFill patternType="solid">
        <fgColor indexed="45"/>
        <bgColor indexed="29"/>
      </patternFill>
    </fill>
    <fill>
      <patternFill patternType="solid">
        <fgColor indexed="29"/>
        <bgColor indexed="45"/>
      </patternFill>
    </fill>
    <fill>
      <patternFill patternType="solid">
        <fgColor indexed="51"/>
        <bgColor indexed="13"/>
      </patternFill>
    </fill>
    <fill>
      <patternFill patternType="solid">
        <fgColor indexed="52"/>
        <bgColor indexed="51"/>
      </patternFill>
    </fill>
    <fill>
      <patternFill patternType="solid">
        <fgColor indexed="50"/>
        <bgColor indexed="51"/>
      </patternFill>
    </fill>
    <fill>
      <patternFill patternType="solid">
        <fgColor indexed="11"/>
        <bgColor indexed="49"/>
      </patternFill>
    </fill>
    <fill>
      <patternFill patternType="solid">
        <fgColor indexed="35"/>
        <bgColor indexed="49"/>
      </patternFill>
    </fill>
    <fill>
      <patternFill patternType="solid">
        <fgColor indexed="15"/>
        <bgColor indexed="35"/>
      </patternFill>
    </fill>
    <fill>
      <patternFill patternType="solid">
        <fgColor indexed="54"/>
        <bgColor indexed="23"/>
      </patternFill>
    </fill>
    <fill>
      <patternFill patternType="solid">
        <fgColor indexed="23"/>
        <bgColor indexed="55"/>
      </patternFill>
    </fill>
    <fill>
      <patternFill patternType="solid">
        <fgColor indexed="15"/>
        <bgColor indexed="64"/>
      </patternFill>
    </fill>
    <fill>
      <patternFill patternType="solid">
        <fgColor indexed="41"/>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9" tint="0.399975585192419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medium">
        <color indexed="64"/>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bottom/>
      <diagonal/>
    </border>
    <border>
      <left/>
      <right/>
      <top style="double">
        <color indexed="64"/>
      </top>
      <bottom style="double">
        <color indexed="64"/>
      </bottom>
      <diagonal/>
    </border>
    <border>
      <left style="hair">
        <color indexed="8"/>
      </left>
      <right style="hair">
        <color indexed="8"/>
      </right>
      <top style="hair">
        <color indexed="8"/>
      </top>
      <bottom style="hair">
        <color indexed="8"/>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hair">
        <color indexed="64"/>
      </top>
      <bottom style="hair">
        <color indexed="64"/>
      </bottom>
      <diagonal/>
    </border>
    <border>
      <left/>
      <right/>
      <top/>
      <bottom style="double">
        <color indexed="5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62"/>
      </top>
      <bottom style="double">
        <color indexed="62"/>
      </bottom>
      <diagonal/>
    </border>
    <border>
      <left/>
      <right/>
      <top style="double">
        <color indexed="8"/>
      </top>
      <bottom/>
      <diagonal/>
    </border>
    <border>
      <left style="hair">
        <color indexed="64"/>
      </left>
      <right/>
      <top style="hair">
        <color indexed="64"/>
      </top>
      <bottom style="hair">
        <color indexed="9"/>
      </bottom>
      <diagonal/>
    </border>
    <border>
      <left/>
      <right/>
      <top/>
      <bottom style="thin">
        <color indexed="64"/>
      </bottom>
      <diagonal/>
    </border>
    <border>
      <left/>
      <right/>
      <top style="thin">
        <color indexed="64"/>
      </top>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style="thin">
        <color indexed="64"/>
      </top>
      <bottom style="dotted">
        <color indexed="64"/>
      </bottom>
      <diagonal/>
    </border>
    <border>
      <left/>
      <right/>
      <top style="double">
        <color indexed="8"/>
      </top>
      <bottom style="double">
        <color indexed="8"/>
      </bottom>
      <diagonal/>
    </border>
    <border>
      <left/>
      <right/>
      <top style="medium">
        <color indexed="8"/>
      </top>
      <bottom style="medium">
        <color indexed="8"/>
      </bottom>
      <diagonal/>
    </border>
    <border>
      <left/>
      <right/>
      <top style="thin">
        <color indexed="8"/>
      </top>
      <bottom style="thin">
        <color indexed="8"/>
      </bottom>
      <diagonal/>
    </border>
    <border>
      <left/>
      <right/>
      <top/>
      <bottom style="medium">
        <color indexed="8"/>
      </bottom>
      <diagonal/>
    </border>
    <border>
      <left style="hair">
        <color indexed="64"/>
      </left>
      <right style="hair">
        <color indexed="64"/>
      </right>
      <top style="hair">
        <color indexed="64"/>
      </top>
      <bottom style="hair">
        <color indexed="64"/>
      </bottom>
      <diagonal/>
    </border>
    <border>
      <left style="thin">
        <color indexed="64"/>
      </left>
      <right style="double">
        <color indexed="64"/>
      </right>
      <top style="thin">
        <color indexed="64"/>
      </top>
      <bottom style="thin">
        <color indexed="64"/>
      </bottom>
      <diagonal/>
    </border>
    <border>
      <left style="thin">
        <color indexed="63"/>
      </left>
      <right style="thin">
        <color indexed="63"/>
      </right>
      <top style="thin">
        <color indexed="8"/>
      </top>
      <bottom style="thin">
        <color indexed="63"/>
      </bottom>
      <diagonal/>
    </border>
    <border>
      <left style="hair">
        <color indexed="8"/>
      </left>
      <right/>
      <top style="hair">
        <color indexed="8"/>
      </top>
      <bottom style="hair">
        <color indexed="9"/>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rgb="FF000000"/>
      </left>
      <right/>
      <top style="medium">
        <color rgb="FF000000"/>
      </top>
      <bottom style="medium">
        <color rgb="FF000000"/>
      </bottom>
      <diagonal/>
    </border>
  </borders>
  <cellStyleXfs count="7782">
    <xf numFmtId="255" fontId="0" fillId="0" borderId="0"/>
    <xf numFmtId="255" fontId="1" fillId="0" borderId="0"/>
    <xf numFmtId="255" fontId="3" fillId="0" borderId="0"/>
    <xf numFmtId="255" fontId="4" fillId="0" borderId="0">
      <alignment horizontal="left" vertical="top"/>
    </xf>
    <xf numFmtId="165" fontId="5" fillId="0" borderId="0" applyFont="0" applyFill="0" applyBorder="0" applyAlignment="0" applyProtection="0"/>
    <xf numFmtId="255" fontId="5" fillId="0" borderId="0"/>
    <xf numFmtId="255" fontId="7" fillId="0" borderId="0"/>
    <xf numFmtId="255" fontId="8" fillId="0" borderId="0"/>
    <xf numFmtId="255" fontId="7" fillId="0" borderId="0"/>
    <xf numFmtId="255" fontId="2" fillId="0" borderId="0"/>
    <xf numFmtId="165" fontId="8"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255" fontId="1" fillId="0" borderId="0"/>
    <xf numFmtId="165" fontId="8" fillId="0" borderId="0" applyFont="0" applyFill="0" applyBorder="0" applyAlignment="0" applyProtection="0"/>
    <xf numFmtId="255" fontId="8" fillId="0" borderId="0"/>
    <xf numFmtId="165" fontId="5" fillId="0" borderId="0" applyFont="0" applyFill="0" applyBorder="0" applyAlignment="0" applyProtection="0"/>
    <xf numFmtId="165" fontId="2" fillId="0" borderId="0" applyFont="0" applyFill="0" applyBorder="0" applyAlignment="0" applyProtection="0"/>
    <xf numFmtId="255" fontId="5" fillId="0" borderId="0"/>
    <xf numFmtId="165" fontId="2" fillId="0" borderId="0" applyFont="0" applyFill="0" applyBorder="0" applyAlignment="0" applyProtection="0"/>
    <xf numFmtId="255" fontId="3" fillId="0" borderId="0"/>
    <xf numFmtId="255" fontId="10" fillId="0" borderId="0"/>
    <xf numFmtId="255" fontId="11" fillId="0" borderId="0">
      <protection locked="0"/>
    </xf>
    <xf numFmtId="255" fontId="11" fillId="0" borderId="0">
      <protection locked="0"/>
    </xf>
    <xf numFmtId="255" fontId="12" fillId="0" borderId="0"/>
    <xf numFmtId="255" fontId="13" fillId="0" borderId="0"/>
    <xf numFmtId="255" fontId="13" fillId="0" borderId="0"/>
    <xf numFmtId="255" fontId="13" fillId="0" borderId="0"/>
    <xf numFmtId="255" fontId="13" fillId="0" borderId="0"/>
    <xf numFmtId="255" fontId="13" fillId="0" borderId="0"/>
    <xf numFmtId="255" fontId="13" fillId="0" borderId="0"/>
    <xf numFmtId="255" fontId="13" fillId="0" borderId="0"/>
    <xf numFmtId="255" fontId="13" fillId="0" borderId="0"/>
    <xf numFmtId="255" fontId="13" fillId="0" borderId="0"/>
    <xf numFmtId="255" fontId="13" fillId="0" borderId="0"/>
    <xf numFmtId="255" fontId="13" fillId="0" borderId="0"/>
    <xf numFmtId="255" fontId="13" fillId="0" borderId="0"/>
    <xf numFmtId="255" fontId="13" fillId="0" borderId="0"/>
    <xf numFmtId="255" fontId="3" fillId="0" borderId="0"/>
    <xf numFmtId="255" fontId="13" fillId="0" borderId="0"/>
    <xf numFmtId="255" fontId="7" fillId="0" borderId="0"/>
    <xf numFmtId="255" fontId="14" fillId="0" borderId="0"/>
    <xf numFmtId="255" fontId="15" fillId="0" borderId="0"/>
    <xf numFmtId="255" fontId="12" fillId="0" borderId="0"/>
    <xf numFmtId="255" fontId="15" fillId="0" borderId="0"/>
    <xf numFmtId="255" fontId="7" fillId="0" borderId="0"/>
    <xf numFmtId="255" fontId="13" fillId="0" borderId="0"/>
    <xf numFmtId="255" fontId="15" fillId="0" borderId="0"/>
    <xf numFmtId="255" fontId="3"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3" fillId="0" borderId="0"/>
    <xf numFmtId="255" fontId="13" fillId="0" borderId="0"/>
    <xf numFmtId="255" fontId="15" fillId="0" borderId="0"/>
    <xf numFmtId="255" fontId="7"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3" fillId="0" borderId="0"/>
    <xf numFmtId="255" fontId="7" fillId="0" borderId="0"/>
    <xf numFmtId="255" fontId="12" fillId="0" borderId="0"/>
    <xf numFmtId="255" fontId="7" fillId="0" borderId="0"/>
    <xf numFmtId="255" fontId="7" fillId="0" borderId="0"/>
    <xf numFmtId="255" fontId="13" fillId="0" borderId="0"/>
    <xf numFmtId="255" fontId="7" fillId="0" borderId="0"/>
    <xf numFmtId="255" fontId="7" fillId="0" borderId="0"/>
    <xf numFmtId="255" fontId="13" fillId="0" borderId="0"/>
    <xf numFmtId="255" fontId="13" fillId="0" borderId="0"/>
    <xf numFmtId="255" fontId="15" fillId="0" borderId="0"/>
    <xf numFmtId="255" fontId="13" fillId="0" borderId="0"/>
    <xf numFmtId="255" fontId="13" fillId="0" borderId="0"/>
    <xf numFmtId="255" fontId="15" fillId="0" borderId="0"/>
    <xf numFmtId="255" fontId="12" fillId="0" borderId="0"/>
    <xf numFmtId="255" fontId="15" fillId="0" borderId="0"/>
    <xf numFmtId="255" fontId="13" fillId="0" borderId="0"/>
    <xf numFmtId="255" fontId="13" fillId="0" borderId="0"/>
    <xf numFmtId="255" fontId="13" fillId="0" borderId="0"/>
    <xf numFmtId="255" fontId="7" fillId="0" borderId="0"/>
    <xf numFmtId="255" fontId="12" fillId="0" borderId="0"/>
    <xf numFmtId="255" fontId="15" fillId="0" borderId="0"/>
    <xf numFmtId="255" fontId="7" fillId="0" borderId="0"/>
    <xf numFmtId="255" fontId="13" fillId="0" borderId="0"/>
    <xf numFmtId="255" fontId="13" fillId="0" borderId="0"/>
    <xf numFmtId="255" fontId="12" fillId="0" borderId="0"/>
    <xf numFmtId="255" fontId="13" fillId="0" borderId="0"/>
    <xf numFmtId="255" fontId="3" fillId="0" borderId="0"/>
    <xf numFmtId="255" fontId="3" fillId="0" borderId="0"/>
    <xf numFmtId="255" fontId="3" fillId="0" borderId="0"/>
    <xf numFmtId="255" fontId="3" fillId="0" borderId="0"/>
    <xf numFmtId="255" fontId="13" fillId="0" borderId="0"/>
    <xf numFmtId="255" fontId="3" fillId="0" borderId="0"/>
    <xf numFmtId="255" fontId="3" fillId="0" borderId="0"/>
    <xf numFmtId="255" fontId="3"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5" fillId="0" borderId="0"/>
    <xf numFmtId="255" fontId="12" fillId="0" borderId="0"/>
    <xf numFmtId="255" fontId="12" fillId="0" borderId="0"/>
    <xf numFmtId="255" fontId="12" fillId="0" borderId="0"/>
    <xf numFmtId="255" fontId="10" fillId="0" borderId="0"/>
    <xf numFmtId="255" fontId="10" fillId="0" borderId="0"/>
    <xf numFmtId="255" fontId="12" fillId="0" borderId="0"/>
    <xf numFmtId="255" fontId="13" fillId="0" borderId="0"/>
    <xf numFmtId="255" fontId="13" fillId="0" borderId="0"/>
    <xf numFmtId="255" fontId="7" fillId="0" borderId="0"/>
    <xf numFmtId="255" fontId="13" fillId="0" borderId="0"/>
    <xf numFmtId="255" fontId="13" fillId="0" borderId="0"/>
    <xf numFmtId="255" fontId="12" fillId="0" borderId="0"/>
    <xf numFmtId="255" fontId="12" fillId="0" borderId="0"/>
    <xf numFmtId="255" fontId="15" fillId="0" borderId="0"/>
    <xf numFmtId="255" fontId="13" fillId="0" borderId="0"/>
    <xf numFmtId="255" fontId="3" fillId="0" borderId="0"/>
    <xf numFmtId="255" fontId="13" fillId="0" borderId="0"/>
    <xf numFmtId="255" fontId="15" fillId="0" borderId="0"/>
    <xf numFmtId="255" fontId="12" fillId="0" borderId="0"/>
    <xf numFmtId="255" fontId="13" fillId="0" borderId="0"/>
    <xf numFmtId="255" fontId="15" fillId="0" borderId="0"/>
    <xf numFmtId="255" fontId="12" fillId="0" borderId="0"/>
    <xf numFmtId="255" fontId="7" fillId="0" borderId="0"/>
    <xf numFmtId="255" fontId="7" fillId="0" borderId="0"/>
    <xf numFmtId="255" fontId="13" fillId="0" borderId="0"/>
    <xf numFmtId="255" fontId="12" fillId="0" borderId="0"/>
    <xf numFmtId="255" fontId="15" fillId="0" borderId="0"/>
    <xf numFmtId="255" fontId="13" fillId="0" borderId="0"/>
    <xf numFmtId="255" fontId="15" fillId="0" borderId="0"/>
    <xf numFmtId="255" fontId="3" fillId="0" borderId="0"/>
    <xf numFmtId="255" fontId="12" fillId="0" borderId="0"/>
    <xf numFmtId="255" fontId="15" fillId="0" borderId="0"/>
    <xf numFmtId="255" fontId="12" fillId="0" borderId="0"/>
    <xf numFmtId="255" fontId="12" fillId="0" borderId="0"/>
    <xf numFmtId="255" fontId="12" fillId="0" borderId="0"/>
    <xf numFmtId="255" fontId="12" fillId="0" borderId="0"/>
    <xf numFmtId="255" fontId="12" fillId="0" borderId="0"/>
    <xf numFmtId="255" fontId="7" fillId="0" borderId="0"/>
    <xf numFmtId="255" fontId="13" fillId="0" borderId="0"/>
    <xf numFmtId="255" fontId="3" fillId="0" borderId="0"/>
    <xf numFmtId="255" fontId="3" fillId="0" borderId="0"/>
    <xf numFmtId="255" fontId="3" fillId="0" borderId="0"/>
    <xf numFmtId="255" fontId="12" fillId="0" borderId="0"/>
    <xf numFmtId="255" fontId="15" fillId="0" borderId="0"/>
    <xf numFmtId="255" fontId="7" fillId="0" borderId="0"/>
    <xf numFmtId="255" fontId="13" fillId="0" borderId="0"/>
    <xf numFmtId="255" fontId="13" fillId="0" borderId="0"/>
    <xf numFmtId="255" fontId="13" fillId="0" borderId="0"/>
    <xf numFmtId="255" fontId="13" fillId="0" borderId="0"/>
    <xf numFmtId="255" fontId="13" fillId="0" borderId="0"/>
    <xf numFmtId="255" fontId="12" fillId="0" borderId="0"/>
    <xf numFmtId="255" fontId="12" fillId="0" borderId="0"/>
    <xf numFmtId="255" fontId="15" fillId="0" borderId="0"/>
    <xf numFmtId="255" fontId="12" fillId="0" borderId="0"/>
    <xf numFmtId="255" fontId="13" fillId="0" borderId="0"/>
    <xf numFmtId="255" fontId="12" fillId="0" borderId="0"/>
    <xf numFmtId="255" fontId="12" fillId="0" borderId="0"/>
    <xf numFmtId="255" fontId="13" fillId="0" borderId="0"/>
    <xf numFmtId="255" fontId="13" fillId="0" borderId="0"/>
    <xf numFmtId="255" fontId="12" fillId="0" borderId="0"/>
    <xf numFmtId="255" fontId="13" fillId="0" borderId="0"/>
    <xf numFmtId="255" fontId="10" fillId="0" borderId="0"/>
    <xf numFmtId="255" fontId="12" fillId="0" borderId="0"/>
    <xf numFmtId="255" fontId="12" fillId="0" borderId="0"/>
    <xf numFmtId="255" fontId="12" fillId="0" borderId="0"/>
    <xf numFmtId="255" fontId="12" fillId="0" borderId="0"/>
    <xf numFmtId="255" fontId="15" fillId="0" borderId="0"/>
    <xf numFmtId="255" fontId="13" fillId="0" borderId="0"/>
    <xf numFmtId="255" fontId="13" fillId="0" borderId="0"/>
    <xf numFmtId="255" fontId="13" fillId="0" borderId="0"/>
    <xf numFmtId="255" fontId="12" fillId="0" borderId="0"/>
    <xf numFmtId="255" fontId="13" fillId="0" borderId="0"/>
    <xf numFmtId="255" fontId="15" fillId="0" borderId="0"/>
    <xf numFmtId="255" fontId="12" fillId="0" borderId="0"/>
    <xf numFmtId="255" fontId="15" fillId="0" borderId="0"/>
    <xf numFmtId="255" fontId="3" fillId="0" borderId="0"/>
    <xf numFmtId="255" fontId="3" fillId="0" borderId="0"/>
    <xf numFmtId="255" fontId="7" fillId="0" borderId="0"/>
    <xf numFmtId="255" fontId="13" fillId="0" borderId="0"/>
    <xf numFmtId="255" fontId="13" fillId="0" borderId="0"/>
    <xf numFmtId="255" fontId="13" fillId="0" borderId="0"/>
    <xf numFmtId="255" fontId="13" fillId="0" borderId="0"/>
    <xf numFmtId="255" fontId="13" fillId="0" borderId="0"/>
    <xf numFmtId="255" fontId="13" fillId="0" borderId="0"/>
    <xf numFmtId="255" fontId="12" fillId="0" borderId="0"/>
    <xf numFmtId="255" fontId="13" fillId="0" borderId="0"/>
    <xf numFmtId="255" fontId="15" fillId="0" borderId="0"/>
    <xf numFmtId="255" fontId="13" fillId="0" borderId="0"/>
    <xf numFmtId="255" fontId="12" fillId="0" borderId="0"/>
    <xf numFmtId="255" fontId="13" fillId="0" borderId="0"/>
    <xf numFmtId="255" fontId="12" fillId="0" borderId="0"/>
    <xf numFmtId="255" fontId="15" fillId="0" borderId="0"/>
    <xf numFmtId="255" fontId="3" fillId="0" borderId="0"/>
    <xf numFmtId="255" fontId="12" fillId="0" borderId="0"/>
    <xf numFmtId="255" fontId="3" fillId="0" borderId="0"/>
    <xf numFmtId="255" fontId="15" fillId="0" borderId="0"/>
    <xf numFmtId="255" fontId="12" fillId="0" borderId="0"/>
    <xf numFmtId="255" fontId="3" fillId="0" borderId="0"/>
    <xf numFmtId="255" fontId="12" fillId="0" borderId="0"/>
    <xf numFmtId="255" fontId="13" fillId="0" borderId="0"/>
    <xf numFmtId="255" fontId="13" fillId="0" borderId="0"/>
    <xf numFmtId="255" fontId="13" fillId="0" borderId="0"/>
    <xf numFmtId="255" fontId="15" fillId="0" borderId="0"/>
    <xf numFmtId="255" fontId="12" fillId="0" borderId="0"/>
    <xf numFmtId="255" fontId="15" fillId="0" borderId="0"/>
    <xf numFmtId="255" fontId="13" fillId="0" borderId="0"/>
    <xf numFmtId="255" fontId="15" fillId="0" borderId="0"/>
    <xf numFmtId="255" fontId="13" fillId="0" borderId="0"/>
    <xf numFmtId="255" fontId="13" fillId="0" borderId="0"/>
    <xf numFmtId="255" fontId="13" fillId="0" borderId="0"/>
    <xf numFmtId="255" fontId="15" fillId="0" borderId="0"/>
    <xf numFmtId="255" fontId="7" fillId="0" borderId="0"/>
    <xf numFmtId="255" fontId="13" fillId="0" borderId="0"/>
    <xf numFmtId="255" fontId="13" fillId="0" borderId="0"/>
    <xf numFmtId="255" fontId="13" fillId="0" borderId="0"/>
    <xf numFmtId="255" fontId="13" fillId="0" borderId="0"/>
    <xf numFmtId="177" fontId="16" fillId="0" borderId="0">
      <protection locked="0"/>
    </xf>
    <xf numFmtId="255" fontId="16" fillId="0" borderId="0">
      <protection locked="0"/>
    </xf>
    <xf numFmtId="177" fontId="16" fillId="0" borderId="0">
      <protection locked="0"/>
    </xf>
    <xf numFmtId="177" fontId="16" fillId="0" borderId="0">
      <protection locked="0"/>
    </xf>
    <xf numFmtId="255" fontId="16" fillId="0" borderId="0">
      <protection locked="0"/>
    </xf>
    <xf numFmtId="255" fontId="16" fillId="0" borderId="0">
      <protection locked="0"/>
    </xf>
    <xf numFmtId="173" fontId="17" fillId="0" borderId="0">
      <protection locked="0"/>
    </xf>
    <xf numFmtId="173" fontId="17" fillId="0" borderId="0">
      <protection locked="0"/>
    </xf>
    <xf numFmtId="173" fontId="17" fillId="0" borderId="0">
      <protection locked="0"/>
    </xf>
    <xf numFmtId="173" fontId="17" fillId="0" borderId="0">
      <protection locked="0"/>
    </xf>
    <xf numFmtId="177" fontId="16" fillId="0" borderId="0">
      <protection locked="0"/>
    </xf>
    <xf numFmtId="173" fontId="17" fillId="0" borderId="0">
      <protection locked="0"/>
    </xf>
    <xf numFmtId="173" fontId="17" fillId="0" borderId="0">
      <protection locked="0"/>
    </xf>
    <xf numFmtId="177" fontId="16" fillId="0" borderId="0">
      <protection locked="0"/>
    </xf>
    <xf numFmtId="255" fontId="16" fillId="0" borderId="10">
      <protection locked="0"/>
    </xf>
    <xf numFmtId="255" fontId="16" fillId="0" borderId="10">
      <protection locked="0"/>
    </xf>
    <xf numFmtId="255" fontId="16" fillId="0" borderId="10">
      <protection locked="0"/>
    </xf>
    <xf numFmtId="255" fontId="3" fillId="0" borderId="0"/>
    <xf numFmtId="255" fontId="18" fillId="0" borderId="0">
      <protection locked="0"/>
    </xf>
    <xf numFmtId="255" fontId="18" fillId="0" borderId="0">
      <protection locked="0"/>
    </xf>
    <xf numFmtId="255" fontId="18" fillId="0" borderId="0">
      <protection locked="0"/>
    </xf>
    <xf numFmtId="255" fontId="18" fillId="0" borderId="0">
      <protection locked="0"/>
    </xf>
    <xf numFmtId="255" fontId="17" fillId="0" borderId="10">
      <protection locked="0"/>
    </xf>
    <xf numFmtId="255" fontId="17" fillId="0" borderId="10">
      <protection locked="0"/>
    </xf>
    <xf numFmtId="255" fontId="16" fillId="0" borderId="0">
      <protection locked="0"/>
    </xf>
    <xf numFmtId="255" fontId="16" fillId="0" borderId="10">
      <protection locked="0"/>
    </xf>
    <xf numFmtId="255" fontId="17" fillId="0" borderId="0">
      <protection locked="0"/>
    </xf>
    <xf numFmtId="255" fontId="17"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7" fillId="0" borderId="0">
      <protection locked="0"/>
    </xf>
    <xf numFmtId="255" fontId="17"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7" fillId="0" borderId="0">
      <protection locked="0"/>
    </xf>
    <xf numFmtId="255" fontId="17" fillId="0" borderId="10">
      <protection locked="0"/>
    </xf>
    <xf numFmtId="255" fontId="16" fillId="0" borderId="0">
      <protection locked="0"/>
    </xf>
    <xf numFmtId="255" fontId="16" fillId="0" borderId="10">
      <protection locked="0"/>
    </xf>
    <xf numFmtId="255" fontId="17" fillId="0" borderId="0">
      <protection locked="0"/>
    </xf>
    <xf numFmtId="255" fontId="17"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7" fillId="0" borderId="0">
      <protection locked="0"/>
    </xf>
    <xf numFmtId="255" fontId="17"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7" fillId="0" borderId="0">
      <protection locked="0"/>
    </xf>
    <xf numFmtId="255" fontId="17"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7" fillId="0" borderId="0">
      <protection locked="0"/>
    </xf>
    <xf numFmtId="255" fontId="17" fillId="0" borderId="10">
      <protection locked="0"/>
    </xf>
    <xf numFmtId="255" fontId="17" fillId="0" borderId="0">
      <protection locked="0"/>
    </xf>
    <xf numFmtId="255" fontId="17"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7" fillId="0" borderId="0">
      <protection locked="0"/>
    </xf>
    <xf numFmtId="255" fontId="17"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0">
      <protection locked="0"/>
    </xf>
    <xf numFmtId="255" fontId="17" fillId="0" borderId="0">
      <protection locked="0"/>
    </xf>
    <xf numFmtId="255" fontId="17"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7" fillId="0" borderId="0">
      <protection locked="0"/>
    </xf>
    <xf numFmtId="255" fontId="17"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7" fillId="0" borderId="0">
      <protection locked="0"/>
    </xf>
    <xf numFmtId="255" fontId="17" fillId="0" borderId="0">
      <protection locked="0"/>
    </xf>
    <xf numFmtId="255" fontId="16" fillId="0" borderId="0">
      <protection locked="0"/>
    </xf>
    <xf numFmtId="255" fontId="16" fillId="0" borderId="0">
      <protection locked="0"/>
    </xf>
    <xf numFmtId="255" fontId="17" fillId="0" borderId="0">
      <protection locked="0"/>
    </xf>
    <xf numFmtId="255" fontId="17"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7" fillId="0" borderId="0">
      <protection locked="0"/>
    </xf>
    <xf numFmtId="255" fontId="17"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7" fillId="0" borderId="0">
      <protection locked="0"/>
    </xf>
    <xf numFmtId="255" fontId="17"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7" fillId="0" borderId="0">
      <protection locked="0"/>
    </xf>
    <xf numFmtId="255" fontId="17" fillId="0" borderId="0">
      <protection locked="0"/>
    </xf>
    <xf numFmtId="255" fontId="17" fillId="0" borderId="0">
      <protection locked="0"/>
    </xf>
    <xf numFmtId="255" fontId="17"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7" fillId="0" borderId="0">
      <protection locked="0"/>
    </xf>
    <xf numFmtId="255" fontId="17"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1" fillId="0" borderId="0">
      <protection locked="0"/>
    </xf>
    <xf numFmtId="255" fontId="11" fillId="0" borderId="0">
      <protection locked="0"/>
    </xf>
    <xf numFmtId="178" fontId="8" fillId="0" borderId="0">
      <alignment horizontal="center"/>
    </xf>
    <xf numFmtId="255" fontId="5" fillId="2" borderId="0" applyNumberFormat="0" applyBorder="0" applyAlignment="0" applyProtection="0"/>
    <xf numFmtId="255" fontId="19" fillId="2" borderId="0" applyNumberFormat="0" applyBorder="0" applyAlignment="0" applyProtection="0"/>
    <xf numFmtId="255" fontId="5" fillId="2" borderId="0" applyNumberFormat="0" applyBorder="0" applyAlignment="0" applyProtection="0"/>
    <xf numFmtId="255" fontId="5" fillId="3" borderId="0" applyNumberFormat="0" applyBorder="0" applyAlignment="0" applyProtection="0"/>
    <xf numFmtId="255" fontId="19" fillId="3" borderId="0" applyNumberFormat="0" applyBorder="0" applyAlignment="0" applyProtection="0"/>
    <xf numFmtId="255" fontId="5" fillId="3" borderId="0" applyNumberFormat="0" applyBorder="0" applyAlignment="0" applyProtection="0"/>
    <xf numFmtId="255" fontId="5" fillId="4" borderId="0" applyNumberFormat="0" applyBorder="0" applyAlignment="0" applyProtection="0"/>
    <xf numFmtId="255" fontId="19" fillId="4" borderId="0" applyNumberFormat="0" applyBorder="0" applyAlignment="0" applyProtection="0"/>
    <xf numFmtId="255" fontId="5" fillId="4" borderId="0" applyNumberFormat="0" applyBorder="0" applyAlignment="0" applyProtection="0"/>
    <xf numFmtId="255" fontId="5" fillId="5" borderId="0" applyNumberFormat="0" applyBorder="0" applyAlignment="0" applyProtection="0"/>
    <xf numFmtId="255" fontId="19" fillId="5" borderId="0" applyNumberFormat="0" applyBorder="0" applyAlignment="0" applyProtection="0"/>
    <xf numFmtId="255" fontId="5" fillId="5" borderId="0" applyNumberFormat="0" applyBorder="0" applyAlignment="0" applyProtection="0"/>
    <xf numFmtId="255" fontId="5" fillId="6" borderId="0" applyNumberFormat="0" applyBorder="0" applyAlignment="0" applyProtection="0"/>
    <xf numFmtId="255" fontId="19" fillId="6" borderId="0" applyNumberFormat="0" applyBorder="0" applyAlignment="0" applyProtection="0"/>
    <xf numFmtId="255" fontId="5" fillId="6" borderId="0" applyNumberFormat="0" applyBorder="0" applyAlignment="0" applyProtection="0"/>
    <xf numFmtId="255" fontId="5" fillId="7" borderId="0" applyNumberFormat="0" applyBorder="0" applyAlignment="0" applyProtection="0"/>
    <xf numFmtId="255" fontId="19" fillId="7" borderId="0" applyNumberFormat="0" applyBorder="0" applyAlignment="0" applyProtection="0"/>
    <xf numFmtId="255" fontId="5" fillId="7" borderId="0" applyNumberFormat="0" applyBorder="0" applyAlignment="0" applyProtection="0"/>
    <xf numFmtId="255" fontId="20" fillId="2" borderId="0" applyNumberFormat="0" applyBorder="0" applyAlignment="0" applyProtection="0"/>
    <xf numFmtId="255" fontId="20" fillId="2" borderId="0" applyNumberFormat="0" applyBorder="0" applyAlignment="0" applyProtection="0"/>
    <xf numFmtId="255" fontId="20" fillId="3" borderId="0" applyNumberFormat="0" applyBorder="0" applyAlignment="0" applyProtection="0"/>
    <xf numFmtId="255" fontId="20" fillId="3" borderId="0" applyNumberFormat="0" applyBorder="0" applyAlignment="0" applyProtection="0"/>
    <xf numFmtId="255" fontId="20" fillId="4" borderId="0" applyNumberFormat="0" applyBorder="0" applyAlignment="0" applyProtection="0"/>
    <xf numFmtId="255" fontId="20" fillId="4" borderId="0" applyNumberFormat="0" applyBorder="0" applyAlignment="0" applyProtection="0"/>
    <xf numFmtId="255" fontId="20" fillId="5" borderId="0" applyNumberFormat="0" applyBorder="0" applyAlignment="0" applyProtection="0"/>
    <xf numFmtId="255" fontId="20" fillId="5" borderId="0" applyNumberFormat="0" applyBorder="0" applyAlignment="0" applyProtection="0"/>
    <xf numFmtId="255" fontId="20" fillId="6" borderId="0" applyNumberFormat="0" applyBorder="0" applyAlignment="0" applyProtection="0"/>
    <xf numFmtId="255" fontId="20" fillId="6" borderId="0" applyNumberFormat="0" applyBorder="0" applyAlignment="0" applyProtection="0"/>
    <xf numFmtId="255" fontId="20" fillId="8" borderId="0" applyNumberFormat="0" applyBorder="0" applyAlignment="0" applyProtection="0"/>
    <xf numFmtId="255" fontId="20" fillId="7" borderId="0" applyNumberFormat="0" applyBorder="0" applyAlignment="0" applyProtection="0"/>
    <xf numFmtId="255" fontId="20" fillId="8" borderId="0" applyNumberFormat="0" applyBorder="0" applyAlignment="0" applyProtection="0"/>
    <xf numFmtId="255" fontId="20" fillId="7" borderId="0" applyNumberFormat="0" applyBorder="0" applyAlignment="0" applyProtection="0"/>
    <xf numFmtId="255" fontId="5" fillId="9" borderId="0" applyNumberFormat="0" applyBorder="0" applyAlignment="0" applyProtection="0"/>
    <xf numFmtId="255" fontId="19" fillId="9" borderId="0" applyNumberFormat="0" applyBorder="0" applyAlignment="0" applyProtection="0"/>
    <xf numFmtId="255" fontId="5" fillId="9" borderId="0" applyNumberFormat="0" applyBorder="0" applyAlignment="0" applyProtection="0"/>
    <xf numFmtId="255" fontId="5" fillId="10" borderId="0" applyNumberFormat="0" applyBorder="0" applyAlignment="0" applyProtection="0"/>
    <xf numFmtId="255" fontId="19" fillId="10" borderId="0" applyNumberFormat="0" applyBorder="0" applyAlignment="0" applyProtection="0"/>
    <xf numFmtId="255" fontId="5" fillId="10" borderId="0" applyNumberFormat="0" applyBorder="0" applyAlignment="0" applyProtection="0"/>
    <xf numFmtId="255" fontId="5" fillId="11" borderId="0" applyNumberFormat="0" applyBorder="0" applyAlignment="0" applyProtection="0"/>
    <xf numFmtId="255" fontId="19" fillId="11" borderId="0" applyNumberFormat="0" applyBorder="0" applyAlignment="0" applyProtection="0"/>
    <xf numFmtId="255" fontId="5" fillId="11" borderId="0" applyNumberFormat="0" applyBorder="0" applyAlignment="0" applyProtection="0"/>
    <xf numFmtId="255" fontId="5" fillId="5" borderId="0" applyNumberFormat="0" applyBorder="0" applyAlignment="0" applyProtection="0"/>
    <xf numFmtId="255" fontId="19" fillId="5" borderId="0" applyNumberFormat="0" applyBorder="0" applyAlignment="0" applyProtection="0"/>
    <xf numFmtId="255" fontId="5" fillId="5" borderId="0" applyNumberFormat="0" applyBorder="0" applyAlignment="0" applyProtection="0"/>
    <xf numFmtId="255" fontId="5" fillId="9" borderId="0" applyNumberFormat="0" applyBorder="0" applyAlignment="0" applyProtection="0"/>
    <xf numFmtId="255" fontId="19" fillId="9" borderId="0" applyNumberFormat="0" applyBorder="0" applyAlignment="0" applyProtection="0"/>
    <xf numFmtId="255" fontId="5" fillId="9" borderId="0" applyNumberFormat="0" applyBorder="0" applyAlignment="0" applyProtection="0"/>
    <xf numFmtId="255" fontId="5" fillId="12" borderId="0" applyNumberFormat="0" applyBorder="0" applyAlignment="0" applyProtection="0"/>
    <xf numFmtId="255" fontId="19" fillId="12" borderId="0" applyNumberFormat="0" applyBorder="0" applyAlignment="0" applyProtection="0"/>
    <xf numFmtId="255" fontId="5" fillId="12" borderId="0" applyNumberFormat="0" applyBorder="0" applyAlignment="0" applyProtection="0"/>
    <xf numFmtId="255" fontId="20" fillId="9" borderId="0" applyNumberFormat="0" applyBorder="0" applyAlignment="0" applyProtection="0"/>
    <xf numFmtId="255" fontId="20" fillId="9" borderId="0" applyNumberFormat="0" applyBorder="0" applyAlignment="0" applyProtection="0"/>
    <xf numFmtId="255" fontId="20" fillId="10" borderId="0" applyNumberFormat="0" applyBorder="0" applyAlignment="0" applyProtection="0"/>
    <xf numFmtId="255" fontId="20" fillId="10" borderId="0" applyNumberFormat="0" applyBorder="0" applyAlignment="0" applyProtection="0"/>
    <xf numFmtId="255" fontId="20" fillId="11" borderId="0" applyNumberFormat="0" applyBorder="0" applyAlignment="0" applyProtection="0"/>
    <xf numFmtId="255" fontId="20" fillId="11" borderId="0" applyNumberFormat="0" applyBorder="0" applyAlignment="0" applyProtection="0"/>
    <xf numFmtId="255" fontId="20" fillId="5" borderId="0" applyNumberFormat="0" applyBorder="0" applyAlignment="0" applyProtection="0"/>
    <xf numFmtId="255" fontId="20" fillId="5" borderId="0" applyNumberFormat="0" applyBorder="0" applyAlignment="0" applyProtection="0"/>
    <xf numFmtId="255" fontId="20" fillId="9" borderId="0" applyNumberFormat="0" applyBorder="0" applyAlignment="0" applyProtection="0"/>
    <xf numFmtId="255" fontId="20" fillId="9" borderId="0" applyNumberFormat="0" applyBorder="0" applyAlignment="0" applyProtection="0"/>
    <xf numFmtId="255" fontId="20" fillId="12" borderId="0" applyNumberFormat="0" applyBorder="0" applyAlignment="0" applyProtection="0"/>
    <xf numFmtId="255" fontId="20" fillId="12" borderId="0" applyNumberFormat="0" applyBorder="0" applyAlignment="0" applyProtection="0"/>
    <xf numFmtId="255" fontId="21" fillId="13" borderId="0" applyNumberFormat="0" applyBorder="0" applyAlignment="0" applyProtection="0"/>
    <xf numFmtId="255" fontId="22" fillId="13" borderId="0" applyNumberFormat="0" applyBorder="0" applyAlignment="0" applyProtection="0"/>
    <xf numFmtId="255" fontId="21" fillId="10" borderId="0" applyNumberFormat="0" applyBorder="0" applyAlignment="0" applyProtection="0"/>
    <xf numFmtId="255" fontId="22" fillId="10" borderId="0" applyNumberFormat="0" applyBorder="0" applyAlignment="0" applyProtection="0"/>
    <xf numFmtId="255" fontId="21" fillId="11" borderId="0" applyNumberFormat="0" applyBorder="0" applyAlignment="0" applyProtection="0"/>
    <xf numFmtId="255" fontId="22" fillId="11" borderId="0" applyNumberFormat="0" applyBorder="0" applyAlignment="0" applyProtection="0"/>
    <xf numFmtId="255" fontId="21" fillId="14" borderId="0" applyNumberFormat="0" applyBorder="0" applyAlignment="0" applyProtection="0"/>
    <xf numFmtId="255" fontId="22" fillId="14" borderId="0" applyNumberFormat="0" applyBorder="0" applyAlignment="0" applyProtection="0"/>
    <xf numFmtId="255" fontId="21" fillId="15" borderId="0" applyNumberFormat="0" applyBorder="0" applyAlignment="0" applyProtection="0"/>
    <xf numFmtId="255" fontId="22" fillId="15" borderId="0" applyNumberFormat="0" applyBorder="0" applyAlignment="0" applyProtection="0"/>
    <xf numFmtId="255" fontId="21" fillId="16" borderId="0" applyNumberFormat="0" applyBorder="0" applyAlignment="0" applyProtection="0"/>
    <xf numFmtId="255" fontId="22" fillId="16" borderId="0" applyNumberFormat="0" applyBorder="0" applyAlignment="0" applyProtection="0"/>
    <xf numFmtId="255" fontId="23" fillId="13" borderId="0" applyNumberFormat="0" applyBorder="0" applyAlignment="0" applyProtection="0"/>
    <xf numFmtId="255" fontId="23" fillId="13" borderId="0" applyNumberFormat="0" applyBorder="0" applyAlignment="0" applyProtection="0"/>
    <xf numFmtId="255" fontId="23" fillId="10" borderId="0" applyNumberFormat="0" applyBorder="0" applyAlignment="0" applyProtection="0"/>
    <xf numFmtId="255" fontId="23" fillId="10" borderId="0" applyNumberFormat="0" applyBorder="0" applyAlignment="0" applyProtection="0"/>
    <xf numFmtId="255" fontId="23" fillId="11" borderId="0" applyNumberFormat="0" applyBorder="0" applyAlignment="0" applyProtection="0"/>
    <xf numFmtId="255" fontId="23" fillId="11" borderId="0" applyNumberFormat="0" applyBorder="0" applyAlignment="0" applyProtection="0"/>
    <xf numFmtId="255" fontId="23" fillId="14" borderId="0" applyNumberFormat="0" applyBorder="0" applyAlignment="0" applyProtection="0"/>
    <xf numFmtId="255" fontId="23" fillId="14" borderId="0" applyNumberFormat="0" applyBorder="0" applyAlignment="0" applyProtection="0"/>
    <xf numFmtId="255" fontId="23" fillId="15" borderId="0" applyNumberFormat="0" applyBorder="0" applyAlignment="0" applyProtection="0"/>
    <xf numFmtId="255" fontId="23" fillId="15" borderId="0" applyNumberFormat="0" applyBorder="0" applyAlignment="0" applyProtection="0"/>
    <xf numFmtId="255" fontId="23" fillId="16" borderId="0" applyNumberFormat="0" applyBorder="0" applyAlignment="0" applyProtection="0"/>
    <xf numFmtId="255" fontId="23" fillId="16" borderId="0" applyNumberFormat="0" applyBorder="0" applyAlignment="0" applyProtection="0"/>
    <xf numFmtId="179" fontId="24" fillId="0" borderId="0" applyFont="0" applyFill="0" applyBorder="0" applyAlignment="0" applyProtection="0"/>
    <xf numFmtId="180" fontId="24" fillId="0" borderId="0" applyFont="0" applyFill="0" applyBorder="0" applyAlignment="0" applyProtection="0"/>
    <xf numFmtId="255" fontId="21" fillId="17" borderId="0" applyNumberFormat="0" applyBorder="0" applyAlignment="0" applyProtection="0"/>
    <xf numFmtId="255" fontId="5" fillId="18" borderId="0" applyNumberFormat="0" applyBorder="0" applyAlignment="0" applyProtection="0"/>
    <xf numFmtId="255" fontId="5" fillId="19" borderId="0" applyNumberFormat="0" applyBorder="0" applyAlignment="0" applyProtection="0"/>
    <xf numFmtId="255" fontId="21" fillId="20" borderId="0" applyNumberFormat="0" applyBorder="0" applyAlignment="0" applyProtection="0"/>
    <xf numFmtId="255" fontId="22" fillId="17" borderId="0" applyNumberFormat="0" applyBorder="0" applyAlignment="0" applyProtection="0"/>
    <xf numFmtId="255" fontId="22" fillId="17" borderId="0" applyNumberFormat="0" applyBorder="0" applyAlignment="0" applyProtection="0"/>
    <xf numFmtId="255" fontId="22" fillId="17" borderId="0" applyNumberFormat="0" applyBorder="0" applyAlignment="0" applyProtection="0"/>
    <xf numFmtId="255" fontId="22" fillId="17" borderId="0" applyNumberFormat="0" applyBorder="0" applyAlignment="0" applyProtection="0"/>
    <xf numFmtId="255" fontId="22" fillId="17" borderId="0" applyNumberFormat="0" applyBorder="0" applyAlignment="0" applyProtection="0"/>
    <xf numFmtId="255" fontId="21" fillId="21" borderId="0" applyNumberFormat="0" applyBorder="0" applyAlignment="0" applyProtection="0"/>
    <xf numFmtId="255" fontId="5" fillId="22" borderId="0" applyNumberFormat="0" applyBorder="0" applyAlignment="0" applyProtection="0"/>
    <xf numFmtId="255" fontId="5" fillId="23" borderId="0" applyNumberFormat="0" applyBorder="0" applyAlignment="0" applyProtection="0"/>
    <xf numFmtId="255" fontId="21" fillId="23" borderId="0" applyNumberFormat="0" applyBorder="0" applyAlignment="0" applyProtection="0"/>
    <xf numFmtId="255" fontId="22" fillId="21" borderId="0" applyNumberFormat="0" applyBorder="0" applyAlignment="0" applyProtection="0"/>
    <xf numFmtId="255" fontId="22" fillId="21" borderId="0" applyNumberFormat="0" applyBorder="0" applyAlignment="0" applyProtection="0"/>
    <xf numFmtId="255" fontId="22" fillId="21" borderId="0" applyNumberFormat="0" applyBorder="0" applyAlignment="0" applyProtection="0"/>
    <xf numFmtId="255" fontId="22" fillId="21" borderId="0" applyNumberFormat="0" applyBorder="0" applyAlignment="0" applyProtection="0"/>
    <xf numFmtId="255" fontId="22" fillId="21" borderId="0" applyNumberFormat="0" applyBorder="0" applyAlignment="0" applyProtection="0"/>
    <xf numFmtId="255" fontId="21" fillId="24" borderId="0" applyNumberFormat="0" applyBorder="0" applyAlignment="0" applyProtection="0"/>
    <xf numFmtId="255" fontId="5" fillId="25" borderId="0" applyNumberFormat="0" applyBorder="0" applyAlignment="0" applyProtection="0"/>
    <xf numFmtId="255" fontId="5" fillId="26" borderId="0" applyNumberFormat="0" applyBorder="0" applyAlignment="0" applyProtection="0"/>
    <xf numFmtId="255" fontId="21" fillId="26" borderId="0" applyNumberFormat="0" applyBorder="0" applyAlignment="0" applyProtection="0"/>
    <xf numFmtId="255" fontId="22" fillId="24" borderId="0" applyNumberFormat="0" applyBorder="0" applyAlignment="0" applyProtection="0"/>
    <xf numFmtId="255" fontId="22" fillId="24" borderId="0" applyNumberFormat="0" applyBorder="0" applyAlignment="0" applyProtection="0"/>
    <xf numFmtId="255" fontId="22" fillId="24" borderId="0" applyNumberFormat="0" applyBorder="0" applyAlignment="0" applyProtection="0"/>
    <xf numFmtId="255" fontId="22" fillId="24" borderId="0" applyNumberFormat="0" applyBorder="0" applyAlignment="0" applyProtection="0"/>
    <xf numFmtId="255" fontId="22" fillId="24" borderId="0" applyNumberFormat="0" applyBorder="0" applyAlignment="0" applyProtection="0"/>
    <xf numFmtId="255" fontId="21" fillId="14" borderId="0" applyNumberFormat="0" applyBorder="0" applyAlignment="0" applyProtection="0"/>
    <xf numFmtId="255" fontId="5" fillId="27" borderId="0" applyNumberFormat="0" applyBorder="0" applyAlignment="0" applyProtection="0"/>
    <xf numFmtId="255" fontId="5" fillId="27" borderId="0" applyNumberFormat="0" applyBorder="0" applyAlignment="0" applyProtection="0"/>
    <xf numFmtId="255" fontId="21" fillId="19" borderId="0" applyNumberFormat="0" applyBorder="0" applyAlignment="0" applyProtection="0"/>
    <xf numFmtId="255" fontId="22" fillId="14" borderId="0" applyNumberFormat="0" applyBorder="0" applyAlignment="0" applyProtection="0"/>
    <xf numFmtId="255" fontId="22" fillId="14" borderId="0" applyNumberFormat="0" applyBorder="0" applyAlignment="0" applyProtection="0"/>
    <xf numFmtId="255" fontId="22" fillId="14" borderId="0" applyNumberFormat="0" applyBorder="0" applyAlignment="0" applyProtection="0"/>
    <xf numFmtId="255" fontId="22" fillId="14" borderId="0" applyNumberFormat="0" applyBorder="0" applyAlignment="0" applyProtection="0"/>
    <xf numFmtId="255" fontId="22" fillId="14" borderId="0" applyNumberFormat="0" applyBorder="0" applyAlignment="0" applyProtection="0"/>
    <xf numFmtId="255" fontId="21" fillId="15" borderId="0" applyNumberFormat="0" applyBorder="0" applyAlignment="0" applyProtection="0"/>
    <xf numFmtId="255" fontId="5" fillId="28" borderId="0" applyNumberFormat="0" applyBorder="0" applyAlignment="0" applyProtection="0"/>
    <xf numFmtId="255" fontId="5" fillId="29" borderId="0" applyNumberFormat="0" applyBorder="0" applyAlignment="0" applyProtection="0"/>
    <xf numFmtId="255" fontId="21" fillId="20" borderId="0" applyNumberFormat="0" applyBorder="0" applyAlignment="0" applyProtection="0"/>
    <xf numFmtId="255" fontId="22" fillId="15" borderId="0" applyNumberFormat="0" applyBorder="0" applyAlignment="0" applyProtection="0"/>
    <xf numFmtId="255" fontId="22" fillId="15" borderId="0" applyNumberFormat="0" applyBorder="0" applyAlignment="0" applyProtection="0"/>
    <xf numFmtId="255" fontId="22" fillId="15" borderId="0" applyNumberFormat="0" applyBorder="0" applyAlignment="0" applyProtection="0"/>
    <xf numFmtId="255" fontId="22" fillId="15" borderId="0" applyNumberFormat="0" applyBorder="0" applyAlignment="0" applyProtection="0"/>
    <xf numFmtId="255" fontId="22" fillId="15" borderId="0" applyNumberFormat="0" applyBorder="0" applyAlignment="0" applyProtection="0"/>
    <xf numFmtId="255" fontId="21" fillId="30" borderId="0" applyNumberFormat="0" applyBorder="0" applyAlignment="0" applyProtection="0"/>
    <xf numFmtId="255" fontId="5" fillId="31" borderId="0" applyNumberFormat="0" applyBorder="0" applyAlignment="0" applyProtection="0"/>
    <xf numFmtId="255" fontId="5" fillId="32" borderId="0" applyNumberFormat="0" applyBorder="0" applyAlignment="0" applyProtection="0"/>
    <xf numFmtId="255" fontId="21" fillId="33" borderId="0" applyNumberFormat="0" applyBorder="0" applyAlignment="0" applyProtection="0"/>
    <xf numFmtId="255" fontId="22" fillId="30" borderId="0" applyNumberFormat="0" applyBorder="0" applyAlignment="0" applyProtection="0"/>
    <xf numFmtId="255" fontId="22" fillId="30" borderId="0" applyNumberFormat="0" applyBorder="0" applyAlignment="0" applyProtection="0"/>
    <xf numFmtId="255" fontId="22" fillId="30" borderId="0" applyNumberFormat="0" applyBorder="0" applyAlignment="0" applyProtection="0"/>
    <xf numFmtId="255" fontId="22" fillId="30" borderId="0" applyNumberFormat="0" applyBorder="0" applyAlignment="0" applyProtection="0"/>
    <xf numFmtId="255" fontId="22" fillId="30" borderId="0" applyNumberFormat="0" applyBorder="0" applyAlignment="0" applyProtection="0"/>
    <xf numFmtId="255" fontId="25" fillId="0" borderId="0" applyNumberFormat="0" applyFill="0" applyBorder="0" applyAlignment="0" applyProtection="0">
      <alignment vertical="top"/>
      <protection locked="0"/>
    </xf>
    <xf numFmtId="255" fontId="26" fillId="3" borderId="0" applyNumberFormat="0" applyBorder="0" applyAlignment="0" applyProtection="0"/>
    <xf numFmtId="255" fontId="27" fillId="3" borderId="0" applyNumberFormat="0" applyBorder="0" applyAlignment="0" applyProtection="0"/>
    <xf numFmtId="255" fontId="28" fillId="26" borderId="0"/>
    <xf numFmtId="255" fontId="28" fillId="26" borderId="0"/>
    <xf numFmtId="255" fontId="28" fillId="26" borderId="0"/>
    <xf numFmtId="255" fontId="28" fillId="26" borderId="0"/>
    <xf numFmtId="255" fontId="28" fillId="26" borderId="0"/>
    <xf numFmtId="255" fontId="28" fillId="26" borderId="0"/>
    <xf numFmtId="255" fontId="29" fillId="26" borderId="0"/>
    <xf numFmtId="255" fontId="8" fillId="26" borderId="0"/>
    <xf numFmtId="255" fontId="30" fillId="0" borderId="0" applyFill="0" applyBorder="0" applyAlignment="0"/>
    <xf numFmtId="181" fontId="31" fillId="0" borderId="0" applyFill="0" applyBorder="0" applyAlignment="0"/>
    <xf numFmtId="182" fontId="13" fillId="0" borderId="0" applyFill="0" applyBorder="0" applyAlignment="0"/>
    <xf numFmtId="182" fontId="15" fillId="0" borderId="0" applyFill="0" applyBorder="0" applyAlignment="0"/>
    <xf numFmtId="183" fontId="3" fillId="0" borderId="0" applyFill="0" applyBorder="0" applyAlignment="0"/>
    <xf numFmtId="184" fontId="31" fillId="0" borderId="0" applyFill="0" applyBorder="0" applyAlignment="0"/>
    <xf numFmtId="185" fontId="32" fillId="0" borderId="0" applyFill="0" applyBorder="0" applyAlignment="0"/>
    <xf numFmtId="182" fontId="33" fillId="0" borderId="0" applyFill="0" applyBorder="0" applyAlignment="0"/>
    <xf numFmtId="186" fontId="32" fillId="0" borderId="0" applyFill="0" applyBorder="0" applyAlignment="0"/>
    <xf numFmtId="187" fontId="33" fillId="0" borderId="0" applyFill="0" applyBorder="0" applyAlignment="0"/>
    <xf numFmtId="188" fontId="13" fillId="0" borderId="0" applyFill="0" applyBorder="0" applyAlignment="0"/>
    <xf numFmtId="188" fontId="15" fillId="0" borderId="0" applyFill="0" applyBorder="0" applyAlignment="0"/>
    <xf numFmtId="189" fontId="13" fillId="0" borderId="0" applyFill="0" applyBorder="0" applyAlignment="0"/>
    <xf numFmtId="189" fontId="15" fillId="0" borderId="0" applyFill="0" applyBorder="0" applyAlignment="0"/>
    <xf numFmtId="182" fontId="13" fillId="0" borderId="0" applyFill="0" applyBorder="0" applyAlignment="0"/>
    <xf numFmtId="182" fontId="15" fillId="0" borderId="0" applyFill="0" applyBorder="0" applyAlignment="0"/>
    <xf numFmtId="255" fontId="34" fillId="8" borderId="11" applyNumberFormat="0" applyAlignment="0" applyProtection="0"/>
    <xf numFmtId="255" fontId="35" fillId="8" borderId="11" applyNumberFormat="0" applyAlignment="0" applyProtection="0"/>
    <xf numFmtId="174" fontId="7" fillId="34" borderId="12">
      <alignment vertical="center"/>
    </xf>
    <xf numFmtId="255" fontId="36" fillId="35" borderId="13" applyNumberFormat="0" applyAlignment="0" applyProtection="0"/>
    <xf numFmtId="255" fontId="37" fillId="35" borderId="13" applyNumberFormat="0" applyAlignment="0" applyProtection="0"/>
    <xf numFmtId="255" fontId="38" fillId="0" borderId="1">
      <alignment horizontal="left" wrapText="1"/>
    </xf>
    <xf numFmtId="255" fontId="39" fillId="0" borderId="0" applyFont="0" applyFill="0" applyBorder="0" applyAlignment="0" applyProtection="0"/>
    <xf numFmtId="188" fontId="13" fillId="0" borderId="0" applyFont="0" applyFill="0" applyBorder="0" applyAlignment="0" applyProtection="0"/>
    <xf numFmtId="188" fontId="15" fillId="0" borderId="0" applyFont="0" applyFill="0" applyBorder="0" applyAlignment="0" applyProtection="0"/>
    <xf numFmtId="165" fontId="8" fillId="0" borderId="0" applyFont="0" applyFill="0" applyBorder="0" applyAlignment="0" applyProtection="0"/>
    <xf numFmtId="176" fontId="40" fillId="0" borderId="0" applyFont="0" applyFill="0" applyBorder="0" applyAlignment="0" applyProtection="0"/>
    <xf numFmtId="176" fontId="5" fillId="0" borderId="0" applyFont="0" applyFill="0" applyBorder="0" applyAlignment="0" applyProtection="0"/>
    <xf numFmtId="190" fontId="31" fillId="0" borderId="0" applyFont="0" applyFill="0" applyBorder="0" applyAlignment="0" applyProtection="0"/>
    <xf numFmtId="3" fontId="3" fillId="36" borderId="0" applyFont="0" applyFill="0" applyBorder="0" applyAlignment="0" applyProtection="0"/>
    <xf numFmtId="3" fontId="41" fillId="0" borderId="14" applyNumberFormat="0" applyAlignment="0">
      <alignment vertical="center"/>
    </xf>
    <xf numFmtId="191" fontId="24" fillId="0" borderId="0" applyFont="0" applyFill="0" applyBorder="0" applyAlignment="0" applyProtection="0"/>
    <xf numFmtId="182" fontId="13" fillId="0" borderId="0" applyFont="0" applyFill="0" applyBorder="0" applyAlignment="0" applyProtection="0"/>
    <xf numFmtId="182" fontId="15" fillId="0" borderId="0" applyFont="0" applyFill="0" applyBorder="0" applyAlignment="0" applyProtection="0"/>
    <xf numFmtId="192" fontId="28" fillId="0" borderId="0" applyFont="0" applyFill="0" applyBorder="0" applyAlignment="0" applyProtection="0"/>
    <xf numFmtId="193" fontId="3" fillId="36" borderId="0" applyFont="0" applyFill="0" applyBorder="0" applyAlignment="0" applyProtection="0"/>
    <xf numFmtId="255" fontId="28" fillId="25" borderId="0"/>
    <xf numFmtId="255" fontId="28" fillId="25" borderId="0"/>
    <xf numFmtId="255" fontId="28" fillId="25" borderId="0"/>
    <xf numFmtId="255" fontId="28" fillId="25" borderId="0"/>
    <xf numFmtId="255" fontId="28" fillId="25" borderId="0"/>
    <xf numFmtId="255" fontId="28" fillId="25" borderId="0"/>
    <xf numFmtId="255" fontId="29" fillId="37" borderId="0"/>
    <xf numFmtId="255" fontId="8" fillId="37" borderId="0"/>
    <xf numFmtId="255" fontId="3" fillId="38" borderId="0" applyFont="0" applyFill="0" applyBorder="0" applyAlignment="0" applyProtection="0"/>
    <xf numFmtId="14" fontId="30" fillId="0" borderId="0" applyFill="0" applyBorder="0" applyAlignment="0"/>
    <xf numFmtId="255" fontId="3" fillId="38" borderId="0" applyFont="0" applyFill="0" applyBorder="0" applyAlignment="0" applyProtection="0"/>
    <xf numFmtId="194" fontId="42" fillId="0" borderId="0" applyFill="0" applyBorder="0" applyProtection="0"/>
    <xf numFmtId="38" fontId="24" fillId="0" borderId="15">
      <alignment vertical="center"/>
    </xf>
    <xf numFmtId="255" fontId="43" fillId="0" borderId="0" applyNumberFormat="0" applyFill="0" applyBorder="0" applyAlignment="0" applyProtection="0"/>
    <xf numFmtId="255" fontId="44" fillId="39" borderId="0" applyNumberFormat="0" applyBorder="0" applyAlignment="0" applyProtection="0"/>
    <xf numFmtId="255" fontId="44" fillId="40" borderId="0" applyNumberFormat="0" applyBorder="0" applyAlignment="0" applyProtection="0"/>
    <xf numFmtId="255" fontId="44" fillId="41" borderId="0" applyNumberFormat="0" applyBorder="0" applyAlignment="0" applyProtection="0"/>
    <xf numFmtId="188" fontId="13" fillId="0" borderId="0" applyFill="0" applyBorder="0" applyAlignment="0"/>
    <xf numFmtId="188" fontId="15" fillId="0" borderId="0" applyFill="0" applyBorder="0" applyAlignment="0"/>
    <xf numFmtId="182" fontId="13" fillId="0" borderId="0" applyFill="0" applyBorder="0" applyAlignment="0"/>
    <xf numFmtId="182" fontId="15" fillId="0" borderId="0" applyFill="0" applyBorder="0" applyAlignment="0"/>
    <xf numFmtId="188" fontId="13" fillId="0" borderId="0" applyFill="0" applyBorder="0" applyAlignment="0"/>
    <xf numFmtId="188" fontId="15" fillId="0" borderId="0" applyFill="0" applyBorder="0" applyAlignment="0"/>
    <xf numFmtId="189" fontId="13" fillId="0" borderId="0" applyFill="0" applyBorder="0" applyAlignment="0"/>
    <xf numFmtId="189" fontId="15" fillId="0" borderId="0" applyFill="0" applyBorder="0" applyAlignment="0"/>
    <xf numFmtId="182" fontId="13" fillId="0" borderId="0" applyFill="0" applyBorder="0" applyAlignment="0"/>
    <xf numFmtId="182" fontId="15" fillId="0" borderId="0" applyFill="0" applyBorder="0" applyAlignment="0"/>
    <xf numFmtId="255" fontId="45" fillId="0" borderId="0" applyNumberFormat="0" applyFill="0" applyBorder="0" applyAlignment="0" applyProtection="0"/>
    <xf numFmtId="255" fontId="46" fillId="0" borderId="0" applyNumberFormat="0" applyFill="0" applyBorder="0" applyAlignment="0" applyProtection="0"/>
    <xf numFmtId="195" fontId="47" fillId="42" borderId="16" applyAlignment="0">
      <protection locked="0"/>
    </xf>
    <xf numFmtId="196" fontId="48" fillId="0" borderId="0"/>
    <xf numFmtId="2" fontId="3" fillId="36" borderId="0" applyFont="0" applyFill="0" applyBorder="0" applyAlignment="0" applyProtection="0"/>
    <xf numFmtId="10" fontId="49" fillId="43" borderId="1" applyNumberFormat="0" applyFill="0" applyBorder="0" applyAlignment="0" applyProtection="0">
      <protection locked="0"/>
    </xf>
    <xf numFmtId="10" fontId="8" fillId="43" borderId="1" applyNumberFormat="0" applyFill="0" applyBorder="0" applyAlignment="0" applyProtection="0">
      <protection locked="0"/>
    </xf>
    <xf numFmtId="255" fontId="50" fillId="4" borderId="0" applyNumberFormat="0" applyBorder="0" applyAlignment="0" applyProtection="0"/>
    <xf numFmtId="255" fontId="51" fillId="4" borderId="0" applyNumberFormat="0" applyBorder="0" applyAlignment="0" applyProtection="0"/>
    <xf numFmtId="38" fontId="52" fillId="44" borderId="0" applyNumberFormat="0" applyBorder="0" applyAlignment="0" applyProtection="0"/>
    <xf numFmtId="255" fontId="53" fillId="0" borderId="17" applyNumberFormat="0" applyAlignment="0" applyProtection="0">
      <alignment horizontal="left" vertical="center"/>
    </xf>
    <xf numFmtId="255" fontId="53" fillId="0" borderId="2">
      <alignment horizontal="left" vertical="center"/>
    </xf>
    <xf numFmtId="14" fontId="38" fillId="45" borderId="18">
      <alignment horizontal="center" vertical="center" wrapText="1"/>
    </xf>
    <xf numFmtId="255" fontId="54" fillId="0" borderId="19" applyNumberFormat="0" applyFill="0" applyAlignment="0" applyProtection="0"/>
    <xf numFmtId="255" fontId="55" fillId="36" borderId="0" applyNumberFormat="0" applyFill="0" applyBorder="0" applyAlignment="0" applyProtection="0"/>
    <xf numFmtId="255" fontId="56" fillId="0" borderId="20" applyNumberFormat="0" applyFill="0" applyAlignment="0" applyProtection="0"/>
    <xf numFmtId="255" fontId="57" fillId="36" borderId="0" applyNumberFormat="0" applyFill="0" applyBorder="0" applyAlignment="0" applyProtection="0"/>
    <xf numFmtId="255" fontId="58" fillId="0" borderId="21" applyNumberFormat="0" applyFill="0" applyAlignment="0" applyProtection="0"/>
    <xf numFmtId="255" fontId="59" fillId="0" borderId="21" applyNumberFormat="0" applyFill="0" applyAlignment="0" applyProtection="0"/>
    <xf numFmtId="255" fontId="58" fillId="0" borderId="0" applyNumberFormat="0" applyFill="0" applyBorder="0" applyAlignment="0" applyProtection="0"/>
    <xf numFmtId="255" fontId="59" fillId="0" borderId="0" applyNumberFormat="0" applyFill="0" applyBorder="0" applyAlignment="0" applyProtection="0"/>
    <xf numFmtId="255" fontId="60" fillId="0" borderId="0" applyNumberFormat="0" applyFill="0" applyBorder="0" applyAlignment="0" applyProtection="0">
      <alignment vertical="top"/>
      <protection locked="0"/>
    </xf>
    <xf numFmtId="255" fontId="8" fillId="0" borderId="0" applyNumberFormat="0" applyFill="0" applyBorder="0" applyAlignment="0" applyProtection="0">
      <alignment vertical="top"/>
      <protection locked="0"/>
    </xf>
    <xf numFmtId="255" fontId="61" fillId="0" borderId="0" applyNumberFormat="0" applyFill="0" applyBorder="0" applyAlignment="0" applyProtection="0">
      <alignment vertical="top"/>
      <protection locked="0"/>
    </xf>
    <xf numFmtId="255" fontId="24" fillId="0" borderId="0"/>
    <xf numFmtId="197" fontId="3" fillId="46" borderId="1" applyNumberFormat="0" applyFont="0" applyAlignment="0">
      <protection locked="0"/>
    </xf>
    <xf numFmtId="10" fontId="52" fillId="47" borderId="1" applyNumberFormat="0" applyBorder="0" applyAlignment="0" applyProtection="0"/>
    <xf numFmtId="197" fontId="3" fillId="46" borderId="1" applyNumberFormat="0" applyFont="0" applyAlignment="0">
      <protection locked="0"/>
    </xf>
    <xf numFmtId="255" fontId="62" fillId="0" borderId="0" applyNumberFormat="0" applyFill="0" applyBorder="0" applyAlignment="0" applyProtection="0">
      <alignment vertical="top"/>
      <protection locked="0"/>
    </xf>
    <xf numFmtId="255" fontId="63" fillId="0" borderId="0">
      <alignment vertical="center"/>
    </xf>
    <xf numFmtId="198" fontId="64" fillId="0" borderId="0" applyFont="0" applyFill="0" applyBorder="0" applyAlignment="0" applyProtection="0"/>
    <xf numFmtId="199" fontId="64" fillId="0" borderId="0" applyFont="0" applyFill="0" applyBorder="0" applyAlignment="0" applyProtection="0"/>
    <xf numFmtId="255" fontId="65" fillId="0" borderId="0" applyProtection="0">
      <alignment vertical="center"/>
      <protection locked="0"/>
    </xf>
    <xf numFmtId="255" fontId="66" fillId="0" borderId="0" applyProtection="0">
      <alignment vertical="center"/>
      <protection locked="0"/>
    </xf>
    <xf numFmtId="255" fontId="65" fillId="0" borderId="0" applyNumberFormat="0" applyProtection="0">
      <alignment vertical="top"/>
      <protection locked="0"/>
    </xf>
    <xf numFmtId="255" fontId="66" fillId="0" borderId="0" applyNumberFormat="0" applyProtection="0">
      <alignment vertical="top"/>
      <protection locked="0"/>
    </xf>
    <xf numFmtId="255" fontId="67" fillId="0" borderId="22" applyAlignment="0"/>
    <xf numFmtId="255" fontId="68" fillId="0" borderId="22" applyAlignment="0"/>
    <xf numFmtId="188" fontId="13" fillId="0" borderId="0" applyFill="0" applyBorder="0" applyAlignment="0"/>
    <xf numFmtId="188" fontId="15" fillId="0" borderId="0" applyFill="0" applyBorder="0" applyAlignment="0"/>
    <xf numFmtId="182" fontId="13" fillId="0" borderId="0" applyFill="0" applyBorder="0" applyAlignment="0"/>
    <xf numFmtId="182" fontId="15" fillId="0" borderId="0" applyFill="0" applyBorder="0" applyAlignment="0"/>
    <xf numFmtId="188" fontId="13" fillId="0" borderId="0" applyFill="0" applyBorder="0" applyAlignment="0"/>
    <xf numFmtId="188" fontId="15" fillId="0" borderId="0" applyFill="0" applyBorder="0" applyAlignment="0"/>
    <xf numFmtId="189" fontId="13" fillId="0" borderId="0" applyFill="0" applyBorder="0" applyAlignment="0"/>
    <xf numFmtId="189" fontId="15" fillId="0" borderId="0" applyFill="0" applyBorder="0" applyAlignment="0"/>
    <xf numFmtId="182" fontId="13" fillId="0" borderId="0" applyFill="0" applyBorder="0" applyAlignment="0"/>
    <xf numFmtId="182" fontId="15" fillId="0" borderId="0" applyFill="0" applyBorder="0" applyAlignment="0"/>
    <xf numFmtId="255" fontId="69" fillId="0" borderId="23" applyNumberFormat="0" applyFill="0" applyAlignment="0" applyProtection="0"/>
    <xf numFmtId="255" fontId="70" fillId="0" borderId="23" applyNumberFormat="0" applyFill="0" applyAlignment="0" applyProtection="0"/>
    <xf numFmtId="255" fontId="8" fillId="0" borderId="24" applyNumberFormat="0" applyFont="0" applyFill="0" applyAlignment="0" applyProtection="0"/>
    <xf numFmtId="200" fontId="3" fillId="0" borderId="0" applyFont="0" applyFill="0" applyBorder="0" applyAlignment="0" applyProtection="0"/>
    <xf numFmtId="255" fontId="71" fillId="42" borderId="0" applyNumberFormat="0" applyBorder="0" applyAlignment="0" applyProtection="0"/>
    <xf numFmtId="255" fontId="72" fillId="42" borderId="0" applyNumberFormat="0" applyBorder="0" applyAlignment="0" applyProtection="0"/>
    <xf numFmtId="201" fontId="3" fillId="0" borderId="0"/>
    <xf numFmtId="255" fontId="3" fillId="0" borderId="0"/>
    <xf numFmtId="255" fontId="3" fillId="0" borderId="0"/>
    <xf numFmtId="255" fontId="73" fillId="0" borderId="0"/>
    <xf numFmtId="255" fontId="2" fillId="0" borderId="0"/>
    <xf numFmtId="255" fontId="8" fillId="0" borderId="0"/>
    <xf numFmtId="255" fontId="74" fillId="0" borderId="0"/>
    <xf numFmtId="255" fontId="75" fillId="0" borderId="0"/>
    <xf numFmtId="255" fontId="13" fillId="0" borderId="0"/>
    <xf numFmtId="255" fontId="5" fillId="48" borderId="25" applyNumberFormat="0" applyFont="0" applyAlignment="0" applyProtection="0"/>
    <xf numFmtId="255" fontId="19" fillId="48" borderId="25" applyNumberFormat="0" applyFont="0" applyAlignment="0" applyProtection="0"/>
    <xf numFmtId="255" fontId="5" fillId="48" borderId="25" applyNumberFormat="0" applyFont="0" applyAlignment="0" applyProtection="0"/>
    <xf numFmtId="202" fontId="3" fillId="38" borderId="0"/>
    <xf numFmtId="38" fontId="24" fillId="0" borderId="0" applyFont="0" applyFill="0" applyBorder="0" applyAlignment="0" applyProtection="0"/>
    <xf numFmtId="40" fontId="24" fillId="0" borderId="0" applyFont="0" applyFill="0" applyBorder="0" applyAlignment="0" applyProtection="0"/>
    <xf numFmtId="255" fontId="39" fillId="0" borderId="0"/>
    <xf numFmtId="38" fontId="24" fillId="0" borderId="0" applyFont="0" applyFill="0" applyBorder="0" applyAlignment="0" applyProtection="0"/>
    <xf numFmtId="40" fontId="24" fillId="0" borderId="0" applyFont="0" applyFill="0" applyBorder="0" applyAlignment="0" applyProtection="0"/>
    <xf numFmtId="255" fontId="76" fillId="8" borderId="26" applyNumberFormat="0" applyAlignment="0" applyProtection="0"/>
    <xf numFmtId="255" fontId="77" fillId="8" borderId="26" applyNumberFormat="0" applyAlignment="0" applyProtection="0"/>
    <xf numFmtId="255" fontId="78" fillId="36" borderId="0" applyFill="0" applyBorder="0" applyProtection="0">
      <alignment horizontal="center"/>
    </xf>
    <xf numFmtId="255" fontId="79" fillId="0" borderId="0"/>
    <xf numFmtId="255" fontId="80" fillId="38" borderId="0"/>
    <xf numFmtId="203" fontId="3" fillId="0" borderId="0" applyFont="0" applyFill="0" applyBorder="0" applyAlignment="0" applyProtection="0"/>
    <xf numFmtId="186" fontId="32" fillId="0" borderId="0" applyFont="0" applyFill="0" applyBorder="0" applyAlignment="0" applyProtection="0"/>
    <xf numFmtId="187" fontId="33" fillId="0" borderId="0" applyFont="0" applyFill="0" applyBorder="0" applyAlignment="0" applyProtection="0"/>
    <xf numFmtId="204" fontId="32" fillId="0" borderId="0" applyFont="0" applyFill="0" applyBorder="0" applyAlignment="0" applyProtection="0"/>
    <xf numFmtId="190" fontId="31" fillId="0" borderId="0" applyFont="0" applyFill="0" applyBorder="0" applyAlignment="0" applyProtection="0"/>
    <xf numFmtId="10" fontId="3" fillId="0" borderId="0" applyFont="0" applyFill="0" applyBorder="0" applyAlignment="0" applyProtection="0"/>
    <xf numFmtId="9" fontId="8" fillId="0" borderId="0" applyFont="0" applyFill="0" applyBorder="0" applyAlignment="0" applyProtection="0"/>
    <xf numFmtId="205" fontId="28" fillId="0" borderId="0" applyFont="0" applyFill="0" applyBorder="0" applyAlignment="0" applyProtection="0"/>
    <xf numFmtId="206" fontId="13" fillId="0" borderId="0"/>
    <xf numFmtId="206" fontId="15" fillId="0" borderId="0"/>
    <xf numFmtId="207" fontId="13" fillId="0" borderId="0"/>
    <xf numFmtId="207" fontId="15" fillId="0" borderId="0"/>
    <xf numFmtId="188" fontId="13" fillId="0" borderId="0" applyFill="0" applyBorder="0" applyAlignment="0"/>
    <xf numFmtId="188" fontId="15" fillId="0" borderId="0" applyFill="0" applyBorder="0" applyAlignment="0"/>
    <xf numFmtId="182" fontId="13" fillId="0" borderId="0" applyFill="0" applyBorder="0" applyAlignment="0"/>
    <xf numFmtId="182" fontId="15" fillId="0" borderId="0" applyFill="0" applyBorder="0" applyAlignment="0"/>
    <xf numFmtId="188" fontId="13" fillId="0" borderId="0" applyFill="0" applyBorder="0" applyAlignment="0"/>
    <xf numFmtId="188" fontId="15" fillId="0" borderId="0" applyFill="0" applyBorder="0" applyAlignment="0"/>
    <xf numFmtId="189" fontId="13" fillId="0" borderId="0" applyFill="0" applyBorder="0" applyAlignment="0"/>
    <xf numFmtId="189" fontId="15" fillId="0" borderId="0" applyFill="0" applyBorder="0" applyAlignment="0"/>
    <xf numFmtId="182" fontId="13" fillId="0" borderId="0" applyFill="0" applyBorder="0" applyAlignment="0"/>
    <xf numFmtId="182" fontId="15" fillId="0" borderId="0" applyFill="0" applyBorder="0" applyAlignment="0"/>
    <xf numFmtId="3" fontId="48" fillId="0" borderId="0"/>
    <xf numFmtId="255" fontId="79" fillId="0" borderId="0"/>
    <xf numFmtId="255" fontId="81" fillId="0" borderId="0" applyProtection="0"/>
    <xf numFmtId="3" fontId="7" fillId="0" borderId="0" applyFont="0" applyFill="0" applyBorder="0" applyAlignment="0"/>
    <xf numFmtId="208" fontId="82" fillId="0" borderId="0">
      <alignment horizontal="right"/>
    </xf>
    <xf numFmtId="4" fontId="30" fillId="46" borderId="26" applyNumberFormat="0" applyProtection="0">
      <alignment vertical="center"/>
    </xf>
    <xf numFmtId="4" fontId="83" fillId="46" borderId="26" applyNumberFormat="0" applyProtection="0">
      <alignment vertical="center"/>
    </xf>
    <xf numFmtId="4" fontId="30" fillId="46" borderId="26" applyNumberFormat="0" applyProtection="0">
      <alignment horizontal="left" vertical="center" indent="1"/>
    </xf>
    <xf numFmtId="4" fontId="30" fillId="46" borderId="26" applyNumberFormat="0" applyProtection="0">
      <alignment horizontal="left" vertical="center" indent="1"/>
    </xf>
    <xf numFmtId="255" fontId="3" fillId="49" borderId="26" applyNumberFormat="0" applyProtection="0">
      <alignment horizontal="left" vertical="center" indent="1"/>
    </xf>
    <xf numFmtId="4" fontId="30" fillId="50" borderId="26" applyNumberFormat="0" applyProtection="0">
      <alignment horizontal="right" vertical="center"/>
    </xf>
    <xf numFmtId="4" fontId="30" fillId="51" borderId="26" applyNumberFormat="0" applyProtection="0">
      <alignment horizontal="right" vertical="center"/>
    </xf>
    <xf numFmtId="4" fontId="30" fillId="52" borderId="26" applyNumberFormat="0" applyProtection="0">
      <alignment horizontal="right" vertical="center"/>
    </xf>
    <xf numFmtId="4" fontId="30" fillId="53" borderId="26" applyNumberFormat="0" applyProtection="0">
      <alignment horizontal="right" vertical="center"/>
    </xf>
    <xf numFmtId="4" fontId="30" fillId="54" borderId="26" applyNumberFormat="0" applyProtection="0">
      <alignment horizontal="right" vertical="center"/>
    </xf>
    <xf numFmtId="4" fontId="30" fillId="55" borderId="26" applyNumberFormat="0" applyProtection="0">
      <alignment horizontal="right" vertical="center"/>
    </xf>
    <xf numFmtId="4" fontId="30" fillId="56" borderId="26" applyNumberFormat="0" applyProtection="0">
      <alignment horizontal="right" vertical="center"/>
    </xf>
    <xf numFmtId="4" fontId="30" fillId="57" borderId="26" applyNumberFormat="0" applyProtection="0">
      <alignment horizontal="right" vertical="center"/>
    </xf>
    <xf numFmtId="4" fontId="30" fillId="58" borderId="26" applyNumberFormat="0" applyProtection="0">
      <alignment horizontal="right" vertical="center"/>
    </xf>
    <xf numFmtId="4" fontId="29" fillId="59" borderId="26" applyNumberFormat="0" applyProtection="0">
      <alignment horizontal="left" vertical="center" indent="1"/>
    </xf>
    <xf numFmtId="4" fontId="30" fillId="60" borderId="27" applyNumberFormat="0" applyProtection="0">
      <alignment horizontal="left" vertical="center" indent="1"/>
    </xf>
    <xf numFmtId="4" fontId="84" fillId="61" borderId="0" applyNumberFormat="0" applyProtection="0">
      <alignment horizontal="left" vertical="center" indent="1"/>
    </xf>
    <xf numFmtId="255" fontId="3" fillId="49" borderId="26" applyNumberFormat="0" applyProtection="0">
      <alignment horizontal="left" vertical="center" indent="1"/>
    </xf>
    <xf numFmtId="4" fontId="85" fillId="60" borderId="26" applyNumberFormat="0" applyProtection="0">
      <alignment horizontal="left" vertical="center" indent="1"/>
    </xf>
    <xf numFmtId="4" fontId="85" fillId="62" borderId="26" applyNumberFormat="0" applyProtection="0">
      <alignment horizontal="left" vertical="center" indent="1"/>
    </xf>
    <xf numFmtId="255" fontId="3" fillId="62" borderId="26" applyNumberFormat="0" applyProtection="0">
      <alignment horizontal="left" vertical="center" indent="1"/>
    </xf>
    <xf numFmtId="255" fontId="3" fillId="62" borderId="26" applyNumberFormat="0" applyProtection="0">
      <alignment horizontal="left" vertical="center" indent="1"/>
    </xf>
    <xf numFmtId="255" fontId="3" fillId="63" borderId="26" applyNumberFormat="0" applyProtection="0">
      <alignment horizontal="left" vertical="center" indent="1"/>
    </xf>
    <xf numFmtId="255" fontId="3" fillId="63" borderId="26" applyNumberFormat="0" applyProtection="0">
      <alignment horizontal="left" vertical="center" indent="1"/>
    </xf>
    <xf numFmtId="255" fontId="3" fillId="44" borderId="26" applyNumberFormat="0" applyProtection="0">
      <alignment horizontal="left" vertical="center" indent="1"/>
    </xf>
    <xf numFmtId="255" fontId="3" fillId="44" borderId="26" applyNumberFormat="0" applyProtection="0">
      <alignment horizontal="left" vertical="center" indent="1"/>
    </xf>
    <xf numFmtId="255" fontId="3" fillId="49" borderId="26" applyNumberFormat="0" applyProtection="0">
      <alignment horizontal="left" vertical="center" indent="1"/>
    </xf>
    <xf numFmtId="255" fontId="3" fillId="49" borderId="26" applyNumberFormat="0" applyProtection="0">
      <alignment horizontal="left" vertical="center" indent="1"/>
    </xf>
    <xf numFmtId="4" fontId="30" fillId="47" borderId="26" applyNumberFormat="0" applyProtection="0">
      <alignment vertical="center"/>
    </xf>
    <xf numFmtId="4" fontId="83" fillId="47" borderId="26" applyNumberFormat="0" applyProtection="0">
      <alignment vertical="center"/>
    </xf>
    <xf numFmtId="4" fontId="30" fillId="47" borderId="26" applyNumberFormat="0" applyProtection="0">
      <alignment horizontal="left" vertical="center" indent="1"/>
    </xf>
    <xf numFmtId="4" fontId="30" fillId="47" borderId="26" applyNumberFormat="0" applyProtection="0">
      <alignment horizontal="left" vertical="center" indent="1"/>
    </xf>
    <xf numFmtId="4" fontId="30" fillId="60" borderId="26" applyNumberFormat="0" applyProtection="0">
      <alignment horizontal="right" vertical="center"/>
    </xf>
    <xf numFmtId="4" fontId="83" fillId="60" borderId="26" applyNumberFormat="0" applyProtection="0">
      <alignment horizontal="right" vertical="center"/>
    </xf>
    <xf numFmtId="255" fontId="3" fillId="49" borderId="26" applyNumberFormat="0" applyProtection="0">
      <alignment horizontal="left" vertical="center" indent="1"/>
    </xf>
    <xf numFmtId="255" fontId="3" fillId="49" borderId="26" applyNumberFormat="0" applyProtection="0">
      <alignment horizontal="left" vertical="center" indent="1"/>
    </xf>
    <xf numFmtId="255" fontId="86" fillId="0" borderId="0"/>
    <xf numFmtId="4" fontId="87" fillId="60" borderId="26" applyNumberFormat="0" applyProtection="0">
      <alignment horizontal="right" vertical="center"/>
    </xf>
    <xf numFmtId="255" fontId="88" fillId="0" borderId="0"/>
    <xf numFmtId="209" fontId="89" fillId="0" borderId="0">
      <alignment horizontal="right"/>
    </xf>
    <xf numFmtId="210" fontId="82" fillId="0" borderId="0">
      <alignment horizontal="right"/>
    </xf>
    <xf numFmtId="255" fontId="90" fillId="0" borderId="0" applyNumberFormat="0" applyFill="0" applyBorder="0" applyAlignment="0" applyProtection="0"/>
    <xf numFmtId="208" fontId="91" fillId="0" borderId="0">
      <alignment horizontal="right"/>
    </xf>
    <xf numFmtId="255" fontId="89" fillId="0" borderId="0"/>
    <xf numFmtId="208" fontId="92" fillId="0" borderId="0">
      <alignment horizontal="right"/>
    </xf>
    <xf numFmtId="211" fontId="93" fillId="0" borderId="1">
      <alignment horizontal="left" vertical="center"/>
      <protection locked="0"/>
    </xf>
    <xf numFmtId="255" fontId="3" fillId="0" borderId="0"/>
    <xf numFmtId="255" fontId="94" fillId="0" borderId="0"/>
    <xf numFmtId="209" fontId="89" fillId="0" borderId="0">
      <alignment horizontal="right"/>
    </xf>
    <xf numFmtId="255" fontId="13" fillId="0" borderId="0"/>
    <xf numFmtId="255" fontId="15" fillId="0" borderId="0"/>
    <xf numFmtId="255" fontId="24" fillId="0" borderId="0" applyNumberFormat="0" applyFont="0" applyFill="0" applyBorder="0" applyAlignment="0" applyProtection="0">
      <alignment vertical="top"/>
    </xf>
    <xf numFmtId="212" fontId="89" fillId="0" borderId="0">
      <alignment horizontal="right"/>
    </xf>
    <xf numFmtId="38" fontId="95" fillId="0" borderId="6" applyBorder="0">
      <alignment horizontal="right"/>
      <protection locked="0"/>
    </xf>
    <xf numFmtId="49" fontId="30" fillId="0" borderId="0" applyFill="0" applyBorder="0" applyAlignment="0"/>
    <xf numFmtId="213" fontId="32" fillId="0" borderId="0" applyFill="0" applyBorder="0" applyAlignment="0"/>
    <xf numFmtId="205" fontId="33" fillId="0" borderId="0" applyFill="0" applyBorder="0" applyAlignment="0"/>
    <xf numFmtId="214" fontId="32" fillId="0" borderId="0" applyFill="0" applyBorder="0" applyAlignment="0"/>
    <xf numFmtId="215" fontId="33" fillId="0" borderId="0" applyFill="0" applyBorder="0" applyAlignment="0"/>
    <xf numFmtId="255" fontId="96" fillId="0" borderId="0" applyFill="0" applyBorder="0" applyProtection="0">
      <alignment horizontal="left" vertical="top"/>
    </xf>
    <xf numFmtId="255" fontId="97" fillId="0" borderId="0" applyNumberFormat="0" applyFill="0" applyBorder="0" applyAlignment="0" applyProtection="0"/>
    <xf numFmtId="255" fontId="98" fillId="0" borderId="0" applyNumberFormat="0" applyFill="0" applyBorder="0" applyAlignment="0" applyProtection="0"/>
    <xf numFmtId="216" fontId="48" fillId="0" borderId="0"/>
    <xf numFmtId="255" fontId="44" fillId="0" borderId="28" applyNumberFormat="0" applyFill="0" applyAlignment="0" applyProtection="0"/>
    <xf numFmtId="255" fontId="3" fillId="36" borderId="29" applyNumberFormat="0" applyFont="0" applyFill="0" applyAlignment="0" applyProtection="0"/>
    <xf numFmtId="255" fontId="99" fillId="0" borderId="0"/>
    <xf numFmtId="255" fontId="99" fillId="0" borderId="0"/>
    <xf numFmtId="217" fontId="64" fillId="0" borderId="0" applyFont="0" applyFill="0" applyBorder="0" applyAlignment="0" applyProtection="0"/>
    <xf numFmtId="175" fontId="64" fillId="0" borderId="0" applyFont="0" applyFill="0" applyBorder="0" applyAlignment="0" applyProtection="0"/>
    <xf numFmtId="255" fontId="99" fillId="0" borderId="0"/>
    <xf numFmtId="255" fontId="100" fillId="0" borderId="0" applyNumberFormat="0" applyFill="0" applyBorder="0" applyAlignment="0" applyProtection="0"/>
    <xf numFmtId="255" fontId="101" fillId="0" borderId="0" applyNumberFormat="0" applyFill="0" applyBorder="0" applyAlignment="0" applyProtection="0"/>
    <xf numFmtId="255" fontId="23" fillId="17" borderId="0" applyNumberFormat="0" applyBorder="0" applyAlignment="0" applyProtection="0"/>
    <xf numFmtId="255" fontId="23" fillId="17" borderId="0" applyNumberFormat="0" applyBorder="0" applyAlignment="0" applyProtection="0"/>
    <xf numFmtId="255" fontId="23" fillId="21" borderId="0" applyNumberFormat="0" applyBorder="0" applyAlignment="0" applyProtection="0"/>
    <xf numFmtId="255" fontId="23" fillId="21" borderId="0" applyNumberFormat="0" applyBorder="0" applyAlignment="0" applyProtection="0"/>
    <xf numFmtId="255" fontId="23" fillId="24" borderId="0" applyNumberFormat="0" applyBorder="0" applyAlignment="0" applyProtection="0"/>
    <xf numFmtId="255" fontId="23" fillId="24" borderId="0" applyNumberFormat="0" applyBorder="0" applyAlignment="0" applyProtection="0"/>
    <xf numFmtId="255" fontId="23" fillId="14" borderId="0" applyNumberFormat="0" applyBorder="0" applyAlignment="0" applyProtection="0"/>
    <xf numFmtId="255" fontId="23" fillId="14" borderId="0" applyNumberFormat="0" applyBorder="0" applyAlignment="0" applyProtection="0"/>
    <xf numFmtId="255" fontId="23" fillId="15" borderId="0" applyNumberFormat="0" applyBorder="0" applyAlignment="0" applyProtection="0"/>
    <xf numFmtId="255" fontId="23" fillId="15" borderId="0" applyNumberFormat="0" applyBorder="0" applyAlignment="0" applyProtection="0"/>
    <xf numFmtId="255" fontId="23" fillId="30" borderId="0" applyNumberFormat="0" applyBorder="0" applyAlignment="0" applyProtection="0"/>
    <xf numFmtId="255" fontId="23" fillId="30" borderId="0" applyNumberFormat="0" applyBorder="0" applyAlignment="0" applyProtection="0"/>
    <xf numFmtId="218" fontId="7" fillId="0" borderId="30">
      <protection locked="0"/>
    </xf>
    <xf numFmtId="255" fontId="102" fillId="8" borderId="11" applyNumberFormat="0" applyAlignment="0" applyProtection="0"/>
    <xf numFmtId="255" fontId="102" fillId="7" borderId="11" applyNumberFormat="0" applyAlignment="0" applyProtection="0"/>
    <xf numFmtId="255" fontId="102" fillId="8" borderId="11" applyNumberFormat="0" applyAlignment="0" applyProtection="0"/>
    <xf numFmtId="255" fontId="102" fillId="7" borderId="11" applyNumberFormat="0" applyAlignment="0" applyProtection="0"/>
    <xf numFmtId="255" fontId="103" fillId="8" borderId="26" applyNumberFormat="0" applyAlignment="0" applyProtection="0"/>
    <xf numFmtId="255" fontId="103" fillId="8" borderId="26" applyNumberFormat="0" applyAlignment="0" applyProtection="0"/>
    <xf numFmtId="255" fontId="104" fillId="8" borderId="11" applyNumberFormat="0" applyAlignment="0" applyProtection="0"/>
    <xf numFmtId="255" fontId="104" fillId="8" borderId="11" applyNumberFormat="0" applyAlignment="0" applyProtection="0"/>
    <xf numFmtId="255" fontId="25" fillId="0" borderId="0" applyNumberFormat="0" applyFill="0" applyBorder="0" applyAlignment="0" applyProtection="0">
      <alignment vertical="top"/>
      <protection locked="0"/>
    </xf>
    <xf numFmtId="255" fontId="105" fillId="0" borderId="0" applyNumberFormat="0" applyFill="0" applyBorder="0" applyAlignment="0" applyProtection="0">
      <alignment vertical="top"/>
      <protection locked="0"/>
    </xf>
    <xf numFmtId="255" fontId="106" fillId="0" borderId="0" applyNumberFormat="0" applyFill="0" applyBorder="0" applyAlignment="0" applyProtection="0">
      <alignment vertical="top"/>
      <protection locked="0"/>
    </xf>
    <xf numFmtId="255" fontId="107" fillId="0" borderId="0" applyNumberFormat="0" applyFill="0" applyBorder="0" applyAlignment="0" applyProtection="0">
      <alignment vertical="top"/>
      <protection locked="0"/>
    </xf>
    <xf numFmtId="255" fontId="107" fillId="0" borderId="0" applyNumberFormat="0" applyFill="0" applyBorder="0" applyAlignment="0" applyProtection="0">
      <alignment vertical="top"/>
      <protection locked="0"/>
    </xf>
    <xf numFmtId="255" fontId="25" fillId="0" borderId="0" applyNumberFormat="0" applyFill="0" applyBorder="0" applyAlignment="0" applyProtection="0">
      <alignment vertical="top"/>
      <protection locked="0"/>
    </xf>
    <xf numFmtId="255" fontId="108" fillId="44" borderId="12"/>
    <xf numFmtId="14" fontId="7" fillId="0" borderId="0">
      <alignment horizontal="right"/>
    </xf>
    <xf numFmtId="173" fontId="5"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255" fontId="109" fillId="0" borderId="9">
      <alignment horizontal="left" vertical="top" wrapText="1"/>
    </xf>
    <xf numFmtId="255" fontId="110" fillId="0" borderId="19" applyNumberFormat="0" applyFill="0" applyAlignment="0" applyProtection="0"/>
    <xf numFmtId="255" fontId="110" fillId="0" borderId="19" applyNumberFormat="0" applyFill="0" applyAlignment="0" applyProtection="0"/>
    <xf numFmtId="255" fontId="111" fillId="0" borderId="20" applyNumberFormat="0" applyFill="0" applyAlignment="0" applyProtection="0"/>
    <xf numFmtId="255" fontId="111" fillId="0" borderId="20" applyNumberFormat="0" applyFill="0" applyAlignment="0" applyProtection="0"/>
    <xf numFmtId="255" fontId="112" fillId="0" borderId="21" applyNumberFormat="0" applyFill="0" applyAlignment="0" applyProtection="0"/>
    <xf numFmtId="255" fontId="112" fillId="0" borderId="21" applyNumberFormat="0" applyFill="0" applyAlignment="0" applyProtection="0"/>
    <xf numFmtId="255" fontId="112" fillId="0" borderId="0" applyNumberFormat="0" applyFill="0" applyBorder="0" applyAlignment="0" applyProtection="0"/>
    <xf numFmtId="255" fontId="112" fillId="0" borderId="0" applyNumberFormat="0" applyFill="0" applyBorder="0" applyAlignment="0" applyProtection="0"/>
    <xf numFmtId="218" fontId="113" fillId="45" borderId="30"/>
    <xf numFmtId="255" fontId="3" fillId="0" borderId="1">
      <alignment horizontal="right"/>
    </xf>
    <xf numFmtId="255" fontId="114" fillId="0" borderId="28" applyNumberFormat="0" applyFill="0" applyAlignment="0" applyProtection="0"/>
    <xf numFmtId="255" fontId="114" fillId="0" borderId="28" applyNumberFormat="0" applyFill="0" applyAlignment="0" applyProtection="0"/>
    <xf numFmtId="255" fontId="3" fillId="0" borderId="0"/>
    <xf numFmtId="255" fontId="3" fillId="0" borderId="0"/>
    <xf numFmtId="255" fontId="3" fillId="0" borderId="0"/>
    <xf numFmtId="255" fontId="8" fillId="0" borderId="0"/>
    <xf numFmtId="255" fontId="115" fillId="35" borderId="13" applyNumberFormat="0" applyAlignment="0" applyProtection="0"/>
    <xf numFmtId="255" fontId="115" fillId="35" borderId="13" applyNumberFormat="0" applyAlignment="0" applyProtection="0"/>
    <xf numFmtId="255" fontId="97" fillId="0" borderId="0" applyNumberFormat="0" applyFill="0" applyBorder="0" applyAlignment="0" applyProtection="0"/>
    <xf numFmtId="255" fontId="97" fillId="0" borderId="0" applyNumberFormat="0" applyFill="0" applyBorder="0" applyAlignment="0" applyProtection="0"/>
    <xf numFmtId="255" fontId="116" fillId="42" borderId="0" applyNumberFormat="0" applyBorder="0" applyAlignment="0" applyProtection="0"/>
    <xf numFmtId="255" fontId="116" fillId="42" borderId="0" applyNumberFormat="0" applyBorder="0" applyAlignment="0" applyProtection="0"/>
    <xf numFmtId="255" fontId="3" fillId="0" borderId="0"/>
    <xf numFmtId="255" fontId="8" fillId="0" borderId="0"/>
    <xf numFmtId="255" fontId="8" fillId="0" borderId="0"/>
    <xf numFmtId="255" fontId="5" fillId="0" borderId="0"/>
    <xf numFmtId="255" fontId="117" fillId="0" borderId="0"/>
    <xf numFmtId="255" fontId="3" fillId="0" borderId="0"/>
    <xf numFmtId="255" fontId="5" fillId="0" borderId="0"/>
    <xf numFmtId="255" fontId="8" fillId="0" borderId="0"/>
    <xf numFmtId="255" fontId="5" fillId="0" borderId="0"/>
    <xf numFmtId="255" fontId="3" fillId="0" borderId="0"/>
    <xf numFmtId="255" fontId="3" fillId="0" borderId="0"/>
    <xf numFmtId="255" fontId="3" fillId="0" borderId="0"/>
    <xf numFmtId="255" fontId="2" fillId="0" borderId="0"/>
    <xf numFmtId="255" fontId="5" fillId="0" borderId="0"/>
    <xf numFmtId="255" fontId="117" fillId="0" borderId="0"/>
    <xf numFmtId="255" fontId="7" fillId="0" borderId="0"/>
    <xf numFmtId="255" fontId="7" fillId="0" borderId="0"/>
    <xf numFmtId="255" fontId="3" fillId="0" borderId="0"/>
    <xf numFmtId="255" fontId="3" fillId="0" borderId="0"/>
    <xf numFmtId="255" fontId="3" fillId="0" borderId="0"/>
    <xf numFmtId="255" fontId="2" fillId="0" borderId="0"/>
    <xf numFmtId="255" fontId="3" fillId="0" borderId="0"/>
    <xf numFmtId="255" fontId="3" fillId="0" borderId="0"/>
    <xf numFmtId="255" fontId="8" fillId="0" borderId="0"/>
    <xf numFmtId="255" fontId="78" fillId="0" borderId="0">
      <alignment horizontal="left"/>
    </xf>
    <xf numFmtId="255" fontId="3" fillId="0" borderId="0"/>
    <xf numFmtId="255" fontId="8" fillId="0" borderId="0"/>
    <xf numFmtId="255" fontId="118" fillId="0" borderId="0"/>
    <xf numFmtId="255" fontId="8" fillId="0" borderId="0"/>
    <xf numFmtId="255" fontId="8" fillId="0" borderId="0"/>
    <xf numFmtId="255" fontId="52" fillId="0" borderId="0"/>
    <xf numFmtId="255" fontId="20" fillId="0" borderId="0"/>
    <xf numFmtId="255" fontId="8" fillId="0" borderId="0"/>
    <xf numFmtId="255" fontId="8" fillId="0" borderId="0"/>
    <xf numFmtId="255" fontId="20" fillId="0" borderId="0"/>
    <xf numFmtId="255" fontId="8" fillId="0" borderId="0"/>
    <xf numFmtId="255" fontId="8" fillId="0" borderId="0"/>
    <xf numFmtId="255" fontId="8" fillId="0" borderId="0"/>
    <xf numFmtId="255" fontId="20" fillId="0" borderId="0"/>
    <xf numFmtId="255" fontId="20" fillId="0" borderId="0"/>
    <xf numFmtId="255" fontId="20" fillId="0" borderId="0"/>
    <xf numFmtId="255" fontId="8" fillId="0" borderId="0"/>
    <xf numFmtId="255" fontId="8" fillId="0" borderId="0"/>
    <xf numFmtId="255" fontId="8" fillId="0" borderId="0"/>
    <xf numFmtId="255" fontId="8" fillId="0" borderId="0"/>
    <xf numFmtId="255" fontId="2" fillId="0" borderId="0"/>
    <xf numFmtId="255" fontId="8" fillId="0" borderId="0"/>
    <xf numFmtId="255" fontId="2" fillId="0" borderId="0"/>
    <xf numFmtId="255" fontId="8" fillId="0" borderId="0"/>
    <xf numFmtId="255" fontId="52" fillId="0" borderId="0"/>
    <xf numFmtId="255" fontId="8" fillId="0" borderId="0"/>
    <xf numFmtId="255" fontId="1" fillId="0" borderId="0"/>
    <xf numFmtId="255" fontId="119" fillId="0" borderId="0"/>
    <xf numFmtId="255" fontId="3" fillId="0" borderId="0"/>
    <xf numFmtId="255" fontId="3" fillId="0" borderId="0"/>
    <xf numFmtId="255" fontId="52" fillId="0" borderId="0"/>
    <xf numFmtId="255" fontId="118" fillId="0" borderId="0"/>
    <xf numFmtId="255" fontId="8" fillId="0" borderId="0"/>
    <xf numFmtId="255" fontId="8" fillId="0" borderId="0"/>
    <xf numFmtId="255" fontId="8" fillId="0" borderId="0"/>
    <xf numFmtId="255" fontId="8" fillId="0" borderId="0"/>
    <xf numFmtId="255" fontId="78" fillId="0" borderId="0">
      <alignment horizontal="left"/>
    </xf>
    <xf numFmtId="255" fontId="8" fillId="0" borderId="0"/>
    <xf numFmtId="255" fontId="8" fillId="0" borderId="0"/>
    <xf numFmtId="255" fontId="8" fillId="0" borderId="0"/>
    <xf numFmtId="255" fontId="8" fillId="0" borderId="0"/>
    <xf numFmtId="255" fontId="8" fillId="0" borderId="0"/>
    <xf numFmtId="255" fontId="8" fillId="0" borderId="0"/>
    <xf numFmtId="255" fontId="8" fillId="0" borderId="0"/>
    <xf numFmtId="255" fontId="1" fillId="0" borderId="0"/>
    <xf numFmtId="255" fontId="2" fillId="0" borderId="0"/>
    <xf numFmtId="255" fontId="2" fillId="0" borderId="0"/>
    <xf numFmtId="255" fontId="2" fillId="0" borderId="0"/>
    <xf numFmtId="255" fontId="78" fillId="0" borderId="0">
      <alignment horizontal="left"/>
    </xf>
    <xf numFmtId="255" fontId="5" fillId="0" borderId="0"/>
    <xf numFmtId="255" fontId="5" fillId="0" borderId="0"/>
    <xf numFmtId="255" fontId="5" fillId="0" borderId="0"/>
    <xf numFmtId="255" fontId="5" fillId="0" borderId="0"/>
    <xf numFmtId="255" fontId="2" fillId="0" borderId="0"/>
    <xf numFmtId="255" fontId="5" fillId="0" borderId="0"/>
    <xf numFmtId="255" fontId="120" fillId="0" borderId="0"/>
    <xf numFmtId="255" fontId="2" fillId="0" borderId="0"/>
    <xf numFmtId="255" fontId="5" fillId="0" borderId="0"/>
    <xf numFmtId="255" fontId="8" fillId="0" borderId="0"/>
    <xf numFmtId="255" fontId="8" fillId="0" borderId="0"/>
    <xf numFmtId="255" fontId="8" fillId="0" borderId="0"/>
    <xf numFmtId="255" fontId="8" fillId="0" borderId="0"/>
    <xf numFmtId="255" fontId="8" fillId="0" borderId="0"/>
    <xf numFmtId="255" fontId="8" fillId="0" borderId="0"/>
    <xf numFmtId="255" fontId="8" fillId="0" borderId="0"/>
    <xf numFmtId="255" fontId="8" fillId="0" borderId="0"/>
    <xf numFmtId="255" fontId="8" fillId="0" borderId="0"/>
    <xf numFmtId="255" fontId="8" fillId="0" borderId="0"/>
    <xf numFmtId="165" fontId="2" fillId="0" borderId="0" applyFont="0" applyFill="0" applyBorder="0" applyAlignment="0" applyProtection="0"/>
    <xf numFmtId="255" fontId="3" fillId="0" borderId="0"/>
    <xf numFmtId="255" fontId="120" fillId="0" borderId="0"/>
    <xf numFmtId="255" fontId="5" fillId="0" borderId="0"/>
    <xf numFmtId="255" fontId="2" fillId="0" borderId="0"/>
    <xf numFmtId="255" fontId="5" fillId="0" borderId="0"/>
    <xf numFmtId="255" fontId="2" fillId="0" borderId="0"/>
    <xf numFmtId="255" fontId="2" fillId="0" borderId="0"/>
    <xf numFmtId="255" fontId="5" fillId="0" borderId="0"/>
    <xf numFmtId="255" fontId="8" fillId="0" borderId="0"/>
    <xf numFmtId="255" fontId="8" fillId="0" borderId="0"/>
    <xf numFmtId="255" fontId="8" fillId="0" borderId="0"/>
    <xf numFmtId="255" fontId="8" fillId="0" borderId="0"/>
    <xf numFmtId="255" fontId="121" fillId="0" borderId="0"/>
    <xf numFmtId="255" fontId="2" fillId="0" borderId="0"/>
    <xf numFmtId="255" fontId="1" fillId="0" borderId="0"/>
    <xf numFmtId="255" fontId="5" fillId="0" borderId="0"/>
    <xf numFmtId="255" fontId="3" fillId="0" borderId="0"/>
    <xf numFmtId="255" fontId="78" fillId="0" borderId="0">
      <alignment horizontal="left"/>
    </xf>
    <xf numFmtId="255" fontId="20" fillId="0" borderId="0"/>
    <xf numFmtId="255" fontId="3" fillId="0" borderId="0"/>
    <xf numFmtId="255" fontId="8" fillId="0" borderId="0"/>
    <xf numFmtId="255" fontId="5" fillId="0" borderId="0"/>
    <xf numFmtId="255" fontId="8" fillId="0" borderId="0"/>
    <xf numFmtId="255" fontId="5" fillId="0" borderId="0"/>
    <xf numFmtId="255" fontId="8" fillId="0" borderId="0"/>
    <xf numFmtId="255" fontId="5" fillId="0" borderId="0"/>
    <xf numFmtId="255" fontId="2" fillId="0" borderId="0"/>
    <xf numFmtId="255" fontId="2" fillId="0" borderId="0"/>
    <xf numFmtId="255" fontId="3" fillId="0" borderId="0"/>
    <xf numFmtId="255" fontId="2" fillId="0" borderId="0"/>
    <xf numFmtId="255" fontId="5" fillId="0" borderId="0"/>
    <xf numFmtId="255" fontId="8" fillId="0" borderId="0"/>
    <xf numFmtId="255" fontId="85" fillId="0" borderId="0"/>
    <xf numFmtId="255" fontId="5" fillId="0" borderId="0"/>
    <xf numFmtId="255" fontId="3" fillId="0" borderId="0"/>
    <xf numFmtId="255" fontId="3" fillId="0" borderId="0"/>
    <xf numFmtId="255" fontId="3" fillId="0" borderId="0"/>
    <xf numFmtId="255" fontId="3" fillId="0" borderId="0"/>
    <xf numFmtId="255" fontId="3" fillId="0" borderId="0"/>
    <xf numFmtId="255" fontId="3" fillId="0" borderId="0"/>
    <xf numFmtId="255" fontId="3" fillId="0" borderId="0"/>
    <xf numFmtId="255" fontId="3" fillId="0" borderId="0"/>
    <xf numFmtId="255" fontId="3" fillId="0" borderId="0"/>
    <xf numFmtId="255" fontId="122" fillId="3" borderId="0" applyNumberFormat="0" applyBorder="0" applyAlignment="0" applyProtection="0"/>
    <xf numFmtId="255" fontId="122" fillId="3" borderId="0" applyNumberFormat="0" applyBorder="0" applyAlignment="0" applyProtection="0"/>
    <xf numFmtId="255" fontId="123" fillId="0" borderId="0" applyNumberFormat="0" applyFill="0" applyBorder="0" applyAlignment="0" applyProtection="0"/>
    <xf numFmtId="255" fontId="123" fillId="0" borderId="0" applyNumberFormat="0" applyFill="0" applyBorder="0" applyAlignment="0" applyProtection="0"/>
    <xf numFmtId="255" fontId="20" fillId="48" borderId="25" applyNumberFormat="0" applyFont="0" applyAlignment="0" applyProtection="0"/>
    <xf numFmtId="255" fontId="20" fillId="48" borderId="25" applyNumberFormat="0" applyFont="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8" fillId="0" borderId="0" applyFont="0" applyFill="0" applyBorder="0" applyAlignment="0" applyProtection="0"/>
    <xf numFmtId="9" fontId="20" fillId="0" borderId="0" applyFont="0" applyFill="0" applyBorder="0" applyAlignment="0" applyProtection="0"/>
    <xf numFmtId="9" fontId="8" fillId="0" borderId="0" applyFont="0" applyFill="0" applyBorder="0" applyAlignment="0" applyProtection="0"/>
    <xf numFmtId="9" fontId="120"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124" fillId="0" borderId="0" applyFont="0" applyFill="0" applyBorder="0" applyAlignment="0" applyProtection="0"/>
    <xf numFmtId="9" fontId="117"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55" fontId="125" fillId="0" borderId="23" applyNumberFormat="0" applyFill="0" applyAlignment="0" applyProtection="0"/>
    <xf numFmtId="255" fontId="125" fillId="0" borderId="23" applyNumberFormat="0" applyFill="0" applyAlignment="0" applyProtection="0"/>
    <xf numFmtId="255" fontId="13" fillId="0" borderId="0"/>
    <xf numFmtId="255" fontId="12" fillId="0" borderId="0"/>
    <xf numFmtId="255" fontId="12" fillId="0" borderId="0"/>
    <xf numFmtId="255" fontId="12" fillId="0" borderId="0"/>
    <xf numFmtId="255" fontId="13" fillId="0" borderId="0"/>
    <xf numFmtId="255" fontId="13" fillId="0" borderId="0"/>
    <xf numFmtId="255" fontId="15" fillId="0" borderId="0"/>
    <xf numFmtId="255" fontId="12" fillId="0" borderId="0"/>
    <xf numFmtId="255" fontId="12" fillId="0" borderId="0"/>
    <xf numFmtId="255" fontId="12" fillId="0" borderId="0"/>
    <xf numFmtId="255" fontId="126" fillId="0" borderId="0"/>
    <xf numFmtId="255" fontId="12" fillId="0" borderId="0"/>
    <xf numFmtId="255" fontId="24" fillId="0" borderId="0" applyNumberFormat="0" applyFont="0" applyFill="0" applyBorder="0" applyAlignment="0" applyProtection="0">
      <alignment vertical="top"/>
    </xf>
    <xf numFmtId="255" fontId="24" fillId="0" borderId="0" applyNumberFormat="0" applyFont="0" applyFill="0" applyBorder="0" applyAlignment="0" applyProtection="0">
      <alignment vertical="top"/>
    </xf>
    <xf numFmtId="255" fontId="127" fillId="0" borderId="0"/>
    <xf numFmtId="255" fontId="24" fillId="0" borderId="0" applyNumberFormat="0" applyFont="0" applyFill="0" applyBorder="0" applyAlignment="0" applyProtection="0">
      <alignment vertical="top"/>
    </xf>
    <xf numFmtId="255" fontId="13" fillId="0" borderId="0"/>
    <xf numFmtId="255" fontId="24" fillId="0" borderId="0" applyNumberFormat="0" applyFont="0" applyFill="0" applyBorder="0" applyAlignment="0" applyProtection="0">
      <alignment vertical="top"/>
    </xf>
    <xf numFmtId="255" fontId="13" fillId="0" borderId="0"/>
    <xf numFmtId="255" fontId="24" fillId="0" borderId="0" applyNumberFormat="0" applyFont="0" applyFill="0" applyBorder="0" applyAlignment="0" applyProtection="0">
      <alignment vertical="top"/>
    </xf>
    <xf numFmtId="255" fontId="13" fillId="0" borderId="0"/>
    <xf numFmtId="255" fontId="13" fillId="0" borderId="0"/>
    <xf numFmtId="255" fontId="15" fillId="0" borderId="0"/>
    <xf numFmtId="255" fontId="24" fillId="0" borderId="0" applyNumberFormat="0" applyFont="0" applyFill="0" applyBorder="0" applyAlignment="0" applyProtection="0">
      <alignment vertical="top"/>
    </xf>
    <xf numFmtId="255" fontId="24" fillId="0" borderId="0" applyNumberFormat="0" applyFont="0" applyFill="0" applyBorder="0" applyAlignment="0" applyProtection="0">
      <alignment vertical="top"/>
    </xf>
    <xf numFmtId="255" fontId="24" fillId="0" borderId="0" applyNumberFormat="0" applyFont="0" applyFill="0" applyBorder="0" applyAlignment="0" applyProtection="0">
      <alignment vertical="top"/>
    </xf>
    <xf numFmtId="255" fontId="24" fillId="0" borderId="0" applyNumberFormat="0" applyFont="0" applyFill="0" applyBorder="0" applyAlignment="0" applyProtection="0">
      <alignment vertical="top"/>
    </xf>
    <xf numFmtId="255" fontId="8" fillId="0" borderId="0">
      <alignment vertical="justify"/>
    </xf>
    <xf numFmtId="255" fontId="8" fillId="38" borderId="1" applyNumberFormat="0" applyAlignment="0">
      <alignment horizontal="left"/>
    </xf>
    <xf numFmtId="255" fontId="8" fillId="38" borderId="1" applyNumberFormat="0" applyAlignment="0">
      <alignment horizontal="left"/>
    </xf>
    <xf numFmtId="255" fontId="8" fillId="38" borderId="1" applyNumberFormat="0" applyAlignment="0">
      <alignment horizontal="left"/>
    </xf>
    <xf numFmtId="255" fontId="8" fillId="38" borderId="1" applyNumberFormat="0" applyAlignment="0">
      <alignment horizontal="left"/>
    </xf>
    <xf numFmtId="255" fontId="128" fillId="0" borderId="0" applyNumberFormat="0" applyFill="0" applyBorder="0" applyAlignment="0" applyProtection="0"/>
    <xf numFmtId="255" fontId="128" fillId="0" borderId="0" applyNumberForma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 fontId="129" fillId="0" borderId="5" applyFont="0" applyBorder="0">
      <alignment horizontal="right"/>
      <protection locked="0"/>
    </xf>
    <xf numFmtId="173" fontId="3" fillId="0" borderId="0" applyFont="0" applyFill="0" applyBorder="0" applyAlignment="0" applyProtection="0"/>
    <xf numFmtId="255" fontId="11" fillId="0" borderId="0">
      <protection locked="0"/>
    </xf>
    <xf numFmtId="255" fontId="11" fillId="0" borderId="0">
      <protection locked="0"/>
    </xf>
    <xf numFmtId="172" fontId="8" fillId="0" borderId="0" applyFont="0" applyFill="0" applyBorder="0" applyAlignment="0" applyProtection="0"/>
    <xf numFmtId="219" fontId="130" fillId="0" borderId="0" applyFont="0" applyFill="0" applyBorder="0" applyAlignment="0" applyProtection="0"/>
    <xf numFmtId="165" fontId="8"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255"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208"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6" fontId="5" fillId="0" borderId="0" applyFont="0" applyFill="0" applyBorder="0" applyAlignment="0" applyProtection="0"/>
    <xf numFmtId="25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220" fontId="130"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8"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5"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25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221" fontId="3" fillId="0" borderId="0" applyFont="0" applyFill="0" applyBorder="0" applyAlignment="0" applyProtection="0"/>
    <xf numFmtId="221" fontId="3" fillId="0" borderId="0" applyFont="0" applyFill="0" applyBorder="0" applyAlignment="0" applyProtection="0"/>
    <xf numFmtId="221" fontId="3"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222" fontId="3" fillId="0" borderId="0" applyFont="0" applyFill="0" applyBorder="0" applyAlignment="0" applyProtection="0"/>
    <xf numFmtId="222" fontId="3" fillId="0" borderId="0" applyFont="0" applyFill="0" applyBorder="0" applyAlignment="0" applyProtection="0"/>
    <xf numFmtId="165" fontId="5"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5" fillId="0" borderId="0" applyFont="0" applyFill="0" applyBorder="0" applyAlignment="0" applyProtection="0"/>
    <xf numFmtId="165" fontId="8" fillId="0" borderId="0" applyFont="0" applyFill="0" applyBorder="0" applyAlignment="0" applyProtection="0"/>
    <xf numFmtId="165" fontId="5"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222" fontId="3"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8"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8"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8" fillId="0" borderId="0" applyFont="0" applyFill="0" applyBorder="0" applyAlignment="0" applyProtection="0"/>
    <xf numFmtId="255" fontId="124"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97" fontId="3" fillId="0" borderId="0" applyFont="0" applyFill="0" applyBorder="0" applyAlignment="0" applyProtection="0"/>
    <xf numFmtId="165" fontId="20" fillId="0" borderId="0" applyFont="0" applyFill="0" applyBorder="0" applyAlignment="0" applyProtection="0"/>
    <xf numFmtId="43" fontId="8"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92" fontId="7" fillId="0" borderId="0" applyFill="0" applyBorder="0" applyAlignment="0" applyProtection="0"/>
    <xf numFmtId="186" fontId="3" fillId="0" borderId="0" applyFont="0" applyFill="0" applyBorder="0" applyAlignment="0" applyProtection="0"/>
    <xf numFmtId="165" fontId="5"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86" fontId="3" fillId="0" borderId="0" applyFont="0" applyFill="0" applyBorder="0" applyAlignment="0" applyProtection="0"/>
    <xf numFmtId="176" fontId="3"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3"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97" fontId="3" fillId="0" borderId="0" applyFont="0" applyFill="0" applyBorder="0" applyAlignment="0" applyProtection="0"/>
    <xf numFmtId="165" fontId="20" fillId="0" borderId="0" applyFont="0" applyFill="0" applyBorder="0" applyAlignment="0" applyProtection="0"/>
    <xf numFmtId="186" fontId="3" fillId="0" borderId="0" applyFont="0" applyFill="0" applyBorder="0" applyAlignment="0" applyProtection="0"/>
    <xf numFmtId="165" fontId="20" fillId="0" borderId="0" applyFont="0" applyFill="0" applyBorder="0" applyAlignment="0" applyProtection="0"/>
    <xf numFmtId="165" fontId="1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5" fillId="0" borderId="0" applyFont="0" applyFill="0" applyBorder="0" applyAlignment="0" applyProtection="0"/>
    <xf numFmtId="165" fontId="19"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97" fontId="3" fillId="0" borderId="0" applyFont="0" applyFill="0" applyBorder="0" applyAlignment="0" applyProtection="0"/>
    <xf numFmtId="165" fontId="5" fillId="0" borderId="0" applyFont="0" applyFill="0" applyBorder="0" applyAlignment="0" applyProtection="0"/>
    <xf numFmtId="222" fontId="5" fillId="0" borderId="0" applyFont="0" applyFill="0" applyBorder="0" applyAlignment="0" applyProtection="0"/>
    <xf numFmtId="222" fontId="5" fillId="0" borderId="0" applyFont="0" applyFill="0" applyBorder="0" applyAlignment="0" applyProtection="0"/>
    <xf numFmtId="222" fontId="5" fillId="0" borderId="0" applyFont="0" applyFill="0" applyBorder="0" applyAlignment="0" applyProtection="0"/>
    <xf numFmtId="222" fontId="5" fillId="0" borderId="0" applyFont="0" applyFill="0" applyBorder="0" applyAlignment="0" applyProtection="0"/>
    <xf numFmtId="222" fontId="5" fillId="0" borderId="0" applyFont="0" applyFill="0" applyBorder="0" applyAlignment="0" applyProtection="0"/>
    <xf numFmtId="165" fontId="5" fillId="0" borderId="0" applyFont="0" applyFill="0" applyBorder="0" applyAlignment="0" applyProtection="0"/>
    <xf numFmtId="165" fontId="120" fillId="0" borderId="0" applyFont="0" applyFill="0" applyBorder="0" applyAlignment="0" applyProtection="0"/>
    <xf numFmtId="222" fontId="5" fillId="0" borderId="0" applyFont="0" applyFill="0" applyBorder="0" applyAlignment="0" applyProtection="0"/>
    <xf numFmtId="165" fontId="5" fillId="0" borderId="0" applyFont="0" applyFill="0" applyBorder="0" applyAlignment="0" applyProtection="0"/>
    <xf numFmtId="165" fontId="20"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97" fontId="3" fillId="0" borderId="0" applyFont="0" applyFill="0" applyBorder="0" applyAlignment="0" applyProtection="0"/>
    <xf numFmtId="191" fontId="5" fillId="0" borderId="0" applyFont="0" applyFill="0" applyBorder="0" applyAlignment="0" applyProtection="0"/>
    <xf numFmtId="165" fontId="20"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91"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65" fontId="5" fillId="0" borderId="0" applyFont="0" applyFill="0" applyBorder="0" applyAlignment="0" applyProtection="0"/>
    <xf numFmtId="255" fontId="131" fillId="4" borderId="0" applyNumberFormat="0" applyBorder="0" applyAlignment="0" applyProtection="0"/>
    <xf numFmtId="255" fontId="131" fillId="4" borderId="0" applyNumberFormat="0" applyBorder="0" applyAlignment="0" applyProtection="0"/>
    <xf numFmtId="4" fontId="3" fillId="0" borderId="1"/>
    <xf numFmtId="177" fontId="16" fillId="0" borderId="0">
      <protection locked="0"/>
    </xf>
    <xf numFmtId="177" fontId="16" fillId="0" borderId="0">
      <protection locked="0"/>
    </xf>
    <xf numFmtId="173" fontId="17" fillId="0" borderId="0">
      <protection locked="0"/>
    </xf>
    <xf numFmtId="173" fontId="17" fillId="0" borderId="0">
      <protection locked="0"/>
    </xf>
    <xf numFmtId="255" fontId="1" fillId="0" borderId="0"/>
    <xf numFmtId="255" fontId="2" fillId="0" borderId="0"/>
    <xf numFmtId="165" fontId="2" fillId="0" borderId="0" applyFont="0" applyFill="0" applyBorder="0" applyAlignment="0" applyProtection="0"/>
    <xf numFmtId="255" fontId="132" fillId="0" borderId="12"/>
    <xf numFmtId="255" fontId="13" fillId="0" borderId="0"/>
    <xf numFmtId="255" fontId="3" fillId="0" borderId="0"/>
    <xf numFmtId="255" fontId="3" fillId="0" borderId="0"/>
    <xf numFmtId="255" fontId="10" fillId="0" borderId="0"/>
    <xf numFmtId="255" fontId="8" fillId="0" borderId="0" applyFont="0" applyFill="0" applyBorder="0" applyAlignment="0" applyProtection="0"/>
    <xf numFmtId="255" fontId="3" fillId="0" borderId="0" applyFont="0" applyFill="0" applyBorder="0" applyAlignment="0" applyProtection="0"/>
    <xf numFmtId="224" fontId="133" fillId="0" borderId="0">
      <protection locked="0"/>
    </xf>
    <xf numFmtId="224" fontId="134" fillId="0" borderId="0">
      <protection locked="0"/>
    </xf>
    <xf numFmtId="224" fontId="134" fillId="0" borderId="0">
      <protection locked="0"/>
    </xf>
    <xf numFmtId="224" fontId="134" fillId="0" borderId="0">
      <protection locked="0"/>
    </xf>
    <xf numFmtId="224" fontId="134" fillId="0" borderId="0">
      <protection locked="0"/>
    </xf>
    <xf numFmtId="255" fontId="135" fillId="0" borderId="0"/>
    <xf numFmtId="255" fontId="11" fillId="0" borderId="0">
      <protection locked="0"/>
    </xf>
    <xf numFmtId="255" fontId="136" fillId="0" borderId="0">
      <protection locked="0"/>
    </xf>
    <xf numFmtId="255" fontId="11" fillId="0" borderId="0">
      <protection locked="0"/>
    </xf>
    <xf numFmtId="255" fontId="136" fillId="0" borderId="0">
      <protection locked="0"/>
    </xf>
    <xf numFmtId="255" fontId="13"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3" fillId="0" borderId="0"/>
    <xf numFmtId="255" fontId="13" fillId="0" borderId="0"/>
    <xf numFmtId="255" fontId="12" fillId="0" borderId="0"/>
    <xf numFmtId="255" fontId="12" fillId="0" borderId="0"/>
    <xf numFmtId="255" fontId="12" fillId="0" borderId="0"/>
    <xf numFmtId="4" fontId="137" fillId="0" borderId="0">
      <alignment vertical="center"/>
    </xf>
    <xf numFmtId="255" fontId="7" fillId="0" borderId="0"/>
    <xf numFmtId="255" fontId="15" fillId="0" borderId="0"/>
    <xf numFmtId="255" fontId="15" fillId="0" borderId="0"/>
    <xf numFmtId="255" fontId="138" fillId="0" borderId="0"/>
    <xf numFmtId="255" fontId="138" fillId="0" borderId="0"/>
    <xf numFmtId="255" fontId="14" fillId="0" borderId="0"/>
    <xf numFmtId="255" fontId="15" fillId="0" borderId="0"/>
    <xf numFmtId="255" fontId="15" fillId="0" borderId="0"/>
    <xf numFmtId="255" fontId="138" fillId="0" borderId="0"/>
    <xf numFmtId="255" fontId="138" fillId="0" borderId="0"/>
    <xf numFmtId="255" fontId="12" fillId="0" borderId="0"/>
    <xf numFmtId="255" fontId="7" fillId="0" borderId="0"/>
    <xf numFmtId="255" fontId="13" fillId="0" borderId="0"/>
    <xf numFmtId="255" fontId="15" fillId="0" borderId="0"/>
    <xf numFmtId="255" fontId="15" fillId="0" borderId="0"/>
    <xf numFmtId="255" fontId="138" fillId="0" borderId="0"/>
    <xf numFmtId="255" fontId="138" fillId="0" borderId="0"/>
    <xf numFmtId="255" fontId="13" fillId="0" borderId="0"/>
    <xf numFmtId="255" fontId="12" fillId="0" borderId="0"/>
    <xf numFmtId="255" fontId="12" fillId="0" borderId="0"/>
    <xf numFmtId="255" fontId="13" fillId="0" borderId="0"/>
    <xf numFmtId="255" fontId="13" fillId="0" borderId="0"/>
    <xf numFmtId="255" fontId="3" fillId="0" borderId="0"/>
    <xf numFmtId="255" fontId="3" fillId="0" borderId="0"/>
    <xf numFmtId="255" fontId="3" fillId="0" borderId="0"/>
    <xf numFmtId="255" fontId="13"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3" fillId="0" borderId="0"/>
    <xf numFmtId="255" fontId="13" fillId="0" borderId="0"/>
    <xf numFmtId="255" fontId="13" fillId="0" borderId="0"/>
    <xf numFmtId="255" fontId="12" fillId="0" borderId="0"/>
    <xf numFmtId="255" fontId="13" fillId="0" borderId="0"/>
    <xf numFmtId="255" fontId="13" fillId="0" borderId="0"/>
    <xf numFmtId="255" fontId="3" fillId="0" borderId="0"/>
    <xf numFmtId="255" fontId="3" fillId="0" borderId="0"/>
    <xf numFmtId="255" fontId="15" fillId="0" borderId="0"/>
    <xf numFmtId="255" fontId="15" fillId="0" borderId="0"/>
    <xf numFmtId="255" fontId="138" fillId="0" borderId="0"/>
    <xf numFmtId="255" fontId="138" fillId="0" borderId="0"/>
    <xf numFmtId="255" fontId="13" fillId="0" borderId="0"/>
    <xf numFmtId="255" fontId="12" fillId="0" borderId="0"/>
    <xf numFmtId="255" fontId="12" fillId="0" borderId="0"/>
    <xf numFmtId="255" fontId="7" fillId="0" borderId="0"/>
    <xf numFmtId="255" fontId="13" fillId="0" borderId="0"/>
    <xf numFmtId="255" fontId="13"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3" fillId="0" borderId="0"/>
    <xf numFmtId="255" fontId="12" fillId="0" borderId="0"/>
    <xf numFmtId="255" fontId="12" fillId="0" borderId="0"/>
    <xf numFmtId="216" fontId="3" fillId="46" borderId="5">
      <alignment wrapText="1"/>
      <protection locked="0"/>
    </xf>
    <xf numFmtId="255" fontId="139" fillId="46" borderId="5">
      <alignment wrapText="1"/>
      <protection locked="0"/>
    </xf>
    <xf numFmtId="255" fontId="139" fillId="46" borderId="5">
      <alignment wrapText="1"/>
      <protection locked="0"/>
    </xf>
    <xf numFmtId="255" fontId="139" fillId="46" borderId="5">
      <alignment wrapText="1"/>
      <protection locked="0"/>
    </xf>
    <xf numFmtId="255" fontId="139" fillId="46" borderId="5">
      <alignment wrapText="1"/>
      <protection locked="0"/>
    </xf>
    <xf numFmtId="216" fontId="3" fillId="46" borderId="5">
      <alignment wrapText="1"/>
      <protection locked="0"/>
    </xf>
    <xf numFmtId="216" fontId="3" fillId="46" borderId="5">
      <alignment wrapText="1"/>
      <protection locked="0"/>
    </xf>
    <xf numFmtId="216" fontId="3" fillId="46" borderId="5">
      <alignment wrapText="1"/>
      <protection locked="0"/>
    </xf>
    <xf numFmtId="255" fontId="139" fillId="46" borderId="5">
      <alignment wrapText="1"/>
      <protection locked="0"/>
    </xf>
    <xf numFmtId="255" fontId="139" fillId="46" borderId="5">
      <alignment wrapText="1"/>
      <protection locked="0"/>
    </xf>
    <xf numFmtId="216" fontId="3" fillId="46" borderId="5">
      <alignment wrapText="1"/>
      <protection locked="0"/>
    </xf>
    <xf numFmtId="216" fontId="3" fillId="46" borderId="5">
      <alignment wrapText="1"/>
      <protection locked="0"/>
    </xf>
    <xf numFmtId="216" fontId="3" fillId="46" borderId="5">
      <alignment wrapText="1"/>
      <protection locked="0"/>
    </xf>
    <xf numFmtId="216" fontId="3" fillId="46" borderId="5">
      <alignment wrapText="1"/>
      <protection locked="0"/>
    </xf>
    <xf numFmtId="255" fontId="139" fillId="46" borderId="5">
      <alignment wrapText="1"/>
      <protection locked="0"/>
    </xf>
    <xf numFmtId="255" fontId="7" fillId="0" borderId="0"/>
    <xf numFmtId="255" fontId="13" fillId="0" borderId="0"/>
    <xf numFmtId="255" fontId="12" fillId="0" borderId="0"/>
    <xf numFmtId="255" fontId="13" fillId="0" borderId="0"/>
    <xf numFmtId="255" fontId="12" fillId="0" borderId="0"/>
    <xf numFmtId="255" fontId="7" fillId="0" borderId="0"/>
    <xf numFmtId="255" fontId="7" fillId="0" borderId="0"/>
    <xf numFmtId="255" fontId="13" fillId="0" borderId="0"/>
    <xf numFmtId="255" fontId="12" fillId="0" borderId="0"/>
    <xf numFmtId="255" fontId="12" fillId="0" borderId="0"/>
    <xf numFmtId="255" fontId="7" fillId="0" borderId="0"/>
    <xf numFmtId="255" fontId="13" fillId="0" borderId="0"/>
    <xf numFmtId="255" fontId="12" fillId="0" borderId="0"/>
    <xf numFmtId="255" fontId="13" fillId="0" borderId="0"/>
    <xf numFmtId="255" fontId="13" fillId="0" borderId="0"/>
    <xf numFmtId="255" fontId="12" fillId="0" borderId="0"/>
    <xf numFmtId="255" fontId="12" fillId="0" borderId="0"/>
    <xf numFmtId="255" fontId="15" fillId="0" borderId="0"/>
    <xf numFmtId="255" fontId="15" fillId="0" borderId="0"/>
    <xf numFmtId="255" fontId="138" fillId="0" borderId="0"/>
    <xf numFmtId="255" fontId="138"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8" fillId="0" borderId="0"/>
    <xf numFmtId="255" fontId="15" fillId="0" borderId="0"/>
    <xf numFmtId="255" fontId="15" fillId="0" borderId="0"/>
    <xf numFmtId="255" fontId="138" fillId="0" borderId="0"/>
    <xf numFmtId="255" fontId="138" fillId="0" borderId="0"/>
    <xf numFmtId="255" fontId="13" fillId="0" borderId="0"/>
    <xf numFmtId="255" fontId="12"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3" fillId="0" borderId="0"/>
    <xf numFmtId="255" fontId="13" fillId="0" borderId="0"/>
    <xf numFmtId="255" fontId="7" fillId="0" borderId="0"/>
    <xf numFmtId="255" fontId="15" fillId="0" borderId="0"/>
    <xf numFmtId="255" fontId="15" fillId="0" borderId="0"/>
    <xf numFmtId="255" fontId="138" fillId="0" borderId="0"/>
    <xf numFmtId="255" fontId="138"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2" fillId="0" borderId="0"/>
    <xf numFmtId="255" fontId="13" fillId="0" borderId="0"/>
    <xf numFmtId="255" fontId="12" fillId="0" borderId="0"/>
    <xf numFmtId="255" fontId="12" fillId="0" borderId="0"/>
    <xf numFmtId="255" fontId="13" fillId="0" borderId="0"/>
    <xf numFmtId="255" fontId="3" fillId="0" borderId="0"/>
    <xf numFmtId="255" fontId="3" fillId="0" borderId="0"/>
    <xf numFmtId="255" fontId="3" fillId="0" borderId="0"/>
    <xf numFmtId="255" fontId="3" fillId="0" borderId="0"/>
    <xf numFmtId="255" fontId="13" fillId="0" borderId="0"/>
    <xf numFmtId="255" fontId="12" fillId="0" borderId="0"/>
    <xf numFmtId="255" fontId="12" fillId="0" borderId="0"/>
    <xf numFmtId="255" fontId="3" fillId="0" borderId="0"/>
    <xf numFmtId="255" fontId="3" fillId="0" borderId="0"/>
    <xf numFmtId="255" fontId="3" fillId="0" borderId="0"/>
    <xf numFmtId="255" fontId="3"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2" fillId="0" borderId="0"/>
    <xf numFmtId="255" fontId="12" fillId="0" borderId="0"/>
    <xf numFmtId="255" fontId="12" fillId="0" borderId="0"/>
    <xf numFmtId="255" fontId="10" fillId="0" borderId="0"/>
    <xf numFmtId="255" fontId="10"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7" fillId="0" borderId="0"/>
    <xf numFmtId="255" fontId="13"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3" fillId="0" borderId="0"/>
    <xf numFmtId="255" fontId="12" fillId="0" borderId="0"/>
    <xf numFmtId="255" fontId="12" fillId="0" borderId="0"/>
    <xf numFmtId="255" fontId="3" fillId="0" borderId="0"/>
    <xf numFmtId="255" fontId="15" fillId="0" borderId="0"/>
    <xf numFmtId="255" fontId="15" fillId="0" borderId="0"/>
    <xf numFmtId="255" fontId="138" fillId="0" borderId="0"/>
    <xf numFmtId="255" fontId="138" fillId="0" borderId="0"/>
    <xf numFmtId="255" fontId="13" fillId="0" borderId="0"/>
    <xf numFmtId="255" fontId="12" fillId="0" borderId="0"/>
    <xf numFmtId="255" fontId="12" fillId="0" borderId="0"/>
    <xf numFmtId="255" fontId="12" fillId="0" borderId="0"/>
    <xf numFmtId="255" fontId="15" fillId="0" borderId="0"/>
    <xf numFmtId="255" fontId="15" fillId="0" borderId="0"/>
    <xf numFmtId="255" fontId="138" fillId="0" borderId="0"/>
    <xf numFmtId="255" fontId="138" fillId="0" borderId="0"/>
    <xf numFmtId="255" fontId="13" fillId="0" borderId="0"/>
    <xf numFmtId="255" fontId="12" fillId="0" borderId="0"/>
    <xf numFmtId="255" fontId="12" fillId="0" borderId="0"/>
    <xf numFmtId="255" fontId="12" fillId="0" borderId="0"/>
    <xf numFmtId="255" fontId="7" fillId="0" borderId="0"/>
    <xf numFmtId="255" fontId="13" fillId="0" borderId="0"/>
    <xf numFmtId="255" fontId="12"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3" fillId="0" borderId="0"/>
    <xf numFmtId="255" fontId="12" fillId="0" borderId="0"/>
    <xf numFmtId="255" fontId="12" fillId="0" borderId="0"/>
    <xf numFmtId="255" fontId="13" fillId="0" borderId="0"/>
    <xf numFmtId="255" fontId="13" fillId="0" borderId="0"/>
    <xf numFmtId="255" fontId="3" fillId="0" borderId="0"/>
    <xf numFmtId="255" fontId="15" fillId="0" borderId="0"/>
    <xf numFmtId="255" fontId="15" fillId="0" borderId="0"/>
    <xf numFmtId="255" fontId="138" fillId="0" borderId="0"/>
    <xf numFmtId="255" fontId="138" fillId="0" borderId="0"/>
    <xf numFmtId="255" fontId="12" fillId="0" borderId="0"/>
    <xf numFmtId="255" fontId="12" fillId="0" borderId="0"/>
    <xf numFmtId="255" fontId="12" fillId="0" borderId="0"/>
    <xf numFmtId="255" fontId="12" fillId="0" borderId="0"/>
    <xf numFmtId="255" fontId="12" fillId="0" borderId="0"/>
    <xf numFmtId="255" fontId="13" fillId="0" borderId="0"/>
    <xf numFmtId="255" fontId="13" fillId="0" borderId="0"/>
    <xf numFmtId="255" fontId="12" fillId="0" borderId="0"/>
    <xf numFmtId="255" fontId="12" fillId="0" borderId="0"/>
    <xf numFmtId="255" fontId="12" fillId="0" borderId="0"/>
    <xf numFmtId="255" fontId="12" fillId="0" borderId="0"/>
    <xf numFmtId="255" fontId="7" fillId="0" borderId="0"/>
    <xf numFmtId="255" fontId="12" fillId="0" borderId="0"/>
    <xf numFmtId="255" fontId="13" fillId="0" borderId="0"/>
    <xf numFmtId="255" fontId="13" fillId="0" borderId="0"/>
    <xf numFmtId="255" fontId="13" fillId="0" borderId="0"/>
    <xf numFmtId="255" fontId="12" fillId="0" borderId="0"/>
    <xf numFmtId="255" fontId="12" fillId="0" borderId="0"/>
    <xf numFmtId="255" fontId="13" fillId="0" borderId="0"/>
    <xf numFmtId="255" fontId="3" fillId="0" borderId="0"/>
    <xf numFmtId="255" fontId="3" fillId="0" borderId="0"/>
    <xf numFmtId="255" fontId="3" fillId="0" borderId="0"/>
    <xf numFmtId="255" fontId="15" fillId="0" borderId="0"/>
    <xf numFmtId="255" fontId="15" fillId="0" borderId="0"/>
    <xf numFmtId="255" fontId="138" fillId="0" borderId="0"/>
    <xf numFmtId="255" fontId="138" fillId="0" borderId="0"/>
    <xf numFmtId="255" fontId="12" fillId="0" borderId="0"/>
    <xf numFmtId="255" fontId="7"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2" fillId="0" borderId="0"/>
    <xf numFmtId="255" fontId="13" fillId="0" borderId="0"/>
    <xf numFmtId="255" fontId="12" fillId="0" borderId="0"/>
    <xf numFmtId="255" fontId="12" fillId="0" borderId="0"/>
    <xf numFmtId="255" fontId="12"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2" fillId="0" borderId="0"/>
    <xf numFmtId="255" fontId="13" fillId="0" borderId="0"/>
    <xf numFmtId="255" fontId="12" fillId="0" borderId="0"/>
    <xf numFmtId="255" fontId="12" fillId="0" borderId="0"/>
    <xf numFmtId="255" fontId="10" fillId="0" borderId="0"/>
    <xf numFmtId="255" fontId="12" fillId="0" borderId="0"/>
    <xf numFmtId="255" fontId="12"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2" fillId="0" borderId="0"/>
    <xf numFmtId="255" fontId="15" fillId="0" borderId="0"/>
    <xf numFmtId="255" fontId="15" fillId="0" borderId="0"/>
    <xf numFmtId="255" fontId="138" fillId="0" borderId="0"/>
    <xf numFmtId="255" fontId="138" fillId="0" borderId="0"/>
    <xf numFmtId="255" fontId="13" fillId="0" borderId="0"/>
    <xf numFmtId="255" fontId="12"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3" fillId="0" borderId="0"/>
    <xf numFmtId="255" fontId="3" fillId="0" borderId="0"/>
    <xf numFmtId="255" fontId="13" fillId="0" borderId="0"/>
    <xf numFmtId="255" fontId="13" fillId="0" borderId="0"/>
    <xf numFmtId="255" fontId="7"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3"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2" fillId="0" borderId="0"/>
    <xf numFmtId="255" fontId="12" fillId="0" borderId="0"/>
    <xf numFmtId="255" fontId="13" fillId="0" borderId="0"/>
    <xf numFmtId="255" fontId="12" fillId="0" borderId="0"/>
    <xf numFmtId="255" fontId="12" fillId="0" borderId="0"/>
    <xf numFmtId="255" fontId="12" fillId="0" borderId="0"/>
    <xf numFmtId="255" fontId="15" fillId="0" borderId="0"/>
    <xf numFmtId="255" fontId="15" fillId="0" borderId="0"/>
    <xf numFmtId="255" fontId="138" fillId="0" borderId="0"/>
    <xf numFmtId="255" fontId="138"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2" fillId="0" borderId="0"/>
    <xf numFmtId="255" fontId="13" fillId="0" borderId="0"/>
    <xf numFmtId="255" fontId="12"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3" fillId="0" borderId="0"/>
    <xf numFmtId="255" fontId="12" fillId="0" borderId="0"/>
    <xf numFmtId="255" fontId="3" fillId="0" borderId="0"/>
    <xf numFmtId="255" fontId="15" fillId="0" borderId="0"/>
    <xf numFmtId="255" fontId="138" fillId="0" borderId="0"/>
    <xf numFmtId="255" fontId="138" fillId="0" borderId="0"/>
    <xf numFmtId="255" fontId="12" fillId="0" borderId="0"/>
    <xf numFmtId="255" fontId="3"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5" fillId="0" borderId="0"/>
    <xf numFmtId="255" fontId="15" fillId="0" borderId="0"/>
    <xf numFmtId="255" fontId="138" fillId="0" borderId="0"/>
    <xf numFmtId="255" fontId="138" fillId="0" borderId="0"/>
    <xf numFmtId="255" fontId="13" fillId="0" borderId="0"/>
    <xf numFmtId="255" fontId="12" fillId="0" borderId="0"/>
    <xf numFmtId="255" fontId="12" fillId="0" borderId="0"/>
    <xf numFmtId="255" fontId="15" fillId="0" borderId="0"/>
    <xf numFmtId="255" fontId="15" fillId="0" borderId="0"/>
    <xf numFmtId="255" fontId="138" fillId="0" borderId="0"/>
    <xf numFmtId="255" fontId="138" fillId="0" borderId="0"/>
    <xf numFmtId="255" fontId="12" fillId="0" borderId="0"/>
    <xf numFmtId="255" fontId="15" fillId="0" borderId="0"/>
    <xf numFmtId="255" fontId="15" fillId="0" borderId="0"/>
    <xf numFmtId="255" fontId="138" fillId="0" borderId="0"/>
    <xf numFmtId="255" fontId="138"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5" fillId="0" borderId="0"/>
    <xf numFmtId="255" fontId="15" fillId="0" borderId="0"/>
    <xf numFmtId="255" fontId="138" fillId="0" borderId="0"/>
    <xf numFmtId="255" fontId="138" fillId="0" borderId="0"/>
    <xf numFmtId="255" fontId="13" fillId="0" borderId="0"/>
    <xf numFmtId="255" fontId="12" fillId="0" borderId="0"/>
    <xf numFmtId="255" fontId="12" fillId="0" borderId="0"/>
    <xf numFmtId="255" fontId="12" fillId="0" borderId="0"/>
    <xf numFmtId="255" fontId="7"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3" fillId="0" borderId="0"/>
    <xf numFmtId="255" fontId="12" fillId="0" borderId="0"/>
    <xf numFmtId="255" fontId="12" fillId="0" borderId="0"/>
    <xf numFmtId="255" fontId="12" fillId="0" borderId="0"/>
    <xf numFmtId="255" fontId="13" fillId="0" borderId="0"/>
    <xf numFmtId="255" fontId="12" fillId="0" borderId="0"/>
    <xf numFmtId="255" fontId="12" fillId="0" borderId="0"/>
    <xf numFmtId="173" fontId="17" fillId="0" borderId="0">
      <protection locked="0"/>
    </xf>
    <xf numFmtId="255" fontId="16" fillId="0" borderId="0">
      <protection locked="0"/>
    </xf>
    <xf numFmtId="255" fontId="140" fillId="0" borderId="0">
      <protection locked="0"/>
    </xf>
    <xf numFmtId="255" fontId="16" fillId="0" borderId="0">
      <protection locked="0"/>
    </xf>
    <xf numFmtId="173" fontId="17" fillId="0" borderId="0">
      <protection locked="0"/>
    </xf>
    <xf numFmtId="255" fontId="16" fillId="0" borderId="0">
      <protection locked="0"/>
    </xf>
    <xf numFmtId="255" fontId="140" fillId="0" borderId="0">
      <protection locked="0"/>
    </xf>
    <xf numFmtId="173" fontId="16" fillId="0" borderId="0">
      <protection locked="0"/>
    </xf>
    <xf numFmtId="173" fontId="17" fillId="0" borderId="0">
      <protection locked="0"/>
    </xf>
    <xf numFmtId="173" fontId="16" fillId="0" borderId="0">
      <protection locked="0"/>
    </xf>
    <xf numFmtId="173" fontId="17" fillId="0" borderId="0">
      <protection locked="0"/>
    </xf>
    <xf numFmtId="173" fontId="16" fillId="0" borderId="0">
      <protection locked="0"/>
    </xf>
    <xf numFmtId="173" fontId="17" fillId="0" borderId="0">
      <protection locked="0"/>
    </xf>
    <xf numFmtId="255" fontId="140" fillId="0" borderId="0">
      <protection locked="0"/>
    </xf>
    <xf numFmtId="255" fontId="16" fillId="0" borderId="10">
      <protection locked="0"/>
    </xf>
    <xf numFmtId="255" fontId="140" fillId="0" borderId="10">
      <protection locked="0"/>
    </xf>
    <xf numFmtId="255" fontId="16" fillId="0" borderId="10">
      <protection locked="0"/>
    </xf>
    <xf numFmtId="255" fontId="17" fillId="0" borderId="10">
      <protection locked="0"/>
    </xf>
    <xf numFmtId="255" fontId="17" fillId="0" borderId="10">
      <protection locked="0"/>
    </xf>
    <xf numFmtId="255" fontId="16" fillId="0" borderId="10">
      <protection locked="0"/>
    </xf>
    <xf numFmtId="255" fontId="140" fillId="0" borderId="10">
      <protection locked="0"/>
    </xf>
    <xf numFmtId="255" fontId="3" fillId="0" borderId="0"/>
    <xf numFmtId="255" fontId="11" fillId="0" borderId="0">
      <protection locked="0"/>
    </xf>
    <xf numFmtId="255" fontId="18" fillId="0" borderId="0">
      <protection locked="0"/>
    </xf>
    <xf numFmtId="255" fontId="18" fillId="0" borderId="0">
      <protection locked="0"/>
    </xf>
    <xf numFmtId="255" fontId="136" fillId="0" borderId="0">
      <protection locked="0"/>
    </xf>
    <xf numFmtId="255" fontId="11" fillId="0" borderId="0">
      <protection locked="0"/>
    </xf>
    <xf numFmtId="255" fontId="18" fillId="0" borderId="0">
      <protection locked="0"/>
    </xf>
    <xf numFmtId="255" fontId="18" fillId="0" borderId="0">
      <protection locked="0"/>
    </xf>
    <xf numFmtId="255" fontId="136" fillId="0" borderId="0">
      <protection locked="0"/>
    </xf>
    <xf numFmtId="255" fontId="141" fillId="0" borderId="0"/>
    <xf numFmtId="255" fontId="16" fillId="0" borderId="10">
      <protection locked="0"/>
    </xf>
    <xf numFmtId="255" fontId="17" fillId="0" borderId="10">
      <protection locked="0"/>
    </xf>
    <xf numFmtId="255" fontId="17"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1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6" fillId="0" borderId="0">
      <protection locked="0"/>
    </xf>
    <xf numFmtId="255" fontId="11" fillId="0" borderId="0">
      <protection locked="0"/>
    </xf>
    <xf numFmtId="255" fontId="11" fillId="0" borderId="0">
      <protection locked="0"/>
    </xf>
    <xf numFmtId="255" fontId="142" fillId="0" borderId="0"/>
    <xf numFmtId="225" fontId="143" fillId="0" borderId="6" applyFont="0" applyFill="0" applyBorder="0" applyAlignment="0" applyProtection="0">
      <alignment horizontal="right"/>
    </xf>
    <xf numFmtId="2" fontId="144" fillId="0" borderId="0" applyNumberFormat="0" applyFill="0" applyBorder="0" applyAlignment="0" applyProtection="0"/>
    <xf numFmtId="2" fontId="145" fillId="0" borderId="0" applyNumberFormat="0" applyFill="0" applyBorder="0" applyAlignment="0" applyProtection="0"/>
    <xf numFmtId="255" fontId="24" fillId="64" borderId="0"/>
    <xf numFmtId="255" fontId="19" fillId="2" borderId="0" applyNumberFormat="0" applyBorder="0" applyAlignment="0" applyProtection="0"/>
    <xf numFmtId="255" fontId="19" fillId="3" borderId="0" applyNumberFormat="0" applyBorder="0" applyAlignment="0" applyProtection="0"/>
    <xf numFmtId="255" fontId="19" fillId="4" borderId="0" applyNumberFormat="0" applyBorder="0" applyAlignment="0" applyProtection="0"/>
    <xf numFmtId="255" fontId="19" fillId="5" borderId="0" applyNumberFormat="0" applyBorder="0" applyAlignment="0" applyProtection="0"/>
    <xf numFmtId="255" fontId="5" fillId="65" borderId="0" applyNumberFormat="0" applyBorder="0" applyAlignment="0" applyProtection="0"/>
    <xf numFmtId="255" fontId="19" fillId="6" borderId="0" applyNumberFormat="0" applyBorder="0" applyAlignment="0" applyProtection="0"/>
    <xf numFmtId="255" fontId="5" fillId="66" borderId="0" applyNumberFormat="0" applyBorder="0" applyAlignment="0" applyProtection="0"/>
    <xf numFmtId="255" fontId="19" fillId="7" borderId="0" applyNumberFormat="0" applyBorder="0" applyAlignment="0" applyProtection="0"/>
    <xf numFmtId="255" fontId="20" fillId="2" borderId="0" applyNumberFormat="0" applyBorder="0" applyAlignment="0" applyProtection="0"/>
    <xf numFmtId="255" fontId="20" fillId="2" borderId="0" applyNumberFormat="0" applyBorder="0" applyAlignment="0" applyProtection="0"/>
    <xf numFmtId="255" fontId="20" fillId="3" borderId="0" applyNumberFormat="0" applyBorder="0" applyAlignment="0" applyProtection="0"/>
    <xf numFmtId="255" fontId="20" fillId="3" borderId="0" applyNumberFormat="0" applyBorder="0" applyAlignment="0" applyProtection="0"/>
    <xf numFmtId="255" fontId="20" fillId="4" borderId="0" applyNumberFormat="0" applyBorder="0" applyAlignment="0" applyProtection="0"/>
    <xf numFmtId="255" fontId="20" fillId="4" borderId="0" applyNumberFormat="0" applyBorder="0" applyAlignment="0" applyProtection="0"/>
    <xf numFmtId="255" fontId="20" fillId="5" borderId="0" applyNumberFormat="0" applyBorder="0" applyAlignment="0" applyProtection="0"/>
    <xf numFmtId="255" fontId="20" fillId="5" borderId="0" applyNumberFormat="0" applyBorder="0" applyAlignment="0" applyProtection="0"/>
    <xf numFmtId="255" fontId="20" fillId="6" borderId="0" applyNumberFormat="0" applyBorder="0" applyAlignment="0" applyProtection="0"/>
    <xf numFmtId="255" fontId="20" fillId="6" borderId="0" applyNumberFormat="0" applyBorder="0" applyAlignment="0" applyProtection="0"/>
    <xf numFmtId="255" fontId="20" fillId="8" borderId="0" applyNumberFormat="0" applyBorder="0" applyAlignment="0" applyProtection="0"/>
    <xf numFmtId="255" fontId="19" fillId="9" borderId="0" applyNumberFormat="0" applyBorder="0" applyAlignment="0" applyProtection="0"/>
    <xf numFmtId="255" fontId="19" fillId="10" borderId="0" applyNumberFormat="0" applyBorder="0" applyAlignment="0" applyProtection="0"/>
    <xf numFmtId="255" fontId="19" fillId="11" borderId="0" applyNumberFormat="0" applyBorder="0" applyAlignment="0" applyProtection="0"/>
    <xf numFmtId="255" fontId="19" fillId="5" borderId="0" applyNumberFormat="0" applyBorder="0" applyAlignment="0" applyProtection="0"/>
    <xf numFmtId="255" fontId="5" fillId="65" borderId="0" applyNumberFormat="0" applyBorder="0" applyAlignment="0" applyProtection="0"/>
    <xf numFmtId="255" fontId="19" fillId="9" borderId="0" applyNumberFormat="0" applyBorder="0" applyAlignment="0" applyProtection="0"/>
    <xf numFmtId="255" fontId="19" fillId="12" borderId="0" applyNumberFormat="0" applyBorder="0" applyAlignment="0" applyProtection="0"/>
    <xf numFmtId="255" fontId="20" fillId="9" borderId="0" applyNumberFormat="0" applyBorder="0" applyAlignment="0" applyProtection="0"/>
    <xf numFmtId="255" fontId="20" fillId="9" borderId="0" applyNumberFormat="0" applyBorder="0" applyAlignment="0" applyProtection="0"/>
    <xf numFmtId="255" fontId="20" fillId="10" borderId="0" applyNumberFormat="0" applyBorder="0" applyAlignment="0" applyProtection="0"/>
    <xf numFmtId="255" fontId="20" fillId="10" borderId="0" applyNumberFormat="0" applyBorder="0" applyAlignment="0" applyProtection="0"/>
    <xf numFmtId="255" fontId="20" fillId="11" borderId="0" applyNumberFormat="0" applyBorder="0" applyAlignment="0" applyProtection="0"/>
    <xf numFmtId="255" fontId="20" fillId="11" borderId="0" applyNumberFormat="0" applyBorder="0" applyAlignment="0" applyProtection="0"/>
    <xf numFmtId="255" fontId="20" fillId="5" borderId="0" applyNumberFormat="0" applyBorder="0" applyAlignment="0" applyProtection="0"/>
    <xf numFmtId="255" fontId="20" fillId="5" borderId="0" applyNumberFormat="0" applyBorder="0" applyAlignment="0" applyProtection="0"/>
    <xf numFmtId="255" fontId="20" fillId="9" borderId="0" applyNumberFormat="0" applyBorder="0" applyAlignment="0" applyProtection="0"/>
    <xf numFmtId="255" fontId="20" fillId="9" borderId="0" applyNumberFormat="0" applyBorder="0" applyAlignment="0" applyProtection="0"/>
    <xf numFmtId="255" fontId="20" fillId="12" borderId="0" applyNumberFormat="0" applyBorder="0" applyAlignment="0" applyProtection="0"/>
    <xf numFmtId="255" fontId="20" fillId="12" borderId="0" applyNumberFormat="0" applyBorder="0" applyAlignment="0" applyProtection="0"/>
    <xf numFmtId="255" fontId="22" fillId="13" borderId="0" applyNumberFormat="0" applyBorder="0" applyAlignment="0" applyProtection="0"/>
    <xf numFmtId="255" fontId="22" fillId="10" borderId="0" applyNumberFormat="0" applyBorder="0" applyAlignment="0" applyProtection="0"/>
    <xf numFmtId="255" fontId="22" fillId="11" borderId="0" applyNumberFormat="0" applyBorder="0" applyAlignment="0" applyProtection="0"/>
    <xf numFmtId="255" fontId="22" fillId="14" borderId="0" applyNumberFormat="0" applyBorder="0" applyAlignment="0" applyProtection="0"/>
    <xf numFmtId="255" fontId="22" fillId="15" borderId="0" applyNumberFormat="0" applyBorder="0" applyAlignment="0" applyProtection="0"/>
    <xf numFmtId="255" fontId="21" fillId="67" borderId="0" applyNumberFormat="0" applyBorder="0" applyAlignment="0" applyProtection="0"/>
    <xf numFmtId="255" fontId="22" fillId="16" borderId="0" applyNumberFormat="0" applyBorder="0" applyAlignment="0" applyProtection="0"/>
    <xf numFmtId="255" fontId="23" fillId="13" borderId="0" applyNumberFormat="0" applyBorder="0" applyAlignment="0" applyProtection="0"/>
    <xf numFmtId="255" fontId="23" fillId="13" borderId="0" applyNumberFormat="0" applyBorder="0" applyAlignment="0" applyProtection="0"/>
    <xf numFmtId="255" fontId="23" fillId="10" borderId="0" applyNumberFormat="0" applyBorder="0" applyAlignment="0" applyProtection="0"/>
    <xf numFmtId="255" fontId="23" fillId="10" borderId="0" applyNumberFormat="0" applyBorder="0" applyAlignment="0" applyProtection="0"/>
    <xf numFmtId="255" fontId="23" fillId="11" borderId="0" applyNumberFormat="0" applyBorder="0" applyAlignment="0" applyProtection="0"/>
    <xf numFmtId="255" fontId="23" fillId="11" borderId="0" applyNumberFormat="0" applyBorder="0" applyAlignment="0" applyProtection="0"/>
    <xf numFmtId="255" fontId="23" fillId="14" borderId="0" applyNumberFormat="0" applyBorder="0" applyAlignment="0" applyProtection="0"/>
    <xf numFmtId="255" fontId="23" fillId="14" borderId="0" applyNumberFormat="0" applyBorder="0" applyAlignment="0" applyProtection="0"/>
    <xf numFmtId="255" fontId="23" fillId="15" borderId="0" applyNumberFormat="0" applyBorder="0" applyAlignment="0" applyProtection="0"/>
    <xf numFmtId="255" fontId="23" fillId="15" borderId="0" applyNumberFormat="0" applyBorder="0" applyAlignment="0" applyProtection="0"/>
    <xf numFmtId="255" fontId="23" fillId="16" borderId="0" applyNumberFormat="0" applyBorder="0" applyAlignment="0" applyProtection="0"/>
    <xf numFmtId="255" fontId="23" fillId="16" borderId="0" applyNumberFormat="0" applyBorder="0" applyAlignment="0" applyProtection="0"/>
    <xf numFmtId="255" fontId="74" fillId="0" borderId="0">
      <alignment horizontal="right"/>
    </xf>
    <xf numFmtId="224" fontId="134" fillId="0" borderId="0">
      <protection locked="0"/>
    </xf>
    <xf numFmtId="224" fontId="134" fillId="0" borderId="0">
      <protection locked="0"/>
    </xf>
    <xf numFmtId="255" fontId="5" fillId="18" borderId="0" applyNumberFormat="0" applyBorder="0" applyAlignment="0" applyProtection="0"/>
    <xf numFmtId="255" fontId="5" fillId="19" borderId="0" applyNumberFormat="0" applyBorder="0" applyAlignment="0" applyProtection="0"/>
    <xf numFmtId="255" fontId="21" fillId="20" borderId="0" applyNumberFormat="0" applyBorder="0" applyAlignment="0" applyProtection="0"/>
    <xf numFmtId="255" fontId="22" fillId="17" borderId="0" applyNumberFormat="0" applyBorder="0" applyAlignment="0" applyProtection="0"/>
    <xf numFmtId="255" fontId="21" fillId="68" borderId="0" applyNumberFormat="0" applyBorder="0" applyAlignment="0" applyProtection="0"/>
    <xf numFmtId="255" fontId="21" fillId="68" borderId="0" applyNumberFormat="0" applyBorder="0" applyAlignment="0" applyProtection="0"/>
    <xf numFmtId="255" fontId="21" fillId="68" borderId="0" applyNumberFormat="0" applyBorder="0" applyAlignment="0" applyProtection="0"/>
    <xf numFmtId="255" fontId="5" fillId="22" borderId="0" applyNumberFormat="0" applyBorder="0" applyAlignment="0" applyProtection="0"/>
    <xf numFmtId="255" fontId="5" fillId="23" borderId="0" applyNumberFormat="0" applyBorder="0" applyAlignment="0" applyProtection="0"/>
    <xf numFmtId="255" fontId="21" fillId="23" borderId="0" applyNumberFormat="0" applyBorder="0" applyAlignment="0" applyProtection="0"/>
    <xf numFmtId="255" fontId="22" fillId="21" borderId="0" applyNumberFormat="0" applyBorder="0" applyAlignment="0" applyProtection="0"/>
    <xf numFmtId="255" fontId="21" fillId="69" borderId="0" applyNumberFormat="0" applyBorder="0" applyAlignment="0" applyProtection="0"/>
    <xf numFmtId="255" fontId="21" fillId="69" borderId="0" applyNumberFormat="0" applyBorder="0" applyAlignment="0" applyProtection="0"/>
    <xf numFmtId="255" fontId="21" fillId="70" borderId="0" applyNumberFormat="0" applyBorder="0" applyAlignment="0" applyProtection="0"/>
    <xf numFmtId="255" fontId="5" fillId="25" borderId="0" applyNumberFormat="0" applyBorder="0" applyAlignment="0" applyProtection="0"/>
    <xf numFmtId="255" fontId="5" fillId="26" borderId="0" applyNumberFormat="0" applyBorder="0" applyAlignment="0" applyProtection="0"/>
    <xf numFmtId="255" fontId="21" fillId="26" borderId="0" applyNumberFormat="0" applyBorder="0" applyAlignment="0" applyProtection="0"/>
    <xf numFmtId="255" fontId="22" fillId="24" borderId="0" applyNumberFormat="0" applyBorder="0" applyAlignment="0" applyProtection="0"/>
    <xf numFmtId="255" fontId="21" fillId="71" borderId="0" applyNumberFormat="0" applyBorder="0" applyAlignment="0" applyProtection="0"/>
    <xf numFmtId="255" fontId="21" fillId="71" borderId="0" applyNumberFormat="0" applyBorder="0" applyAlignment="0" applyProtection="0"/>
    <xf numFmtId="255" fontId="21" fillId="71" borderId="0" applyNumberFormat="0" applyBorder="0" applyAlignment="0" applyProtection="0"/>
    <xf numFmtId="255" fontId="5" fillId="27" borderId="0" applyNumberFormat="0" applyBorder="0" applyAlignment="0" applyProtection="0"/>
    <xf numFmtId="255" fontId="5" fillId="27" borderId="0" applyNumberFormat="0" applyBorder="0" applyAlignment="0" applyProtection="0"/>
    <xf numFmtId="255" fontId="21" fillId="19" borderId="0" applyNumberFormat="0" applyBorder="0" applyAlignment="0" applyProtection="0"/>
    <xf numFmtId="255" fontId="22" fillId="14" borderId="0" applyNumberFormat="0" applyBorder="0" applyAlignment="0" applyProtection="0"/>
    <xf numFmtId="255" fontId="21" fillId="72" borderId="0" applyNumberFormat="0" applyBorder="0" applyAlignment="0" applyProtection="0"/>
    <xf numFmtId="255" fontId="21" fillId="72" borderId="0" applyNumberFormat="0" applyBorder="0" applyAlignment="0" applyProtection="0"/>
    <xf numFmtId="255" fontId="21" fillId="72" borderId="0" applyNumberFormat="0" applyBorder="0" applyAlignment="0" applyProtection="0"/>
    <xf numFmtId="255" fontId="5" fillId="28" borderId="0" applyNumberFormat="0" applyBorder="0" applyAlignment="0" applyProtection="0"/>
    <xf numFmtId="255" fontId="5" fillId="29" borderId="0" applyNumberFormat="0" applyBorder="0" applyAlignment="0" applyProtection="0"/>
    <xf numFmtId="255" fontId="21" fillId="20" borderId="0" applyNumberFormat="0" applyBorder="0" applyAlignment="0" applyProtection="0"/>
    <xf numFmtId="255" fontId="22" fillId="15" borderId="0" applyNumberFormat="0" applyBorder="0" applyAlignment="0" applyProtection="0"/>
    <xf numFmtId="255" fontId="21" fillId="73" borderId="0" applyNumberFormat="0" applyBorder="0" applyAlignment="0" applyProtection="0"/>
    <xf numFmtId="255" fontId="21" fillId="73" borderId="0" applyNumberFormat="0" applyBorder="0" applyAlignment="0" applyProtection="0"/>
    <xf numFmtId="255" fontId="21" fillId="67" borderId="0" applyNumberFormat="0" applyBorder="0" applyAlignment="0" applyProtection="0"/>
    <xf numFmtId="255" fontId="5" fillId="31" borderId="0" applyNumberFormat="0" applyBorder="0" applyAlignment="0" applyProtection="0"/>
    <xf numFmtId="255" fontId="5" fillId="32" borderId="0" applyNumberFormat="0" applyBorder="0" applyAlignment="0" applyProtection="0"/>
    <xf numFmtId="255" fontId="21" fillId="33" borderId="0" applyNumberFormat="0" applyBorder="0" applyAlignment="0" applyProtection="0"/>
    <xf numFmtId="255" fontId="22" fillId="30" borderId="0" applyNumberFormat="0" applyBorder="0" applyAlignment="0" applyProtection="0"/>
    <xf numFmtId="255" fontId="21" fillId="74" borderId="0" applyNumberFormat="0" applyBorder="0" applyAlignment="0" applyProtection="0"/>
    <xf numFmtId="255" fontId="21" fillId="74" borderId="0" applyNumberFormat="0" applyBorder="0" applyAlignment="0" applyProtection="0"/>
    <xf numFmtId="255" fontId="21" fillId="75" borderId="0" applyNumberFormat="0" applyBorder="0" applyAlignment="0" applyProtection="0"/>
    <xf numFmtId="255" fontId="25" fillId="0" borderId="0" applyNumberFormat="0" applyFill="0" applyBorder="0" applyAlignment="0" applyProtection="0">
      <alignment vertical="top"/>
      <protection locked="0"/>
    </xf>
    <xf numFmtId="255" fontId="27" fillId="3" borderId="0" applyNumberFormat="0" applyBorder="0" applyAlignment="0" applyProtection="0"/>
    <xf numFmtId="255" fontId="33" fillId="26" borderId="0"/>
    <xf numFmtId="255" fontId="28" fillId="26" borderId="0"/>
    <xf numFmtId="255" fontId="33" fillId="26" borderId="0"/>
    <xf numFmtId="255" fontId="146" fillId="26" borderId="0"/>
    <xf numFmtId="255" fontId="8" fillId="26" borderId="0"/>
    <xf numFmtId="255" fontId="147" fillId="26" borderId="0"/>
    <xf numFmtId="255" fontId="148" fillId="0" borderId="0" applyNumberFormat="0" applyFill="0" applyBorder="0" applyAlignment="0" applyProtection="0"/>
    <xf numFmtId="255" fontId="149" fillId="0" borderId="0"/>
    <xf numFmtId="226" fontId="150" fillId="0" borderId="0">
      <alignment horizontal="right"/>
    </xf>
    <xf numFmtId="227" fontId="150" fillId="0" borderId="0">
      <alignment horizontal="right" vertical="center"/>
    </xf>
    <xf numFmtId="226" fontId="150" fillId="0" borderId="0">
      <alignment horizontal="right" vertical="center"/>
    </xf>
    <xf numFmtId="255" fontId="52" fillId="0" borderId="0">
      <alignment vertical="center"/>
    </xf>
    <xf numFmtId="255" fontId="151" fillId="0" borderId="0">
      <alignment horizontal="left"/>
    </xf>
    <xf numFmtId="228" fontId="152" fillId="76" borderId="0">
      <alignment horizontal="right" vertical="center"/>
    </xf>
    <xf numFmtId="229" fontId="152" fillId="76" borderId="0">
      <alignment horizontal="right"/>
    </xf>
    <xf numFmtId="230" fontId="152" fillId="0" borderId="0">
      <alignment horizontal="right" vertical="center"/>
    </xf>
    <xf numFmtId="255" fontId="85" fillId="0" borderId="0" applyFill="0" applyBorder="0" applyAlignment="0"/>
    <xf numFmtId="218" fontId="31" fillId="0" borderId="0" applyFill="0" applyBorder="0" applyAlignment="0"/>
    <xf numFmtId="182" fontId="15" fillId="0" borderId="0" applyFill="0" applyBorder="0" applyAlignment="0"/>
    <xf numFmtId="182" fontId="12" fillId="0" borderId="0" applyFill="0" applyBorder="0" applyAlignment="0"/>
    <xf numFmtId="184" fontId="31" fillId="0" borderId="0" applyFill="0" applyBorder="0" applyAlignment="0"/>
    <xf numFmtId="182" fontId="33" fillId="0" borderId="0" applyFill="0" applyBorder="0" applyAlignment="0"/>
    <xf numFmtId="187" fontId="33" fillId="0" borderId="0" applyFill="0" applyBorder="0" applyAlignment="0"/>
    <xf numFmtId="181" fontId="31" fillId="0" borderId="0" applyFill="0" applyBorder="0" applyAlignment="0"/>
    <xf numFmtId="188" fontId="15" fillId="0" borderId="0" applyFill="0" applyBorder="0" applyAlignment="0"/>
    <xf numFmtId="188" fontId="12" fillId="0" borderId="0" applyFill="0" applyBorder="0" applyAlignment="0"/>
    <xf numFmtId="192" fontId="33" fillId="0" borderId="0" applyFill="0" applyBorder="0" applyAlignment="0"/>
    <xf numFmtId="189" fontId="15" fillId="0" borderId="0" applyFill="0" applyBorder="0" applyAlignment="0"/>
    <xf numFmtId="189" fontId="12" fillId="0" borderId="0" applyFill="0" applyBorder="0" applyAlignment="0"/>
    <xf numFmtId="218" fontId="31" fillId="0" borderId="0" applyFill="0" applyBorder="0" applyAlignment="0"/>
    <xf numFmtId="182" fontId="15" fillId="0" borderId="0" applyFill="0" applyBorder="0" applyAlignment="0"/>
    <xf numFmtId="182" fontId="12" fillId="0" borderId="0" applyFill="0" applyBorder="0" applyAlignment="0"/>
    <xf numFmtId="255" fontId="35" fillId="8" borderId="11" applyNumberFormat="0" applyAlignment="0" applyProtection="0"/>
    <xf numFmtId="255" fontId="153" fillId="0" borderId="0" applyFill="0" applyBorder="0" applyProtection="0">
      <alignment horizontal="center"/>
      <protection locked="0"/>
    </xf>
    <xf numFmtId="231" fontId="7" fillId="77" borderId="33">
      <alignment vertical="center"/>
    </xf>
    <xf numFmtId="255" fontId="37" fillId="35" borderId="13" applyNumberFormat="0" applyAlignment="0" applyProtection="0"/>
    <xf numFmtId="255" fontId="154" fillId="0" borderId="3">
      <alignment horizontal="center"/>
    </xf>
    <xf numFmtId="255" fontId="38" fillId="0" borderId="1">
      <alignment horizontal="left" wrapText="1"/>
    </xf>
    <xf numFmtId="255" fontId="155" fillId="0" borderId="1">
      <alignment horizontal="left" wrapText="1"/>
    </xf>
    <xf numFmtId="232" fontId="3"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156" fillId="0" borderId="0" applyFont="0" applyFill="0" applyBorder="0" applyAlignment="0" applyProtection="0"/>
    <xf numFmtId="181" fontId="31" fillId="0" borderId="0" applyFont="0" applyFill="0" applyBorder="0" applyAlignment="0" applyProtection="0"/>
    <xf numFmtId="188" fontId="15" fillId="0" borderId="0" applyFont="0" applyFill="0" applyBorder="0" applyAlignment="0" applyProtection="0"/>
    <xf numFmtId="233" fontId="135" fillId="0" borderId="0" applyFont="0" applyFill="0" applyBorder="0" applyAlignment="0" applyProtection="0">
      <alignment horizontal="center"/>
    </xf>
    <xf numFmtId="234" fontId="157" fillId="0" borderId="0" applyFont="0" applyFill="0" applyBorder="0" applyAlignment="0" applyProtection="0"/>
    <xf numFmtId="235" fontId="158" fillId="0" borderId="0" applyFont="0" applyFill="0" applyBorder="0" applyAlignment="0" applyProtection="0"/>
    <xf numFmtId="236" fontId="159" fillId="0" borderId="0" applyFont="0" applyFill="0" applyBorder="0" applyAlignment="0" applyProtection="0"/>
    <xf numFmtId="237" fontId="158" fillId="0" borderId="0" applyFont="0" applyFill="0" applyBorder="0" applyAlignment="0" applyProtection="0"/>
    <xf numFmtId="238" fontId="159" fillId="0" borderId="0" applyFont="0" applyFill="0" applyBorder="0" applyAlignment="0" applyProtection="0"/>
    <xf numFmtId="239" fontId="158" fillId="0" borderId="0" applyFont="0" applyFill="0" applyBorder="0" applyAlignment="0" applyProtection="0"/>
    <xf numFmtId="165" fontId="8" fillId="0" borderId="0" applyFont="0" applyFill="0" applyBorder="0" applyAlignment="0" applyProtection="0"/>
    <xf numFmtId="165" fontId="156" fillId="0" borderId="0" applyFont="0" applyFill="0" applyBorder="0" applyAlignment="0" applyProtection="0"/>
    <xf numFmtId="165" fontId="156"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220" fontId="8" fillId="0" borderId="0" applyFont="0" applyFill="0" applyBorder="0" applyAlignment="0" applyProtection="0"/>
    <xf numFmtId="165" fontId="8"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56" fillId="0" borderId="0" applyFont="0" applyFill="0" applyBorder="0" applyAlignment="0" applyProtection="0"/>
    <xf numFmtId="165" fontId="156" fillId="0" borderId="0" applyFont="0" applyFill="0" applyBorder="0" applyAlignment="0" applyProtection="0"/>
    <xf numFmtId="255" fontId="160" fillId="0" borderId="0" applyNumberFormat="0" applyFill="0" applyBorder="0" applyAlignment="0" applyProtection="0"/>
    <xf numFmtId="255" fontId="161" fillId="0" borderId="0" applyNumberFormat="0" applyAlignment="0">
      <alignment horizontal="left"/>
    </xf>
    <xf numFmtId="240" fontId="162" fillId="0" borderId="0" applyFill="0" applyBorder="0" applyProtection="0"/>
    <xf numFmtId="241" fontId="157" fillId="0" borderId="0" applyFont="0" applyFill="0" applyBorder="0" applyAlignment="0" applyProtection="0"/>
    <xf numFmtId="242" fontId="42" fillId="0" borderId="0" applyFill="0" applyBorder="0" applyProtection="0"/>
    <xf numFmtId="242" fontId="42" fillId="0" borderId="32" applyFill="0" applyProtection="0"/>
    <xf numFmtId="242" fontId="42" fillId="0" borderId="10" applyFill="0" applyProtection="0"/>
    <xf numFmtId="243" fontId="3" fillId="0" borderId="0" applyFont="0" applyFill="0" applyBorder="0" applyAlignment="0" applyProtection="0"/>
    <xf numFmtId="244" fontId="5" fillId="0" borderId="0" applyFill="0" applyBorder="0" applyAlignment="0" applyProtection="0"/>
    <xf numFmtId="218" fontId="31" fillId="0" borderId="0" applyFont="0" applyFill="0" applyBorder="0" applyAlignment="0" applyProtection="0"/>
    <xf numFmtId="182" fontId="15" fillId="0" borderId="0" applyFont="0" applyFill="0" applyBorder="0" applyAlignment="0" applyProtection="0"/>
    <xf numFmtId="245" fontId="159" fillId="0" borderId="0" applyFont="0" applyFill="0" applyBorder="0" applyAlignment="0" applyProtection="0"/>
    <xf numFmtId="246" fontId="158" fillId="0" borderId="0" applyFont="0" applyFill="0" applyBorder="0" applyAlignment="0" applyProtection="0"/>
    <xf numFmtId="247" fontId="159" fillId="0" borderId="0" applyFont="0" applyFill="0" applyBorder="0" applyAlignment="0" applyProtection="0"/>
    <xf numFmtId="248" fontId="158" fillId="0" borderId="0" applyFont="0" applyFill="0" applyBorder="0" applyAlignment="0" applyProtection="0"/>
    <xf numFmtId="249" fontId="159" fillId="0" borderId="0" applyFont="0" applyFill="0" applyBorder="0" applyAlignment="0" applyProtection="0"/>
    <xf numFmtId="250" fontId="15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37" fontId="163" fillId="0" borderId="34" applyFont="0" applyFill="0" applyBorder="0">
      <protection locked="0"/>
    </xf>
    <xf numFmtId="255" fontId="33" fillId="25" borderId="0"/>
    <xf numFmtId="255" fontId="28" fillId="25" borderId="0"/>
    <xf numFmtId="255" fontId="33" fillId="25" borderId="0"/>
    <xf numFmtId="255" fontId="146" fillId="25" borderId="0"/>
    <xf numFmtId="255" fontId="8" fillId="37" borderId="0"/>
    <xf numFmtId="255" fontId="147" fillId="37" borderId="0"/>
    <xf numFmtId="251" fontId="5" fillId="0" borderId="0" applyFill="0" applyBorder="0" applyAlignment="0" applyProtection="0"/>
    <xf numFmtId="252" fontId="5" fillId="0" borderId="0" applyFill="0" applyBorder="0" applyAlignment="0" applyProtection="0"/>
    <xf numFmtId="255" fontId="3" fillId="38" borderId="0" applyFont="0" applyFill="0" applyBorder="0" applyAlignment="0" applyProtection="0"/>
    <xf numFmtId="194" fontId="42" fillId="0" borderId="32" applyFill="0" applyProtection="0"/>
    <xf numFmtId="194" fontId="42" fillId="0" borderId="10" applyFill="0" applyProtection="0"/>
    <xf numFmtId="38" fontId="24" fillId="0" borderId="35">
      <alignment vertical="center"/>
    </xf>
    <xf numFmtId="38" fontId="24" fillId="0" borderId="35">
      <alignment vertical="center"/>
    </xf>
    <xf numFmtId="253" fontId="164" fillId="0" borderId="0" applyFont="0" applyFill="0" applyBorder="0" applyAlignment="0" applyProtection="0"/>
    <xf numFmtId="254" fontId="164" fillId="0" borderId="0" applyFont="0" applyFill="0" applyBorder="0" applyAlignment="0" applyProtection="0"/>
    <xf numFmtId="255" fontId="6" fillId="0" borderId="0" applyNumberFormat="0" applyFill="0" applyBorder="0" applyAlignment="0" applyProtection="0"/>
    <xf numFmtId="255" fontId="44" fillId="39" borderId="0" applyNumberFormat="0" applyBorder="0" applyAlignment="0" applyProtection="0"/>
    <xf numFmtId="255" fontId="44" fillId="40" borderId="0" applyNumberFormat="0" applyBorder="0" applyAlignment="0" applyProtection="0"/>
    <xf numFmtId="255" fontId="44" fillId="41" borderId="0" applyNumberFormat="0" applyBorder="0" applyAlignment="0" applyProtection="0"/>
    <xf numFmtId="181" fontId="31" fillId="0" borderId="0" applyFill="0" applyBorder="0" applyAlignment="0"/>
    <xf numFmtId="188" fontId="15" fillId="0" borderId="0" applyFill="0" applyBorder="0" applyAlignment="0"/>
    <xf numFmtId="188" fontId="12" fillId="0" borderId="0" applyFill="0" applyBorder="0" applyAlignment="0"/>
    <xf numFmtId="218" fontId="31" fillId="0" borderId="0" applyFill="0" applyBorder="0" applyAlignment="0"/>
    <xf numFmtId="182" fontId="15" fillId="0" borderId="0" applyFill="0" applyBorder="0" applyAlignment="0"/>
    <xf numFmtId="182" fontId="12" fillId="0" borderId="0" applyFill="0" applyBorder="0" applyAlignment="0"/>
    <xf numFmtId="181" fontId="31" fillId="0" borderId="0" applyFill="0" applyBorder="0" applyAlignment="0"/>
    <xf numFmtId="188" fontId="15" fillId="0" borderId="0" applyFill="0" applyBorder="0" applyAlignment="0"/>
    <xf numFmtId="188" fontId="12" fillId="0" borderId="0" applyFill="0" applyBorder="0" applyAlignment="0"/>
    <xf numFmtId="192" fontId="33" fillId="0" borderId="0" applyFill="0" applyBorder="0" applyAlignment="0"/>
    <xf numFmtId="189" fontId="15" fillId="0" borderId="0" applyFill="0" applyBorder="0" applyAlignment="0"/>
    <xf numFmtId="189" fontId="12" fillId="0" borderId="0" applyFill="0" applyBorder="0" applyAlignment="0"/>
    <xf numFmtId="218" fontId="31" fillId="0" borderId="0" applyFill="0" applyBorder="0" applyAlignment="0"/>
    <xf numFmtId="182" fontId="15" fillId="0" borderId="0" applyFill="0" applyBorder="0" applyAlignment="0"/>
    <xf numFmtId="182" fontId="12" fillId="0" borderId="0" applyFill="0" applyBorder="0" applyAlignment="0"/>
    <xf numFmtId="255" fontId="165" fillId="0" borderId="0" applyNumberFormat="0" applyAlignment="0">
      <alignment horizontal="left"/>
    </xf>
    <xf numFmtId="255" fontId="166" fillId="0" borderId="0" applyFont="0" applyFill="0" applyBorder="0" applyAlignment="0" applyProtection="0"/>
    <xf numFmtId="256" fontId="166" fillId="0" borderId="0">
      <alignment horizontal="right"/>
    </xf>
    <xf numFmtId="10" fontId="8" fillId="43" borderId="1" applyNumberFormat="0" applyFill="0" applyBorder="0" applyAlignment="0" applyProtection="0">
      <protection locked="0"/>
    </xf>
    <xf numFmtId="255" fontId="167" fillId="0" borderId="0">
      <alignment vertical="center"/>
    </xf>
    <xf numFmtId="255" fontId="39" fillId="0" borderId="0" applyNumberFormat="0" applyFont="0" applyBorder="0" applyAlignment="0"/>
    <xf numFmtId="255" fontId="51" fillId="4" borderId="0" applyNumberFormat="0" applyBorder="0" applyAlignment="0" applyProtection="0"/>
    <xf numFmtId="255" fontId="52" fillId="78" borderId="0" applyNumberFormat="0" applyBorder="0" applyAlignment="0" applyProtection="0"/>
    <xf numFmtId="255" fontId="53" fillId="0" borderId="36" applyNumberFormat="0" applyAlignment="0" applyProtection="0"/>
    <xf numFmtId="255" fontId="57" fillId="0" borderId="17" applyNumberFormat="0" applyAlignment="0" applyProtection="0">
      <alignment horizontal="left" vertical="center"/>
    </xf>
    <xf numFmtId="255" fontId="53" fillId="0" borderId="37">
      <alignment horizontal="left" vertical="center"/>
    </xf>
    <xf numFmtId="255" fontId="57" fillId="0" borderId="2">
      <alignment horizontal="left" vertical="center"/>
    </xf>
    <xf numFmtId="14" fontId="38" fillId="79" borderId="38">
      <alignment horizontal="center" vertical="center" wrapText="1"/>
    </xf>
    <xf numFmtId="14" fontId="38" fillId="66" borderId="38">
      <alignment horizontal="center" vertical="center" wrapText="1"/>
    </xf>
    <xf numFmtId="255" fontId="153" fillId="0" borderId="0" applyFill="0" applyAlignment="0" applyProtection="0">
      <protection locked="0"/>
    </xf>
    <xf numFmtId="255" fontId="153" fillId="0" borderId="31" applyFill="0" applyAlignment="0" applyProtection="0">
      <protection locked="0"/>
    </xf>
    <xf numFmtId="255" fontId="168" fillId="0" borderId="0" applyNumberFormat="0" applyFill="0" applyBorder="0" applyAlignment="0" applyProtection="0"/>
    <xf numFmtId="224" fontId="133" fillId="0" borderId="0">
      <protection locked="0"/>
    </xf>
    <xf numFmtId="224" fontId="134" fillId="0" borderId="0">
      <protection locked="0"/>
    </xf>
    <xf numFmtId="255" fontId="52" fillId="80" borderId="0" applyNumberFormat="0" applyBorder="0" applyAlignment="0" applyProtection="0"/>
    <xf numFmtId="197" fontId="3" fillId="46" borderId="1" applyNumberFormat="0" applyFont="0" applyAlignment="0">
      <protection locked="0"/>
    </xf>
    <xf numFmtId="255" fontId="5" fillId="81" borderId="24" applyNumberFormat="0" applyAlignment="0">
      <protection locked="0"/>
    </xf>
    <xf numFmtId="255" fontId="5" fillId="81" borderId="24" applyNumberFormat="0" applyAlignment="0">
      <protection locked="0"/>
    </xf>
    <xf numFmtId="255" fontId="5" fillId="81" borderId="24" applyNumberFormat="0" applyAlignment="0">
      <protection locked="0"/>
    </xf>
    <xf numFmtId="255" fontId="7" fillId="81" borderId="24" applyNumberFormat="0" applyAlignment="0">
      <protection locked="0"/>
    </xf>
    <xf numFmtId="255" fontId="7" fillId="81" borderId="24" applyNumberFormat="0" applyAlignment="0">
      <protection locked="0"/>
    </xf>
    <xf numFmtId="255" fontId="7" fillId="81" borderId="24" applyNumberFormat="0" applyAlignment="0">
      <protection locked="0"/>
    </xf>
    <xf numFmtId="255" fontId="7" fillId="81" borderId="24" applyNumberFormat="0" applyAlignment="0">
      <protection locked="0"/>
    </xf>
    <xf numFmtId="255" fontId="169" fillId="0" borderId="1"/>
    <xf numFmtId="40" fontId="170" fillId="0" borderId="0">
      <protection locked="0"/>
    </xf>
    <xf numFmtId="1" fontId="171" fillId="0" borderId="0">
      <alignment horizontal="center"/>
      <protection locked="0"/>
    </xf>
    <xf numFmtId="257" fontId="85" fillId="0" borderId="0" applyFont="0" applyFill="0" applyBorder="0" applyAlignment="0" applyProtection="0"/>
    <xf numFmtId="258" fontId="172" fillId="0" borderId="0" applyFont="0" applyFill="0" applyBorder="0" applyAlignment="0" applyProtection="0"/>
    <xf numFmtId="255" fontId="62" fillId="0" borderId="0" applyNumberFormat="0" applyFill="0" applyBorder="0" applyAlignment="0" applyProtection="0">
      <alignment vertical="top"/>
      <protection locked="0"/>
    </xf>
    <xf numFmtId="255" fontId="63" fillId="0" borderId="0">
      <alignment vertical="center"/>
    </xf>
    <xf numFmtId="255" fontId="66" fillId="0" borderId="0" applyProtection="0">
      <alignment vertical="center"/>
      <protection locked="0"/>
    </xf>
    <xf numFmtId="255" fontId="66" fillId="0" borderId="0" applyProtection="0">
      <alignment vertical="center"/>
      <protection locked="0"/>
    </xf>
    <xf numFmtId="255" fontId="173" fillId="0" borderId="0" applyProtection="0">
      <alignment vertical="center"/>
      <protection locked="0"/>
    </xf>
    <xf numFmtId="255" fontId="65" fillId="0" borderId="0" applyProtection="0">
      <alignment vertical="center"/>
      <protection locked="0"/>
    </xf>
    <xf numFmtId="255" fontId="66" fillId="0" borderId="0" applyNumberFormat="0" applyProtection="0">
      <alignment vertical="top"/>
      <protection locked="0"/>
    </xf>
    <xf numFmtId="255" fontId="66" fillId="0" borderId="0" applyNumberFormat="0" applyProtection="0">
      <alignment vertical="top"/>
      <protection locked="0"/>
    </xf>
    <xf numFmtId="255" fontId="173" fillId="0" borderId="0" applyNumberFormat="0" applyProtection="0">
      <alignment vertical="top"/>
      <protection locked="0"/>
    </xf>
    <xf numFmtId="255" fontId="65" fillId="0" borderId="0" applyNumberFormat="0" applyProtection="0">
      <alignment vertical="top"/>
      <protection locked="0"/>
    </xf>
    <xf numFmtId="255" fontId="68" fillId="0" borderId="22" applyAlignment="0"/>
    <xf numFmtId="255" fontId="68" fillId="0" borderId="22" applyAlignment="0"/>
    <xf numFmtId="255" fontId="174" fillId="0" borderId="22" applyAlignment="0"/>
    <xf numFmtId="255" fontId="67" fillId="0" borderId="22" applyAlignment="0"/>
    <xf numFmtId="38" fontId="175" fillId="0" borderId="0"/>
    <xf numFmtId="38" fontId="176" fillId="0" borderId="0"/>
    <xf numFmtId="38" fontId="177" fillId="0" borderId="0"/>
    <xf numFmtId="38" fontId="178" fillId="0" borderId="0"/>
    <xf numFmtId="255" fontId="157" fillId="0" borderId="0"/>
    <xf numFmtId="255" fontId="157" fillId="0" borderId="0"/>
    <xf numFmtId="255" fontId="166" fillId="0" borderId="0"/>
    <xf numFmtId="181" fontId="31" fillId="0" borderId="0" applyFill="0" applyBorder="0" applyAlignment="0"/>
    <xf numFmtId="188" fontId="15" fillId="0" borderId="0" applyFill="0" applyBorder="0" applyAlignment="0"/>
    <xf numFmtId="188" fontId="12" fillId="0" borderId="0" applyFill="0" applyBorder="0" applyAlignment="0"/>
    <xf numFmtId="218" fontId="31" fillId="0" borderId="0" applyFill="0" applyBorder="0" applyAlignment="0"/>
    <xf numFmtId="182" fontId="15" fillId="0" borderId="0" applyFill="0" applyBorder="0" applyAlignment="0"/>
    <xf numFmtId="182" fontId="12" fillId="0" borderId="0" applyFill="0" applyBorder="0" applyAlignment="0"/>
    <xf numFmtId="181" fontId="31" fillId="0" borderId="0" applyFill="0" applyBorder="0" applyAlignment="0"/>
    <xf numFmtId="188" fontId="15" fillId="0" borderId="0" applyFill="0" applyBorder="0" applyAlignment="0"/>
    <xf numFmtId="188" fontId="12" fillId="0" borderId="0" applyFill="0" applyBorder="0" applyAlignment="0"/>
    <xf numFmtId="192" fontId="33" fillId="0" borderId="0" applyFill="0" applyBorder="0" applyAlignment="0"/>
    <xf numFmtId="189" fontId="15" fillId="0" borderId="0" applyFill="0" applyBorder="0" applyAlignment="0"/>
    <xf numFmtId="189" fontId="12" fillId="0" borderId="0" applyFill="0" applyBorder="0" applyAlignment="0"/>
    <xf numFmtId="218" fontId="31" fillId="0" borderId="0" applyFill="0" applyBorder="0" applyAlignment="0"/>
    <xf numFmtId="182" fontId="15" fillId="0" borderId="0" applyFill="0" applyBorder="0" applyAlignment="0"/>
    <xf numFmtId="182" fontId="12" fillId="0" borderId="0" applyFill="0" applyBorder="0" applyAlignment="0"/>
    <xf numFmtId="255" fontId="8" fillId="0" borderId="24" applyNumberFormat="0" applyFont="0" applyFill="0" applyAlignment="0" applyProtection="0"/>
    <xf numFmtId="259" fontId="3" fillId="0" borderId="0" applyFont="0" applyFill="0" applyBorder="0" applyAlignment="0" applyProtection="0"/>
    <xf numFmtId="260" fontId="3" fillId="0" borderId="0" applyFont="0" applyFill="0" applyBorder="0" applyAlignment="0" applyProtection="0"/>
    <xf numFmtId="174" fontId="3" fillId="0" borderId="0" applyFont="0" applyFill="0" applyBorder="0" applyAlignment="0" applyProtection="0"/>
    <xf numFmtId="176" fontId="3" fillId="0" borderId="0" applyFont="0" applyFill="0" applyBorder="0" applyAlignment="0" applyProtection="0"/>
    <xf numFmtId="200" fontId="3" fillId="0" borderId="0" applyFont="0" applyFill="0" applyBorder="0" applyAlignment="0" applyProtection="0"/>
    <xf numFmtId="261" fontId="3" fillId="0" borderId="0" applyFont="0" applyFill="0" applyBorder="0" applyAlignment="0" applyProtection="0"/>
    <xf numFmtId="262" fontId="3" fillId="0" borderId="0" applyFont="0" applyFill="0" applyBorder="0" applyAlignment="0" applyProtection="0"/>
    <xf numFmtId="255" fontId="120" fillId="0" borderId="0" applyFont="0" applyFill="0" applyBorder="0" applyAlignment="0" applyProtection="0"/>
    <xf numFmtId="263" fontId="3" fillId="0" borderId="0" applyFont="0" applyFill="0" applyBorder="0" applyAlignment="0" applyProtection="0"/>
    <xf numFmtId="264" fontId="3" fillId="0" borderId="0" applyFont="0" applyFill="0" applyBorder="0" applyAlignment="0" applyProtection="0"/>
    <xf numFmtId="255" fontId="179" fillId="0" borderId="0">
      <protection locked="0"/>
    </xf>
    <xf numFmtId="255" fontId="72" fillId="42" borderId="0" applyNumberFormat="0" applyBorder="0" applyAlignment="0" applyProtection="0"/>
    <xf numFmtId="255" fontId="24" fillId="0" borderId="39"/>
    <xf numFmtId="201" fontId="3" fillId="0" borderId="0"/>
    <xf numFmtId="255" fontId="8" fillId="0" borderId="0"/>
    <xf numFmtId="255" fontId="8" fillId="0" borderId="0"/>
    <xf numFmtId="255" fontId="156" fillId="0" borderId="0"/>
    <xf numFmtId="255" fontId="180" fillId="0" borderId="0"/>
    <xf numFmtId="255" fontId="156" fillId="0" borderId="0"/>
    <xf numFmtId="255" fontId="39" fillId="0" borderId="0"/>
    <xf numFmtId="255" fontId="121" fillId="0" borderId="0"/>
    <xf numFmtId="255" fontId="121" fillId="0" borderId="0"/>
    <xf numFmtId="255" fontId="121" fillId="0" borderId="0"/>
    <xf numFmtId="255" fontId="121" fillId="0" borderId="0"/>
    <xf numFmtId="255" fontId="121" fillId="0" borderId="0"/>
    <xf numFmtId="255" fontId="39" fillId="0" borderId="0"/>
    <xf numFmtId="255" fontId="181" fillId="0" borderId="0"/>
    <xf numFmtId="255" fontId="3" fillId="0" borderId="0"/>
    <xf numFmtId="255" fontId="3" fillId="0" borderId="0"/>
    <xf numFmtId="255" fontId="73" fillId="0" borderId="0"/>
    <xf numFmtId="255" fontId="182" fillId="0" borderId="0"/>
    <xf numFmtId="255" fontId="8"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5"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8" fillId="0" borderId="0"/>
    <xf numFmtId="255" fontId="8" fillId="0" borderId="0"/>
    <xf numFmtId="255" fontId="8" fillId="0" borderId="0"/>
    <xf numFmtId="255" fontId="2" fillId="0" borderId="0"/>
    <xf numFmtId="255" fontId="2" fillId="0" borderId="0"/>
    <xf numFmtId="255" fontId="5" fillId="0" borderId="0"/>
    <xf numFmtId="255" fontId="8"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5" fillId="0" borderId="0"/>
    <xf numFmtId="255" fontId="8"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5" fillId="0" borderId="0"/>
    <xf numFmtId="255" fontId="8" fillId="0" borderId="0"/>
    <xf numFmtId="255" fontId="8" fillId="0" borderId="0"/>
    <xf numFmtId="255" fontId="8" fillId="0" borderId="0"/>
    <xf numFmtId="255" fontId="2" fillId="0" borderId="0"/>
    <xf numFmtId="255" fontId="2" fillId="0" borderId="0"/>
    <xf numFmtId="255" fontId="2" fillId="0" borderId="0"/>
    <xf numFmtId="255" fontId="156" fillId="0" borderId="0"/>
    <xf numFmtId="255" fontId="8" fillId="0" borderId="0"/>
    <xf numFmtId="255" fontId="156" fillId="0" borderId="0"/>
    <xf numFmtId="255" fontId="8" fillId="0" borderId="0"/>
    <xf numFmtId="255" fontId="75" fillId="0" borderId="0"/>
    <xf numFmtId="255" fontId="75" fillId="0" borderId="0"/>
    <xf numFmtId="255" fontId="183" fillId="0" borderId="0"/>
    <xf numFmtId="255" fontId="74" fillId="0" borderId="0"/>
    <xf numFmtId="255" fontId="19" fillId="48" borderId="25" applyNumberFormat="0" applyFont="0" applyAlignment="0" applyProtection="0"/>
    <xf numFmtId="255" fontId="5" fillId="48" borderId="25" applyNumberFormat="0" applyFont="0" applyAlignment="0" applyProtection="0"/>
    <xf numFmtId="265" fontId="3" fillId="82" borderId="0"/>
    <xf numFmtId="224" fontId="134" fillId="0" borderId="0">
      <protection locked="0"/>
    </xf>
    <xf numFmtId="224" fontId="134" fillId="0" borderId="0">
      <protection locked="0"/>
    </xf>
    <xf numFmtId="176" fontId="184" fillId="0" borderId="0" applyFont="0" applyFill="0" applyBorder="0" applyAlignment="0" applyProtection="0"/>
    <xf numFmtId="169" fontId="185" fillId="0" borderId="0" applyFont="0" applyFill="0" applyBorder="0" applyAlignment="0" applyProtection="0"/>
    <xf numFmtId="255" fontId="39" fillId="0" borderId="0"/>
    <xf numFmtId="255" fontId="3" fillId="0" borderId="0"/>
    <xf numFmtId="255" fontId="77" fillId="8" borderId="26" applyNumberFormat="0" applyAlignment="0" applyProtection="0"/>
    <xf numFmtId="255" fontId="78" fillId="36" borderId="0" applyFill="0" applyBorder="0" applyProtection="0">
      <alignment horizontal="center"/>
    </xf>
    <xf numFmtId="255" fontId="79" fillId="0" borderId="0"/>
    <xf numFmtId="255" fontId="80" fillId="82" borderId="0"/>
    <xf numFmtId="255" fontId="186" fillId="38" borderId="0"/>
    <xf numFmtId="266" fontId="153" fillId="0" borderId="0" applyFont="0" applyFill="0" applyBorder="0" applyAlignment="0" applyProtection="0"/>
    <xf numFmtId="267" fontId="157" fillId="0" borderId="0" applyFont="0" applyFill="0" applyBorder="0" applyAlignment="0" applyProtection="0"/>
    <xf numFmtId="268" fontId="159" fillId="0" borderId="0" applyFont="0" applyFill="0" applyBorder="0" applyAlignment="0" applyProtection="0"/>
    <xf numFmtId="203" fontId="5" fillId="0" borderId="0" applyFill="0" applyBorder="0" applyAlignment="0" applyProtection="0"/>
    <xf numFmtId="187" fontId="33" fillId="0" borderId="0" applyFont="0" applyFill="0" applyBorder="0" applyAlignment="0" applyProtection="0"/>
    <xf numFmtId="190" fontId="31" fillId="0" borderId="0" applyFont="0" applyFill="0" applyBorder="0" applyAlignment="0" applyProtection="0"/>
    <xf numFmtId="10" fontId="5" fillId="0" borderId="0" applyFill="0" applyBorder="0" applyAlignment="0" applyProtection="0"/>
    <xf numFmtId="9" fontId="135" fillId="0" borderId="0" applyFont="0" applyFill="0" applyBorder="0" applyAlignment="0" applyProtection="0">
      <alignment horizontal="center"/>
    </xf>
    <xf numFmtId="269" fontId="159" fillId="0" borderId="0" applyFont="0" applyFill="0" applyBorder="0" applyAlignment="0" applyProtection="0"/>
    <xf numFmtId="270" fontId="157" fillId="0" borderId="0" applyFont="0" applyFill="0" applyBorder="0" applyAlignment="0" applyProtection="0"/>
    <xf numFmtId="271" fontId="159" fillId="0" borderId="0" applyFont="0" applyFill="0" applyBorder="0" applyAlignment="0" applyProtection="0"/>
    <xf numFmtId="272" fontId="157" fillId="0" borderId="0" applyFont="0" applyFill="0" applyBorder="0" applyAlignment="0" applyProtection="0"/>
    <xf numFmtId="10" fontId="132" fillId="0" borderId="0"/>
    <xf numFmtId="273" fontId="159" fillId="0" borderId="0" applyFont="0" applyFill="0" applyBorder="0" applyAlignment="0" applyProtection="0"/>
    <xf numFmtId="274" fontId="157" fillId="0" borderId="0" applyFont="0" applyFill="0" applyBorder="0" applyAlignment="0" applyProtection="0"/>
    <xf numFmtId="9" fontId="156" fillId="0" borderId="0" applyFont="0" applyFill="0" applyBorder="0" applyAlignment="0" applyProtection="0"/>
    <xf numFmtId="9" fontId="15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56" fillId="0" borderId="0" applyFont="0" applyFill="0" applyBorder="0" applyAlignment="0" applyProtection="0"/>
    <xf numFmtId="9" fontId="156" fillId="0" borderId="0" applyFont="0" applyFill="0" applyBorder="0" applyAlignment="0" applyProtection="0"/>
    <xf numFmtId="9" fontId="8" fillId="0" borderId="0" applyFont="0" applyFill="0" applyBorder="0" applyAlignment="0" applyProtection="0"/>
    <xf numFmtId="37" fontId="187" fillId="46" borderId="7"/>
    <xf numFmtId="206" fontId="15" fillId="0" borderId="0"/>
    <xf numFmtId="206" fontId="12" fillId="0" borderId="0"/>
    <xf numFmtId="207" fontId="15" fillId="0" borderId="0"/>
    <xf numFmtId="207" fontId="12" fillId="0" borderId="0"/>
    <xf numFmtId="37" fontId="187" fillId="46" borderId="7"/>
    <xf numFmtId="208" fontId="3" fillId="0" borderId="0" applyFont="0" applyFill="0" applyBorder="0" applyAlignment="0" applyProtection="0"/>
    <xf numFmtId="181" fontId="31" fillId="0" borderId="0" applyFill="0" applyBorder="0" applyAlignment="0"/>
    <xf numFmtId="188" fontId="15" fillId="0" borderId="0" applyFill="0" applyBorder="0" applyAlignment="0"/>
    <xf numFmtId="188" fontId="12" fillId="0" borderId="0" applyFill="0" applyBorder="0" applyAlignment="0"/>
    <xf numFmtId="218" fontId="31" fillId="0" borderId="0" applyFill="0" applyBorder="0" applyAlignment="0"/>
    <xf numFmtId="182" fontId="15" fillId="0" borderId="0" applyFill="0" applyBorder="0" applyAlignment="0"/>
    <xf numFmtId="182" fontId="12" fillId="0" borderId="0" applyFill="0" applyBorder="0" applyAlignment="0"/>
    <xf numFmtId="181" fontId="31" fillId="0" borderId="0" applyFill="0" applyBorder="0" applyAlignment="0"/>
    <xf numFmtId="188" fontId="15" fillId="0" borderId="0" applyFill="0" applyBorder="0" applyAlignment="0"/>
    <xf numFmtId="188" fontId="12" fillId="0" borderId="0" applyFill="0" applyBorder="0" applyAlignment="0"/>
    <xf numFmtId="192" fontId="33" fillId="0" borderId="0" applyFill="0" applyBorder="0" applyAlignment="0"/>
    <xf numFmtId="189" fontId="15" fillId="0" borderId="0" applyFill="0" applyBorder="0" applyAlignment="0"/>
    <xf numFmtId="189" fontId="12" fillId="0" borderId="0" applyFill="0" applyBorder="0" applyAlignment="0"/>
    <xf numFmtId="218" fontId="31" fillId="0" borderId="0" applyFill="0" applyBorder="0" applyAlignment="0"/>
    <xf numFmtId="182" fontId="15" fillId="0" borderId="0" applyFill="0" applyBorder="0" applyAlignment="0"/>
    <xf numFmtId="182" fontId="12" fillId="0" borderId="0" applyFill="0" applyBorder="0" applyAlignment="0"/>
    <xf numFmtId="275" fontId="188" fillId="0" borderId="40" applyBorder="0">
      <alignment horizontal="right"/>
      <protection locked="0"/>
    </xf>
    <xf numFmtId="255" fontId="79" fillId="0" borderId="0"/>
    <xf numFmtId="255" fontId="81" fillId="0" borderId="0" applyProtection="0"/>
    <xf numFmtId="276" fontId="189" fillId="0" borderId="0" applyNumberFormat="0" applyFill="0" applyBorder="0" applyAlignment="0" applyProtection="0">
      <alignment horizontal="left"/>
    </xf>
    <xf numFmtId="3" fontId="5" fillId="0" borderId="0" applyFill="0" applyBorder="0" applyAlignment="0"/>
    <xf numFmtId="255" fontId="30" fillId="81" borderId="26" applyNumberFormat="0" applyProtection="0">
      <alignment vertical="center"/>
    </xf>
    <xf numFmtId="255" fontId="47" fillId="81" borderId="26" applyNumberFormat="0" applyProtection="0">
      <alignment vertical="center"/>
    </xf>
    <xf numFmtId="255" fontId="30" fillId="81" borderId="26" applyNumberFormat="0" applyProtection="0">
      <alignment horizontal="left" vertical="center" indent="1"/>
    </xf>
    <xf numFmtId="255" fontId="30" fillId="81" borderId="26" applyNumberFormat="0" applyProtection="0">
      <alignment horizontal="left" vertical="center" indent="1"/>
    </xf>
    <xf numFmtId="255" fontId="3" fillId="49" borderId="26" applyNumberFormat="0" applyProtection="0">
      <alignment horizontal="left" vertical="center" indent="1"/>
    </xf>
    <xf numFmtId="255" fontId="3" fillId="49" borderId="26" applyNumberFormat="0" applyProtection="0">
      <alignment horizontal="left" vertical="center"/>
    </xf>
    <xf numFmtId="255" fontId="30" fillId="83" borderId="26" applyNumberFormat="0" applyProtection="0">
      <alignment horizontal="right" vertical="center"/>
    </xf>
    <xf numFmtId="255" fontId="30" fillId="84" borderId="26" applyNumberFormat="0" applyProtection="0">
      <alignment horizontal="right" vertical="center"/>
    </xf>
    <xf numFmtId="255" fontId="30" fillId="70" borderId="26" applyNumberFormat="0" applyProtection="0">
      <alignment horizontal="right" vertical="center"/>
    </xf>
    <xf numFmtId="255" fontId="30" fillId="85" borderId="26" applyNumberFormat="0" applyProtection="0">
      <alignment horizontal="right" vertical="center"/>
    </xf>
    <xf numFmtId="255" fontId="30" fillId="86" borderId="26" applyNumberFormat="0" applyProtection="0">
      <alignment horizontal="right" vertical="center"/>
    </xf>
    <xf numFmtId="255" fontId="30" fillId="75" borderId="26" applyNumberFormat="0" applyProtection="0">
      <alignment horizontal="right" vertical="center"/>
    </xf>
    <xf numFmtId="255" fontId="30" fillId="71" borderId="26" applyNumberFormat="0" applyProtection="0">
      <alignment horizontal="right" vertical="center"/>
    </xf>
    <xf numFmtId="255" fontId="30" fillId="87" borderId="26" applyNumberFormat="0" applyProtection="0">
      <alignment horizontal="right" vertical="center"/>
    </xf>
    <xf numFmtId="255" fontId="30" fillId="88" borderId="26" applyNumberFormat="0" applyProtection="0">
      <alignment horizontal="right" vertical="center"/>
    </xf>
    <xf numFmtId="255" fontId="29" fillId="89" borderId="26" applyNumberFormat="0" applyProtection="0">
      <alignment horizontal="left" vertical="center" indent="1"/>
    </xf>
    <xf numFmtId="255" fontId="30" fillId="90" borderId="41" applyNumberFormat="0" applyProtection="0">
      <alignment horizontal="left" vertical="center" indent="1"/>
    </xf>
    <xf numFmtId="255" fontId="84" fillId="91" borderId="0" applyNumberFormat="0" applyProtection="0">
      <alignment horizontal="left" vertical="center" indent="1"/>
    </xf>
    <xf numFmtId="255" fontId="3" fillId="49" borderId="26" applyNumberFormat="0" applyProtection="0">
      <alignment horizontal="left" vertical="center" indent="1"/>
    </xf>
    <xf numFmtId="255" fontId="3" fillId="49" borderId="26" applyNumberFormat="0" applyProtection="0">
      <alignment horizontal="left" vertical="center"/>
    </xf>
    <xf numFmtId="255" fontId="85" fillId="90" borderId="26" applyNumberFormat="0" applyProtection="0">
      <alignment horizontal="left" vertical="center" indent="1"/>
    </xf>
    <xf numFmtId="255" fontId="85" fillId="92" borderId="26" applyNumberFormat="0" applyProtection="0">
      <alignment horizontal="left" vertical="center" indent="1"/>
    </xf>
    <xf numFmtId="255" fontId="3" fillId="62" borderId="26" applyNumberFormat="0" applyProtection="0">
      <alignment horizontal="left" vertical="center" indent="1"/>
    </xf>
    <xf numFmtId="255" fontId="3" fillId="62" borderId="26" applyNumberFormat="0" applyProtection="0">
      <alignment horizontal="left" vertical="center"/>
    </xf>
    <xf numFmtId="255" fontId="3" fillId="62" borderId="26" applyNumberFormat="0" applyProtection="0">
      <alignment horizontal="left" vertical="center" indent="1"/>
    </xf>
    <xf numFmtId="255" fontId="3" fillId="62" borderId="26" applyNumberFormat="0" applyProtection="0">
      <alignment horizontal="left" vertical="center"/>
    </xf>
    <xf numFmtId="255" fontId="3" fillId="63" borderId="26" applyNumberFormat="0" applyProtection="0">
      <alignment horizontal="left" vertical="center" indent="1"/>
    </xf>
    <xf numFmtId="255" fontId="3" fillId="63" borderId="26" applyNumberFormat="0" applyProtection="0">
      <alignment horizontal="left" vertical="center"/>
    </xf>
    <xf numFmtId="255" fontId="3" fillId="63" borderId="26" applyNumberFormat="0" applyProtection="0">
      <alignment horizontal="left" vertical="center" indent="1"/>
    </xf>
    <xf numFmtId="255" fontId="3" fillId="63" borderId="26" applyNumberFormat="0" applyProtection="0">
      <alignment horizontal="left" vertical="center"/>
    </xf>
    <xf numFmtId="255" fontId="3" fillId="44" borderId="26" applyNumberFormat="0" applyProtection="0">
      <alignment horizontal="left" vertical="center" indent="1"/>
    </xf>
    <xf numFmtId="255" fontId="3" fillId="44" borderId="26" applyNumberFormat="0" applyProtection="0">
      <alignment horizontal="left" vertical="center"/>
    </xf>
    <xf numFmtId="255" fontId="3" fillId="44" borderId="26" applyNumberFormat="0" applyProtection="0">
      <alignment horizontal="left" vertical="center" indent="1"/>
    </xf>
    <xf numFmtId="255" fontId="3" fillId="44" borderId="26" applyNumberFormat="0" applyProtection="0">
      <alignment horizontal="left" vertical="center"/>
    </xf>
    <xf numFmtId="255" fontId="3" fillId="49" borderId="26" applyNumberFormat="0" applyProtection="0">
      <alignment horizontal="left" vertical="center" indent="1"/>
    </xf>
    <xf numFmtId="255" fontId="3" fillId="49" borderId="26" applyNumberFormat="0" applyProtection="0">
      <alignment horizontal="left" vertical="center"/>
    </xf>
    <xf numFmtId="255" fontId="3" fillId="49" borderId="26" applyNumberFormat="0" applyProtection="0">
      <alignment horizontal="left" vertical="center" indent="1"/>
    </xf>
    <xf numFmtId="255" fontId="3" fillId="49" borderId="26" applyNumberFormat="0" applyProtection="0">
      <alignment horizontal="left" vertical="center"/>
    </xf>
    <xf numFmtId="255" fontId="30" fillId="80" borderId="26" applyNumberFormat="0" applyProtection="0">
      <alignment vertical="center"/>
    </xf>
    <xf numFmtId="255" fontId="47" fillId="80" borderId="26" applyNumberFormat="0" applyProtection="0">
      <alignment vertical="center"/>
    </xf>
    <xf numFmtId="255" fontId="30" fillId="80" borderId="26" applyNumberFormat="0" applyProtection="0">
      <alignment horizontal="left" vertical="center" indent="1"/>
    </xf>
    <xf numFmtId="255" fontId="30" fillId="80" borderId="26" applyNumberFormat="0" applyProtection="0">
      <alignment horizontal="left" vertical="center" indent="1"/>
    </xf>
    <xf numFmtId="255" fontId="30" fillId="90" borderId="26" applyNumberFormat="0" applyProtection="0">
      <alignment horizontal="right" vertical="center"/>
    </xf>
    <xf numFmtId="255" fontId="47" fillId="90" borderId="26" applyNumberFormat="0" applyProtection="0">
      <alignment horizontal="right" vertical="center"/>
    </xf>
    <xf numFmtId="255" fontId="3" fillId="49" borderId="26" applyNumberFormat="0" applyProtection="0">
      <alignment horizontal="left" vertical="center" indent="1"/>
    </xf>
    <xf numFmtId="255" fontId="3" fillId="49" borderId="26" applyNumberFormat="0" applyProtection="0">
      <alignment horizontal="left" vertical="center"/>
    </xf>
    <xf numFmtId="255" fontId="3" fillId="49" borderId="26" applyNumberFormat="0" applyProtection="0">
      <alignment horizontal="left" vertical="center" indent="1"/>
    </xf>
    <xf numFmtId="255" fontId="3" fillId="49" borderId="26" applyNumberFormat="0" applyProtection="0">
      <alignment horizontal="left" vertical="center"/>
    </xf>
    <xf numFmtId="255" fontId="86" fillId="0" borderId="0"/>
    <xf numFmtId="255" fontId="87" fillId="90" borderId="26" applyNumberFormat="0" applyProtection="0">
      <alignment horizontal="right" vertical="center"/>
    </xf>
    <xf numFmtId="255" fontId="3" fillId="8" borderId="0" applyNumberFormat="0" applyFont="0" applyBorder="0" applyAlignment="0" applyProtection="0"/>
    <xf numFmtId="255" fontId="3" fillId="0" borderId="0" applyNumberFormat="0" applyFont="0" applyBorder="0" applyAlignment="0" applyProtection="0"/>
    <xf numFmtId="255" fontId="88" fillId="0" borderId="0"/>
    <xf numFmtId="255" fontId="190" fillId="0" borderId="0"/>
    <xf numFmtId="255" fontId="90" fillId="0" borderId="0" applyNumberFormat="0" applyFill="0" applyBorder="0" applyAlignment="0" applyProtection="0"/>
    <xf numFmtId="255" fontId="189" fillId="0" borderId="0" applyNumberFormat="0" applyFill="0" applyBorder="0" applyAlignment="0" applyProtection="0">
      <alignment horizontal="center"/>
    </xf>
    <xf numFmtId="255" fontId="89" fillId="0" borderId="0"/>
    <xf numFmtId="255" fontId="191" fillId="0" borderId="0"/>
    <xf numFmtId="255" fontId="192" fillId="0" borderId="0"/>
    <xf numFmtId="255" fontId="94" fillId="0" borderId="0"/>
    <xf numFmtId="255" fontId="193" fillId="0" borderId="0"/>
    <xf numFmtId="255" fontId="15" fillId="0" borderId="0"/>
    <xf numFmtId="255" fontId="15" fillId="0" borderId="0"/>
    <xf numFmtId="255" fontId="138" fillId="0" borderId="0"/>
    <xf numFmtId="255" fontId="13" fillId="0" borderId="0"/>
    <xf numFmtId="255" fontId="12" fillId="0" borderId="0"/>
    <xf numFmtId="255" fontId="194" fillId="0" borderId="0"/>
    <xf numFmtId="255" fontId="24" fillId="0" borderId="0" applyNumberFormat="0" applyFont="0" applyFill="0" applyBorder="0" applyAlignment="0" applyProtection="0">
      <alignment vertical="top"/>
    </xf>
    <xf numFmtId="255" fontId="24" fillId="0" borderId="0" applyNumberFormat="0" applyFont="0" applyFill="0" applyBorder="0" applyAlignment="0" applyProtection="0">
      <alignment vertical="top"/>
    </xf>
    <xf numFmtId="255" fontId="127" fillId="0" borderId="0"/>
    <xf numFmtId="40" fontId="195" fillId="0" borderId="0" applyBorder="0">
      <alignment horizontal="right"/>
    </xf>
    <xf numFmtId="205" fontId="33" fillId="0" borderId="0" applyFill="0" applyBorder="0" applyAlignment="0"/>
    <xf numFmtId="215" fontId="33" fillId="0" borderId="0" applyFill="0" applyBorder="0" applyAlignment="0"/>
    <xf numFmtId="255" fontId="96" fillId="0" borderId="0" applyFill="0" applyBorder="0" applyProtection="0">
      <alignment horizontal="left" vertical="top"/>
    </xf>
    <xf numFmtId="255" fontId="196" fillId="0" borderId="0" applyFill="0" applyBorder="0" applyProtection="0">
      <alignment horizontal="left" vertical="top"/>
    </xf>
    <xf numFmtId="255" fontId="197" fillId="0" borderId="0"/>
    <xf numFmtId="255" fontId="198" fillId="0" borderId="0"/>
    <xf numFmtId="255" fontId="199" fillId="0" borderId="0"/>
    <xf numFmtId="255" fontId="98" fillId="0" borderId="0" applyNumberFormat="0" applyFill="0" applyBorder="0" applyAlignment="0" applyProtection="0"/>
    <xf numFmtId="255" fontId="98" fillId="0" borderId="0" applyNumberFormat="0" applyFill="0" applyBorder="0" applyAlignment="0" applyProtection="0"/>
    <xf numFmtId="255" fontId="99" fillId="0" borderId="0"/>
    <xf numFmtId="255" fontId="99" fillId="0" borderId="0"/>
    <xf numFmtId="255" fontId="99" fillId="0" borderId="0"/>
    <xf numFmtId="255" fontId="99" fillId="0" borderId="0"/>
    <xf numFmtId="277" fontId="117" fillId="0" borderId="0" applyFont="0" applyFill="0" applyBorder="0" applyAlignment="0" applyProtection="0"/>
    <xf numFmtId="176" fontId="3" fillId="0" borderId="0" applyFont="0" applyFill="0" applyBorder="0" applyAlignment="0" applyProtection="0"/>
    <xf numFmtId="255" fontId="99" fillId="0" borderId="0"/>
    <xf numFmtId="278" fontId="164" fillId="0" borderId="0" applyFont="0" applyFill="0" applyBorder="0" applyAlignment="0" applyProtection="0"/>
    <xf numFmtId="279" fontId="164" fillId="0" borderId="0" applyFont="0" applyFill="0" applyBorder="0" applyAlignment="0" applyProtection="0"/>
    <xf numFmtId="255" fontId="23" fillId="17" borderId="0" applyNumberFormat="0" applyBorder="0" applyAlignment="0" applyProtection="0"/>
    <xf numFmtId="255" fontId="23" fillId="17" borderId="0" applyNumberFormat="0" applyBorder="0" applyAlignment="0" applyProtection="0"/>
    <xf numFmtId="255" fontId="23" fillId="21" borderId="0" applyNumberFormat="0" applyBorder="0" applyAlignment="0" applyProtection="0"/>
    <xf numFmtId="255" fontId="23" fillId="21" borderId="0" applyNumberFormat="0" applyBorder="0" applyAlignment="0" applyProtection="0"/>
    <xf numFmtId="255" fontId="23" fillId="24" borderId="0" applyNumberFormat="0" applyBorder="0" applyAlignment="0" applyProtection="0"/>
    <xf numFmtId="255" fontId="23" fillId="24" borderId="0" applyNumberFormat="0" applyBorder="0" applyAlignment="0" applyProtection="0"/>
    <xf numFmtId="255" fontId="23" fillId="14" borderId="0" applyNumberFormat="0" applyBorder="0" applyAlignment="0" applyProtection="0"/>
    <xf numFmtId="255" fontId="23" fillId="14" borderId="0" applyNumberFormat="0" applyBorder="0" applyAlignment="0" applyProtection="0"/>
    <xf numFmtId="255" fontId="23" fillId="15" borderId="0" applyNumberFormat="0" applyBorder="0" applyAlignment="0" applyProtection="0"/>
    <xf numFmtId="255" fontId="23" fillId="15" borderId="0" applyNumberFormat="0" applyBorder="0" applyAlignment="0" applyProtection="0"/>
    <xf numFmtId="255" fontId="23" fillId="30" borderId="0" applyNumberFormat="0" applyBorder="0" applyAlignment="0" applyProtection="0"/>
    <xf numFmtId="255" fontId="23" fillId="30" borderId="0" applyNumberFormat="0" applyBorder="0" applyAlignment="0" applyProtection="0"/>
    <xf numFmtId="218" fontId="7" fillId="0" borderId="42">
      <protection locked="0"/>
    </xf>
    <xf numFmtId="255" fontId="102" fillId="8" borderId="11" applyNumberFormat="0" applyAlignment="0" applyProtection="0"/>
    <xf numFmtId="3" fontId="200" fillId="0" borderId="0">
      <alignment horizontal="center" vertical="center" textRotation="90" wrapText="1"/>
    </xf>
    <xf numFmtId="280" fontId="7" fillId="0" borderId="1">
      <alignment vertical="top" wrapText="1"/>
    </xf>
    <xf numFmtId="255" fontId="103" fillId="8" borderId="26" applyNumberFormat="0" applyAlignment="0" applyProtection="0"/>
    <xf numFmtId="255" fontId="103" fillId="8" borderId="26" applyNumberFormat="0" applyAlignment="0" applyProtection="0"/>
    <xf numFmtId="255" fontId="104" fillId="8" borderId="11" applyNumberFormat="0" applyAlignment="0" applyProtection="0"/>
    <xf numFmtId="255" fontId="104" fillId="8" borderId="11" applyNumberFormat="0" applyAlignment="0" applyProtection="0"/>
    <xf numFmtId="255" fontId="105" fillId="0" borderId="0" applyNumberFormat="0" applyFill="0" applyBorder="0" applyAlignment="0" applyProtection="0">
      <alignment vertical="top"/>
      <protection locked="0"/>
    </xf>
    <xf numFmtId="255" fontId="25" fillId="0" borderId="0" applyNumberFormat="0" applyFill="0" applyBorder="0" applyAlignment="0" applyProtection="0">
      <alignment vertical="top"/>
      <protection locked="0"/>
    </xf>
    <xf numFmtId="255" fontId="201" fillId="0" borderId="0" applyNumberFormat="0" applyFill="0" applyBorder="0" applyAlignment="0" applyProtection="0"/>
    <xf numFmtId="255" fontId="107" fillId="0" borderId="0" applyNumberFormat="0" applyFill="0" applyBorder="0" applyAlignment="0" applyProtection="0">
      <alignment vertical="top"/>
      <protection locked="0"/>
    </xf>
    <xf numFmtId="255" fontId="25" fillId="0" borderId="0" applyNumberFormat="0" applyFill="0" applyBorder="0" applyAlignment="0" applyProtection="0">
      <alignment vertical="top"/>
      <protection locked="0"/>
    </xf>
    <xf numFmtId="255" fontId="25" fillId="0" borderId="0" applyNumberFormat="0" applyFill="0" applyBorder="0" applyAlignment="0" applyProtection="0">
      <alignment vertical="top"/>
      <protection locked="0"/>
    </xf>
    <xf numFmtId="4" fontId="202" fillId="0" borderId="1">
      <alignment horizontal="left" vertical="center"/>
    </xf>
    <xf numFmtId="4" fontId="202" fillId="0" borderId="1"/>
    <xf numFmtId="255" fontId="108" fillId="78" borderId="33"/>
    <xf numFmtId="4" fontId="202" fillId="93" borderId="1"/>
    <xf numFmtId="4" fontId="108" fillId="94" borderId="1"/>
    <xf numFmtId="255" fontId="108" fillId="44" borderId="12"/>
    <xf numFmtId="175" fontId="8" fillId="0" borderId="1">
      <alignment vertical="top" wrapText="1"/>
    </xf>
    <xf numFmtId="14" fontId="7" fillId="0" borderId="0">
      <alignment horizontal="right"/>
    </xf>
    <xf numFmtId="255" fontId="109" fillId="0" borderId="9">
      <alignment horizontal="left" vertical="top" wrapText="1"/>
    </xf>
    <xf numFmtId="255" fontId="203" fillId="94" borderId="0" applyNumberFormat="0"/>
    <xf numFmtId="255" fontId="110" fillId="0" borderId="19" applyNumberFormat="0" applyFill="0" applyAlignment="0" applyProtection="0"/>
    <xf numFmtId="255" fontId="110" fillId="0" borderId="19" applyNumberFormat="0" applyFill="0" applyAlignment="0" applyProtection="0"/>
    <xf numFmtId="255" fontId="111" fillId="0" borderId="20" applyNumberFormat="0" applyFill="0" applyAlignment="0" applyProtection="0"/>
    <xf numFmtId="255" fontId="111" fillId="0" borderId="20" applyNumberFormat="0" applyFill="0" applyAlignment="0" applyProtection="0"/>
    <xf numFmtId="255" fontId="112" fillId="0" borderId="21" applyNumberFormat="0" applyFill="0" applyAlignment="0" applyProtection="0"/>
    <xf numFmtId="255" fontId="112" fillId="0" borderId="21" applyNumberFormat="0" applyFill="0" applyAlignment="0" applyProtection="0"/>
    <xf numFmtId="255" fontId="112" fillId="0" borderId="0" applyNumberFormat="0" applyFill="0" applyBorder="0" applyAlignment="0" applyProtection="0"/>
    <xf numFmtId="255" fontId="112" fillId="0" borderId="0" applyNumberFormat="0" applyFill="0" applyBorder="0" applyAlignment="0" applyProtection="0"/>
    <xf numFmtId="218" fontId="113" fillId="79" borderId="42"/>
    <xf numFmtId="218" fontId="113" fillId="66" borderId="42"/>
    <xf numFmtId="255" fontId="3" fillId="0" borderId="24">
      <alignment horizontal="right"/>
    </xf>
    <xf numFmtId="255" fontId="114" fillId="0" borderId="28" applyNumberFormat="0" applyFill="0" applyAlignment="0" applyProtection="0"/>
    <xf numFmtId="255" fontId="114" fillId="0" borderId="28" applyNumberFormat="0" applyFill="0" applyAlignment="0" applyProtection="0"/>
    <xf numFmtId="184" fontId="204" fillId="0" borderId="1"/>
    <xf numFmtId="255" fontId="3" fillId="0" borderId="0"/>
    <xf numFmtId="255" fontId="3" fillId="0" borderId="0"/>
    <xf numFmtId="255" fontId="3" fillId="0" borderId="0"/>
    <xf numFmtId="255" fontId="8" fillId="0" borderId="0"/>
    <xf numFmtId="255" fontId="3" fillId="0" borderId="0"/>
    <xf numFmtId="255" fontId="115" fillId="35" borderId="13" applyNumberFormat="0" applyAlignment="0" applyProtection="0"/>
    <xf numFmtId="255" fontId="115" fillId="35" borderId="13" applyNumberFormat="0" applyAlignment="0" applyProtection="0"/>
    <xf numFmtId="255" fontId="97" fillId="0" borderId="0" applyNumberFormat="0" applyFill="0" applyBorder="0" applyAlignment="0" applyProtection="0"/>
    <xf numFmtId="255" fontId="97" fillId="0" borderId="0" applyNumberFormat="0" applyFill="0" applyBorder="0" applyAlignment="0" applyProtection="0"/>
    <xf numFmtId="255" fontId="3" fillId="0" borderId="1"/>
    <xf numFmtId="171" fontId="23" fillId="0" borderId="0"/>
    <xf numFmtId="255" fontId="116" fillId="42" borderId="0" applyNumberFormat="0" applyBorder="0" applyAlignment="0" applyProtection="0"/>
    <xf numFmtId="255" fontId="116" fillId="42" borderId="0" applyNumberFormat="0" applyBorder="0" applyAlignment="0" applyProtection="0"/>
    <xf numFmtId="49" fontId="200" fillId="0" borderId="1">
      <alignment horizontal="right" vertical="top" wrapText="1"/>
    </xf>
    <xf numFmtId="225" fontId="205" fillId="0" borderId="0">
      <alignment horizontal="right" vertical="top" wrapText="1"/>
    </xf>
    <xf numFmtId="255" fontId="20" fillId="0" borderId="0"/>
    <xf numFmtId="255" fontId="5" fillId="0" borderId="0"/>
    <xf numFmtId="255" fontId="39" fillId="0" borderId="0">
      <alignment vertical="center"/>
    </xf>
    <xf numFmtId="255" fontId="3" fillId="0" borderId="0">
      <alignment vertical="center"/>
    </xf>
    <xf numFmtId="255" fontId="3" fillId="0" borderId="0"/>
    <xf numFmtId="255" fontId="2" fillId="0" borderId="0"/>
    <xf numFmtId="255" fontId="2" fillId="0" borderId="0"/>
    <xf numFmtId="255" fontId="2" fillId="0" borderId="0"/>
    <xf numFmtId="255" fontId="3" fillId="0" borderId="0"/>
    <xf numFmtId="255" fontId="3" fillId="0" borderId="0"/>
    <xf numFmtId="255" fontId="5" fillId="0" borderId="0"/>
    <xf numFmtId="255" fontId="2" fillId="0" borderId="0"/>
    <xf numFmtId="255" fontId="2" fillId="0" borderId="0"/>
    <xf numFmtId="255" fontId="8" fillId="0" borderId="0"/>
    <xf numFmtId="255" fontId="39" fillId="0" borderId="0"/>
    <xf numFmtId="255" fontId="7" fillId="0" borderId="0"/>
    <xf numFmtId="255" fontId="8" fillId="0" borderId="0"/>
    <xf numFmtId="255" fontId="3" fillId="0" borderId="0"/>
    <xf numFmtId="255" fontId="3" fillId="0" borderId="0"/>
    <xf numFmtId="255" fontId="3" fillId="0" borderId="0"/>
    <xf numFmtId="255" fontId="3" fillId="0" borderId="0"/>
    <xf numFmtId="255" fontId="2" fillId="0" borderId="0"/>
    <xf numFmtId="255" fontId="2" fillId="0" borderId="0"/>
    <xf numFmtId="255" fontId="3" fillId="0" borderId="0"/>
    <xf numFmtId="255" fontId="2" fillId="0" borderId="0"/>
    <xf numFmtId="255" fontId="2" fillId="0" borderId="0"/>
    <xf numFmtId="255" fontId="2" fillId="0" borderId="0"/>
    <xf numFmtId="255" fontId="5" fillId="0" borderId="0"/>
    <xf numFmtId="255" fontId="2" fillId="0" borderId="0"/>
    <xf numFmtId="255" fontId="2" fillId="0" borderId="0"/>
    <xf numFmtId="255" fontId="2" fillId="0" borderId="0"/>
    <xf numFmtId="255" fontId="5" fillId="0" borderId="0"/>
    <xf numFmtId="255" fontId="3" fillId="0" borderId="0"/>
    <xf numFmtId="255" fontId="8" fillId="0" borderId="0"/>
    <xf numFmtId="255" fontId="8" fillId="0" borderId="0"/>
    <xf numFmtId="255" fontId="8" fillId="0" borderId="0"/>
    <xf numFmtId="255" fontId="2" fillId="0" borderId="0"/>
    <xf numFmtId="255" fontId="2" fillId="0" borderId="0"/>
    <xf numFmtId="255" fontId="52" fillId="0" borderId="0"/>
    <xf numFmtId="255" fontId="7" fillId="0" borderId="0"/>
    <xf numFmtId="255" fontId="8" fillId="0" borderId="0"/>
    <xf numFmtId="255" fontId="20" fillId="0" borderId="0"/>
    <xf numFmtId="255" fontId="20" fillId="0" borderId="0"/>
    <xf numFmtId="255" fontId="52" fillId="0" borderId="0"/>
    <xf numFmtId="255" fontId="2" fillId="0" borderId="0"/>
    <xf numFmtId="255" fontId="2" fillId="0" borderId="0"/>
    <xf numFmtId="255" fontId="2" fillId="0" borderId="0"/>
    <xf numFmtId="255" fontId="2" fillId="0" borderId="0"/>
    <xf numFmtId="255" fontId="5" fillId="0" borderId="0"/>
    <xf numFmtId="255" fontId="8" fillId="0" borderId="0"/>
    <xf numFmtId="255" fontId="8" fillId="0" borderId="0"/>
    <xf numFmtId="255" fontId="2" fillId="0" borderId="0"/>
    <xf numFmtId="255" fontId="78" fillId="0" borderId="0"/>
    <xf numFmtId="255" fontId="1" fillId="0" borderId="0"/>
    <xf numFmtId="255" fontId="7" fillId="0" borderId="0"/>
    <xf numFmtId="255" fontId="20" fillId="0" borderId="0"/>
    <xf numFmtId="255" fontId="3" fillId="0" borderId="0"/>
    <xf numFmtId="255" fontId="3" fillId="0" borderId="0"/>
    <xf numFmtId="255" fontId="3" fillId="0" borderId="0"/>
    <xf numFmtId="255" fontId="8" fillId="0" borderId="0"/>
    <xf numFmtId="255" fontId="3" fillId="0" borderId="0"/>
    <xf numFmtId="255" fontId="8" fillId="0" borderId="0"/>
    <xf numFmtId="255" fontId="2" fillId="0" borderId="0"/>
    <xf numFmtId="255" fontId="2" fillId="0" borderId="0"/>
    <xf numFmtId="255" fontId="2" fillId="0" borderId="0"/>
    <xf numFmtId="255" fontId="5" fillId="0" borderId="0"/>
    <xf numFmtId="255" fontId="2" fillId="0" borderId="0"/>
    <xf numFmtId="255" fontId="2" fillId="0" borderId="0"/>
    <xf numFmtId="255" fontId="2" fillId="0" borderId="0"/>
    <xf numFmtId="255" fontId="5" fillId="0" borderId="0"/>
    <xf numFmtId="255" fontId="2" fillId="0" borderId="0"/>
    <xf numFmtId="255" fontId="2" fillId="0" borderId="0"/>
    <xf numFmtId="255" fontId="2" fillId="0" borderId="0"/>
    <xf numFmtId="255" fontId="52" fillId="0" borderId="0"/>
    <xf numFmtId="255" fontId="1" fillId="0" borderId="0"/>
    <xf numFmtId="255" fontId="2" fillId="0" borderId="0"/>
    <xf numFmtId="255" fontId="2" fillId="0" borderId="0"/>
    <xf numFmtId="255" fontId="20" fillId="0" borderId="0"/>
    <xf numFmtId="255" fontId="2" fillId="0" borderId="0"/>
    <xf numFmtId="255" fontId="2" fillId="0" borderId="0"/>
    <xf numFmtId="255" fontId="2" fillId="0" borderId="0"/>
    <xf numFmtId="255" fontId="2" fillId="0" borderId="0"/>
    <xf numFmtId="255" fontId="2" fillId="0" borderId="0"/>
    <xf numFmtId="255" fontId="3" fillId="0" borderId="0"/>
    <xf numFmtId="255" fontId="2" fillId="0" borderId="0"/>
    <xf numFmtId="255" fontId="2" fillId="0" borderId="0"/>
    <xf numFmtId="255" fontId="5" fillId="0" borderId="0"/>
    <xf numFmtId="255" fontId="2" fillId="0" borderId="0"/>
    <xf numFmtId="255" fontId="2" fillId="0" borderId="0"/>
    <xf numFmtId="255" fontId="5" fillId="0" borderId="0"/>
    <xf numFmtId="255" fontId="5"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5" fillId="0" borderId="0"/>
    <xf numFmtId="255" fontId="3" fillId="0" borderId="0"/>
    <xf numFmtId="255" fontId="52" fillId="0" borderId="0"/>
    <xf numFmtId="255" fontId="5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7" fillId="0" borderId="0"/>
    <xf numFmtId="255" fontId="1"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5" fillId="0" borderId="0"/>
    <xf numFmtId="255" fontId="2" fillId="0" borderId="0"/>
    <xf numFmtId="255" fontId="2" fillId="0" borderId="0"/>
    <xf numFmtId="255" fontId="2" fillId="0" borderId="0"/>
    <xf numFmtId="255" fontId="5" fillId="0" borderId="0"/>
    <xf numFmtId="255" fontId="1" fillId="0" borderId="0"/>
    <xf numFmtId="255" fontId="2" fillId="0" borderId="0"/>
    <xf numFmtId="255" fontId="2" fillId="0" borderId="0"/>
    <xf numFmtId="255" fontId="120" fillId="0" borderId="0"/>
    <xf numFmtId="255" fontId="8" fillId="0" borderId="0"/>
    <xf numFmtId="255" fontId="2" fillId="0" borderId="0"/>
    <xf numFmtId="255" fontId="2" fillId="0" borderId="0"/>
    <xf numFmtId="255" fontId="2" fillId="0" borderId="0"/>
    <xf numFmtId="255" fontId="2" fillId="0" borderId="0"/>
    <xf numFmtId="255" fontId="2" fillId="0" borderId="0"/>
    <xf numFmtId="255" fontId="5" fillId="0" borderId="0"/>
    <xf numFmtId="255" fontId="2" fillId="0" borderId="0"/>
    <xf numFmtId="255" fontId="2" fillId="0" borderId="0"/>
    <xf numFmtId="255" fontId="2" fillId="0" borderId="0"/>
    <xf numFmtId="255" fontId="2" fillId="0" borderId="0"/>
    <xf numFmtId="255" fontId="5"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2" fillId="0" borderId="0"/>
    <xf numFmtId="255" fontId="3" fillId="0" borderId="0"/>
    <xf numFmtId="255" fontId="2" fillId="0" borderId="0"/>
    <xf numFmtId="255" fontId="2" fillId="0" borderId="0"/>
    <xf numFmtId="255" fontId="1" fillId="0" borderId="0"/>
    <xf numFmtId="255" fontId="3" fillId="0" borderId="0"/>
    <xf numFmtId="255" fontId="2" fillId="0" borderId="0"/>
    <xf numFmtId="255" fontId="121" fillId="0" borderId="0"/>
    <xf numFmtId="255" fontId="121" fillId="0" borderId="0"/>
    <xf numFmtId="255" fontId="121" fillId="0" borderId="0"/>
    <xf numFmtId="255" fontId="121" fillId="0" borderId="0"/>
    <xf numFmtId="255" fontId="121" fillId="0" borderId="0"/>
    <xf numFmtId="255" fontId="3" fillId="0" borderId="0"/>
    <xf numFmtId="255" fontId="20" fillId="0" borderId="0"/>
    <xf numFmtId="255" fontId="78" fillId="0" borderId="0"/>
    <xf numFmtId="255" fontId="2" fillId="0" borderId="0"/>
    <xf numFmtId="255" fontId="2" fillId="0" borderId="0"/>
    <xf numFmtId="255" fontId="2" fillId="0" borderId="0"/>
    <xf numFmtId="255" fontId="5" fillId="0" borderId="0"/>
    <xf numFmtId="255" fontId="39" fillId="0" borderId="0">
      <alignment vertical="center"/>
    </xf>
    <xf numFmtId="255" fontId="2" fillId="0" borderId="0"/>
    <xf numFmtId="255" fontId="2" fillId="0" borderId="0"/>
    <xf numFmtId="255" fontId="2" fillId="0" borderId="0"/>
    <xf numFmtId="255" fontId="3" fillId="0" borderId="0">
      <alignment vertical="center"/>
    </xf>
    <xf numFmtId="255" fontId="8" fillId="0" borderId="0"/>
    <xf numFmtId="255" fontId="39" fillId="0" borderId="0">
      <alignment vertical="center"/>
    </xf>
    <xf numFmtId="255" fontId="3" fillId="0" borderId="0">
      <alignment vertical="center"/>
    </xf>
    <xf numFmtId="255" fontId="3" fillId="0" borderId="0"/>
    <xf numFmtId="255" fontId="3" fillId="0" borderId="0"/>
    <xf numFmtId="255" fontId="3" fillId="0" borderId="0"/>
    <xf numFmtId="255" fontId="3" fillId="0" borderId="0"/>
    <xf numFmtId="255" fontId="3" fillId="0" borderId="0"/>
    <xf numFmtId="255" fontId="3" fillId="0" borderId="0"/>
    <xf numFmtId="255" fontId="3" fillId="0" borderId="0"/>
    <xf numFmtId="255" fontId="3" fillId="0" borderId="0"/>
    <xf numFmtId="255" fontId="122" fillId="3" borderId="0" applyNumberFormat="0" applyBorder="0" applyAlignment="0" applyProtection="0"/>
    <xf numFmtId="255" fontId="122" fillId="3" borderId="0" applyNumberFormat="0" applyBorder="0" applyAlignment="0" applyProtection="0"/>
    <xf numFmtId="281" fontId="206" fillId="0" borderId="1">
      <alignment vertical="top"/>
    </xf>
    <xf numFmtId="255" fontId="123" fillId="0" borderId="0" applyNumberFormat="0" applyFill="0" applyBorder="0" applyAlignment="0" applyProtection="0"/>
    <xf numFmtId="255" fontId="123" fillId="0" borderId="0" applyNumberFormat="0" applyFill="0" applyBorder="0" applyAlignment="0" applyProtection="0"/>
    <xf numFmtId="255" fontId="20" fillId="48" borderId="25" applyNumberFormat="0" applyFont="0" applyAlignment="0" applyProtection="0"/>
    <xf numFmtId="255" fontId="20" fillId="48" borderId="25" applyNumberFormat="0" applyFont="0" applyAlignment="0" applyProtection="0"/>
    <xf numFmtId="49" fontId="108" fillId="0" borderId="5">
      <alignment horizontal="lef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184" fontId="207" fillId="0" borderId="1"/>
    <xf numFmtId="170" fontId="208" fillId="0" borderId="0" applyFont="0" applyFill="0" applyBorder="0" applyAlignment="0" applyProtection="0"/>
    <xf numFmtId="255" fontId="125" fillId="0" borderId="23" applyNumberFormat="0" applyFill="0" applyAlignment="0" applyProtection="0"/>
    <xf numFmtId="255" fontId="125" fillId="0" borderId="23" applyNumberFormat="0" applyFill="0" applyAlignment="0" applyProtection="0"/>
    <xf numFmtId="255" fontId="138" fillId="0" borderId="0"/>
    <xf numFmtId="255" fontId="13" fillId="0" borderId="0"/>
    <xf numFmtId="255" fontId="12" fillId="0" borderId="0"/>
    <xf numFmtId="255" fontId="12" fillId="0" borderId="0"/>
    <xf numFmtId="255" fontId="15" fillId="0" borderId="0"/>
    <xf numFmtId="255" fontId="15" fillId="0" borderId="0"/>
    <xf numFmtId="255" fontId="138" fillId="0" borderId="0"/>
    <xf numFmtId="255" fontId="13" fillId="0" borderId="0"/>
    <xf numFmtId="255" fontId="12" fillId="0" borderId="0"/>
    <xf numFmtId="255" fontId="138" fillId="0" borderId="0"/>
    <xf numFmtId="255" fontId="12" fillId="0" borderId="0"/>
    <xf numFmtId="255" fontId="13" fillId="0" borderId="0"/>
    <xf numFmtId="255" fontId="13" fillId="0" borderId="0"/>
    <xf numFmtId="255" fontId="127" fillId="0" borderId="0"/>
    <xf numFmtId="255" fontId="13" fillId="0" borderId="0"/>
    <xf numFmtId="255" fontId="13" fillId="0" borderId="0"/>
    <xf numFmtId="255" fontId="13" fillId="0" borderId="0"/>
    <xf numFmtId="255" fontId="13" fillId="0" borderId="0"/>
    <xf numFmtId="255" fontId="15" fillId="0" borderId="0"/>
    <xf numFmtId="255" fontId="138" fillId="0" borderId="0"/>
    <xf numFmtId="255" fontId="13" fillId="0" borderId="0"/>
    <xf numFmtId="255" fontId="12" fillId="0" borderId="0"/>
    <xf numFmtId="255" fontId="24" fillId="0" borderId="0" applyNumberFormat="0" applyFont="0" applyFill="0" applyBorder="0" applyAlignment="0" applyProtection="0">
      <alignment vertical="top"/>
    </xf>
    <xf numFmtId="49" fontId="7" fillId="0" borderId="1" applyNumberFormat="0" applyFill="0" applyAlignment="0" applyProtection="0"/>
    <xf numFmtId="49" fontId="108" fillId="0" borderId="1" applyNumberFormat="0" applyFill="0" applyAlignment="0" applyProtection="0"/>
    <xf numFmtId="255" fontId="128" fillId="0" borderId="0" applyNumberFormat="0" applyFill="0" applyBorder="0" applyAlignment="0" applyProtection="0"/>
    <xf numFmtId="255" fontId="128" fillId="0" borderId="0" applyNumberFormat="0" applyFill="0" applyBorder="0" applyAlignment="0" applyProtection="0"/>
    <xf numFmtId="49" fontId="7" fillId="0" borderId="0"/>
    <xf numFmtId="223" fontId="208" fillId="0" borderId="0" applyFont="0" applyFill="0" applyBorder="0" applyAlignment="0" applyProtection="0"/>
    <xf numFmtId="255" fontId="209" fillId="0" borderId="0" applyFont="0" applyFill="0" applyBorder="0" applyProtection="0">
      <alignment horizontal="right" vertical="top"/>
      <protection locked="0"/>
    </xf>
    <xf numFmtId="223" fontId="210" fillId="0" borderId="8" applyFont="0" applyFill="0" applyBorder="0" applyAlignment="0" applyProtection="0">
      <alignment horizontal="center" vertical="center" wrapText="1"/>
    </xf>
    <xf numFmtId="223" fontId="124"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255" fontId="11" fillId="0" borderId="0">
      <protection locked="0"/>
    </xf>
    <xf numFmtId="255" fontId="11" fillId="0" borderId="0">
      <protection locked="0"/>
    </xf>
    <xf numFmtId="174" fontId="3" fillId="0" borderId="0" applyFont="0" applyFill="0" applyBorder="0" applyAlignment="0" applyProtection="0"/>
    <xf numFmtId="165" fontId="8"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08" fontId="3"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255" fontId="5" fillId="0" borderId="0" applyFont="0" applyFill="0" applyBorder="0" applyAlignment="0" applyProtection="0"/>
    <xf numFmtId="255" fontId="5" fillId="0" borderId="0" applyFont="0" applyFill="0" applyBorder="0" applyAlignment="0" applyProtection="0"/>
    <xf numFmtId="221" fontId="3" fillId="0" borderId="0" applyFont="0" applyFill="0" applyBorder="0" applyAlignment="0" applyProtection="0"/>
    <xf numFmtId="221" fontId="3" fillId="0" borderId="0" applyFont="0" applyFill="0" applyBorder="0" applyAlignment="0" applyProtection="0"/>
    <xf numFmtId="221" fontId="3" fillId="0" borderId="0" applyFont="0" applyFill="0" applyBorder="0" applyAlignment="0" applyProtection="0"/>
    <xf numFmtId="222" fontId="3" fillId="0" borderId="0" applyFont="0" applyFill="0" applyBorder="0" applyAlignment="0" applyProtection="0"/>
    <xf numFmtId="165" fontId="5" fillId="0" borderId="0" applyFont="0" applyFill="0" applyBorder="0" applyAlignment="0" applyProtection="0"/>
    <xf numFmtId="282" fontId="7" fillId="0" borderId="0" applyFill="0" applyBorder="0" applyAlignment="0" applyProtection="0"/>
    <xf numFmtId="282" fontId="7" fillId="0" borderId="0" applyFill="0" applyBorder="0" applyAlignment="0" applyProtection="0"/>
    <xf numFmtId="282" fontId="7" fillId="0" borderId="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282" fontId="7" fillId="0" borderId="0" applyFill="0" applyBorder="0" applyAlignment="0" applyProtection="0"/>
    <xf numFmtId="283" fontId="120"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97" fontId="3" fillId="0" borderId="0" applyFont="0" applyFill="0" applyBorder="0" applyAlignment="0" applyProtection="0"/>
    <xf numFmtId="43" fontId="8" fillId="0" borderId="0" applyFont="0" applyFill="0" applyBorder="0" applyAlignment="0" applyProtection="0"/>
    <xf numFmtId="165" fontId="5" fillId="0" borderId="0" applyFont="0" applyFill="0" applyBorder="0" applyAlignment="0" applyProtection="0"/>
    <xf numFmtId="176" fontId="3"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5"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5" fillId="0" borderId="0" applyFont="0" applyFill="0" applyBorder="0" applyAlignment="0" applyProtection="0"/>
    <xf numFmtId="165" fontId="5"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65" fontId="20" fillId="0" borderId="0" applyFont="0" applyFill="0" applyBorder="0" applyAlignment="0" applyProtection="0"/>
    <xf numFmtId="197" fontId="3" fillId="0" borderId="0" applyFont="0" applyFill="0" applyBorder="0" applyAlignment="0" applyProtection="0"/>
    <xf numFmtId="165" fontId="121"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220"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8" fillId="0" borderId="0" applyFont="0" applyFill="0" applyBorder="0" applyAlignment="0" applyProtection="0"/>
    <xf numFmtId="165" fontId="121" fillId="0" borderId="0" applyFont="0" applyFill="0" applyBorder="0" applyAlignment="0" applyProtection="0"/>
    <xf numFmtId="165" fontId="121" fillId="0" borderId="0" applyFont="0" applyFill="0" applyBorder="0" applyAlignment="0" applyProtection="0"/>
    <xf numFmtId="197" fontId="3" fillId="0" borderId="0" applyFont="0" applyFill="0" applyBorder="0" applyAlignment="0" applyProtection="0"/>
    <xf numFmtId="165" fontId="121" fillId="0" borderId="0" applyFont="0" applyFill="0" applyBorder="0" applyAlignment="0" applyProtection="0"/>
    <xf numFmtId="165" fontId="121" fillId="0" borderId="0" applyFont="0" applyFill="0" applyBorder="0" applyAlignment="0" applyProtection="0"/>
    <xf numFmtId="165" fontId="12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255" fontId="131" fillId="4" borderId="0" applyNumberFormat="0" applyBorder="0" applyAlignment="0" applyProtection="0"/>
    <xf numFmtId="255" fontId="131" fillId="4" borderId="0" applyNumberFormat="0" applyBorder="0" applyAlignment="0" applyProtection="0"/>
    <xf numFmtId="4" fontId="3" fillId="0" borderId="24"/>
    <xf numFmtId="37" fontId="8" fillId="0" borderId="0" applyFont="0" applyBorder="0" applyAlignment="0" applyProtection="0"/>
    <xf numFmtId="173" fontId="16" fillId="0" borderId="0">
      <protection locked="0"/>
    </xf>
    <xf numFmtId="173" fontId="17" fillId="0" borderId="0">
      <protection locked="0"/>
    </xf>
    <xf numFmtId="255" fontId="140" fillId="0" borderId="0">
      <protection locked="0"/>
    </xf>
    <xf numFmtId="49" fontId="211" fillId="0" borderId="1">
      <alignment horizontal="center" vertical="center" wrapText="1"/>
    </xf>
    <xf numFmtId="49" fontId="212" fillId="0" borderId="1" applyNumberFormat="0" applyFill="0" applyAlignment="0" applyProtection="0"/>
    <xf numFmtId="255" fontId="213" fillId="0" borderId="0"/>
    <xf numFmtId="176" fontId="2"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220" fontId="2" fillId="0" borderId="0" applyFont="0" applyFill="0" applyBorder="0" applyAlignment="0" applyProtection="0"/>
    <xf numFmtId="255" fontId="5" fillId="0" borderId="0"/>
    <xf numFmtId="165" fontId="2" fillId="0" borderId="0" applyFont="0" applyFill="0" applyBorder="0" applyAlignment="0" applyProtection="0"/>
    <xf numFmtId="165" fontId="2" fillId="0" borderId="0" applyFont="0" applyFill="0" applyBorder="0" applyAlignment="0" applyProtection="0"/>
    <xf numFmtId="255" fontId="3" fillId="0" borderId="0"/>
    <xf numFmtId="255" fontId="3" fillId="0" borderId="0"/>
    <xf numFmtId="255" fontId="3" fillId="0" borderId="0"/>
    <xf numFmtId="255" fontId="3" fillId="0" borderId="0"/>
    <xf numFmtId="165" fontId="2" fillId="0" borderId="0" applyFont="0" applyFill="0" applyBorder="0" applyAlignment="0" applyProtection="0"/>
    <xf numFmtId="255" fontId="3" fillId="0" borderId="0"/>
    <xf numFmtId="165"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121" fillId="0" borderId="0"/>
    <xf numFmtId="0" fontId="121" fillId="0" borderId="0"/>
    <xf numFmtId="0" fontId="121" fillId="0" borderId="0"/>
    <xf numFmtId="0" fontId="121" fillId="0" borderId="0"/>
    <xf numFmtId="0" fontId="2" fillId="0" borderId="0"/>
    <xf numFmtId="0" fontId="1" fillId="0" borderId="0"/>
    <xf numFmtId="0" fontId="3" fillId="0" borderId="0"/>
    <xf numFmtId="0" fontId="4" fillId="0" borderId="0">
      <alignment horizontal="left" vertical="top"/>
    </xf>
    <xf numFmtId="0" fontId="5" fillId="0" borderId="0"/>
    <xf numFmtId="0" fontId="7" fillId="0" borderId="0"/>
    <xf numFmtId="0" fontId="8" fillId="0" borderId="0"/>
    <xf numFmtId="0" fontId="7" fillId="0" borderId="0"/>
    <xf numFmtId="0" fontId="2" fillId="0" borderId="0"/>
    <xf numFmtId="0" fontId="9" fillId="0" borderId="0" applyNumberFormat="0" applyFill="0" applyBorder="0" applyAlignment="0" applyProtection="0"/>
    <xf numFmtId="0" fontId="1" fillId="0" borderId="0"/>
    <xf numFmtId="0" fontId="16" fillId="0" borderId="10">
      <protection locked="0"/>
    </xf>
    <xf numFmtId="0" fontId="8" fillId="0" borderId="0"/>
    <xf numFmtId="0" fontId="17" fillId="0" borderId="0">
      <protection locked="0"/>
    </xf>
    <xf numFmtId="0" fontId="16" fillId="0" borderId="0">
      <protection locked="0"/>
    </xf>
    <xf numFmtId="0" fontId="5" fillId="0" borderId="0"/>
    <xf numFmtId="0" fontId="3" fillId="0" borderId="0"/>
    <xf numFmtId="0" fontId="10" fillId="0" borderId="0"/>
    <xf numFmtId="0" fontId="11" fillId="0" borderId="0">
      <protection locked="0"/>
    </xf>
    <xf numFmtId="0" fontId="11" fillId="0" borderId="0">
      <protection locked="0"/>
    </xf>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 fillId="0" borderId="0"/>
    <xf numFmtId="0" fontId="13" fillId="0" borderId="0"/>
    <xf numFmtId="0" fontId="7" fillId="0" borderId="0"/>
    <xf numFmtId="0" fontId="14" fillId="0" borderId="0"/>
    <xf numFmtId="0" fontId="15" fillId="0" borderId="0"/>
    <xf numFmtId="0" fontId="12" fillId="0" borderId="0"/>
    <xf numFmtId="0" fontId="15" fillId="0" borderId="0"/>
    <xf numFmtId="0" fontId="7" fillId="0" borderId="0"/>
    <xf numFmtId="0" fontId="13" fillId="0" borderId="0"/>
    <xf numFmtId="0" fontId="15" fillId="0" borderId="0"/>
    <xf numFmtId="0" fontId="3"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3" fillId="0" borderId="0"/>
    <xf numFmtId="0" fontId="13" fillId="0" borderId="0"/>
    <xf numFmtId="0" fontId="15" fillId="0" borderId="0"/>
    <xf numFmtId="0" fontId="7"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3" fillId="0" borderId="0"/>
    <xf numFmtId="0" fontId="7" fillId="0" borderId="0"/>
    <xf numFmtId="0" fontId="12" fillId="0" borderId="0"/>
    <xf numFmtId="0" fontId="7" fillId="0" borderId="0"/>
    <xf numFmtId="0" fontId="7" fillId="0" borderId="0"/>
    <xf numFmtId="0" fontId="13" fillId="0" borderId="0"/>
    <xf numFmtId="0" fontId="7" fillId="0" borderId="0"/>
    <xf numFmtId="0" fontId="7" fillId="0" borderId="0"/>
    <xf numFmtId="0" fontId="13" fillId="0" borderId="0"/>
    <xf numFmtId="0" fontId="13" fillId="0" borderId="0"/>
    <xf numFmtId="0" fontId="15" fillId="0" borderId="0"/>
    <xf numFmtId="0" fontId="13" fillId="0" borderId="0"/>
    <xf numFmtId="0" fontId="13" fillId="0" borderId="0"/>
    <xf numFmtId="0" fontId="15" fillId="0" borderId="0"/>
    <xf numFmtId="0" fontId="12" fillId="0" borderId="0"/>
    <xf numFmtId="0" fontId="15" fillId="0" borderId="0"/>
    <xf numFmtId="0" fontId="13" fillId="0" borderId="0"/>
    <xf numFmtId="0" fontId="13" fillId="0" borderId="0"/>
    <xf numFmtId="0" fontId="13" fillId="0" borderId="0"/>
    <xf numFmtId="0" fontId="7" fillId="0" borderId="0"/>
    <xf numFmtId="0" fontId="12" fillId="0" borderId="0"/>
    <xf numFmtId="0" fontId="15" fillId="0" borderId="0"/>
    <xf numFmtId="0" fontId="7" fillId="0" borderId="0"/>
    <xf numFmtId="0" fontId="13" fillId="0" borderId="0"/>
    <xf numFmtId="0" fontId="13" fillId="0" borderId="0"/>
    <xf numFmtId="0" fontId="12" fillId="0" borderId="0"/>
    <xf numFmtId="0" fontId="13" fillId="0" borderId="0"/>
    <xf numFmtId="0" fontId="3" fillId="0" borderId="0"/>
    <xf numFmtId="0" fontId="3" fillId="0" borderId="0"/>
    <xf numFmtId="0" fontId="3" fillId="0" borderId="0"/>
    <xf numFmtId="0" fontId="3" fillId="0" borderId="0"/>
    <xf numFmtId="0" fontId="13" fillId="0" borderId="0"/>
    <xf numFmtId="0" fontId="3" fillId="0" borderId="0"/>
    <xf numFmtId="0" fontId="3" fillId="0" borderId="0"/>
    <xf numFmtId="0" fontId="3"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2" fillId="0" borderId="0"/>
    <xf numFmtId="0" fontId="12" fillId="0" borderId="0"/>
    <xf numFmtId="0" fontId="10" fillId="0" borderId="0"/>
    <xf numFmtId="0" fontId="10" fillId="0" borderId="0"/>
    <xf numFmtId="0" fontId="12" fillId="0" borderId="0"/>
    <xf numFmtId="0" fontId="13" fillId="0" borderId="0"/>
    <xf numFmtId="0" fontId="13" fillId="0" borderId="0"/>
    <xf numFmtId="0" fontId="7" fillId="0" borderId="0"/>
    <xf numFmtId="0" fontId="13" fillId="0" borderId="0"/>
    <xf numFmtId="0" fontId="13" fillId="0" borderId="0"/>
    <xf numFmtId="0" fontId="12" fillId="0" borderId="0"/>
    <xf numFmtId="0" fontId="12" fillId="0" borderId="0"/>
    <xf numFmtId="0" fontId="15" fillId="0" borderId="0"/>
    <xf numFmtId="0" fontId="13" fillId="0" borderId="0"/>
    <xf numFmtId="0" fontId="3" fillId="0" borderId="0"/>
    <xf numFmtId="0" fontId="13" fillId="0" borderId="0"/>
    <xf numFmtId="0" fontId="15" fillId="0" borderId="0"/>
    <xf numFmtId="0" fontId="12" fillId="0" borderId="0"/>
    <xf numFmtId="0" fontId="13" fillId="0" borderId="0"/>
    <xf numFmtId="0" fontId="15" fillId="0" borderId="0"/>
    <xf numFmtId="0" fontId="12" fillId="0" borderId="0"/>
    <xf numFmtId="0" fontId="7" fillId="0" borderId="0"/>
    <xf numFmtId="0" fontId="7" fillId="0" borderId="0"/>
    <xf numFmtId="0" fontId="13" fillId="0" borderId="0"/>
    <xf numFmtId="0" fontId="12" fillId="0" borderId="0"/>
    <xf numFmtId="0" fontId="15" fillId="0" borderId="0"/>
    <xf numFmtId="0" fontId="13" fillId="0" borderId="0"/>
    <xf numFmtId="0" fontId="15" fillId="0" borderId="0"/>
    <xf numFmtId="0" fontId="3"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7" fillId="0" borderId="0"/>
    <xf numFmtId="0" fontId="13" fillId="0" borderId="0"/>
    <xf numFmtId="0" fontId="3" fillId="0" borderId="0"/>
    <xf numFmtId="0" fontId="3" fillId="0" borderId="0"/>
    <xf numFmtId="0" fontId="3" fillId="0" borderId="0"/>
    <xf numFmtId="0" fontId="12" fillId="0" borderId="0"/>
    <xf numFmtId="0" fontId="15" fillId="0" borderId="0"/>
    <xf numFmtId="0" fontId="7"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5" fillId="0" borderId="0"/>
    <xf numFmtId="0" fontId="12" fillId="0" borderId="0"/>
    <xf numFmtId="0" fontId="13" fillId="0" borderId="0"/>
    <xf numFmtId="0" fontId="12" fillId="0" borderId="0"/>
    <xf numFmtId="0" fontId="12" fillId="0" borderId="0"/>
    <xf numFmtId="0" fontId="13" fillId="0" borderId="0"/>
    <xf numFmtId="0" fontId="13" fillId="0" borderId="0"/>
    <xf numFmtId="0" fontId="12" fillId="0" borderId="0"/>
    <xf numFmtId="0" fontId="13" fillId="0" borderId="0"/>
    <xf numFmtId="0" fontId="10" fillId="0" borderId="0"/>
    <xf numFmtId="0" fontId="12" fillId="0" borderId="0"/>
    <xf numFmtId="0" fontId="12" fillId="0" borderId="0"/>
    <xf numFmtId="0" fontId="12" fillId="0" borderId="0"/>
    <xf numFmtId="0" fontId="12" fillId="0" borderId="0"/>
    <xf numFmtId="0" fontId="15" fillId="0" borderId="0"/>
    <xf numFmtId="0" fontId="13" fillId="0" borderId="0"/>
    <xf numFmtId="0" fontId="13" fillId="0" borderId="0"/>
    <xf numFmtId="0" fontId="13" fillId="0" borderId="0"/>
    <xf numFmtId="0" fontId="12" fillId="0" borderId="0"/>
    <xf numFmtId="0" fontId="13" fillId="0" borderId="0"/>
    <xf numFmtId="0" fontId="15" fillId="0" borderId="0"/>
    <xf numFmtId="0" fontId="12" fillId="0" borderId="0"/>
    <xf numFmtId="0" fontId="15" fillId="0" borderId="0"/>
    <xf numFmtId="0" fontId="3" fillId="0" borderId="0"/>
    <xf numFmtId="0" fontId="3" fillId="0" borderId="0"/>
    <xf numFmtId="0" fontId="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3" fillId="0" borderId="0"/>
    <xf numFmtId="0" fontId="15" fillId="0" borderId="0"/>
    <xf numFmtId="0" fontId="13" fillId="0" borderId="0"/>
    <xf numFmtId="0" fontId="12" fillId="0" borderId="0"/>
    <xf numFmtId="0" fontId="13" fillId="0" borderId="0"/>
    <xf numFmtId="0" fontId="12" fillId="0" borderId="0"/>
    <xf numFmtId="0" fontId="15" fillId="0" borderId="0"/>
    <xf numFmtId="0" fontId="3" fillId="0" borderId="0"/>
    <xf numFmtId="0" fontId="12" fillId="0" borderId="0"/>
    <xf numFmtId="0" fontId="3" fillId="0" borderId="0"/>
    <xf numFmtId="0" fontId="15" fillId="0" borderId="0"/>
    <xf numFmtId="0" fontId="12" fillId="0" borderId="0"/>
    <xf numFmtId="0" fontId="3" fillId="0" borderId="0"/>
    <xf numFmtId="0" fontId="12" fillId="0" borderId="0"/>
    <xf numFmtId="0" fontId="13" fillId="0" borderId="0"/>
    <xf numFmtId="0" fontId="13" fillId="0" borderId="0"/>
    <xf numFmtId="0" fontId="13" fillId="0" borderId="0"/>
    <xf numFmtId="0" fontId="15" fillId="0" borderId="0"/>
    <xf numFmtId="0" fontId="12" fillId="0" borderId="0"/>
    <xf numFmtId="0" fontId="15" fillId="0" borderId="0"/>
    <xf numFmtId="0" fontId="13" fillId="0" borderId="0"/>
    <xf numFmtId="0" fontId="15" fillId="0" borderId="0"/>
    <xf numFmtId="0" fontId="13" fillId="0" borderId="0"/>
    <xf numFmtId="0" fontId="13" fillId="0" borderId="0"/>
    <xf numFmtId="0" fontId="13" fillId="0" borderId="0"/>
    <xf numFmtId="0" fontId="15" fillId="0" borderId="0"/>
    <xf numFmtId="0" fontId="7" fillId="0" borderId="0"/>
    <xf numFmtId="0" fontId="13" fillId="0" borderId="0"/>
    <xf numFmtId="0" fontId="13" fillId="0" borderId="0"/>
    <xf numFmtId="0" fontId="13" fillId="0" borderId="0"/>
    <xf numFmtId="0" fontId="13" fillId="0" borderId="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10">
      <protection locked="0"/>
    </xf>
    <xf numFmtId="0" fontId="16" fillId="0" borderId="10">
      <protection locked="0"/>
    </xf>
    <xf numFmtId="0" fontId="16" fillId="0" borderId="10">
      <protection locked="0"/>
    </xf>
    <xf numFmtId="0" fontId="3" fillId="0" borderId="0"/>
    <xf numFmtId="0" fontId="18" fillId="0" borderId="0">
      <protection locked="0"/>
    </xf>
    <xf numFmtId="0" fontId="18" fillId="0" borderId="0">
      <protection locked="0"/>
    </xf>
    <xf numFmtId="0" fontId="18" fillId="0" borderId="0">
      <protection locked="0"/>
    </xf>
    <xf numFmtId="0" fontId="18" fillId="0" borderId="0">
      <protection locked="0"/>
    </xf>
    <xf numFmtId="0" fontId="17" fillId="0" borderId="10">
      <protection locked="0"/>
    </xf>
    <xf numFmtId="0" fontId="17" fillId="0" borderId="10">
      <protection locked="0"/>
    </xf>
    <xf numFmtId="0" fontId="16" fillId="0" borderId="0">
      <protection locked="0"/>
    </xf>
    <xf numFmtId="0" fontId="16" fillId="0" borderId="10">
      <protection locked="0"/>
    </xf>
    <xf numFmtId="0" fontId="17" fillId="0" borderId="0">
      <protection locked="0"/>
    </xf>
    <xf numFmtId="0" fontId="17"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7" fillId="0" borderId="0">
      <protection locked="0"/>
    </xf>
    <xf numFmtId="0" fontId="17"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7" fillId="0" borderId="0">
      <protection locked="0"/>
    </xf>
    <xf numFmtId="0" fontId="17" fillId="0" borderId="10">
      <protection locked="0"/>
    </xf>
    <xf numFmtId="0" fontId="16" fillId="0" borderId="0">
      <protection locked="0"/>
    </xf>
    <xf numFmtId="0" fontId="16" fillId="0" borderId="10">
      <protection locked="0"/>
    </xf>
    <xf numFmtId="0" fontId="17" fillId="0" borderId="0">
      <protection locked="0"/>
    </xf>
    <xf numFmtId="0" fontId="17"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7" fillId="0" borderId="0">
      <protection locked="0"/>
    </xf>
    <xf numFmtId="0" fontId="17"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7" fillId="0" borderId="0">
      <protection locked="0"/>
    </xf>
    <xf numFmtId="0" fontId="17"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7" fillId="0" borderId="0">
      <protection locked="0"/>
    </xf>
    <xf numFmtId="0" fontId="17" fillId="0" borderId="10">
      <protection locked="0"/>
    </xf>
    <xf numFmtId="0" fontId="17" fillId="0" borderId="0">
      <protection locked="0"/>
    </xf>
    <xf numFmtId="0" fontId="17"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7" fillId="0" borderId="0">
      <protection locked="0"/>
    </xf>
    <xf numFmtId="0" fontId="17"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0">
      <protection locked="0"/>
    </xf>
    <xf numFmtId="0" fontId="17" fillId="0" borderId="0">
      <protection locked="0"/>
    </xf>
    <xf numFmtId="0" fontId="17"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7" fillId="0" borderId="0">
      <protection locked="0"/>
    </xf>
    <xf numFmtId="0" fontId="17"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7" fillId="0" borderId="0">
      <protection locked="0"/>
    </xf>
    <xf numFmtId="0" fontId="17" fillId="0" borderId="0">
      <protection locked="0"/>
    </xf>
    <xf numFmtId="0" fontId="16" fillId="0" borderId="0">
      <protection locked="0"/>
    </xf>
    <xf numFmtId="0" fontId="16" fillId="0" borderId="0">
      <protection locked="0"/>
    </xf>
    <xf numFmtId="0" fontId="17" fillId="0" borderId="0">
      <protection locked="0"/>
    </xf>
    <xf numFmtId="0" fontId="17"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7" fillId="0" borderId="0">
      <protection locked="0"/>
    </xf>
    <xf numFmtId="0" fontId="17"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7" fillId="0" borderId="0">
      <protection locked="0"/>
    </xf>
    <xf numFmtId="0" fontId="17"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7" fillId="0" borderId="0">
      <protection locked="0"/>
    </xf>
    <xf numFmtId="0" fontId="17"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1" fillId="0" borderId="0">
      <protection locked="0"/>
    </xf>
    <xf numFmtId="0" fontId="11" fillId="0" borderId="0">
      <protection locked="0"/>
    </xf>
    <xf numFmtId="0" fontId="16" fillId="0" borderId="0">
      <protection locked="0"/>
    </xf>
    <xf numFmtId="0" fontId="5" fillId="2" borderId="0" applyNumberFormat="0" applyBorder="0" applyAlignment="0" applyProtection="0"/>
    <xf numFmtId="0" fontId="19"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19"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19"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19"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19"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19" fillId="7" borderId="0" applyNumberFormat="0" applyBorder="0" applyAlignment="0" applyProtection="0"/>
    <xf numFmtId="0" fontId="5" fillId="7"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8"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7" borderId="0" applyNumberFormat="0" applyBorder="0" applyAlignment="0" applyProtection="0"/>
    <xf numFmtId="0" fontId="5" fillId="9" borderId="0" applyNumberFormat="0" applyBorder="0" applyAlignment="0" applyProtection="0"/>
    <xf numFmtId="0" fontId="19"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19"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19" fillId="11"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19" fillId="5"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19" fillId="9"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19" fillId="12" borderId="0" applyNumberFormat="0" applyBorder="0" applyAlignment="0" applyProtection="0"/>
    <xf numFmtId="0" fontId="5" fillId="12"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2" fillId="13" borderId="0" applyNumberFormat="0" applyBorder="0" applyAlignment="0" applyProtection="0"/>
    <xf numFmtId="0" fontId="21" fillId="10" borderId="0" applyNumberFormat="0" applyBorder="0" applyAlignment="0" applyProtection="0"/>
    <xf numFmtId="0" fontId="22" fillId="10" borderId="0" applyNumberFormat="0" applyBorder="0" applyAlignment="0" applyProtection="0"/>
    <xf numFmtId="0" fontId="21" fillId="11" borderId="0" applyNumberFormat="0" applyBorder="0" applyAlignment="0" applyProtection="0"/>
    <xf numFmtId="0" fontId="22" fillId="11" borderId="0" applyNumberFormat="0" applyBorder="0" applyAlignment="0" applyProtection="0"/>
    <xf numFmtId="0" fontId="21" fillId="14" borderId="0" applyNumberFormat="0" applyBorder="0" applyAlignment="0" applyProtection="0"/>
    <xf numFmtId="0" fontId="22" fillId="14" borderId="0" applyNumberFormat="0" applyBorder="0" applyAlignment="0" applyProtection="0"/>
    <xf numFmtId="0" fontId="21" fillId="15" borderId="0" applyNumberFormat="0" applyBorder="0" applyAlignment="0" applyProtection="0"/>
    <xf numFmtId="0" fontId="22" fillId="15" borderId="0" applyNumberFormat="0" applyBorder="0" applyAlignment="0" applyProtection="0"/>
    <xf numFmtId="0" fontId="21" fillId="16" borderId="0" applyNumberFormat="0" applyBorder="0" applyAlignment="0" applyProtection="0"/>
    <xf numFmtId="0" fontId="22" fillId="16"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16" fillId="0" borderId="0">
      <protection locked="0"/>
    </xf>
    <xf numFmtId="0" fontId="16" fillId="0" borderId="0">
      <protection locked="0"/>
    </xf>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3"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1"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6"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1" fillId="14"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21" fillId="19"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1" fillId="1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21" fillId="20"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1"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1" fillId="33"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5" fillId="0" borderId="0" applyNumberFormat="0" applyFill="0" applyBorder="0" applyAlignment="0" applyProtection="0">
      <alignment vertical="top"/>
      <protection locked="0"/>
    </xf>
    <xf numFmtId="0" fontId="26" fillId="3" borderId="0" applyNumberFormat="0" applyBorder="0" applyAlignment="0" applyProtection="0"/>
    <xf numFmtId="0" fontId="27" fillId="3" borderId="0" applyNumberFormat="0" applyBorder="0" applyAlignment="0" applyProtection="0"/>
    <xf numFmtId="0" fontId="28" fillId="26" borderId="0"/>
    <xf numFmtId="0" fontId="28" fillId="26" borderId="0"/>
    <xf numFmtId="0" fontId="28" fillId="26" borderId="0"/>
    <xf numFmtId="0" fontId="28" fillId="26" borderId="0"/>
    <xf numFmtId="0" fontId="28" fillId="26" borderId="0"/>
    <xf numFmtId="0" fontId="28" fillId="26" borderId="0"/>
    <xf numFmtId="0" fontId="29" fillId="26" borderId="0"/>
    <xf numFmtId="0" fontId="8" fillId="26" borderId="0"/>
    <xf numFmtId="0" fontId="30" fillId="0" borderId="0" applyFill="0" applyBorder="0" applyAlignment="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34" fillId="8" borderId="11" applyNumberFormat="0" applyAlignment="0" applyProtection="0"/>
    <xf numFmtId="0" fontId="35" fillId="8" borderId="11" applyNumberFormat="0" applyAlignment="0" applyProtection="0"/>
    <xf numFmtId="0" fontId="16" fillId="0" borderId="0">
      <protection locked="0"/>
    </xf>
    <xf numFmtId="0" fontId="36" fillId="35" borderId="13" applyNumberFormat="0" applyAlignment="0" applyProtection="0"/>
    <xf numFmtId="0" fontId="37" fillId="35" borderId="13" applyNumberFormat="0" applyAlignment="0" applyProtection="0"/>
    <xf numFmtId="0" fontId="38" fillId="0" borderId="1">
      <alignment horizontal="left" wrapText="1"/>
    </xf>
    <xf numFmtId="0" fontId="16" fillId="0" borderId="0">
      <protection locked="0"/>
    </xf>
    <xf numFmtId="0" fontId="16" fillId="0" borderId="0">
      <protection locked="0"/>
    </xf>
    <xf numFmtId="0" fontId="16" fillId="0" borderId="0">
      <protection locked="0"/>
    </xf>
    <xf numFmtId="0" fontId="16" fillId="0" borderId="0">
      <protection locked="0"/>
    </xf>
    <xf numFmtId="0" fontId="17"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28" fillId="25" borderId="0"/>
    <xf numFmtId="0" fontId="28" fillId="25" borderId="0"/>
    <xf numFmtId="0" fontId="28" fillId="25" borderId="0"/>
    <xf numFmtId="0" fontId="28" fillId="25" borderId="0"/>
    <xf numFmtId="0" fontId="28" fillId="25" borderId="0"/>
    <xf numFmtId="0" fontId="28" fillId="25" borderId="0"/>
    <xf numFmtId="0" fontId="29" fillId="37" borderId="0"/>
    <xf numFmtId="0" fontId="8" fillId="37" borderId="0"/>
    <xf numFmtId="284" fontId="3" fillId="38" borderId="0" applyFont="0" applyFill="0" applyBorder="0" applyAlignment="0" applyProtection="0"/>
    <xf numFmtId="0" fontId="16" fillId="0" borderId="0">
      <protection locked="0"/>
    </xf>
    <xf numFmtId="285" fontId="3" fillId="38" borderId="0" applyFont="0" applyFill="0" applyBorder="0" applyAlignment="0" applyProtection="0"/>
    <xf numFmtId="0" fontId="16" fillId="0" borderId="0">
      <protection locked="0"/>
    </xf>
    <xf numFmtId="0" fontId="16" fillId="0" borderId="0">
      <protection locked="0"/>
    </xf>
    <xf numFmtId="0" fontId="43" fillId="0" borderId="0" applyNumberFormat="0" applyFill="0" applyBorder="0" applyAlignment="0" applyProtection="0"/>
    <xf numFmtId="0" fontId="44" fillId="39" borderId="0" applyNumberFormat="0" applyBorder="0" applyAlignment="0" applyProtection="0"/>
    <xf numFmtId="0" fontId="44" fillId="40" borderId="0" applyNumberFormat="0" applyBorder="0" applyAlignment="0" applyProtection="0"/>
    <xf numFmtId="0" fontId="44" fillId="41" borderId="0" applyNumberFormat="0" applyBorder="0" applyAlignment="0" applyProtection="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45" fillId="0" borderId="0" applyNumberFormat="0" applyFill="0" applyBorder="0" applyAlignment="0" applyProtection="0"/>
    <xf numFmtId="0" fontId="46" fillId="0" borderId="0" applyNumberFormat="0" applyFill="0" applyBorder="0" applyAlignment="0" applyProtection="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50" fillId="4" borderId="0" applyNumberFormat="0" applyBorder="0" applyAlignment="0" applyProtection="0"/>
    <xf numFmtId="0" fontId="51" fillId="4" borderId="0" applyNumberFormat="0" applyBorder="0" applyAlignment="0" applyProtection="0"/>
    <xf numFmtId="0" fontId="16" fillId="0" borderId="0">
      <protection locked="0"/>
    </xf>
    <xf numFmtId="0" fontId="53" fillId="0" borderId="17" applyNumberFormat="0" applyAlignment="0" applyProtection="0">
      <alignment horizontal="left" vertical="center"/>
    </xf>
    <xf numFmtId="0" fontId="53" fillId="0" borderId="2">
      <alignment horizontal="left" vertical="center"/>
    </xf>
    <xf numFmtId="0" fontId="16" fillId="0" borderId="0">
      <protection locked="0"/>
    </xf>
    <xf numFmtId="0" fontId="54" fillId="0" borderId="19" applyNumberFormat="0" applyFill="0" applyAlignment="0" applyProtection="0"/>
    <xf numFmtId="0" fontId="55" fillId="36" borderId="0" applyNumberFormat="0" applyFill="0" applyBorder="0" applyAlignment="0" applyProtection="0"/>
    <xf numFmtId="0" fontId="56" fillId="0" borderId="20" applyNumberFormat="0" applyFill="0" applyAlignment="0" applyProtection="0"/>
    <xf numFmtId="0" fontId="57" fillId="36" borderId="0" applyNumberFormat="0" applyFill="0" applyBorder="0" applyAlignment="0" applyProtection="0"/>
    <xf numFmtId="0" fontId="58" fillId="0" borderId="21" applyNumberFormat="0" applyFill="0" applyAlignment="0" applyProtection="0"/>
    <xf numFmtId="0" fontId="59" fillId="0" borderId="21"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6" fillId="0" borderId="0">
      <protection locked="0"/>
    </xf>
    <xf numFmtId="0" fontId="17" fillId="0" borderId="0">
      <protection locked="0"/>
    </xf>
    <xf numFmtId="0" fontId="16" fillId="0" borderId="0">
      <protection locked="0"/>
    </xf>
    <xf numFmtId="0" fontId="62" fillId="0" borderId="0" applyNumberFormat="0" applyFill="0" applyBorder="0" applyAlignment="0" applyProtection="0">
      <alignment vertical="top"/>
      <protection locked="0"/>
    </xf>
    <xf numFmtId="0" fontId="63" fillId="0" borderId="0">
      <alignment vertical="center"/>
    </xf>
    <xf numFmtId="0" fontId="16" fillId="0" borderId="0">
      <protection locked="0"/>
    </xf>
    <xf numFmtId="0" fontId="16" fillId="0" borderId="0">
      <protection locked="0"/>
    </xf>
    <xf numFmtId="0" fontId="65" fillId="0" borderId="0" applyProtection="0">
      <alignment vertical="center"/>
      <protection locked="0"/>
    </xf>
    <xf numFmtId="0" fontId="66" fillId="0" borderId="0" applyProtection="0">
      <alignment vertical="center"/>
      <protection locked="0"/>
    </xf>
    <xf numFmtId="0" fontId="65" fillId="0" borderId="0" applyNumberFormat="0" applyProtection="0">
      <alignment vertical="top"/>
      <protection locked="0"/>
    </xf>
    <xf numFmtId="0" fontId="66" fillId="0" borderId="0" applyNumberFormat="0" applyProtection="0">
      <alignment vertical="top"/>
      <protection locked="0"/>
    </xf>
    <xf numFmtId="0" fontId="67" fillId="0" borderId="22" applyAlignment="0"/>
    <xf numFmtId="0" fontId="68" fillId="0" borderId="22" applyAlignment="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7"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69" fillId="0" borderId="23" applyNumberFormat="0" applyFill="0" applyAlignment="0" applyProtection="0"/>
    <xf numFmtId="0" fontId="70" fillId="0" borderId="23" applyNumberFormat="0" applyFill="0" applyAlignment="0" applyProtection="0"/>
    <xf numFmtId="0" fontId="8" fillId="0" borderId="24" applyNumberFormat="0" applyFont="0" applyFill="0" applyAlignment="0" applyProtection="0"/>
    <xf numFmtId="0" fontId="16" fillId="0" borderId="0">
      <protection locked="0"/>
    </xf>
    <xf numFmtId="0" fontId="71" fillId="42" borderId="0" applyNumberFormat="0" applyBorder="0" applyAlignment="0" applyProtection="0"/>
    <xf numFmtId="0" fontId="72" fillId="42" borderId="0" applyNumberFormat="0" applyBorder="0" applyAlignment="0" applyProtection="0"/>
    <xf numFmtId="0" fontId="16" fillId="0" borderId="0">
      <protection locked="0"/>
    </xf>
    <xf numFmtId="0" fontId="3" fillId="0" borderId="0"/>
    <xf numFmtId="0" fontId="3" fillId="0" borderId="0"/>
    <xf numFmtId="0" fontId="73" fillId="0" borderId="0"/>
    <xf numFmtId="0" fontId="2" fillId="0" borderId="0"/>
    <xf numFmtId="0" fontId="74" fillId="0" borderId="0"/>
    <xf numFmtId="0" fontId="75" fillId="0" borderId="0"/>
    <xf numFmtId="0" fontId="5" fillId="48" borderId="25" applyNumberFormat="0" applyFont="0" applyAlignment="0" applyProtection="0"/>
    <xf numFmtId="0" fontId="19" fillId="48" borderId="25" applyNumberFormat="0" applyFont="0" applyAlignment="0" applyProtection="0"/>
    <xf numFmtId="0" fontId="5" fillId="48" borderId="25" applyNumberFormat="0" applyFont="0" applyAlignment="0" applyProtection="0"/>
    <xf numFmtId="0" fontId="17" fillId="0" borderId="0">
      <protection locked="0"/>
    </xf>
    <xf numFmtId="0" fontId="16" fillId="0" borderId="0">
      <protection locked="0"/>
    </xf>
    <xf numFmtId="0" fontId="16" fillId="0" borderId="0">
      <protection locked="0"/>
    </xf>
    <xf numFmtId="0" fontId="39" fillId="0" borderId="0"/>
    <xf numFmtId="0" fontId="16" fillId="0" borderId="0">
      <protection locked="0"/>
    </xf>
    <xf numFmtId="0" fontId="16" fillId="0" borderId="0">
      <protection locked="0"/>
    </xf>
    <xf numFmtId="0" fontId="76" fillId="8" borderId="26" applyNumberFormat="0" applyAlignment="0" applyProtection="0"/>
    <xf numFmtId="0" fontId="77" fillId="8" borderId="26" applyNumberFormat="0" applyAlignment="0" applyProtection="0"/>
    <xf numFmtId="0" fontId="78" fillId="36" borderId="0" applyFill="0" applyBorder="0" applyProtection="0">
      <alignment horizontal="center"/>
    </xf>
    <xf numFmtId="0" fontId="79" fillId="0" borderId="0"/>
    <xf numFmtId="0" fontId="80" fillId="38" borderId="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10">
      <protection locked="0"/>
    </xf>
    <xf numFmtId="0" fontId="17" fillId="0" borderId="10">
      <protection locked="0"/>
    </xf>
    <xf numFmtId="0" fontId="17"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0">
      <protection locked="0"/>
    </xf>
    <xf numFmtId="0" fontId="16" fillId="0" borderId="10">
      <protection locked="0"/>
    </xf>
    <xf numFmtId="0" fontId="16" fillId="0" borderId="10">
      <protection locked="0"/>
    </xf>
    <xf numFmtId="0" fontId="16" fillId="0" borderId="0">
      <protection locked="0"/>
    </xf>
    <xf numFmtId="0" fontId="16" fillId="0" borderId="0">
      <protection locked="0"/>
    </xf>
    <xf numFmtId="0" fontId="16" fillId="0" borderId="10">
      <protection locked="0"/>
    </xf>
    <xf numFmtId="0" fontId="16" fillId="0" borderId="10">
      <protection locked="0"/>
    </xf>
    <xf numFmtId="0" fontId="16" fillId="0" borderId="0">
      <protection locked="0"/>
    </xf>
    <xf numFmtId="0" fontId="16" fillId="0" borderId="0">
      <protection locked="0"/>
    </xf>
    <xf numFmtId="0" fontId="79" fillId="0" borderId="0"/>
    <xf numFmtId="0" fontId="81" fillId="0" borderId="0" applyProtection="0"/>
    <xf numFmtId="0" fontId="16" fillId="0" borderId="1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3" fillId="49" borderId="26" applyNumberFormat="0" applyProtection="0">
      <alignment horizontal="left" vertical="center" indent="1"/>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3" fillId="49" borderId="26" applyNumberFormat="0" applyProtection="0">
      <alignment horizontal="left" vertical="center" indent="1"/>
    </xf>
    <xf numFmtId="0" fontId="16" fillId="0" borderId="0">
      <protection locked="0"/>
    </xf>
    <xf numFmtId="0" fontId="16" fillId="0" borderId="10">
      <protection locked="0"/>
    </xf>
    <xf numFmtId="0" fontId="3" fillId="62" borderId="26" applyNumberFormat="0" applyProtection="0">
      <alignment horizontal="left" vertical="center" indent="1"/>
    </xf>
    <xf numFmtId="0" fontId="3" fillId="62" borderId="26" applyNumberFormat="0" applyProtection="0">
      <alignment horizontal="left" vertical="center" indent="1"/>
    </xf>
    <xf numFmtId="0" fontId="3" fillId="63" borderId="26" applyNumberFormat="0" applyProtection="0">
      <alignment horizontal="left" vertical="center" indent="1"/>
    </xf>
    <xf numFmtId="0" fontId="3" fillId="63" borderId="26" applyNumberFormat="0" applyProtection="0">
      <alignment horizontal="left" vertical="center" indent="1"/>
    </xf>
    <xf numFmtId="0" fontId="3" fillId="44" borderId="26" applyNumberFormat="0" applyProtection="0">
      <alignment horizontal="left" vertical="center" indent="1"/>
    </xf>
    <xf numFmtId="0" fontId="3" fillId="44" borderId="26" applyNumberFormat="0" applyProtection="0">
      <alignment horizontal="left" vertical="center" indent="1"/>
    </xf>
    <xf numFmtId="0" fontId="3" fillId="49" borderId="26" applyNumberFormat="0" applyProtection="0">
      <alignment horizontal="left" vertical="center" indent="1"/>
    </xf>
    <xf numFmtId="0" fontId="3" fillId="49" borderId="26" applyNumberFormat="0" applyProtection="0">
      <alignment horizontal="left" vertical="center" indent="1"/>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3" fillId="49" borderId="26" applyNumberFormat="0" applyProtection="0">
      <alignment horizontal="left" vertical="center" indent="1"/>
    </xf>
    <xf numFmtId="0" fontId="3" fillId="49" borderId="26" applyNumberFormat="0" applyProtection="0">
      <alignment horizontal="left" vertical="center" indent="1"/>
    </xf>
    <xf numFmtId="0" fontId="86" fillId="0" borderId="0"/>
    <xf numFmtId="0" fontId="16" fillId="0" borderId="0">
      <protection locked="0"/>
    </xf>
    <xf numFmtId="0" fontId="88" fillId="0" borderId="0"/>
    <xf numFmtId="0" fontId="16" fillId="0" borderId="10">
      <protection locked="0"/>
    </xf>
    <xf numFmtId="0" fontId="16" fillId="0" borderId="0">
      <protection locked="0"/>
    </xf>
    <xf numFmtId="0" fontId="90" fillId="0" borderId="0" applyNumberFormat="0" applyFill="0" applyBorder="0" applyAlignment="0" applyProtection="0"/>
    <xf numFmtId="0" fontId="16" fillId="0" borderId="10">
      <protection locked="0"/>
    </xf>
    <xf numFmtId="0" fontId="89" fillId="0" borderId="0"/>
    <xf numFmtId="0" fontId="16" fillId="0" borderId="0">
      <protection locked="0"/>
    </xf>
    <xf numFmtId="0" fontId="16" fillId="0" borderId="10">
      <protection locked="0"/>
    </xf>
    <xf numFmtId="0" fontId="94" fillId="0" borderId="0"/>
    <xf numFmtId="0" fontId="16" fillId="0" borderId="0">
      <protection locked="0"/>
    </xf>
    <xf numFmtId="0" fontId="13" fillId="0" borderId="0"/>
    <xf numFmtId="0" fontId="15" fillId="0" borderId="0"/>
    <xf numFmtId="0" fontId="24" fillId="0" borderId="0" applyNumberFormat="0" applyFont="0" applyFill="0" applyBorder="0" applyAlignment="0" applyProtection="0">
      <alignment vertical="top"/>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0">
      <protection locked="0"/>
    </xf>
    <xf numFmtId="0" fontId="16" fillId="0" borderId="10">
      <protection locked="0"/>
    </xf>
    <xf numFmtId="0" fontId="96" fillId="0" borderId="0" applyFill="0" applyBorder="0" applyProtection="0">
      <alignment horizontal="left" vertical="top"/>
    </xf>
    <xf numFmtId="0" fontId="97" fillId="0" borderId="0" applyNumberFormat="0" applyFill="0" applyBorder="0" applyAlignment="0" applyProtection="0"/>
    <xf numFmtId="0" fontId="98" fillId="0" borderId="0" applyNumberFormat="0" applyFill="0" applyBorder="0" applyAlignment="0" applyProtection="0"/>
    <xf numFmtId="0" fontId="16" fillId="0" borderId="10">
      <protection locked="0"/>
    </xf>
    <xf numFmtId="0" fontId="44" fillId="0" borderId="28" applyNumberFormat="0" applyFill="0" applyAlignment="0" applyProtection="0"/>
    <xf numFmtId="0" fontId="3" fillId="36" borderId="29" applyNumberFormat="0" applyFont="0" applyFill="0" applyAlignment="0" applyProtection="0"/>
    <xf numFmtId="0" fontId="99" fillId="0" borderId="0"/>
    <xf numFmtId="0" fontId="99" fillId="0" borderId="0"/>
    <xf numFmtId="0" fontId="16" fillId="0" borderId="0">
      <protection locked="0"/>
    </xf>
    <xf numFmtId="0" fontId="16" fillId="0" borderId="10">
      <protection locked="0"/>
    </xf>
    <xf numFmtId="0" fontId="99" fillId="0" borderId="0"/>
    <xf numFmtId="0" fontId="100" fillId="0" borderId="0" applyNumberFormat="0" applyFill="0" applyBorder="0" applyAlignment="0" applyProtection="0"/>
    <xf numFmtId="0" fontId="101" fillId="0" borderId="0" applyNumberFormat="0" applyFill="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16" fillId="0" borderId="0">
      <protection locked="0"/>
    </xf>
    <xf numFmtId="0" fontId="102" fillId="8" borderId="11" applyNumberFormat="0" applyAlignment="0" applyProtection="0"/>
    <xf numFmtId="0" fontId="102" fillId="7" borderId="11" applyNumberFormat="0" applyAlignment="0" applyProtection="0"/>
    <xf numFmtId="0" fontId="102" fillId="8" borderId="11" applyNumberFormat="0" applyAlignment="0" applyProtection="0"/>
    <xf numFmtId="0" fontId="102" fillId="7" borderId="11" applyNumberFormat="0" applyAlignment="0" applyProtection="0"/>
    <xf numFmtId="0" fontId="103" fillId="8" borderId="26" applyNumberFormat="0" applyAlignment="0" applyProtection="0"/>
    <xf numFmtId="0" fontId="103" fillId="8" borderId="26" applyNumberFormat="0" applyAlignment="0" applyProtection="0"/>
    <xf numFmtId="0" fontId="104" fillId="8" borderId="11" applyNumberFormat="0" applyAlignment="0" applyProtection="0"/>
    <xf numFmtId="0" fontId="104" fillId="8" borderId="11" applyNumberFormat="0" applyAlignment="0" applyProtection="0"/>
    <xf numFmtId="0" fontId="2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08" fillId="44" borderId="12"/>
    <xf numFmtId="0" fontId="16" fillId="0" borderId="10">
      <protection locked="0"/>
    </xf>
    <xf numFmtId="0" fontId="16" fillId="0" borderId="10">
      <protection locked="0"/>
    </xf>
    <xf numFmtId="0" fontId="16" fillId="0" borderId="0">
      <protection locked="0"/>
    </xf>
    <xf numFmtId="0" fontId="16" fillId="0" borderId="10">
      <protection locked="0"/>
    </xf>
    <xf numFmtId="0" fontId="109" fillId="0" borderId="9">
      <alignment horizontal="left" vertical="top" wrapText="1"/>
    </xf>
    <xf numFmtId="0" fontId="110" fillId="0" borderId="19" applyNumberFormat="0" applyFill="0" applyAlignment="0" applyProtection="0"/>
    <xf numFmtId="0" fontId="110" fillId="0" borderId="19" applyNumberFormat="0" applyFill="0" applyAlignment="0" applyProtection="0"/>
    <xf numFmtId="0" fontId="111" fillId="0" borderId="20" applyNumberFormat="0" applyFill="0" applyAlignment="0" applyProtection="0"/>
    <xf numFmtId="0" fontId="111" fillId="0" borderId="20" applyNumberFormat="0" applyFill="0" applyAlignment="0" applyProtection="0"/>
    <xf numFmtId="0" fontId="112" fillId="0" borderId="21" applyNumberFormat="0" applyFill="0" applyAlignment="0" applyProtection="0"/>
    <xf numFmtId="0" fontId="112" fillId="0" borderId="21" applyNumberFormat="0" applyFill="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6" fillId="0" borderId="0">
      <protection locked="0"/>
    </xf>
    <xf numFmtId="0" fontId="3" fillId="0" borderId="1">
      <alignment horizontal="right"/>
    </xf>
    <xf numFmtId="0" fontId="114" fillId="0" borderId="28" applyNumberFormat="0" applyFill="0" applyAlignment="0" applyProtection="0"/>
    <xf numFmtId="0" fontId="114" fillId="0" borderId="28" applyNumberFormat="0" applyFill="0" applyAlignment="0" applyProtection="0"/>
    <xf numFmtId="0" fontId="3" fillId="0" borderId="0"/>
    <xf numFmtId="0" fontId="3" fillId="0" borderId="0"/>
    <xf numFmtId="0" fontId="3" fillId="0" borderId="0"/>
    <xf numFmtId="0" fontId="8" fillId="0" borderId="0"/>
    <xf numFmtId="0" fontId="115" fillId="35" borderId="13" applyNumberFormat="0" applyAlignment="0" applyProtection="0"/>
    <xf numFmtId="0" fontId="115" fillId="35" borderId="13" applyNumberFormat="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116" fillId="42" borderId="0" applyNumberFormat="0" applyBorder="0" applyAlignment="0" applyProtection="0"/>
    <xf numFmtId="0" fontId="116" fillId="42" borderId="0" applyNumberFormat="0" applyBorder="0" applyAlignment="0" applyProtection="0"/>
    <xf numFmtId="0" fontId="3" fillId="0" borderId="0"/>
    <xf numFmtId="0" fontId="8" fillId="0" borderId="0"/>
    <xf numFmtId="0" fontId="8" fillId="0" borderId="0"/>
    <xf numFmtId="0" fontId="5" fillId="0" borderId="0"/>
    <xf numFmtId="0" fontId="117" fillId="0" borderId="0"/>
    <xf numFmtId="0" fontId="3" fillId="0" borderId="0"/>
    <xf numFmtId="0" fontId="5" fillId="0" borderId="0"/>
    <xf numFmtId="0" fontId="8" fillId="0" borderId="0"/>
    <xf numFmtId="0" fontId="3" fillId="0" borderId="0"/>
    <xf numFmtId="0" fontId="3" fillId="0" borderId="0"/>
    <xf numFmtId="0" fontId="3" fillId="0" borderId="0"/>
    <xf numFmtId="0" fontId="2" fillId="0" borderId="0"/>
    <xf numFmtId="0" fontId="5" fillId="0" borderId="0"/>
    <xf numFmtId="0" fontId="117" fillId="0" borderId="0"/>
    <xf numFmtId="0" fontId="7" fillId="0" borderId="0"/>
    <xf numFmtId="0" fontId="7" fillId="0" borderId="0"/>
    <xf numFmtId="0" fontId="3" fillId="0" borderId="0"/>
    <xf numFmtId="0" fontId="3" fillId="0" borderId="0"/>
    <xf numFmtId="0" fontId="3" fillId="0" borderId="0"/>
    <xf numFmtId="0" fontId="2" fillId="0" borderId="0"/>
    <xf numFmtId="0" fontId="3" fillId="0" borderId="0"/>
    <xf numFmtId="0" fontId="3" fillId="0" borderId="0"/>
    <xf numFmtId="0" fontId="8" fillId="0" borderId="0"/>
    <xf numFmtId="0" fontId="78" fillId="0" borderId="0">
      <alignment horizontal="left"/>
    </xf>
    <xf numFmtId="0" fontId="3" fillId="0" borderId="0"/>
    <xf numFmtId="0" fontId="8" fillId="0" borderId="0"/>
    <xf numFmtId="0" fontId="118" fillId="0" borderId="0"/>
    <xf numFmtId="0" fontId="8" fillId="0" borderId="0"/>
    <xf numFmtId="0" fontId="8" fillId="0" borderId="0"/>
    <xf numFmtId="0" fontId="52" fillId="0" borderId="0"/>
    <xf numFmtId="0" fontId="20" fillId="0" borderId="0"/>
    <xf numFmtId="0" fontId="8" fillId="0" borderId="0"/>
    <xf numFmtId="0" fontId="20" fillId="0" borderId="0"/>
    <xf numFmtId="0" fontId="8" fillId="0" borderId="0"/>
    <xf numFmtId="0" fontId="8" fillId="0" borderId="0"/>
    <xf numFmtId="0" fontId="8" fillId="0" borderId="0"/>
    <xf numFmtId="0" fontId="20" fillId="0" borderId="0"/>
    <xf numFmtId="0" fontId="20" fillId="0" borderId="0"/>
    <xf numFmtId="0" fontId="20" fillId="0" borderId="0"/>
    <xf numFmtId="0" fontId="8" fillId="0" borderId="0"/>
    <xf numFmtId="0" fontId="8" fillId="0" borderId="0"/>
    <xf numFmtId="0" fontId="8" fillId="0" borderId="0"/>
    <xf numFmtId="0" fontId="2" fillId="0" borderId="0"/>
    <xf numFmtId="0" fontId="8" fillId="0" borderId="0"/>
    <xf numFmtId="0" fontId="2" fillId="0" borderId="0"/>
    <xf numFmtId="0" fontId="8" fillId="0" borderId="0"/>
    <xf numFmtId="0" fontId="52" fillId="0" borderId="0"/>
    <xf numFmtId="0" fontId="8" fillId="0" borderId="0"/>
    <xf numFmtId="0" fontId="1" fillId="0" borderId="0"/>
    <xf numFmtId="0" fontId="119" fillId="0" borderId="0"/>
    <xf numFmtId="0" fontId="3" fillId="0" borderId="0"/>
    <xf numFmtId="0" fontId="3" fillId="0" borderId="0"/>
    <xf numFmtId="0" fontId="52" fillId="0" borderId="0"/>
    <xf numFmtId="0" fontId="118" fillId="0" borderId="0"/>
    <xf numFmtId="0" fontId="8" fillId="0" borderId="0"/>
    <xf numFmtId="0" fontId="8" fillId="0" borderId="0"/>
    <xf numFmtId="0" fontId="8" fillId="0" borderId="0"/>
    <xf numFmtId="0" fontId="78" fillId="0" borderId="0">
      <alignment horizontal="left"/>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2" fillId="0" borderId="0"/>
    <xf numFmtId="0" fontId="2" fillId="0" borderId="0"/>
    <xf numFmtId="0" fontId="2" fillId="0" borderId="0"/>
    <xf numFmtId="0" fontId="78" fillId="0" borderId="0">
      <alignment horizontal="left"/>
    </xf>
    <xf numFmtId="0" fontId="5" fillId="0" borderId="0"/>
    <xf numFmtId="0" fontId="5" fillId="0" borderId="0"/>
    <xf numFmtId="0" fontId="5" fillId="0" borderId="0"/>
    <xf numFmtId="0" fontId="5" fillId="0" borderId="0"/>
    <xf numFmtId="0" fontId="2" fillId="0" borderId="0"/>
    <xf numFmtId="0" fontId="5" fillId="0" borderId="0"/>
    <xf numFmtId="0" fontId="120"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120" fillId="0" borderId="0"/>
    <xf numFmtId="0" fontId="5" fillId="0" borderId="0"/>
    <xf numFmtId="0" fontId="2" fillId="0" borderId="0"/>
    <xf numFmtId="0" fontId="5" fillId="0" borderId="0"/>
    <xf numFmtId="0" fontId="2" fillId="0" borderId="0"/>
    <xf numFmtId="0" fontId="2" fillId="0" borderId="0"/>
    <xf numFmtId="0" fontId="8" fillId="0" borderId="0"/>
    <xf numFmtId="0" fontId="8" fillId="0" borderId="0"/>
    <xf numFmtId="0" fontId="8" fillId="0" borderId="0"/>
    <xf numFmtId="0" fontId="8" fillId="0" borderId="0"/>
    <xf numFmtId="0" fontId="121" fillId="0" borderId="0"/>
    <xf numFmtId="0" fontId="2" fillId="0" borderId="0"/>
    <xf numFmtId="0" fontId="1" fillId="0" borderId="0"/>
    <xf numFmtId="0" fontId="5" fillId="0" borderId="0"/>
    <xf numFmtId="0" fontId="3" fillId="0" borderId="0"/>
    <xf numFmtId="0" fontId="78" fillId="0" borderId="0">
      <alignment horizontal="left"/>
    </xf>
    <xf numFmtId="0" fontId="20" fillId="0" borderId="0"/>
    <xf numFmtId="0" fontId="3" fillId="0" borderId="0"/>
    <xf numFmtId="0" fontId="8" fillId="0" borderId="0"/>
    <xf numFmtId="0" fontId="5" fillId="0" borderId="0"/>
    <xf numFmtId="0" fontId="8" fillId="0" borderId="0"/>
    <xf numFmtId="0" fontId="5" fillId="0" borderId="0"/>
    <xf numFmtId="0" fontId="8" fillId="0" borderId="0"/>
    <xf numFmtId="0" fontId="2" fillId="0" borderId="0"/>
    <xf numFmtId="0" fontId="2" fillId="0" borderId="0"/>
    <xf numFmtId="0" fontId="3" fillId="0" borderId="0"/>
    <xf numFmtId="0" fontId="2" fillId="0" borderId="0"/>
    <xf numFmtId="0" fontId="5" fillId="0" borderId="0"/>
    <xf numFmtId="0" fontId="8" fillId="0" borderId="0"/>
    <xf numFmtId="0" fontId="8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2" fillId="3" borderId="0" applyNumberFormat="0" applyBorder="0" applyAlignment="0" applyProtection="0"/>
    <xf numFmtId="0" fontId="122" fillId="3" borderId="0" applyNumberFormat="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20" fillId="48" borderId="25" applyNumberFormat="0" applyFont="0" applyAlignment="0" applyProtection="0"/>
    <xf numFmtId="0" fontId="20" fillId="48" borderId="25" applyNumberFormat="0" applyFont="0" applyAlignment="0" applyProtection="0"/>
    <xf numFmtId="0" fontId="16" fillId="0" borderId="0">
      <protection locked="0"/>
    </xf>
    <xf numFmtId="0" fontId="16" fillId="0" borderId="10">
      <protection locked="0"/>
    </xf>
    <xf numFmtId="0" fontId="16" fillId="0" borderId="0">
      <protection locked="0"/>
    </xf>
    <xf numFmtId="0" fontId="17" fillId="0" borderId="0">
      <protection locked="0"/>
    </xf>
    <xf numFmtId="0" fontId="17" fillId="0" borderId="10">
      <protection locked="0"/>
    </xf>
    <xf numFmtId="0" fontId="17"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0">
      <protection locked="0"/>
    </xf>
    <xf numFmtId="0" fontId="16" fillId="0" borderId="1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10">
      <protection locked="0"/>
    </xf>
    <xf numFmtId="0" fontId="16" fillId="0" borderId="0">
      <protection locked="0"/>
    </xf>
    <xf numFmtId="0" fontId="17" fillId="0" borderId="10">
      <protection locked="0"/>
    </xf>
    <xf numFmtId="0" fontId="17"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7" fillId="0" borderId="10">
      <protection locked="0"/>
    </xf>
    <xf numFmtId="0" fontId="17" fillId="0" borderId="0">
      <protection locked="0"/>
    </xf>
    <xf numFmtId="0" fontId="16" fillId="0" borderId="10">
      <protection locked="0"/>
    </xf>
    <xf numFmtId="0" fontId="16" fillId="0" borderId="0">
      <protection locked="0"/>
    </xf>
    <xf numFmtId="0" fontId="17"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0">
      <protection locked="0"/>
    </xf>
    <xf numFmtId="0" fontId="125" fillId="0" borderId="23" applyNumberFormat="0" applyFill="0" applyAlignment="0" applyProtection="0"/>
    <xf numFmtId="0" fontId="125" fillId="0" borderId="23" applyNumberFormat="0" applyFill="0" applyAlignment="0" applyProtection="0"/>
    <xf numFmtId="0" fontId="13" fillId="0" borderId="0"/>
    <xf numFmtId="0" fontId="12" fillId="0" borderId="0"/>
    <xf numFmtId="0" fontId="12" fillId="0" borderId="0"/>
    <xf numFmtId="0" fontId="12" fillId="0" borderId="0"/>
    <xf numFmtId="0" fontId="13" fillId="0" borderId="0"/>
    <xf numFmtId="0" fontId="13" fillId="0" borderId="0"/>
    <xf numFmtId="0" fontId="15" fillId="0" borderId="0"/>
    <xf numFmtId="0" fontId="12" fillId="0" borderId="0"/>
    <xf numFmtId="0" fontId="12" fillId="0" borderId="0"/>
    <xf numFmtId="0" fontId="12" fillId="0" borderId="0"/>
    <xf numFmtId="0" fontId="126" fillId="0" borderId="0"/>
    <xf numFmtId="0" fontId="24" fillId="0" borderId="0" applyNumberFormat="0" applyFont="0" applyFill="0" applyBorder="0" applyAlignment="0" applyProtection="0">
      <alignment vertical="top"/>
    </xf>
    <xf numFmtId="0" fontId="24" fillId="0" borderId="0" applyNumberFormat="0" applyFont="0" applyFill="0" applyBorder="0" applyAlignment="0" applyProtection="0">
      <alignment vertical="top"/>
    </xf>
    <xf numFmtId="0" fontId="127" fillId="0" borderId="0"/>
    <xf numFmtId="0" fontId="24" fillId="0" borderId="0" applyNumberFormat="0" applyFont="0" applyFill="0" applyBorder="0" applyAlignment="0" applyProtection="0">
      <alignment vertical="top"/>
    </xf>
    <xf numFmtId="0" fontId="13" fillId="0" borderId="0"/>
    <xf numFmtId="0" fontId="24" fillId="0" borderId="0" applyNumberFormat="0" applyFont="0" applyFill="0" applyBorder="0" applyAlignment="0" applyProtection="0">
      <alignment vertical="top"/>
    </xf>
    <xf numFmtId="0" fontId="13" fillId="0" borderId="0"/>
    <xf numFmtId="0" fontId="24" fillId="0" borderId="0" applyNumberFormat="0" applyFont="0" applyFill="0" applyBorder="0" applyAlignment="0" applyProtection="0">
      <alignment vertical="top"/>
    </xf>
    <xf numFmtId="0" fontId="13" fillId="0" borderId="0"/>
    <xf numFmtId="0" fontId="13" fillId="0" borderId="0"/>
    <xf numFmtId="0" fontId="15" fillId="0" borderId="0"/>
    <xf numFmtId="0" fontId="24" fillId="0" borderId="0" applyNumberFormat="0" applyFont="0" applyFill="0" applyBorder="0" applyAlignment="0" applyProtection="0">
      <alignment vertical="top"/>
    </xf>
    <xf numFmtId="0" fontId="24" fillId="0" borderId="0" applyNumberFormat="0" applyFont="0" applyFill="0" applyBorder="0" applyAlignment="0" applyProtection="0">
      <alignment vertical="top"/>
    </xf>
    <xf numFmtId="0" fontId="24" fillId="0" borderId="0" applyNumberFormat="0" applyFont="0" applyFill="0" applyBorder="0" applyAlignment="0" applyProtection="0">
      <alignment vertical="top"/>
    </xf>
    <xf numFmtId="0" fontId="24" fillId="0" borderId="0" applyNumberFormat="0" applyFont="0" applyFill="0" applyBorder="0" applyAlignment="0" applyProtection="0">
      <alignment vertical="top"/>
    </xf>
    <xf numFmtId="0" fontId="8" fillId="38" borderId="1" applyNumberFormat="0" applyAlignment="0">
      <alignment horizontal="left"/>
    </xf>
    <xf numFmtId="0" fontId="8" fillId="38" borderId="1" applyNumberFormat="0" applyAlignment="0">
      <alignment horizontal="left"/>
    </xf>
    <xf numFmtId="0" fontId="8" fillId="38" borderId="1" applyNumberFormat="0" applyAlignment="0">
      <alignment horizontal="left"/>
    </xf>
    <xf numFmtId="0" fontId="8" fillId="38" borderId="1" applyNumberFormat="0" applyAlignment="0">
      <alignment horizontal="left"/>
    </xf>
    <xf numFmtId="0" fontId="128" fillId="0" borderId="0" applyNumberFormat="0" applyFill="0" applyBorder="0" applyAlignment="0" applyProtection="0"/>
    <xf numFmtId="0" fontId="128" fillId="0" borderId="0" applyNumberFormat="0" applyFill="0" applyBorder="0" applyAlignment="0" applyProtection="0"/>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1" fillId="0" borderId="0">
      <protection locked="0"/>
    </xf>
    <xf numFmtId="0" fontId="11"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5" fillId="0" borderId="0" applyFont="0" applyFill="0" applyBorder="0" applyAlignment="0" applyProtection="0"/>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5" fillId="0" borderId="0" applyFont="0" applyFill="0" applyBorder="0" applyAlignment="0" applyProtection="0"/>
    <xf numFmtId="0" fontId="17" fillId="0" borderId="10">
      <protection locked="0"/>
    </xf>
    <xf numFmtId="0" fontId="16" fillId="0" borderId="10">
      <protection locked="0"/>
    </xf>
    <xf numFmtId="0" fontId="16" fillId="0" borderId="10">
      <protection locked="0"/>
    </xf>
    <xf numFmtId="0" fontId="16" fillId="0" borderId="0">
      <protection locked="0"/>
    </xf>
    <xf numFmtId="0" fontId="12" fillId="0" borderId="0"/>
    <xf numFmtId="0" fontId="13" fillId="0" borderId="0"/>
    <xf numFmtId="0" fontId="12" fillId="0" borderId="0"/>
    <xf numFmtId="0" fontId="13" fillId="0" borderId="0"/>
    <xf numFmtId="0" fontId="5" fillId="0" borderId="0" applyFont="0" applyFill="0" applyBorder="0" applyAlignment="0" applyProtection="0"/>
    <xf numFmtId="0" fontId="12" fillId="0" borderId="0"/>
    <xf numFmtId="0" fontId="13" fillId="0" borderId="0"/>
    <xf numFmtId="0" fontId="12" fillId="0" borderId="0"/>
    <xf numFmtId="0" fontId="12" fillId="0" borderId="0"/>
    <xf numFmtId="0" fontId="12" fillId="0" borderId="0"/>
    <xf numFmtId="0" fontId="13" fillId="0" borderId="0"/>
    <xf numFmtId="0" fontId="124"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9" fillId="0" borderId="0" applyNumberFormat="0" applyFill="0" applyBorder="0" applyAlignment="0" applyProtection="0"/>
    <xf numFmtId="0" fontId="131" fillId="4" borderId="0" applyNumberFormat="0" applyBorder="0" applyAlignment="0" applyProtection="0"/>
    <xf numFmtId="0" fontId="131" fillId="4" borderId="0" applyNumberFormat="0" applyBorder="0" applyAlignment="0" applyProtection="0"/>
    <xf numFmtId="0" fontId="1" fillId="0" borderId="0"/>
    <xf numFmtId="0" fontId="2" fillId="0" borderId="0"/>
    <xf numFmtId="0" fontId="16" fillId="0" borderId="0">
      <protection locked="0"/>
    </xf>
    <xf numFmtId="0" fontId="132" fillId="0" borderId="12"/>
    <xf numFmtId="0" fontId="13" fillId="0" borderId="0"/>
    <xf numFmtId="285" fontId="3" fillId="0" borderId="0"/>
    <xf numFmtId="0" fontId="3" fillId="0" borderId="0"/>
    <xf numFmtId="285" fontId="10" fillId="0" borderId="0"/>
    <xf numFmtId="286" fontId="8" fillId="0" borderId="0" applyFont="0" applyFill="0" applyBorder="0" applyAlignment="0" applyProtection="0"/>
    <xf numFmtId="286" fontId="3" fillId="0" borderId="0" applyFont="0" applyFill="0" applyBorder="0" applyAlignment="0" applyProtection="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285" fontId="11" fillId="0" borderId="0">
      <protection locked="0"/>
    </xf>
    <xf numFmtId="285" fontId="11" fillId="0" borderId="0">
      <protection locked="0"/>
    </xf>
    <xf numFmtId="0" fontId="13"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3" fillId="0" borderId="0"/>
    <xf numFmtId="285" fontId="13" fillId="0" borderId="0"/>
    <xf numFmtId="285" fontId="12" fillId="0" borderId="0"/>
    <xf numFmtId="285" fontId="12" fillId="0" borderId="0"/>
    <xf numFmtId="0" fontId="12" fillId="0" borderId="0"/>
    <xf numFmtId="0" fontId="16" fillId="0" borderId="0">
      <protection locked="0"/>
    </xf>
    <xf numFmtId="285" fontId="7" fillId="0" borderId="0"/>
    <xf numFmtId="285" fontId="15" fillId="0" borderId="0"/>
    <xf numFmtId="285" fontId="15" fillId="0" borderId="0"/>
    <xf numFmtId="285" fontId="138" fillId="0" borderId="0"/>
    <xf numFmtId="285" fontId="138" fillId="0" borderId="0"/>
    <xf numFmtId="285" fontId="14" fillId="0" borderId="0"/>
    <xf numFmtId="285" fontId="15" fillId="0" borderId="0"/>
    <xf numFmtId="285" fontId="15" fillId="0" borderId="0"/>
    <xf numFmtId="285" fontId="138" fillId="0" borderId="0"/>
    <xf numFmtId="285" fontId="138" fillId="0" borderId="0"/>
    <xf numFmtId="285" fontId="12" fillId="0" borderId="0"/>
    <xf numFmtId="285" fontId="7" fillId="0" borderId="0"/>
    <xf numFmtId="0" fontId="13" fillId="0" borderId="0"/>
    <xf numFmtId="285" fontId="15" fillId="0" borderId="0"/>
    <xf numFmtId="0" fontId="15" fillId="0" borderId="0"/>
    <xf numFmtId="285" fontId="138" fillId="0" borderId="0"/>
    <xf numFmtId="285" fontId="138" fillId="0" borderId="0"/>
    <xf numFmtId="285" fontId="13" fillId="0" borderId="0"/>
    <xf numFmtId="285" fontId="12" fillId="0" borderId="0"/>
    <xf numFmtId="285" fontId="12" fillId="0" borderId="0"/>
    <xf numFmtId="0" fontId="13" fillId="0" borderId="0"/>
    <xf numFmtId="0" fontId="13" fillId="0" borderId="0"/>
    <xf numFmtId="285" fontId="3" fillId="0" borderId="0"/>
    <xf numFmtId="0" fontId="3" fillId="0" borderId="0"/>
    <xf numFmtId="0" fontId="3" fillId="0" borderId="0"/>
    <xf numFmtId="0" fontId="13"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0" fontId="13" fillId="0" borderId="0"/>
    <xf numFmtId="0" fontId="13" fillId="0" borderId="0"/>
    <xf numFmtId="0" fontId="13" fillId="0" borderId="0"/>
    <xf numFmtId="0" fontId="12" fillId="0" borderId="0"/>
    <xf numFmtId="0" fontId="13" fillId="0" borderId="0"/>
    <xf numFmtId="0" fontId="13" fillId="0" borderId="0"/>
    <xf numFmtId="0" fontId="3" fillId="0" borderId="0"/>
    <xf numFmtId="285" fontId="3" fillId="0" borderId="0"/>
    <xf numFmtId="285" fontId="15" fillId="0" borderId="0"/>
    <xf numFmtId="285" fontId="15" fillId="0" borderId="0"/>
    <xf numFmtId="285" fontId="138" fillId="0" borderId="0"/>
    <xf numFmtId="285" fontId="138" fillId="0" borderId="0"/>
    <xf numFmtId="285" fontId="13" fillId="0" borderId="0"/>
    <xf numFmtId="285" fontId="12" fillId="0" borderId="0"/>
    <xf numFmtId="285" fontId="12" fillId="0" borderId="0"/>
    <xf numFmtId="285" fontId="7" fillId="0" borderId="0"/>
    <xf numFmtId="0" fontId="13" fillId="0" borderId="0"/>
    <xf numFmtId="0" fontId="13"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3" fillId="0" borderId="0"/>
    <xf numFmtId="285" fontId="12" fillId="0" borderId="0"/>
    <xf numFmtId="285" fontId="12" fillId="0" borderId="0"/>
    <xf numFmtId="0" fontId="16" fillId="0" borderId="0">
      <protection locked="0"/>
    </xf>
    <xf numFmtId="0" fontId="139" fillId="46" borderId="5">
      <alignment wrapText="1"/>
      <protection locked="0"/>
    </xf>
    <xf numFmtId="0" fontId="139" fillId="46" borderId="5">
      <alignment wrapText="1"/>
      <protection locked="0"/>
    </xf>
    <xf numFmtId="0" fontId="139" fillId="46" borderId="5">
      <alignment wrapText="1"/>
      <protection locked="0"/>
    </xf>
    <xf numFmtId="0" fontId="139" fillId="46" borderId="5">
      <alignment wrapText="1"/>
      <protection locked="0"/>
    </xf>
    <xf numFmtId="0" fontId="16" fillId="0" borderId="0">
      <protection locked="0"/>
    </xf>
    <xf numFmtId="0" fontId="16" fillId="0" borderId="0">
      <protection locked="0"/>
    </xf>
    <xf numFmtId="0" fontId="16" fillId="0" borderId="0">
      <protection locked="0"/>
    </xf>
    <xf numFmtId="0" fontId="139" fillId="46" borderId="5">
      <alignment wrapText="1"/>
      <protection locked="0"/>
    </xf>
    <xf numFmtId="0" fontId="139" fillId="46" borderId="5">
      <alignment wrapText="1"/>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39" fillId="46" borderId="5">
      <alignment wrapText="1"/>
      <protection locked="0"/>
    </xf>
    <xf numFmtId="285" fontId="7" fillId="0" borderId="0"/>
    <xf numFmtId="0" fontId="13" fillId="0" borderId="0"/>
    <xf numFmtId="0" fontId="12" fillId="0" borderId="0"/>
    <xf numFmtId="0" fontId="13" fillId="0" borderId="0"/>
    <xf numFmtId="285" fontId="12" fillId="0" borderId="0"/>
    <xf numFmtId="285" fontId="7" fillId="0" borderId="0"/>
    <xf numFmtId="285" fontId="7" fillId="0" borderId="0"/>
    <xf numFmtId="285" fontId="13" fillId="0" borderId="0"/>
    <xf numFmtId="285" fontId="12" fillId="0" borderId="0"/>
    <xf numFmtId="285" fontId="12" fillId="0" borderId="0"/>
    <xf numFmtId="285" fontId="7" fillId="0" borderId="0"/>
    <xf numFmtId="0" fontId="13" fillId="0" borderId="0"/>
    <xf numFmtId="0" fontId="12" fillId="0" borderId="0"/>
    <xf numFmtId="0" fontId="13" fillId="0" borderId="0"/>
    <xf numFmtId="285" fontId="13" fillId="0" borderId="0"/>
    <xf numFmtId="285" fontId="12" fillId="0" borderId="0"/>
    <xf numFmtId="285" fontId="12" fillId="0" borderId="0"/>
    <xf numFmtId="285" fontId="15" fillId="0" borderId="0"/>
    <xf numFmtId="285" fontId="15" fillId="0" borderId="0"/>
    <xf numFmtId="285" fontId="138" fillId="0" borderId="0"/>
    <xf numFmtId="285" fontId="138"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0" fontId="8" fillId="0" borderId="0"/>
    <xf numFmtId="285" fontId="15" fillId="0" borderId="0"/>
    <xf numFmtId="285" fontId="15" fillId="0" borderId="0"/>
    <xf numFmtId="285" fontId="138" fillId="0" borderId="0"/>
    <xf numFmtId="285" fontId="138" fillId="0" borderId="0"/>
    <xf numFmtId="285" fontId="13" fillId="0" borderId="0"/>
    <xf numFmtId="285" fontId="12"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0" fontId="13" fillId="0" borderId="0"/>
    <xf numFmtId="0" fontId="13" fillId="0" borderId="0"/>
    <xf numFmtId="285" fontId="7" fillId="0" borderId="0"/>
    <xf numFmtId="285" fontId="15" fillId="0" borderId="0"/>
    <xf numFmtId="285" fontId="15" fillId="0" borderId="0"/>
    <xf numFmtId="285" fontId="138" fillId="0" borderId="0"/>
    <xf numFmtId="285" fontId="138"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2" fillId="0" borderId="0"/>
    <xf numFmtId="285" fontId="13" fillId="0" borderId="0"/>
    <xf numFmtId="285" fontId="12" fillId="0" borderId="0"/>
    <xf numFmtId="285" fontId="12" fillId="0" borderId="0"/>
    <xf numFmtId="0" fontId="13" fillId="0" borderId="0"/>
    <xf numFmtId="285" fontId="3" fillId="0" borderId="0"/>
    <xf numFmtId="285" fontId="3" fillId="0" borderId="0"/>
    <xf numFmtId="285" fontId="3" fillId="0" borderId="0"/>
    <xf numFmtId="285" fontId="3" fillId="0" borderId="0"/>
    <xf numFmtId="285" fontId="13" fillId="0" borderId="0"/>
    <xf numFmtId="285" fontId="12" fillId="0" borderId="0"/>
    <xf numFmtId="285" fontId="12" fillId="0" borderId="0"/>
    <xf numFmtId="285" fontId="3" fillId="0" borderId="0"/>
    <xf numFmtId="285" fontId="3" fillId="0" borderId="0"/>
    <xf numFmtId="285" fontId="3" fillId="0" borderId="0"/>
    <xf numFmtId="0" fontId="3"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2" fillId="0" borderId="0"/>
    <xf numFmtId="285" fontId="12" fillId="0" borderId="0"/>
    <xf numFmtId="285" fontId="12" fillId="0" borderId="0"/>
    <xf numFmtId="285" fontId="10" fillId="0" borderId="0"/>
    <xf numFmtId="285" fontId="10"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7" fillId="0" borderId="0"/>
    <xf numFmtId="0" fontId="13"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2" fillId="0" borderId="0"/>
    <xf numFmtId="285" fontId="15" fillId="0" borderId="0"/>
    <xf numFmtId="0" fontId="15" fillId="0" borderId="0"/>
    <xf numFmtId="285" fontId="138" fillId="0" borderId="0"/>
    <xf numFmtId="285" fontId="138" fillId="0" borderId="0"/>
    <xf numFmtId="285" fontId="12" fillId="0" borderId="0"/>
    <xf numFmtId="285" fontId="13" fillId="0" borderId="0"/>
    <xf numFmtId="285" fontId="12" fillId="0" borderId="0"/>
    <xf numFmtId="285" fontId="12" fillId="0" borderId="0"/>
    <xf numFmtId="285" fontId="3" fillId="0" borderId="0"/>
    <xf numFmtId="285" fontId="15" fillId="0" borderId="0"/>
    <xf numFmtId="285" fontId="15" fillId="0" borderId="0"/>
    <xf numFmtId="285" fontId="138" fillId="0" borderId="0"/>
    <xf numFmtId="285" fontId="138" fillId="0" borderId="0"/>
    <xf numFmtId="285" fontId="13" fillId="0" borderId="0"/>
    <xf numFmtId="285" fontId="12" fillId="0" borderId="0"/>
    <xf numFmtId="285" fontId="12" fillId="0" borderId="0"/>
    <xf numFmtId="285" fontId="12" fillId="0" borderId="0"/>
    <xf numFmtId="285" fontId="15" fillId="0" borderId="0"/>
    <xf numFmtId="285" fontId="15" fillId="0" borderId="0"/>
    <xf numFmtId="285" fontId="138" fillId="0" borderId="0"/>
    <xf numFmtId="285" fontId="138" fillId="0" borderId="0"/>
    <xf numFmtId="285" fontId="13" fillId="0" borderId="0"/>
    <xf numFmtId="285" fontId="12" fillId="0" borderId="0"/>
    <xf numFmtId="285" fontId="12" fillId="0" borderId="0"/>
    <xf numFmtId="285" fontId="12" fillId="0" borderId="0"/>
    <xf numFmtId="285" fontId="7" fillId="0" borderId="0"/>
    <xf numFmtId="285" fontId="13" fillId="0" borderId="0"/>
    <xf numFmtId="285" fontId="12" fillId="0" borderId="0"/>
    <xf numFmtId="285" fontId="12" fillId="0" borderId="0"/>
    <xf numFmtId="285" fontId="15" fillId="0" borderId="0"/>
    <xf numFmtId="0"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3" fillId="0" borderId="0"/>
    <xf numFmtId="285" fontId="12" fillId="0" borderId="0"/>
    <xf numFmtId="285" fontId="12" fillId="0" borderId="0"/>
    <xf numFmtId="0" fontId="13" fillId="0" borderId="0"/>
    <xf numFmtId="0" fontId="13" fillId="0" borderId="0"/>
    <xf numFmtId="285" fontId="3" fillId="0" borderId="0"/>
    <xf numFmtId="285" fontId="15" fillId="0" borderId="0"/>
    <xf numFmtId="0" fontId="15" fillId="0" borderId="0"/>
    <xf numFmtId="285" fontId="138" fillId="0" borderId="0"/>
    <xf numFmtId="285" fontId="138" fillId="0" borderId="0"/>
    <xf numFmtId="285" fontId="12" fillId="0" borderId="0"/>
    <xf numFmtId="285" fontId="12" fillId="0" borderId="0"/>
    <xf numFmtId="285" fontId="12" fillId="0" borderId="0"/>
    <xf numFmtId="0" fontId="12" fillId="0" borderId="0"/>
    <xf numFmtId="285" fontId="12" fillId="0" borderId="0"/>
    <xf numFmtId="285" fontId="13" fillId="0" borderId="0"/>
    <xf numFmtId="285" fontId="13" fillId="0" borderId="0"/>
    <xf numFmtId="285" fontId="12" fillId="0" borderId="0"/>
    <xf numFmtId="285" fontId="12" fillId="0" borderId="0"/>
    <xf numFmtId="285" fontId="12" fillId="0" borderId="0"/>
    <xf numFmtId="285" fontId="12" fillId="0" borderId="0"/>
    <xf numFmtId="285" fontId="7" fillId="0" borderId="0"/>
    <xf numFmtId="0" fontId="12" fillId="0" borderId="0"/>
    <xf numFmtId="0" fontId="13" fillId="0" borderId="0"/>
    <xf numFmtId="285" fontId="13" fillId="0" borderId="0"/>
    <xf numFmtId="285" fontId="13" fillId="0" borderId="0"/>
    <xf numFmtId="285" fontId="12" fillId="0" borderId="0"/>
    <xf numFmtId="285" fontId="12" fillId="0" borderId="0"/>
    <xf numFmtId="0" fontId="13" fillId="0" borderId="0"/>
    <xf numFmtId="285" fontId="3" fillId="0" borderId="0"/>
    <xf numFmtId="285" fontId="3" fillId="0" borderId="0"/>
    <xf numFmtId="285" fontId="3" fillId="0" borderId="0"/>
    <xf numFmtId="285" fontId="15" fillId="0" borderId="0"/>
    <xf numFmtId="0" fontId="15" fillId="0" borderId="0"/>
    <xf numFmtId="285" fontId="138" fillId="0" borderId="0"/>
    <xf numFmtId="285" fontId="138" fillId="0" borderId="0"/>
    <xf numFmtId="285" fontId="12" fillId="0" borderId="0"/>
    <xf numFmtId="285" fontId="7"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2" fillId="0" borderId="0"/>
    <xf numFmtId="285" fontId="13" fillId="0" borderId="0"/>
    <xf numFmtId="285" fontId="12" fillId="0" borderId="0"/>
    <xf numFmtId="285" fontId="12" fillId="0" borderId="0"/>
    <xf numFmtId="285" fontId="12"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2" fillId="0" borderId="0"/>
    <xf numFmtId="285" fontId="13" fillId="0" borderId="0"/>
    <xf numFmtId="285" fontId="12" fillId="0" borderId="0"/>
    <xf numFmtId="285" fontId="12" fillId="0" borderId="0"/>
    <xf numFmtId="285" fontId="10" fillId="0" borderId="0"/>
    <xf numFmtId="285" fontId="12" fillId="0" borderId="0"/>
    <xf numFmtId="285" fontId="12"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2" fillId="0" borderId="0"/>
    <xf numFmtId="285" fontId="15" fillId="0" borderId="0"/>
    <xf numFmtId="285" fontId="15" fillId="0" borderId="0"/>
    <xf numFmtId="285" fontId="138" fillId="0" borderId="0"/>
    <xf numFmtId="285" fontId="138" fillId="0" borderId="0"/>
    <xf numFmtId="285" fontId="13" fillId="0" borderId="0"/>
    <xf numFmtId="285" fontId="12"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3" fillId="0" borderId="0"/>
    <xf numFmtId="285" fontId="3" fillId="0" borderId="0"/>
    <xf numFmtId="0" fontId="13" fillId="0" borderId="0"/>
    <xf numFmtId="0" fontId="13" fillId="0" borderId="0"/>
    <xf numFmtId="285" fontId="7"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3"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2" fillId="0" borderId="0"/>
    <xf numFmtId="285" fontId="12" fillId="0" borderId="0"/>
    <xf numFmtId="285" fontId="13" fillId="0" borderId="0"/>
    <xf numFmtId="285" fontId="12" fillId="0" borderId="0"/>
    <xf numFmtId="285" fontId="12" fillId="0" borderId="0"/>
    <xf numFmtId="285" fontId="12" fillId="0" borderId="0"/>
    <xf numFmtId="285" fontId="15" fillId="0" borderId="0"/>
    <xf numFmtId="285" fontId="15" fillId="0" borderId="0"/>
    <xf numFmtId="285" fontId="138" fillId="0" borderId="0"/>
    <xf numFmtId="285" fontId="138"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2" fillId="0" borderId="0"/>
    <xf numFmtId="285" fontId="13" fillId="0" borderId="0"/>
    <xf numFmtId="285" fontId="12"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3" fillId="0" borderId="0"/>
    <xf numFmtId="285" fontId="12" fillId="0" borderId="0"/>
    <xf numFmtId="285" fontId="3" fillId="0" borderId="0"/>
    <xf numFmtId="285" fontId="15" fillId="0" borderId="0"/>
    <xf numFmtId="285" fontId="138" fillId="0" borderId="0"/>
    <xf numFmtId="285" fontId="138" fillId="0" borderId="0"/>
    <xf numFmtId="285" fontId="12" fillId="0" borderId="0"/>
    <xf numFmtId="285" fontId="3"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5" fillId="0" borderId="0"/>
    <xf numFmtId="0" fontId="15" fillId="0" borderId="0"/>
    <xf numFmtId="285" fontId="138" fillId="0" borderId="0"/>
    <xf numFmtId="285" fontId="138" fillId="0" borderId="0"/>
    <xf numFmtId="285" fontId="13" fillId="0" borderId="0"/>
    <xf numFmtId="285" fontId="12" fillId="0" borderId="0"/>
    <xf numFmtId="285" fontId="12" fillId="0" borderId="0"/>
    <xf numFmtId="285" fontId="15" fillId="0" borderId="0"/>
    <xf numFmtId="285" fontId="15" fillId="0" borderId="0"/>
    <xf numFmtId="285" fontId="138" fillId="0" borderId="0"/>
    <xf numFmtId="285" fontId="138" fillId="0" borderId="0"/>
    <xf numFmtId="285" fontId="12" fillId="0" borderId="0"/>
    <xf numFmtId="285" fontId="15" fillId="0" borderId="0"/>
    <xf numFmtId="285" fontId="15" fillId="0" borderId="0"/>
    <xf numFmtId="285" fontId="138" fillId="0" borderId="0"/>
    <xf numFmtId="285" fontId="138"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5" fillId="0" borderId="0"/>
    <xf numFmtId="285" fontId="15" fillId="0" borderId="0"/>
    <xf numFmtId="285" fontId="138" fillId="0" borderId="0"/>
    <xf numFmtId="285" fontId="138" fillId="0" borderId="0"/>
    <xf numFmtId="285" fontId="13" fillId="0" borderId="0"/>
    <xf numFmtId="285" fontId="12" fillId="0" borderId="0"/>
    <xf numFmtId="285" fontId="12" fillId="0" borderId="0"/>
    <xf numFmtId="0" fontId="12" fillId="0" borderId="0"/>
    <xf numFmtId="285" fontId="7"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285" fontId="13" fillId="0" borderId="0"/>
    <xf numFmtId="285" fontId="12" fillId="0" borderId="0"/>
    <xf numFmtId="285" fontId="12" fillId="0" borderId="0"/>
    <xf numFmtId="0" fontId="12" fillId="0" borderId="0"/>
    <xf numFmtId="285" fontId="13" fillId="0" borderId="0"/>
    <xf numFmtId="285" fontId="12" fillId="0" borderId="0"/>
    <xf numFmtId="285" fontId="12" fillId="0" borderId="0"/>
    <xf numFmtId="0" fontId="16" fillId="0" borderId="0">
      <protection locked="0"/>
    </xf>
    <xf numFmtId="285" fontId="16" fillId="0" borderId="0">
      <protection locked="0"/>
    </xf>
    <xf numFmtId="285" fontId="16" fillId="0" borderId="0">
      <protection locked="0"/>
    </xf>
    <xf numFmtId="0" fontId="16" fillId="0" borderId="0">
      <protection locked="0"/>
    </xf>
    <xf numFmtId="285"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285" fontId="16" fillId="0" borderId="10">
      <protection locked="0"/>
    </xf>
    <xf numFmtId="285" fontId="16" fillId="0" borderId="10">
      <protection locked="0"/>
    </xf>
    <xf numFmtId="285" fontId="17" fillId="0" borderId="10">
      <protection locked="0"/>
    </xf>
    <xf numFmtId="285" fontId="17" fillId="0" borderId="10">
      <protection locked="0"/>
    </xf>
    <xf numFmtId="285" fontId="16" fillId="0" borderId="10">
      <protection locked="0"/>
    </xf>
    <xf numFmtId="285" fontId="3" fillId="0" borderId="0"/>
    <xf numFmtId="0" fontId="11" fillId="0" borderId="0">
      <protection locked="0"/>
    </xf>
    <xf numFmtId="0" fontId="18" fillId="0" borderId="0">
      <protection locked="0"/>
    </xf>
    <xf numFmtId="285" fontId="18" fillId="0" borderId="0">
      <protection locked="0"/>
    </xf>
    <xf numFmtId="0" fontId="11" fillId="0" borderId="0">
      <protection locked="0"/>
    </xf>
    <xf numFmtId="0" fontId="18" fillId="0" borderId="0">
      <protection locked="0"/>
    </xf>
    <xf numFmtId="285" fontId="18" fillId="0" borderId="0">
      <protection locked="0"/>
    </xf>
    <xf numFmtId="0" fontId="16" fillId="0" borderId="10">
      <protection locked="0"/>
    </xf>
    <xf numFmtId="0" fontId="17" fillId="0" borderId="10">
      <protection locked="0"/>
    </xf>
    <xf numFmtId="285" fontId="17"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0" fontId="16" fillId="0" borderId="0">
      <protection locked="0"/>
    </xf>
    <xf numFmtId="0"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0" fontId="16" fillId="0" borderId="0">
      <protection locked="0"/>
    </xf>
    <xf numFmtId="0"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1" fillId="0" borderId="0">
      <protection locked="0"/>
    </xf>
    <xf numFmtId="285" fontId="11" fillId="0" borderId="0">
      <protection locked="0"/>
    </xf>
    <xf numFmtId="0" fontId="16" fillId="0" borderId="0">
      <protection locked="0"/>
    </xf>
    <xf numFmtId="0" fontId="16" fillId="0" borderId="0">
      <protection locked="0"/>
    </xf>
    <xf numFmtId="0" fontId="16" fillId="0" borderId="0">
      <protection locked="0"/>
    </xf>
    <xf numFmtId="0" fontId="24" fillId="64"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5" fillId="65" borderId="0" applyNumberFormat="0" applyBorder="0" applyAlignment="0" applyProtection="0"/>
    <xf numFmtId="0" fontId="19" fillId="6" borderId="0" applyNumberFormat="0" applyBorder="0" applyAlignment="0" applyProtection="0"/>
    <xf numFmtId="0" fontId="5" fillId="66" borderId="0" applyNumberFormat="0" applyBorder="0" applyAlignment="0" applyProtection="0"/>
    <xf numFmtId="0" fontId="19" fillId="7" borderId="0" applyNumberFormat="0" applyBorder="0" applyAlignment="0" applyProtection="0"/>
    <xf numFmtId="0" fontId="20" fillId="2" borderId="0" applyNumberFormat="0" applyBorder="0" applyAlignment="0" applyProtection="0"/>
    <xf numFmtId="285" fontId="20" fillId="2" borderId="0" applyNumberFormat="0" applyBorder="0" applyAlignment="0" applyProtection="0"/>
    <xf numFmtId="0" fontId="20" fillId="3" borderId="0" applyNumberFormat="0" applyBorder="0" applyAlignment="0" applyProtection="0"/>
    <xf numFmtId="285" fontId="20" fillId="3" borderId="0" applyNumberFormat="0" applyBorder="0" applyAlignment="0" applyProtection="0"/>
    <xf numFmtId="0" fontId="20" fillId="4" borderId="0" applyNumberFormat="0" applyBorder="0" applyAlignment="0" applyProtection="0"/>
    <xf numFmtId="285" fontId="20" fillId="4" borderId="0" applyNumberFormat="0" applyBorder="0" applyAlignment="0" applyProtection="0"/>
    <xf numFmtId="0" fontId="20" fillId="5" borderId="0" applyNumberFormat="0" applyBorder="0" applyAlignment="0" applyProtection="0"/>
    <xf numFmtId="285" fontId="20" fillId="5" borderId="0" applyNumberFormat="0" applyBorder="0" applyAlignment="0" applyProtection="0"/>
    <xf numFmtId="0" fontId="20" fillId="6" borderId="0" applyNumberFormat="0" applyBorder="0" applyAlignment="0" applyProtection="0"/>
    <xf numFmtId="285" fontId="20" fillId="6" borderId="0" applyNumberFormat="0" applyBorder="0" applyAlignment="0" applyProtection="0"/>
    <xf numFmtId="0" fontId="20"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5" borderId="0" applyNumberFormat="0" applyBorder="0" applyAlignment="0" applyProtection="0"/>
    <xf numFmtId="0" fontId="5" fillId="65"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9" borderId="0" applyNumberFormat="0" applyBorder="0" applyAlignment="0" applyProtection="0"/>
    <xf numFmtId="285" fontId="20" fillId="9" borderId="0" applyNumberFormat="0" applyBorder="0" applyAlignment="0" applyProtection="0"/>
    <xf numFmtId="0" fontId="20" fillId="10" borderId="0" applyNumberFormat="0" applyBorder="0" applyAlignment="0" applyProtection="0"/>
    <xf numFmtId="285" fontId="20" fillId="10" borderId="0" applyNumberFormat="0" applyBorder="0" applyAlignment="0" applyProtection="0"/>
    <xf numFmtId="0" fontId="20" fillId="11" borderId="0" applyNumberFormat="0" applyBorder="0" applyAlignment="0" applyProtection="0"/>
    <xf numFmtId="285" fontId="20" fillId="11" borderId="0" applyNumberFormat="0" applyBorder="0" applyAlignment="0" applyProtection="0"/>
    <xf numFmtId="0" fontId="20" fillId="5" borderId="0" applyNumberFormat="0" applyBorder="0" applyAlignment="0" applyProtection="0"/>
    <xf numFmtId="285" fontId="20" fillId="5" borderId="0" applyNumberFormat="0" applyBorder="0" applyAlignment="0" applyProtection="0"/>
    <xf numFmtId="0" fontId="20" fillId="9" borderId="0" applyNumberFormat="0" applyBorder="0" applyAlignment="0" applyProtection="0"/>
    <xf numFmtId="285" fontId="20" fillId="9" borderId="0" applyNumberFormat="0" applyBorder="0" applyAlignment="0" applyProtection="0"/>
    <xf numFmtId="0" fontId="20" fillId="12" borderId="0" applyNumberFormat="0" applyBorder="0" applyAlignment="0" applyProtection="0"/>
    <xf numFmtId="285" fontId="20"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1" fillId="67" borderId="0" applyNumberFormat="0" applyBorder="0" applyAlignment="0" applyProtection="0"/>
    <xf numFmtId="0" fontId="22" fillId="16" borderId="0" applyNumberFormat="0" applyBorder="0" applyAlignment="0" applyProtection="0"/>
    <xf numFmtId="0" fontId="23" fillId="13" borderId="0" applyNumberFormat="0" applyBorder="0" applyAlignment="0" applyProtection="0"/>
    <xf numFmtId="285" fontId="23" fillId="13" borderId="0" applyNumberFormat="0" applyBorder="0" applyAlignment="0" applyProtection="0"/>
    <xf numFmtId="0" fontId="23" fillId="10" borderId="0" applyNumberFormat="0" applyBorder="0" applyAlignment="0" applyProtection="0"/>
    <xf numFmtId="285" fontId="23" fillId="10" borderId="0" applyNumberFormat="0" applyBorder="0" applyAlignment="0" applyProtection="0"/>
    <xf numFmtId="0" fontId="23" fillId="11" borderId="0" applyNumberFormat="0" applyBorder="0" applyAlignment="0" applyProtection="0"/>
    <xf numFmtId="285" fontId="23" fillId="11" borderId="0" applyNumberFormat="0" applyBorder="0" applyAlignment="0" applyProtection="0"/>
    <xf numFmtId="0" fontId="23" fillId="14" borderId="0" applyNumberFormat="0" applyBorder="0" applyAlignment="0" applyProtection="0"/>
    <xf numFmtId="285" fontId="23" fillId="14" borderId="0" applyNumberFormat="0" applyBorder="0" applyAlignment="0" applyProtection="0"/>
    <xf numFmtId="0" fontId="23" fillId="15" borderId="0" applyNumberFormat="0" applyBorder="0" applyAlignment="0" applyProtection="0"/>
    <xf numFmtId="285" fontId="23" fillId="15" borderId="0" applyNumberFormat="0" applyBorder="0" applyAlignment="0" applyProtection="0"/>
    <xf numFmtId="0" fontId="23" fillId="16" borderId="0" applyNumberFormat="0" applyBorder="0" applyAlignment="0" applyProtection="0"/>
    <xf numFmtId="285" fontId="23" fillId="16" borderId="0" applyNumberFormat="0" applyBorder="0" applyAlignment="0" applyProtection="0"/>
    <xf numFmtId="0" fontId="74" fillId="0" borderId="0">
      <alignment horizontal="right"/>
    </xf>
    <xf numFmtId="0" fontId="16" fillId="0" borderId="0">
      <protection locked="0"/>
    </xf>
    <xf numFmtId="0" fontId="16" fillId="0" borderId="0">
      <protection locked="0"/>
    </xf>
    <xf numFmtId="285" fontId="5" fillId="18" borderId="0" applyNumberFormat="0" applyBorder="0" applyAlignment="0" applyProtection="0"/>
    <xf numFmtId="285" fontId="5" fillId="19" borderId="0" applyNumberFormat="0" applyBorder="0" applyAlignment="0" applyProtection="0"/>
    <xf numFmtId="285" fontId="21" fillId="20" borderId="0" applyNumberFormat="0" applyBorder="0" applyAlignment="0" applyProtection="0"/>
    <xf numFmtId="0" fontId="22" fillId="17"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285" fontId="5" fillId="22" borderId="0" applyNumberFormat="0" applyBorder="0" applyAlignment="0" applyProtection="0"/>
    <xf numFmtId="285" fontId="5" fillId="23" borderId="0" applyNumberFormat="0" applyBorder="0" applyAlignment="0" applyProtection="0"/>
    <xf numFmtId="285" fontId="21" fillId="23" borderId="0" applyNumberFormat="0" applyBorder="0" applyAlignment="0" applyProtection="0"/>
    <xf numFmtId="0" fontId="22" fillId="21"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70" borderId="0" applyNumberFormat="0" applyBorder="0" applyAlignment="0" applyProtection="0"/>
    <xf numFmtId="285" fontId="5" fillId="25" borderId="0" applyNumberFormat="0" applyBorder="0" applyAlignment="0" applyProtection="0"/>
    <xf numFmtId="285" fontId="5" fillId="26" borderId="0" applyNumberFormat="0" applyBorder="0" applyAlignment="0" applyProtection="0"/>
    <xf numFmtId="285" fontId="21" fillId="26" borderId="0" applyNumberFormat="0" applyBorder="0" applyAlignment="0" applyProtection="0"/>
    <xf numFmtId="0" fontId="22" fillId="24"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285" fontId="5" fillId="27" borderId="0" applyNumberFormat="0" applyBorder="0" applyAlignment="0" applyProtection="0"/>
    <xf numFmtId="285" fontId="5" fillId="27" borderId="0" applyNumberFormat="0" applyBorder="0" applyAlignment="0" applyProtection="0"/>
    <xf numFmtId="285" fontId="21" fillId="19" borderId="0" applyNumberFormat="0" applyBorder="0" applyAlignment="0" applyProtection="0"/>
    <xf numFmtId="0" fontId="22" fillId="14"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285" fontId="5" fillId="28" borderId="0" applyNumberFormat="0" applyBorder="0" applyAlignment="0" applyProtection="0"/>
    <xf numFmtId="285" fontId="5" fillId="29" borderId="0" applyNumberFormat="0" applyBorder="0" applyAlignment="0" applyProtection="0"/>
    <xf numFmtId="285" fontId="21" fillId="20" borderId="0" applyNumberFormat="0" applyBorder="0" applyAlignment="0" applyProtection="0"/>
    <xf numFmtId="0" fontId="22" fillId="15"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67" borderId="0" applyNumberFormat="0" applyBorder="0" applyAlignment="0" applyProtection="0"/>
    <xf numFmtId="285" fontId="5" fillId="31" borderId="0" applyNumberFormat="0" applyBorder="0" applyAlignment="0" applyProtection="0"/>
    <xf numFmtId="285" fontId="5" fillId="32" borderId="0" applyNumberFormat="0" applyBorder="0" applyAlignment="0" applyProtection="0"/>
    <xf numFmtId="285" fontId="21" fillId="33" borderId="0" applyNumberFormat="0" applyBorder="0" applyAlignment="0" applyProtection="0"/>
    <xf numFmtId="0" fontId="22" fillId="30" borderId="0" applyNumberFormat="0" applyBorder="0" applyAlignment="0" applyProtection="0"/>
    <xf numFmtId="0" fontId="21" fillId="74" borderId="0" applyNumberFormat="0" applyBorder="0" applyAlignment="0" applyProtection="0"/>
    <xf numFmtId="0" fontId="21" fillId="74" borderId="0" applyNumberFormat="0" applyBorder="0" applyAlignment="0" applyProtection="0"/>
    <xf numFmtId="0" fontId="21" fillId="75" borderId="0" applyNumberFormat="0" applyBorder="0" applyAlignment="0" applyProtection="0"/>
    <xf numFmtId="285" fontId="25" fillId="0" borderId="0" applyNumberFormat="0" applyFill="0" applyBorder="0" applyAlignment="0" applyProtection="0">
      <alignment vertical="top"/>
      <protection locked="0"/>
    </xf>
    <xf numFmtId="0" fontId="27" fillId="3" borderId="0" applyNumberFormat="0" applyBorder="0" applyAlignment="0" applyProtection="0"/>
    <xf numFmtId="0" fontId="33" fillId="26" borderId="0"/>
    <xf numFmtId="285" fontId="28" fillId="26" borderId="0"/>
    <xf numFmtId="0" fontId="33" fillId="26" borderId="0"/>
    <xf numFmtId="0" fontId="8" fillId="26" borderId="0"/>
    <xf numFmtId="0" fontId="148" fillId="0" borderId="0" applyNumberFormat="0" applyFill="0" applyBorder="0" applyAlignment="0" applyProtection="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35" fillId="8" borderId="11" applyNumberFormat="0" applyAlignment="0" applyProtection="0"/>
    <xf numFmtId="0" fontId="153" fillId="0" borderId="0" applyFill="0" applyBorder="0" applyProtection="0">
      <alignment horizontal="center"/>
      <protection locked="0"/>
    </xf>
    <xf numFmtId="0" fontId="16" fillId="0" borderId="0">
      <protection locked="0"/>
    </xf>
    <xf numFmtId="0" fontId="37" fillId="35" borderId="13" applyNumberFormat="0" applyAlignment="0" applyProtection="0"/>
    <xf numFmtId="285" fontId="38" fillId="0" borderId="1">
      <alignment horizontal="left" wrapText="1"/>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7" fillId="0" borderId="0">
      <protection locked="0"/>
    </xf>
    <xf numFmtId="0" fontId="17" fillId="0" borderId="0">
      <protection locked="0"/>
    </xf>
    <xf numFmtId="0" fontId="17" fillId="0" borderId="0">
      <protection locked="0"/>
    </xf>
    <xf numFmtId="0" fontId="16" fillId="0" borderId="0">
      <protection locked="0"/>
    </xf>
    <xf numFmtId="0" fontId="16" fillId="0" borderId="0">
      <protection locked="0"/>
    </xf>
    <xf numFmtId="0" fontId="160" fillId="0" borderId="0" applyNumberFormat="0" applyFill="0" applyBorder="0" applyAlignment="0" applyProtection="0"/>
    <xf numFmtId="0" fontId="161" fillId="0" borderId="0" applyNumberFormat="0" applyAlignment="0">
      <alignment horizontal="left"/>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7" fillId="0" borderId="0">
      <protection locked="0"/>
    </xf>
    <xf numFmtId="0" fontId="17"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33" fillId="25" borderId="0"/>
    <xf numFmtId="285" fontId="28" fillId="25" borderId="0"/>
    <xf numFmtId="0" fontId="33" fillId="25" borderId="0"/>
    <xf numFmtId="0" fontId="8" fillId="37" borderId="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6" fillId="0" borderId="0" applyNumberFormat="0" applyFill="0" applyBorder="0" applyAlignment="0" applyProtection="0"/>
    <xf numFmtId="285" fontId="44" fillId="39" borderId="0" applyNumberFormat="0" applyBorder="0" applyAlignment="0" applyProtection="0"/>
    <xf numFmtId="285" fontId="44" fillId="40" borderId="0" applyNumberFormat="0" applyBorder="0" applyAlignment="0" applyProtection="0"/>
    <xf numFmtId="285" fontId="44" fillId="41" borderId="0" applyNumberFormat="0" applyBorder="0" applyAlignment="0" applyProtection="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5" fillId="0" borderId="0" applyNumberFormat="0" applyAlignment="0">
      <alignment horizontal="left"/>
    </xf>
    <xf numFmtId="0" fontId="16" fillId="0" borderId="0">
      <protection locked="0"/>
    </xf>
    <xf numFmtId="0" fontId="16" fillId="0" borderId="0">
      <protection locked="0"/>
    </xf>
    <xf numFmtId="0" fontId="16" fillId="0" borderId="0">
      <protection locked="0"/>
    </xf>
    <xf numFmtId="0" fontId="39" fillId="0" borderId="0" applyNumberFormat="0" applyFont="0" applyBorder="0" applyAlignment="0"/>
    <xf numFmtId="0" fontId="51" fillId="4" borderId="0" applyNumberFormat="0" applyBorder="0" applyAlignment="0" applyProtection="0"/>
    <xf numFmtId="0" fontId="52" fillId="78" borderId="0" applyNumberFormat="0" applyBorder="0" applyAlignment="0" applyProtection="0"/>
    <xf numFmtId="0" fontId="53" fillId="0" borderId="36" applyNumberFormat="0" applyAlignment="0" applyProtection="0"/>
    <xf numFmtId="0" fontId="53" fillId="0" borderId="37">
      <alignment horizontal="left" vertical="center"/>
    </xf>
    <xf numFmtId="0" fontId="16" fillId="0" borderId="0">
      <protection locked="0"/>
    </xf>
    <xf numFmtId="0" fontId="16" fillId="0" borderId="0">
      <protection locked="0"/>
    </xf>
    <xf numFmtId="0" fontId="153" fillId="0" borderId="0" applyFill="0" applyAlignment="0" applyProtection="0">
      <protection locked="0"/>
    </xf>
    <xf numFmtId="0" fontId="153" fillId="0" borderId="31" applyFill="0" applyAlignment="0" applyProtection="0">
      <protection locked="0"/>
    </xf>
    <xf numFmtId="0" fontId="16" fillId="0" borderId="0">
      <protection locked="0"/>
    </xf>
    <xf numFmtId="0" fontId="16" fillId="0" borderId="0">
      <protection locked="0"/>
    </xf>
    <xf numFmtId="0" fontId="16" fillId="0" borderId="0">
      <protection locked="0"/>
    </xf>
    <xf numFmtId="0" fontId="52" fillId="80" borderId="0" applyNumberFormat="0" applyBorder="0" applyAlignment="0" applyProtection="0"/>
    <xf numFmtId="0" fontId="17" fillId="0" borderId="0">
      <protection locked="0"/>
    </xf>
    <xf numFmtId="0" fontId="5" fillId="81" borderId="24" applyNumberFormat="0" applyAlignment="0">
      <protection locked="0"/>
    </xf>
    <xf numFmtId="0" fontId="5" fillId="81" borderId="24" applyNumberFormat="0" applyAlignment="0">
      <protection locked="0"/>
    </xf>
    <xf numFmtId="0" fontId="5" fillId="81" borderId="24" applyNumberFormat="0" applyAlignment="0">
      <protection locked="0"/>
    </xf>
    <xf numFmtId="0" fontId="7" fillId="81" borderId="24" applyNumberFormat="0" applyAlignment="0">
      <protection locked="0"/>
    </xf>
    <xf numFmtId="0" fontId="7" fillId="81" borderId="24" applyNumberFormat="0" applyAlignment="0">
      <protection locked="0"/>
    </xf>
    <xf numFmtId="0" fontId="7" fillId="81" borderId="24" applyNumberFormat="0" applyAlignment="0">
      <protection locked="0"/>
    </xf>
    <xf numFmtId="0" fontId="7" fillId="81" borderId="24" applyNumberFormat="0" applyAlignment="0">
      <protection locked="0"/>
    </xf>
    <xf numFmtId="0" fontId="169" fillId="0" borderId="1"/>
    <xf numFmtId="0" fontId="16" fillId="0" borderId="0">
      <protection locked="0"/>
    </xf>
    <xf numFmtId="0" fontId="16" fillId="0" borderId="0">
      <protection locked="0"/>
    </xf>
    <xf numFmtId="0" fontId="16" fillId="0" borderId="0">
      <protection locked="0"/>
    </xf>
    <xf numFmtId="0" fontId="16" fillId="0" borderId="0">
      <protection locked="0"/>
    </xf>
    <xf numFmtId="285" fontId="62" fillId="0" borderId="0" applyNumberFormat="0" applyFill="0" applyBorder="0" applyAlignment="0" applyProtection="0">
      <alignment vertical="top"/>
      <protection locked="0"/>
    </xf>
    <xf numFmtId="285" fontId="63" fillId="0" borderId="0">
      <alignment vertical="center"/>
    </xf>
    <xf numFmtId="285" fontId="66" fillId="0" borderId="0" applyProtection="0">
      <alignment vertical="center"/>
      <protection locked="0"/>
    </xf>
    <xf numFmtId="285" fontId="66" fillId="0" borderId="0" applyProtection="0">
      <alignment vertical="center"/>
      <protection locked="0"/>
    </xf>
    <xf numFmtId="285" fontId="65" fillId="0" borderId="0" applyProtection="0">
      <alignment vertical="center"/>
      <protection locked="0"/>
    </xf>
    <xf numFmtId="285" fontId="66" fillId="0" borderId="0" applyNumberFormat="0" applyProtection="0">
      <alignment vertical="top"/>
      <protection locked="0"/>
    </xf>
    <xf numFmtId="285" fontId="66" fillId="0" borderId="0" applyNumberFormat="0" applyProtection="0">
      <alignment vertical="top"/>
      <protection locked="0"/>
    </xf>
    <xf numFmtId="285" fontId="65" fillId="0" borderId="0" applyNumberFormat="0" applyProtection="0">
      <alignment vertical="top"/>
      <protection locked="0"/>
    </xf>
    <xf numFmtId="285" fontId="68" fillId="0" borderId="22" applyAlignment="0"/>
    <xf numFmtId="285" fontId="68" fillId="0" borderId="22" applyAlignment="0"/>
    <xf numFmtId="285" fontId="67" fillId="0" borderId="22" applyAlignment="0"/>
    <xf numFmtId="0" fontId="16" fillId="0" borderId="0">
      <protection locked="0"/>
    </xf>
    <xf numFmtId="0" fontId="16" fillId="0" borderId="0">
      <protection locked="0"/>
    </xf>
    <xf numFmtId="0" fontId="16" fillId="0" borderId="0">
      <protection locked="0"/>
    </xf>
    <xf numFmtId="0" fontId="16" fillId="0" borderId="0">
      <protection locked="0"/>
    </xf>
    <xf numFmtId="0" fontId="157" fillId="0" borderId="0"/>
    <xf numFmtId="0" fontId="157" fillId="0" borderId="0"/>
    <xf numFmtId="0" fontId="16" fillId="0" borderId="0">
      <protection locked="0"/>
    </xf>
    <xf numFmtId="0" fontId="16" fillId="0" borderId="0">
      <protection locked="0"/>
    </xf>
    <xf numFmtId="0" fontId="16" fillId="0" borderId="0">
      <protection locked="0"/>
    </xf>
    <xf numFmtId="0" fontId="17" fillId="0" borderId="0">
      <protection locked="0"/>
    </xf>
    <xf numFmtId="0" fontId="17" fillId="0" borderId="0">
      <protection locked="0"/>
    </xf>
    <xf numFmtId="0" fontId="16" fillId="0" borderId="0">
      <protection locked="0"/>
    </xf>
    <xf numFmtId="0" fontId="17"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285" fontId="8" fillId="0" borderId="24" applyNumberFormat="0" applyFont="0" applyFill="0" applyAlignment="0" applyProtection="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79" fillId="0" borderId="0">
      <protection locked="0"/>
    </xf>
    <xf numFmtId="0" fontId="72" fillId="42" borderId="0" applyNumberFormat="0" applyBorder="0" applyAlignment="0" applyProtection="0"/>
    <xf numFmtId="0" fontId="24" fillId="0" borderId="39"/>
    <xf numFmtId="0" fontId="16" fillId="0" borderId="0">
      <protection locked="0"/>
    </xf>
    <xf numFmtId="0" fontId="8" fillId="0" borderId="0"/>
    <xf numFmtId="0" fontId="8" fillId="0" borderId="0"/>
    <xf numFmtId="0" fontId="156" fillId="0" borderId="0"/>
    <xf numFmtId="0" fontId="180" fillId="0" borderId="0"/>
    <xf numFmtId="0" fontId="156" fillId="0" borderId="0"/>
    <xf numFmtId="0" fontId="39" fillId="0" borderId="0"/>
    <xf numFmtId="0" fontId="121" fillId="0" borderId="0"/>
    <xf numFmtId="0" fontId="121" fillId="0" borderId="0"/>
    <xf numFmtId="0" fontId="121" fillId="0" borderId="0"/>
    <xf numFmtId="0" fontId="121" fillId="0" borderId="0"/>
    <xf numFmtId="0" fontId="121" fillId="0" borderId="0"/>
    <xf numFmtId="0" fontId="39" fillId="0" borderId="0"/>
    <xf numFmtId="0" fontId="181" fillId="0" borderId="0"/>
    <xf numFmtId="285" fontId="3" fillId="0" borderId="0"/>
    <xf numFmtId="0" fontId="3" fillId="0" borderId="0"/>
    <xf numFmtId="285" fontId="73" fillId="0" borderId="0"/>
    <xf numFmtId="0" fontId="8" fillId="0" borderId="0"/>
    <xf numFmtId="285" fontId="2" fillId="0" borderId="0"/>
    <xf numFmtId="285" fontId="2" fillId="0" borderId="0"/>
    <xf numFmtId="285" fontId="2" fillId="0" borderId="0"/>
    <xf numFmtId="285" fontId="2" fillId="0" borderId="0"/>
    <xf numFmtId="285" fontId="2" fillId="0" borderId="0"/>
    <xf numFmtId="285" fontId="2" fillId="0" borderId="0"/>
    <xf numFmtId="0" fontId="2" fillId="0" borderId="0"/>
    <xf numFmtId="285" fontId="2" fillId="0" borderId="0"/>
    <xf numFmtId="285" fontId="2" fillId="0" borderId="0"/>
    <xf numFmtId="285" fontId="2" fillId="0" borderId="0"/>
    <xf numFmtId="0" fontId="2" fillId="0" borderId="0"/>
    <xf numFmtId="0" fontId="2" fillId="0" borderId="0"/>
    <xf numFmtId="0" fontId="2" fillId="0" borderId="0"/>
    <xf numFmtId="0" fontId="2" fillId="0" borderId="0"/>
    <xf numFmtId="0" fontId="2" fillId="0" borderId="0"/>
    <xf numFmtId="285" fontId="8" fillId="0" borderId="0"/>
    <xf numFmtId="285" fontId="8" fillId="0" borderId="0"/>
    <xf numFmtId="285" fontId="8" fillId="0" borderId="0"/>
    <xf numFmtId="0" fontId="2" fillId="0" borderId="0"/>
    <xf numFmtId="0" fontId="2" fillId="0" borderId="0"/>
    <xf numFmtId="0" fontId="8" fillId="0" borderId="0"/>
    <xf numFmtId="0" fontId="2" fillId="0" borderId="0"/>
    <xf numFmtId="285" fontId="2" fillId="0" borderId="0"/>
    <xf numFmtId="285" fontId="2" fillId="0" borderId="0"/>
    <xf numFmtId="285" fontId="2" fillId="0" borderId="0"/>
    <xf numFmtId="0" fontId="2" fillId="0" borderId="0"/>
    <xf numFmtId="0" fontId="2" fillId="0" borderId="0"/>
    <xf numFmtId="0" fontId="2" fillId="0" borderId="0"/>
    <xf numFmtId="0" fontId="2" fillId="0" borderId="0"/>
    <xf numFmtId="0" fontId="2" fillId="0" borderId="0"/>
    <xf numFmtId="285" fontId="2" fillId="0" borderId="0"/>
    <xf numFmtId="285" fontId="2" fillId="0" borderId="0"/>
    <xf numFmtId="285" fontId="2" fillId="0" borderId="0"/>
    <xf numFmtId="0" fontId="8" fillId="0" borderId="0"/>
    <xf numFmtId="285" fontId="2" fillId="0" borderId="0"/>
    <xf numFmtId="285" fontId="2" fillId="0" borderId="0"/>
    <xf numFmtId="285" fontId="2" fillId="0" borderId="0"/>
    <xf numFmtId="285" fontId="2" fillId="0" borderId="0"/>
    <xf numFmtId="285" fontId="2" fillId="0" borderId="0"/>
    <xf numFmtId="285" fontId="2" fillId="0" borderId="0"/>
    <xf numFmtId="0" fontId="8" fillId="0" borderId="0"/>
    <xf numFmtId="285" fontId="8" fillId="0" borderId="0"/>
    <xf numFmtId="0" fontId="8" fillId="0" borderId="0"/>
    <xf numFmtId="0" fontId="2" fillId="0" borderId="0"/>
    <xf numFmtId="0" fontId="2" fillId="0" borderId="0"/>
    <xf numFmtId="0" fontId="2" fillId="0" borderId="0"/>
    <xf numFmtId="0" fontId="156" fillId="0" borderId="0"/>
    <xf numFmtId="0" fontId="8" fillId="0" borderId="0"/>
    <xf numFmtId="0" fontId="156" fillId="0" borderId="0"/>
    <xf numFmtId="0" fontId="8" fillId="0" borderId="0"/>
    <xf numFmtId="285" fontId="75" fillId="0" borderId="0"/>
    <xf numFmtId="0" fontId="75" fillId="0" borderId="0"/>
    <xf numFmtId="285" fontId="74" fillId="0" borderId="0"/>
    <xf numFmtId="0" fontId="19" fillId="48" borderId="25" applyNumberFormat="0" applyFont="0" applyAlignment="0" applyProtection="0"/>
    <xf numFmtId="0" fontId="5" fillId="48" borderId="25" applyNumberFormat="0" applyFont="0" applyAlignment="0" applyProtection="0"/>
    <xf numFmtId="0" fontId="17"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285" fontId="39" fillId="0" borderId="0"/>
    <xf numFmtId="0" fontId="77" fillId="8" borderId="26" applyNumberFormat="0" applyAlignment="0" applyProtection="0"/>
    <xf numFmtId="285" fontId="78" fillId="36" borderId="0" applyFill="0" applyBorder="0" applyProtection="0">
      <alignment horizontal="center"/>
    </xf>
    <xf numFmtId="285" fontId="79" fillId="0" borderId="0"/>
    <xf numFmtId="0" fontId="80" fillId="82" borderId="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7" fillId="0" borderId="0">
      <protection locked="0"/>
    </xf>
    <xf numFmtId="0" fontId="17" fillId="0" borderId="0">
      <protection locked="0"/>
    </xf>
    <xf numFmtId="0" fontId="16" fillId="0" borderId="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10">
      <protection locked="0"/>
    </xf>
    <xf numFmtId="285" fontId="79" fillId="0" borderId="0"/>
    <xf numFmtId="285" fontId="81" fillId="0" borderId="0" applyProtection="0"/>
    <xf numFmtId="0" fontId="16" fillId="0" borderId="0">
      <protection locked="0"/>
    </xf>
    <xf numFmtId="0" fontId="16" fillId="0" borderId="0">
      <protection locked="0"/>
    </xf>
    <xf numFmtId="0" fontId="30" fillId="81" borderId="26" applyNumberFormat="0" applyProtection="0">
      <alignment vertical="center"/>
    </xf>
    <xf numFmtId="0" fontId="47" fillId="81" borderId="26" applyNumberFormat="0" applyProtection="0">
      <alignment vertical="center"/>
    </xf>
    <xf numFmtId="0" fontId="30" fillId="81" borderId="26" applyNumberFormat="0" applyProtection="0">
      <alignment horizontal="left" vertical="center" indent="1"/>
    </xf>
    <xf numFmtId="0" fontId="30" fillId="81" borderId="26" applyNumberFormat="0" applyProtection="0">
      <alignment horizontal="left" vertical="center" indent="1"/>
    </xf>
    <xf numFmtId="285" fontId="3" fillId="49" borderId="26" applyNumberFormat="0" applyProtection="0">
      <alignment horizontal="left" vertical="center" indent="1"/>
    </xf>
    <xf numFmtId="0" fontId="30" fillId="83" borderId="26" applyNumberFormat="0" applyProtection="0">
      <alignment horizontal="right" vertical="center"/>
    </xf>
    <xf numFmtId="0" fontId="30" fillId="84" borderId="26" applyNumberFormat="0" applyProtection="0">
      <alignment horizontal="right" vertical="center"/>
    </xf>
    <xf numFmtId="0" fontId="30" fillId="70" borderId="26" applyNumberFormat="0" applyProtection="0">
      <alignment horizontal="right" vertical="center"/>
    </xf>
    <xf numFmtId="0" fontId="30" fillId="85" borderId="26" applyNumberFormat="0" applyProtection="0">
      <alignment horizontal="right" vertical="center"/>
    </xf>
    <xf numFmtId="0" fontId="30" fillId="86" borderId="26" applyNumberFormat="0" applyProtection="0">
      <alignment horizontal="right" vertical="center"/>
    </xf>
    <xf numFmtId="0" fontId="30" fillId="75" borderId="26" applyNumberFormat="0" applyProtection="0">
      <alignment horizontal="right" vertical="center"/>
    </xf>
    <xf numFmtId="0" fontId="30" fillId="71" borderId="26" applyNumberFormat="0" applyProtection="0">
      <alignment horizontal="right" vertical="center"/>
    </xf>
    <xf numFmtId="0" fontId="30" fillId="87" borderId="26" applyNumberFormat="0" applyProtection="0">
      <alignment horizontal="right" vertical="center"/>
    </xf>
    <xf numFmtId="0" fontId="30" fillId="88" borderId="26" applyNumberFormat="0" applyProtection="0">
      <alignment horizontal="right" vertical="center"/>
    </xf>
    <xf numFmtId="0" fontId="29" fillId="89" borderId="26" applyNumberFormat="0" applyProtection="0">
      <alignment horizontal="left" vertical="center" indent="1"/>
    </xf>
    <xf numFmtId="0" fontId="30" fillId="90" borderId="41" applyNumberFormat="0" applyProtection="0">
      <alignment horizontal="left" vertical="center" indent="1"/>
    </xf>
    <xf numFmtId="0" fontId="84" fillId="91" borderId="0" applyNumberFormat="0" applyProtection="0">
      <alignment horizontal="left" vertical="center" indent="1"/>
    </xf>
    <xf numFmtId="285" fontId="3" fillId="49" borderId="26" applyNumberFormat="0" applyProtection="0">
      <alignment horizontal="left" vertical="center" indent="1"/>
    </xf>
    <xf numFmtId="0" fontId="85" fillId="90" borderId="26" applyNumberFormat="0" applyProtection="0">
      <alignment horizontal="left" vertical="center" indent="1"/>
    </xf>
    <xf numFmtId="0" fontId="85" fillId="92" borderId="26" applyNumberFormat="0" applyProtection="0">
      <alignment horizontal="left" vertical="center" indent="1"/>
    </xf>
    <xf numFmtId="285" fontId="3" fillId="62" borderId="26" applyNumberFormat="0" applyProtection="0">
      <alignment horizontal="left" vertical="center" indent="1"/>
    </xf>
    <xf numFmtId="285" fontId="3" fillId="62" borderId="26" applyNumberFormat="0" applyProtection="0">
      <alignment horizontal="left" vertical="center" indent="1"/>
    </xf>
    <xf numFmtId="285" fontId="3" fillId="63" borderId="26" applyNumberFormat="0" applyProtection="0">
      <alignment horizontal="left" vertical="center" indent="1"/>
    </xf>
    <xf numFmtId="285" fontId="3" fillId="63" borderId="26" applyNumberFormat="0" applyProtection="0">
      <alignment horizontal="left" vertical="center" indent="1"/>
    </xf>
    <xf numFmtId="285" fontId="3" fillId="44" borderId="26" applyNumberFormat="0" applyProtection="0">
      <alignment horizontal="left" vertical="center" indent="1"/>
    </xf>
    <xf numFmtId="285" fontId="3" fillId="44" borderId="26" applyNumberFormat="0" applyProtection="0">
      <alignment horizontal="left" vertical="center" indent="1"/>
    </xf>
    <xf numFmtId="285" fontId="3" fillId="49" borderId="26" applyNumberFormat="0" applyProtection="0">
      <alignment horizontal="left" vertical="center" indent="1"/>
    </xf>
    <xf numFmtId="285" fontId="3" fillId="49" borderId="26" applyNumberFormat="0" applyProtection="0">
      <alignment horizontal="left" vertical="center" indent="1"/>
    </xf>
    <xf numFmtId="0" fontId="30" fillId="80" borderId="26" applyNumberFormat="0" applyProtection="0">
      <alignment vertical="center"/>
    </xf>
    <xf numFmtId="0" fontId="47" fillId="80" borderId="26" applyNumberFormat="0" applyProtection="0">
      <alignment vertical="center"/>
    </xf>
    <xf numFmtId="0" fontId="30" fillId="80" borderId="26" applyNumberFormat="0" applyProtection="0">
      <alignment horizontal="left" vertical="center" indent="1"/>
    </xf>
    <xf numFmtId="0" fontId="30" fillId="80" borderId="26" applyNumberFormat="0" applyProtection="0">
      <alignment horizontal="left" vertical="center" indent="1"/>
    </xf>
    <xf numFmtId="0" fontId="30" fillId="90" borderId="26" applyNumberFormat="0" applyProtection="0">
      <alignment horizontal="right" vertical="center"/>
    </xf>
    <xf numFmtId="0" fontId="47" fillId="90" borderId="26" applyNumberFormat="0" applyProtection="0">
      <alignment horizontal="right" vertical="center"/>
    </xf>
    <xf numFmtId="285" fontId="3" fillId="49" borderId="26" applyNumberFormat="0" applyProtection="0">
      <alignment horizontal="left" vertical="center" indent="1"/>
    </xf>
    <xf numFmtId="285" fontId="3" fillId="49" borderId="26" applyNumberFormat="0" applyProtection="0">
      <alignment horizontal="left" vertical="center" indent="1"/>
    </xf>
    <xf numFmtId="285" fontId="86" fillId="0" borderId="0"/>
    <xf numFmtId="0" fontId="87" fillId="90" borderId="26" applyNumberFormat="0" applyProtection="0">
      <alignment horizontal="right" vertical="center"/>
    </xf>
    <xf numFmtId="0" fontId="3" fillId="8" borderId="0" applyNumberFormat="0" applyFont="0" applyBorder="0" applyAlignment="0" applyProtection="0"/>
    <xf numFmtId="0" fontId="3" fillId="0" borderId="0" applyNumberFormat="0" applyFont="0" applyBorder="0" applyAlignment="0" applyProtection="0"/>
    <xf numFmtId="285" fontId="88" fillId="0" borderId="0"/>
    <xf numFmtId="285" fontId="90" fillId="0" borderId="0" applyNumberFormat="0" applyFill="0" applyBorder="0" applyAlignment="0" applyProtection="0"/>
    <xf numFmtId="0" fontId="189" fillId="0" borderId="0" applyNumberFormat="0" applyFill="0" applyBorder="0" applyAlignment="0" applyProtection="0">
      <alignment horizontal="center"/>
    </xf>
    <xf numFmtId="285" fontId="89" fillId="0" borderId="0"/>
    <xf numFmtId="285" fontId="94" fillId="0" borderId="0"/>
    <xf numFmtId="285" fontId="15" fillId="0" borderId="0"/>
    <xf numFmtId="285" fontId="15" fillId="0" borderId="0"/>
    <xf numFmtId="285" fontId="13" fillId="0" borderId="0"/>
    <xf numFmtId="0" fontId="194" fillId="0" borderId="0"/>
    <xf numFmtId="285" fontId="24" fillId="0" borderId="0" applyNumberFormat="0" applyFont="0" applyFill="0" applyBorder="0" applyAlignment="0" applyProtection="0">
      <alignment vertical="top"/>
    </xf>
    <xf numFmtId="285" fontId="24" fillId="0" borderId="0" applyNumberFormat="0" applyFont="0" applyFill="0" applyBorder="0" applyAlignment="0" applyProtection="0">
      <alignment vertical="top"/>
    </xf>
    <xf numFmtId="0" fontId="127" fillId="0" borderId="0"/>
    <xf numFmtId="0" fontId="16" fillId="0" borderId="10">
      <protection locked="0"/>
    </xf>
    <xf numFmtId="0" fontId="16" fillId="0" borderId="10">
      <protection locked="0"/>
    </xf>
    <xf numFmtId="0" fontId="16" fillId="0" borderId="0">
      <protection locked="0"/>
    </xf>
    <xf numFmtId="285" fontId="96" fillId="0" borderId="0" applyFill="0" applyBorder="0" applyProtection="0">
      <alignment horizontal="left" vertical="top"/>
    </xf>
    <xf numFmtId="0" fontId="197" fillId="0" borderId="0"/>
    <xf numFmtId="0" fontId="198" fillId="0" borderId="0"/>
    <xf numFmtId="0" fontId="199" fillId="0" borderId="0"/>
    <xf numFmtId="0" fontId="98" fillId="0" borderId="0" applyNumberFormat="0" applyFill="0" applyBorder="0" applyAlignment="0" applyProtection="0"/>
    <xf numFmtId="0" fontId="98" fillId="0" borderId="0" applyNumberFormat="0" applyFill="0" applyBorder="0" applyAlignment="0" applyProtection="0"/>
    <xf numFmtId="285" fontId="99" fillId="0" borderId="0"/>
    <xf numFmtId="285" fontId="99" fillId="0" borderId="0"/>
    <xf numFmtId="285" fontId="99" fillId="0" borderId="0"/>
    <xf numFmtId="285" fontId="99" fillId="0" borderId="0"/>
    <xf numFmtId="0" fontId="16" fillId="0" borderId="0">
      <protection locked="0"/>
    </xf>
    <xf numFmtId="0" fontId="16" fillId="0" borderId="10">
      <protection locked="0"/>
    </xf>
    <xf numFmtId="285" fontId="99" fillId="0" borderId="0"/>
    <xf numFmtId="0" fontId="16" fillId="0" borderId="0">
      <protection locked="0"/>
    </xf>
    <xf numFmtId="0" fontId="16" fillId="0" borderId="10">
      <protection locked="0"/>
    </xf>
    <xf numFmtId="0" fontId="23" fillId="17" borderId="0" applyNumberFormat="0" applyBorder="0" applyAlignment="0" applyProtection="0"/>
    <xf numFmtId="285" fontId="23" fillId="17" borderId="0" applyNumberFormat="0" applyBorder="0" applyAlignment="0" applyProtection="0"/>
    <xf numFmtId="0" fontId="23" fillId="21" borderId="0" applyNumberFormat="0" applyBorder="0" applyAlignment="0" applyProtection="0"/>
    <xf numFmtId="285" fontId="23" fillId="21" borderId="0" applyNumberFormat="0" applyBorder="0" applyAlignment="0" applyProtection="0"/>
    <xf numFmtId="0" fontId="23" fillId="24" borderId="0" applyNumberFormat="0" applyBorder="0" applyAlignment="0" applyProtection="0"/>
    <xf numFmtId="285" fontId="23" fillId="24" borderId="0" applyNumberFormat="0" applyBorder="0" applyAlignment="0" applyProtection="0"/>
    <xf numFmtId="0" fontId="23" fillId="14" borderId="0" applyNumberFormat="0" applyBorder="0" applyAlignment="0" applyProtection="0"/>
    <xf numFmtId="285" fontId="23" fillId="14" borderId="0" applyNumberFormat="0" applyBorder="0" applyAlignment="0" applyProtection="0"/>
    <xf numFmtId="0" fontId="23" fillId="15" borderId="0" applyNumberFormat="0" applyBorder="0" applyAlignment="0" applyProtection="0"/>
    <xf numFmtId="285" fontId="23" fillId="15" borderId="0" applyNumberFormat="0" applyBorder="0" applyAlignment="0" applyProtection="0"/>
    <xf numFmtId="0" fontId="23" fillId="30" borderId="0" applyNumberFormat="0" applyBorder="0" applyAlignment="0" applyProtection="0"/>
    <xf numFmtId="285" fontId="23" fillId="30" borderId="0" applyNumberFormat="0" applyBorder="0" applyAlignment="0" applyProtection="0"/>
    <xf numFmtId="0" fontId="16" fillId="0" borderId="10">
      <protection locked="0"/>
    </xf>
    <xf numFmtId="0" fontId="102" fillId="8" borderId="11" applyNumberFormat="0" applyAlignment="0" applyProtection="0"/>
    <xf numFmtId="0" fontId="16" fillId="0" borderId="0">
      <protection locked="0"/>
    </xf>
    <xf numFmtId="0" fontId="16" fillId="0" borderId="10">
      <protection locked="0"/>
    </xf>
    <xf numFmtId="0" fontId="103" fillId="8" borderId="26" applyNumberFormat="0" applyAlignment="0" applyProtection="0"/>
    <xf numFmtId="285" fontId="103" fillId="8" borderId="26" applyNumberFormat="0" applyAlignment="0" applyProtection="0"/>
    <xf numFmtId="0" fontId="104" fillId="8" borderId="11" applyNumberFormat="0" applyAlignment="0" applyProtection="0"/>
    <xf numFmtId="285" fontId="104" fillId="8" borderId="11" applyNumberFormat="0" applyAlignment="0" applyProtection="0"/>
    <xf numFmtId="0" fontId="10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285" fontId="25" fillId="0" borderId="0" applyNumberFormat="0" applyFill="0" applyBorder="0" applyAlignment="0" applyProtection="0">
      <alignment vertical="top"/>
      <protection locked="0"/>
    </xf>
    <xf numFmtId="285" fontId="25" fillId="0" borderId="0" applyNumberFormat="0" applyFill="0" applyBorder="0" applyAlignment="0" applyProtection="0">
      <alignment vertical="top"/>
      <protection locked="0"/>
    </xf>
    <xf numFmtId="0" fontId="16" fillId="0" borderId="0">
      <protection locked="0"/>
    </xf>
    <xf numFmtId="0" fontId="16" fillId="0" borderId="10">
      <protection locked="0"/>
    </xf>
    <xf numFmtId="0" fontId="108" fillId="78" borderId="33"/>
    <xf numFmtId="0" fontId="16" fillId="0" borderId="0">
      <protection locked="0"/>
    </xf>
    <xf numFmtId="0" fontId="16" fillId="0" borderId="10">
      <protection locked="0"/>
    </xf>
    <xf numFmtId="0" fontId="108" fillId="44" borderId="12"/>
    <xf numFmtId="0" fontId="16" fillId="0" borderId="0">
      <protection locked="0"/>
    </xf>
    <xf numFmtId="0" fontId="16" fillId="0" borderId="0">
      <protection locked="0"/>
    </xf>
    <xf numFmtId="285" fontId="109" fillId="0" borderId="9">
      <alignment horizontal="left" vertical="top" wrapText="1"/>
    </xf>
    <xf numFmtId="0" fontId="203" fillId="94" borderId="0" applyNumberFormat="0"/>
    <xf numFmtId="0" fontId="110" fillId="0" borderId="19" applyNumberFormat="0" applyFill="0" applyAlignment="0" applyProtection="0"/>
    <xf numFmtId="285" fontId="110" fillId="0" borderId="19" applyNumberFormat="0" applyFill="0" applyAlignment="0" applyProtection="0"/>
    <xf numFmtId="0" fontId="111" fillId="0" borderId="20" applyNumberFormat="0" applyFill="0" applyAlignment="0" applyProtection="0"/>
    <xf numFmtId="285" fontId="111" fillId="0" borderId="20" applyNumberFormat="0" applyFill="0" applyAlignment="0" applyProtection="0"/>
    <xf numFmtId="0" fontId="112" fillId="0" borderId="21" applyNumberFormat="0" applyFill="0" applyAlignment="0" applyProtection="0"/>
    <xf numFmtId="285" fontId="112" fillId="0" borderId="21" applyNumberFormat="0" applyFill="0" applyAlignment="0" applyProtection="0"/>
    <xf numFmtId="0" fontId="112" fillId="0" borderId="0" applyNumberFormat="0" applyFill="0" applyBorder="0" applyAlignment="0" applyProtection="0"/>
    <xf numFmtId="285" fontId="112" fillId="0" borderId="0" applyNumberFormat="0" applyFill="0" applyBorder="0" applyAlignment="0" applyProtection="0"/>
    <xf numFmtId="0" fontId="16" fillId="0" borderId="10">
      <protection locked="0"/>
    </xf>
    <xf numFmtId="0" fontId="16" fillId="0" borderId="0">
      <protection locked="0"/>
    </xf>
    <xf numFmtId="0" fontId="3" fillId="0" borderId="24">
      <alignment horizontal="right"/>
    </xf>
    <xf numFmtId="0" fontId="114" fillId="0" borderId="28" applyNumberFormat="0" applyFill="0" applyAlignment="0" applyProtection="0"/>
    <xf numFmtId="285" fontId="114" fillId="0" borderId="28" applyNumberFormat="0" applyFill="0" applyAlignment="0" applyProtection="0"/>
    <xf numFmtId="0" fontId="16" fillId="0" borderId="10">
      <protection locked="0"/>
    </xf>
    <xf numFmtId="285" fontId="3" fillId="0" borderId="0"/>
    <xf numFmtId="285" fontId="3" fillId="0" borderId="0"/>
    <xf numFmtId="285" fontId="3" fillId="0" borderId="0"/>
    <xf numFmtId="285" fontId="8" fillId="0" borderId="0"/>
    <xf numFmtId="285" fontId="3" fillId="0" borderId="0"/>
    <xf numFmtId="0" fontId="115" fillId="35" borderId="13" applyNumberFormat="0" applyAlignment="0" applyProtection="0"/>
    <xf numFmtId="285" fontId="115" fillId="35" borderId="13" applyNumberFormat="0" applyAlignment="0" applyProtection="0"/>
    <xf numFmtId="285" fontId="97" fillId="0" borderId="0" applyNumberFormat="0" applyFill="0" applyBorder="0" applyAlignment="0" applyProtection="0"/>
    <xf numFmtId="285" fontId="97" fillId="0" borderId="0" applyNumberFormat="0" applyFill="0" applyBorder="0" applyAlignment="0" applyProtection="0"/>
    <xf numFmtId="0" fontId="3" fillId="0" borderId="1"/>
    <xf numFmtId="0" fontId="16" fillId="0" borderId="0">
      <protection locked="0"/>
    </xf>
    <xf numFmtId="0" fontId="116" fillId="42" borderId="0" applyNumberFormat="0" applyBorder="0" applyAlignment="0" applyProtection="0"/>
    <xf numFmtId="285" fontId="116" fillId="42" borderId="0" applyNumberFormat="0" applyBorder="0" applyAlignment="0" applyProtection="0"/>
    <xf numFmtId="0" fontId="16" fillId="0" borderId="10">
      <protection locked="0"/>
    </xf>
    <xf numFmtId="0" fontId="16" fillId="0" borderId="0">
      <protection locked="0"/>
    </xf>
    <xf numFmtId="0" fontId="20" fillId="0" borderId="0"/>
    <xf numFmtId="0" fontId="5" fillId="0" borderId="0"/>
    <xf numFmtId="0" fontId="39" fillId="0" borderId="0">
      <alignment vertical="center"/>
    </xf>
    <xf numFmtId="0" fontId="3"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8" fillId="0" borderId="0"/>
    <xf numFmtId="0" fontId="39" fillId="0" borderId="0"/>
    <xf numFmtId="0" fontId="7" fillId="0" borderId="0"/>
    <xf numFmtId="0" fontId="8" fillId="0" borderId="0"/>
    <xf numFmtId="285" fontId="3" fillId="0" borderId="0"/>
    <xf numFmtId="0" fontId="3" fillId="0" borderId="0"/>
    <xf numFmtId="285" fontId="3" fillId="0" borderId="0"/>
    <xf numFmtId="0" fontId="3" fillId="0" borderId="0"/>
    <xf numFmtId="0" fontId="2" fillId="0" borderId="0"/>
    <xf numFmtId="0" fontId="2" fillId="0" borderId="0"/>
    <xf numFmtId="0" fontId="3" fillId="0" borderId="0"/>
    <xf numFmtId="285" fontId="2" fillId="0" borderId="0"/>
    <xf numFmtId="285" fontId="2" fillId="0" borderId="0"/>
    <xf numFmtId="285" fontId="2" fillId="0" borderId="0"/>
    <xf numFmtId="285" fontId="2" fillId="0" borderId="0"/>
    <xf numFmtId="285" fontId="2" fillId="0" borderId="0"/>
    <xf numFmtId="285" fontId="2" fillId="0" borderId="0"/>
    <xf numFmtId="285" fontId="3" fillId="0" borderId="0"/>
    <xf numFmtId="0" fontId="8" fillId="0" borderId="0"/>
    <xf numFmtId="285" fontId="8" fillId="0" borderId="0"/>
    <xf numFmtId="0" fontId="8" fillId="0" borderId="0"/>
    <xf numFmtId="0" fontId="2" fillId="0" borderId="0"/>
    <xf numFmtId="0" fontId="2" fillId="0" borderId="0"/>
    <xf numFmtId="0" fontId="52" fillId="0" borderId="0"/>
    <xf numFmtId="0" fontId="7" fillId="0" borderId="0"/>
    <xf numFmtId="285" fontId="8" fillId="0" borderId="0"/>
    <xf numFmtId="0" fontId="20" fillId="0" borderId="0"/>
    <xf numFmtId="285" fontId="20" fillId="0" borderId="0"/>
    <xf numFmtId="0" fontId="52" fillId="0" borderId="0"/>
    <xf numFmtId="0" fontId="2" fillId="0" borderId="0"/>
    <xf numFmtId="0" fontId="2" fillId="0" borderId="0"/>
    <xf numFmtId="0" fontId="2" fillId="0" borderId="0"/>
    <xf numFmtId="0" fontId="2" fillId="0" borderId="0"/>
    <xf numFmtId="0" fontId="8" fillId="0" borderId="0"/>
    <xf numFmtId="285" fontId="8" fillId="0" borderId="0"/>
    <xf numFmtId="0" fontId="2" fillId="0" borderId="0"/>
    <xf numFmtId="0" fontId="1" fillId="0" borderId="0"/>
    <xf numFmtId="0" fontId="7" fillId="0" borderId="0"/>
    <xf numFmtId="285" fontId="3" fillId="0" borderId="0"/>
    <xf numFmtId="285" fontId="3" fillId="0" borderId="0"/>
    <xf numFmtId="285" fontId="3" fillId="0" borderId="0"/>
    <xf numFmtId="285" fontId="8" fillId="0" borderId="0"/>
    <xf numFmtId="285" fontId="8" fillId="0" borderId="0"/>
    <xf numFmtId="285" fontId="2" fillId="0" borderId="0"/>
    <xf numFmtId="285" fontId="2" fillId="0" borderId="0"/>
    <xf numFmtId="285" fontId="2" fillId="0" borderId="0"/>
    <xf numFmtId="285" fontId="2" fillId="0" borderId="0"/>
    <xf numFmtId="285" fontId="2" fillId="0" borderId="0"/>
    <xf numFmtId="285" fontId="2" fillId="0" borderId="0"/>
    <xf numFmtId="0" fontId="2" fillId="0" borderId="0"/>
    <xf numFmtId="0" fontId="2" fillId="0" borderId="0"/>
    <xf numFmtId="0" fontId="2" fillId="0" borderId="0"/>
    <xf numFmtId="0" fontId="5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285" fontId="5" fillId="0" borderId="0"/>
    <xf numFmtId="0" fontId="5" fillId="0" borderId="0"/>
    <xf numFmtId="285" fontId="2" fillId="0" borderId="0"/>
    <xf numFmtId="285" fontId="2" fillId="0" borderId="0"/>
    <xf numFmtId="285" fontId="2" fillId="0" borderId="0"/>
    <xf numFmtId="285" fontId="2" fillId="0" borderId="0"/>
    <xf numFmtId="285" fontId="2" fillId="0" borderId="0"/>
    <xf numFmtId="285" fontId="2" fillId="0" borderId="0"/>
    <xf numFmtId="0" fontId="2" fillId="0" borderId="0"/>
    <xf numFmtId="0" fontId="2" fillId="0" borderId="0"/>
    <xf numFmtId="285" fontId="3" fillId="0" borderId="0"/>
    <xf numFmtId="0" fontId="52"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285" fontId="2" fillId="0" borderId="0"/>
    <xf numFmtId="285" fontId="2" fillId="0" borderId="0"/>
    <xf numFmtId="285" fontId="2" fillId="0" borderId="0"/>
    <xf numFmtId="285" fontId="2" fillId="0" borderId="0"/>
    <xf numFmtId="285" fontId="2" fillId="0" borderId="0"/>
    <xf numFmtId="285" fontId="2" fillId="0" borderId="0"/>
    <xf numFmtId="285" fontId="2" fillId="0" borderId="0"/>
    <xf numFmtId="285" fontId="2" fillId="0" borderId="0"/>
    <xf numFmtId="285" fontId="2" fillId="0" borderId="0"/>
    <xf numFmtId="0" fontId="1" fillId="0" borderId="0"/>
    <xf numFmtId="0" fontId="2" fillId="0" borderId="0"/>
    <xf numFmtId="0" fontId="2" fillId="0" borderId="0"/>
    <xf numFmtId="0" fontId="120" fillId="0" borderId="0"/>
    <xf numFmtId="285" fontId="2" fillId="0" borderId="0"/>
    <xf numFmtId="285" fontId="2" fillId="0" borderId="0"/>
    <xf numFmtId="285"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85" fontId="3" fillId="0" borderId="0"/>
    <xf numFmtId="0" fontId="2" fillId="0" borderId="0"/>
    <xf numFmtId="0" fontId="2" fillId="0" borderId="0"/>
    <xf numFmtId="0" fontId="1" fillId="0" borderId="0"/>
    <xf numFmtId="0" fontId="2" fillId="0" borderId="0"/>
    <xf numFmtId="0" fontId="121" fillId="0" borderId="0"/>
    <xf numFmtId="0" fontId="121" fillId="0" borderId="0"/>
    <xf numFmtId="0" fontId="121" fillId="0" borderId="0"/>
    <xf numFmtId="0" fontId="121" fillId="0" borderId="0"/>
    <xf numFmtId="0" fontId="121" fillId="0" borderId="0"/>
    <xf numFmtId="285" fontId="3" fillId="0" borderId="0"/>
    <xf numFmtId="0" fontId="20" fillId="0" borderId="0"/>
    <xf numFmtId="0" fontId="2" fillId="0" borderId="0"/>
    <xf numFmtId="0" fontId="2" fillId="0" borderId="0"/>
    <xf numFmtId="0" fontId="2" fillId="0" borderId="0"/>
    <xf numFmtId="285" fontId="5" fillId="0" borderId="0"/>
    <xf numFmtId="0" fontId="39" fillId="0" borderId="0">
      <alignment vertical="center"/>
    </xf>
    <xf numFmtId="0" fontId="2" fillId="0" borderId="0"/>
    <xf numFmtId="0" fontId="2" fillId="0" borderId="0"/>
    <xf numFmtId="0" fontId="2" fillId="0" borderId="0"/>
    <xf numFmtId="0" fontId="8" fillId="0" borderId="0"/>
    <xf numFmtId="0" fontId="39" fillId="0" borderId="0">
      <alignment vertical="center"/>
    </xf>
    <xf numFmtId="285" fontId="3" fillId="0" borderId="0"/>
    <xf numFmtId="285" fontId="3" fillId="0" borderId="0"/>
    <xf numFmtId="285" fontId="3" fillId="0" borderId="0"/>
    <xf numFmtId="285" fontId="3" fillId="0" borderId="0"/>
    <xf numFmtId="285" fontId="3" fillId="0" borderId="0"/>
    <xf numFmtId="285" fontId="3" fillId="0" borderId="0"/>
    <xf numFmtId="285" fontId="3" fillId="0" borderId="0"/>
    <xf numFmtId="285" fontId="3" fillId="0" borderId="0"/>
    <xf numFmtId="0" fontId="122" fillId="3" borderId="0" applyNumberFormat="0" applyBorder="0" applyAlignment="0" applyProtection="0"/>
    <xf numFmtId="285" fontId="122" fillId="3" borderId="0" applyNumberFormat="0" applyBorder="0" applyAlignment="0" applyProtection="0"/>
    <xf numFmtId="0" fontId="16" fillId="0" borderId="10">
      <protection locked="0"/>
    </xf>
    <xf numFmtId="0" fontId="123" fillId="0" borderId="0" applyNumberFormat="0" applyFill="0" applyBorder="0" applyAlignment="0" applyProtection="0"/>
    <xf numFmtId="285" fontId="123" fillId="0" borderId="0" applyNumberFormat="0" applyFill="0" applyBorder="0" applyAlignment="0" applyProtection="0"/>
    <xf numFmtId="0" fontId="20" fillId="48" borderId="25" applyNumberFormat="0" applyFont="0" applyAlignment="0" applyProtection="0"/>
    <xf numFmtId="285" fontId="20" fillId="48" borderId="25" applyNumberFormat="0" applyFont="0" applyAlignment="0" applyProtection="0"/>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7" fillId="0" borderId="10">
      <protection locked="0"/>
    </xf>
    <xf numFmtId="0" fontId="16" fillId="0" borderId="10">
      <protection locked="0"/>
    </xf>
    <xf numFmtId="0" fontId="16" fillId="0" borderId="1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0">
      <protection locked="0"/>
    </xf>
    <xf numFmtId="0" fontId="17" fillId="0" borderId="10">
      <protection locked="0"/>
    </xf>
    <xf numFmtId="0" fontId="17"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10">
      <protection locked="0"/>
    </xf>
    <xf numFmtId="0" fontId="16" fillId="0" borderId="10">
      <protection locked="0"/>
    </xf>
    <xf numFmtId="0" fontId="16" fillId="0" borderId="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10">
      <protection locked="0"/>
    </xf>
    <xf numFmtId="0" fontId="16" fillId="0" borderId="0">
      <protection locked="0"/>
    </xf>
    <xf numFmtId="0" fontId="17" fillId="0" borderId="0">
      <protection locked="0"/>
    </xf>
    <xf numFmtId="0" fontId="16" fillId="0" borderId="10">
      <protection locked="0"/>
    </xf>
    <xf numFmtId="0" fontId="16" fillId="0" borderId="0">
      <protection locked="0"/>
    </xf>
    <xf numFmtId="0" fontId="16" fillId="0" borderId="10">
      <protection locked="0"/>
    </xf>
    <xf numFmtId="0" fontId="16" fillId="0" borderId="10">
      <protection locked="0"/>
    </xf>
    <xf numFmtId="0" fontId="16" fillId="0" borderId="0">
      <protection locked="0"/>
    </xf>
    <xf numFmtId="0" fontId="16" fillId="0" borderId="10">
      <protection locked="0"/>
    </xf>
    <xf numFmtId="0" fontId="16" fillId="0" borderId="10">
      <protection locked="0"/>
    </xf>
    <xf numFmtId="0" fontId="16" fillId="0" borderId="10">
      <protection locked="0"/>
    </xf>
    <xf numFmtId="0" fontId="16" fillId="0" borderId="0">
      <protection locked="0"/>
    </xf>
    <xf numFmtId="0" fontId="125" fillId="0" borderId="23" applyNumberFormat="0" applyFill="0" applyAlignment="0" applyProtection="0"/>
    <xf numFmtId="285" fontId="125" fillId="0" borderId="23" applyNumberFormat="0" applyFill="0" applyAlignment="0" applyProtection="0"/>
    <xf numFmtId="285" fontId="13" fillId="0" borderId="0"/>
    <xf numFmtId="285" fontId="12" fillId="0" borderId="0"/>
    <xf numFmtId="285" fontId="15" fillId="0" borderId="0"/>
    <xf numFmtId="0" fontId="15" fillId="0" borderId="0"/>
    <xf numFmtId="285" fontId="13" fillId="0" borderId="0"/>
    <xf numFmtId="285" fontId="12" fillId="0" borderId="0"/>
    <xf numFmtId="285" fontId="13" fillId="0" borderId="0"/>
    <xf numFmtId="0" fontId="13" fillId="0" borderId="0"/>
    <xf numFmtId="0" fontId="127" fillId="0" borderId="0"/>
    <xf numFmtId="0" fontId="13" fillId="0" borderId="0"/>
    <xf numFmtId="0" fontId="13" fillId="0" borderId="0"/>
    <xf numFmtId="0" fontId="13" fillId="0" borderId="0"/>
    <xf numFmtId="0" fontId="13" fillId="0" borderId="0"/>
    <xf numFmtId="0" fontId="15" fillId="0" borderId="0"/>
    <xf numFmtId="0" fontId="13" fillId="0" borderId="0"/>
    <xf numFmtId="285" fontId="24" fillId="0" borderId="0" applyNumberFormat="0" applyFont="0" applyFill="0" applyBorder="0" applyAlignment="0" applyProtection="0">
      <alignment vertical="top"/>
    </xf>
    <xf numFmtId="0" fontId="16" fillId="0" borderId="10">
      <protection locked="0"/>
    </xf>
    <xf numFmtId="0" fontId="16" fillId="0" borderId="0">
      <protection locked="0"/>
    </xf>
    <xf numFmtId="0" fontId="128" fillId="0" borderId="0" applyNumberFormat="0" applyFill="0" applyBorder="0" applyAlignment="0" applyProtection="0"/>
    <xf numFmtId="285" fontId="128" fillId="0" borderId="0" applyNumberFormat="0" applyFill="0" applyBorder="0" applyAlignment="0" applyProtection="0"/>
    <xf numFmtId="0" fontId="16" fillId="0" borderId="10">
      <protection locked="0"/>
    </xf>
    <xf numFmtId="0" fontId="16" fillId="0" borderId="0">
      <protection locked="0"/>
    </xf>
    <xf numFmtId="286" fontId="209" fillId="0" borderId="0" applyFont="0" applyFill="0" applyBorder="0" applyProtection="0">
      <alignment horizontal="right" vertical="top"/>
      <protection locked="0"/>
    </xf>
    <xf numFmtId="0" fontId="17" fillId="0" borderId="10">
      <protection locked="0"/>
    </xf>
    <xf numFmtId="0" fontId="17" fillId="0" borderId="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285" fontId="11" fillId="0" borderId="0">
      <protection locked="0"/>
    </xf>
    <xf numFmtId="285" fontId="11" fillId="0" borderId="0">
      <protection locked="0"/>
    </xf>
    <xf numFmtId="0" fontId="16" fillId="0" borderId="1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10">
      <protection locked="0"/>
    </xf>
    <xf numFmtId="0" fontId="16" fillId="0" borderId="0">
      <protection locked="0"/>
    </xf>
    <xf numFmtId="0" fontId="13" fillId="0" borderId="0"/>
    <xf numFmtId="0" fontId="13" fillId="0" borderId="0"/>
    <xf numFmtId="0" fontId="13" fillId="0" borderId="0"/>
    <xf numFmtId="285" fontId="5" fillId="0" borderId="0" applyFont="0" applyFill="0" applyBorder="0" applyAlignment="0" applyProtection="0"/>
    <xf numFmtId="0" fontId="5" fillId="0" borderId="0" applyFont="0" applyFill="0" applyBorder="0" applyAlignment="0" applyProtection="0"/>
    <xf numFmtId="0" fontId="3" fillId="0" borderId="0"/>
    <xf numFmtId="0" fontId="12" fillId="0" borderId="0"/>
    <xf numFmtId="0" fontId="12"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1" fillId="4" borderId="0" applyNumberFormat="0" applyBorder="0" applyAlignment="0" applyProtection="0"/>
    <xf numFmtId="285" fontId="131" fillId="4" borderId="0" applyNumberFormat="0" applyBorder="0" applyAlignment="0" applyProtection="0"/>
    <xf numFmtId="0" fontId="2" fillId="0" borderId="0"/>
    <xf numFmtId="0" fontId="16" fillId="0" borderId="0">
      <protection locked="0"/>
    </xf>
    <xf numFmtId="0" fontId="16" fillId="0" borderId="0">
      <protection locked="0"/>
    </xf>
    <xf numFmtId="0" fontId="13" fillId="0" borderId="0"/>
    <xf numFmtId="0" fontId="5" fillId="0" borderId="0"/>
    <xf numFmtId="0" fontId="12" fillId="0" borderId="0"/>
    <xf numFmtId="0" fontId="14" fillId="0" borderId="0"/>
    <xf numFmtId="0" fontId="3" fillId="0" borderId="0"/>
    <xf numFmtId="0" fontId="3" fillId="0" borderId="0"/>
    <xf numFmtId="0" fontId="3" fillId="0" borderId="0"/>
    <xf numFmtId="0" fontId="3" fillId="0" borderId="0"/>
    <xf numFmtId="0" fontId="3" fillId="0" borderId="0"/>
    <xf numFmtId="0" fontId="16" fillId="0" borderId="1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7" fillId="0" borderId="0">
      <protection locked="0"/>
    </xf>
    <xf numFmtId="0" fontId="17"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21" fillId="17" borderId="0" applyNumberFormat="0" applyBorder="0" applyAlignment="0" applyProtection="0"/>
    <xf numFmtId="0" fontId="21" fillId="21" borderId="0" applyNumberFormat="0" applyBorder="0" applyAlignment="0" applyProtection="0"/>
    <xf numFmtId="0" fontId="21" fillId="2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30" borderId="0" applyNumberFormat="0" applyBorder="0" applyAlignment="0" applyProtection="0"/>
    <xf numFmtId="0" fontId="65" fillId="0" borderId="0" applyProtection="0">
      <alignment vertical="center"/>
      <protection locked="0"/>
    </xf>
    <xf numFmtId="0" fontId="65" fillId="0" borderId="0" applyNumberFormat="0" applyProtection="0">
      <alignment vertical="top"/>
      <protection locked="0"/>
    </xf>
    <xf numFmtId="0" fontId="67" fillId="0" borderId="22" applyAlignment="0"/>
    <xf numFmtId="0" fontId="74" fillId="0" borderId="0"/>
    <xf numFmtId="0" fontId="13" fillId="0" borderId="0"/>
    <xf numFmtId="0" fontId="97" fillId="0" borderId="0" applyNumberFormat="0" applyFill="0" applyBorder="0" applyAlignment="0" applyProtection="0"/>
    <xf numFmtId="0" fontId="99" fillId="0" borderId="0"/>
    <xf numFmtId="0" fontId="99" fillId="0" borderId="0"/>
    <xf numFmtId="0" fontId="121" fillId="0" borderId="0"/>
    <xf numFmtId="0" fontId="13" fillId="0" borderId="0"/>
    <xf numFmtId="0" fontId="13" fillId="0" borderId="0"/>
    <xf numFmtId="0" fontId="121" fillId="0" borderId="0"/>
    <xf numFmtId="0" fontId="2" fillId="0" borderId="0"/>
    <xf numFmtId="0" fontId="2" fillId="0" borderId="0"/>
    <xf numFmtId="0" fontId="121" fillId="0" borderId="0"/>
    <xf numFmtId="0" fontId="2" fillId="0" borderId="0"/>
    <xf numFmtId="165" fontId="2" fillId="0" borderId="0" applyFont="0" applyFill="0" applyBorder="0" applyAlignment="0" applyProtection="0"/>
    <xf numFmtId="164" fontId="121" fillId="0" borderId="0" applyFont="0" applyFill="0" applyBorder="0" applyAlignment="0" applyProtection="0"/>
    <xf numFmtId="0" fontId="132" fillId="0" borderId="12"/>
    <xf numFmtId="285" fontId="3" fillId="0" borderId="0"/>
    <xf numFmtId="285" fontId="16" fillId="0" borderId="0">
      <protection locked="0"/>
    </xf>
    <xf numFmtId="285"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0" fontId="16" fillId="0" borderId="0">
      <protection locked="0"/>
    </xf>
    <xf numFmtId="0"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0" fontId="16" fillId="0" borderId="0">
      <protection locked="0"/>
    </xf>
    <xf numFmtId="0"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1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0" fontId="16" fillId="0" borderId="0">
      <protection locked="0"/>
    </xf>
    <xf numFmtId="0"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16" fillId="0" borderId="0">
      <protection locked="0"/>
    </xf>
    <xf numFmtId="285" fontId="99" fillId="0" borderId="0"/>
    <xf numFmtId="285" fontId="99" fillId="0" borderId="0"/>
    <xf numFmtId="0" fontId="121" fillId="0" borderId="0"/>
    <xf numFmtId="0" fontId="2" fillId="0" borderId="0"/>
    <xf numFmtId="0" fontId="2" fillId="0" borderId="0"/>
    <xf numFmtId="0" fontId="2" fillId="0" borderId="0"/>
    <xf numFmtId="0" fontId="121" fillId="0" borderId="0"/>
    <xf numFmtId="0" fontId="2" fillId="0" borderId="0"/>
    <xf numFmtId="0" fontId="121" fillId="0" borderId="0"/>
    <xf numFmtId="165" fontId="8" fillId="0" borderId="0" applyFont="0" applyFill="0" applyBorder="0" applyAlignment="0" applyProtection="0"/>
    <xf numFmtId="0" fontId="121" fillId="0" borderId="0"/>
    <xf numFmtId="0" fontId="121" fillId="0" borderId="0"/>
    <xf numFmtId="0" fontId="2" fillId="0" borderId="0"/>
    <xf numFmtId="0" fontId="2" fillId="0" borderId="0"/>
    <xf numFmtId="0" fontId="2" fillId="0" borderId="0"/>
    <xf numFmtId="0" fontId="121" fillId="0" borderId="0"/>
    <xf numFmtId="0" fontId="2" fillId="0" borderId="0"/>
    <xf numFmtId="0" fontId="121" fillId="0" borderId="0"/>
    <xf numFmtId="0" fontId="121" fillId="0" borderId="0"/>
    <xf numFmtId="0" fontId="2" fillId="0" borderId="0"/>
    <xf numFmtId="0" fontId="2" fillId="0" borderId="0"/>
    <xf numFmtId="0" fontId="121" fillId="0" borderId="0"/>
    <xf numFmtId="0" fontId="2" fillId="0" borderId="0"/>
    <xf numFmtId="0" fontId="121" fillId="0" borderId="0"/>
    <xf numFmtId="0" fontId="121" fillId="0" borderId="0"/>
    <xf numFmtId="0" fontId="121" fillId="0" borderId="0"/>
    <xf numFmtId="0" fontId="2" fillId="0" borderId="0"/>
    <xf numFmtId="0" fontId="2" fillId="0" borderId="0"/>
    <xf numFmtId="0" fontId="121" fillId="0" borderId="0"/>
    <xf numFmtId="0" fontId="121" fillId="0" borderId="0"/>
    <xf numFmtId="0" fontId="2" fillId="0" borderId="0"/>
    <xf numFmtId="0" fontId="2" fillId="0" borderId="0"/>
    <xf numFmtId="0" fontId="2" fillId="0" borderId="0"/>
    <xf numFmtId="0" fontId="121" fillId="0" borderId="0"/>
    <xf numFmtId="0" fontId="121" fillId="0" borderId="0"/>
    <xf numFmtId="0" fontId="2" fillId="0" borderId="0"/>
    <xf numFmtId="0" fontId="121" fillId="0" borderId="0"/>
    <xf numFmtId="0" fontId="121" fillId="0" borderId="0"/>
    <xf numFmtId="0" fontId="2" fillId="0" borderId="0"/>
    <xf numFmtId="0" fontId="121" fillId="0" borderId="0"/>
    <xf numFmtId="0" fontId="121" fillId="0" borderId="0"/>
    <xf numFmtId="0" fontId="2" fillId="0" borderId="0"/>
    <xf numFmtId="0" fontId="121" fillId="0" borderId="0"/>
    <xf numFmtId="0" fontId="121" fillId="0" borderId="0"/>
    <xf numFmtId="0" fontId="2" fillId="0" borderId="0"/>
    <xf numFmtId="0" fontId="2" fillId="0" borderId="0"/>
    <xf numFmtId="0" fontId="2" fillId="0" borderId="0"/>
    <xf numFmtId="0" fontId="2" fillId="0" borderId="0"/>
    <xf numFmtId="0" fontId="121" fillId="0" borderId="0"/>
    <xf numFmtId="0" fontId="121" fillId="0" borderId="0"/>
    <xf numFmtId="0" fontId="2" fillId="0" borderId="0"/>
    <xf numFmtId="0" fontId="2" fillId="0" borderId="0"/>
    <xf numFmtId="0" fontId="121" fillId="0" borderId="0"/>
    <xf numFmtId="0" fontId="2" fillId="0" borderId="0"/>
    <xf numFmtId="0" fontId="121" fillId="0" borderId="0"/>
    <xf numFmtId="0" fontId="2" fillId="0" borderId="0"/>
    <xf numFmtId="0" fontId="121" fillId="0" borderId="0"/>
    <xf numFmtId="0" fontId="2" fillId="0" borderId="0"/>
    <xf numFmtId="0" fontId="121" fillId="0" borderId="0"/>
    <xf numFmtId="0" fontId="2" fillId="0" borderId="0"/>
    <xf numFmtId="0" fontId="121" fillId="0" borderId="0"/>
    <xf numFmtId="0" fontId="121" fillId="0" borderId="0"/>
    <xf numFmtId="0" fontId="2" fillId="0" borderId="0"/>
    <xf numFmtId="0" fontId="2" fillId="0" borderId="0"/>
    <xf numFmtId="0" fontId="121" fillId="0" borderId="0"/>
    <xf numFmtId="0" fontId="121" fillId="0" borderId="0"/>
    <xf numFmtId="0" fontId="2" fillId="0" borderId="0"/>
    <xf numFmtId="0" fontId="2" fillId="0" borderId="0"/>
    <xf numFmtId="0" fontId="121" fillId="0" borderId="0"/>
    <xf numFmtId="0" fontId="2" fillId="0" borderId="0"/>
    <xf numFmtId="0" fontId="121" fillId="0" borderId="0"/>
    <xf numFmtId="0" fontId="2" fillId="0" borderId="0"/>
    <xf numFmtId="0" fontId="121" fillId="0" borderId="0"/>
    <xf numFmtId="0" fontId="121" fillId="0" borderId="0"/>
    <xf numFmtId="0" fontId="121" fillId="0" borderId="0"/>
    <xf numFmtId="0" fontId="2" fillId="0" borderId="0"/>
    <xf numFmtId="0" fontId="2" fillId="0" borderId="0"/>
    <xf numFmtId="0" fontId="2" fillId="0" borderId="0"/>
    <xf numFmtId="0" fontId="121" fillId="0" borderId="0"/>
    <xf numFmtId="0" fontId="121" fillId="0" borderId="0"/>
    <xf numFmtId="0" fontId="2" fillId="0" borderId="0"/>
    <xf numFmtId="0" fontId="121" fillId="0" borderId="0"/>
    <xf numFmtId="0" fontId="2" fillId="0" borderId="0"/>
    <xf numFmtId="0" fontId="2" fillId="0" borderId="0"/>
    <xf numFmtId="0" fontId="2" fillId="0" borderId="0"/>
    <xf numFmtId="0" fontId="121" fillId="0" borderId="0"/>
    <xf numFmtId="0" fontId="121" fillId="0" borderId="0"/>
    <xf numFmtId="0" fontId="2" fillId="0" borderId="0"/>
    <xf numFmtId="0" fontId="121" fillId="0" borderId="0"/>
    <xf numFmtId="0" fontId="2" fillId="0" borderId="0"/>
    <xf numFmtId="0" fontId="2" fillId="0" borderId="0"/>
    <xf numFmtId="0" fontId="121" fillId="0" borderId="0"/>
    <xf numFmtId="0" fontId="121" fillId="0" borderId="0"/>
    <xf numFmtId="0" fontId="2" fillId="0" borderId="0"/>
    <xf numFmtId="0" fontId="121" fillId="0" borderId="0"/>
    <xf numFmtId="0" fontId="2" fillId="0" borderId="0"/>
    <xf numFmtId="0" fontId="121" fillId="0" borderId="0"/>
    <xf numFmtId="43" fontId="2" fillId="0" borderId="0" applyFont="0" applyFill="0" applyBorder="0" applyAlignment="0" applyProtection="0"/>
  </cellStyleXfs>
  <cellXfs count="340">
    <xf numFmtId="255" fontId="0" fillId="0" borderId="0" xfId="0"/>
    <xf numFmtId="255" fontId="219" fillId="95" borderId="0" xfId="0" applyFont="1" applyFill="1" applyAlignment="1">
      <alignment horizontal="center" vertical="center"/>
    </xf>
    <xf numFmtId="1" fontId="219" fillId="95" borderId="0" xfId="0" applyNumberFormat="1" applyFont="1" applyFill="1" applyAlignment="1">
      <alignment horizontal="center" vertical="center"/>
    </xf>
    <xf numFmtId="49" fontId="219" fillId="95" borderId="0" xfId="0" applyNumberFormat="1" applyFont="1" applyFill="1" applyAlignment="1">
      <alignment horizontal="center" vertical="center"/>
    </xf>
    <xf numFmtId="0" fontId="220" fillId="95" borderId="0" xfId="7510" applyFont="1" applyFill="1" applyAlignment="1">
      <alignment vertical="center" wrapText="1"/>
    </xf>
    <xf numFmtId="1" fontId="225" fillId="95" borderId="1" xfId="0" applyNumberFormat="1" applyFont="1" applyFill="1" applyBorder="1" applyAlignment="1">
      <alignment horizontal="center" vertical="center"/>
    </xf>
    <xf numFmtId="255" fontId="225" fillId="95" borderId="1" xfId="0" applyFont="1" applyFill="1" applyBorder="1" applyAlignment="1">
      <alignment horizontal="center" vertical="center" wrapText="1"/>
    </xf>
    <xf numFmtId="255" fontId="79" fillId="95" borderId="1" xfId="0" applyFont="1" applyFill="1" applyBorder="1" applyAlignment="1">
      <alignment horizontal="center" vertical="center" wrapText="1"/>
    </xf>
    <xf numFmtId="3" fontId="221" fillId="95" borderId="1" xfId="0" applyNumberFormat="1" applyFont="1" applyFill="1" applyBorder="1" applyAlignment="1">
      <alignment horizontal="center" vertical="center" wrapText="1"/>
    </xf>
    <xf numFmtId="0" fontId="221" fillId="95" borderId="1" xfId="0" applyNumberFormat="1" applyFont="1" applyFill="1" applyBorder="1" applyAlignment="1">
      <alignment horizontal="center" vertical="center" wrapText="1"/>
    </xf>
    <xf numFmtId="3" fontId="221" fillId="95" borderId="1" xfId="0" applyNumberFormat="1" applyFont="1" applyFill="1" applyBorder="1" applyAlignment="1">
      <alignment horizontal="center" vertical="center"/>
    </xf>
    <xf numFmtId="3" fontId="222" fillId="95" borderId="1" xfId="0" applyNumberFormat="1" applyFont="1" applyFill="1" applyBorder="1" applyAlignment="1">
      <alignment horizontal="center" vertical="center" wrapText="1"/>
    </xf>
    <xf numFmtId="49" fontId="222" fillId="95" borderId="1" xfId="0" applyNumberFormat="1" applyFont="1" applyFill="1" applyBorder="1" applyAlignment="1">
      <alignment horizontal="center" vertical="center" wrapText="1"/>
    </xf>
    <xf numFmtId="0" fontId="221" fillId="95" borderId="1" xfId="7510" applyFont="1" applyFill="1" applyBorder="1" applyAlignment="1">
      <alignment horizontal="center" vertical="center" wrapText="1"/>
    </xf>
    <xf numFmtId="255" fontId="79" fillId="95" borderId="1" xfId="0" applyFont="1" applyFill="1" applyBorder="1" applyAlignment="1">
      <alignment horizontal="center" vertical="center"/>
    </xf>
    <xf numFmtId="0" fontId="222" fillId="95" borderId="1" xfId="7510" applyFont="1" applyFill="1" applyBorder="1" applyAlignment="1">
      <alignment horizontal="center" vertical="center" wrapText="1"/>
    </xf>
    <xf numFmtId="49" fontId="79" fillId="95" borderId="1" xfId="0" applyNumberFormat="1" applyFont="1" applyFill="1" applyBorder="1" applyAlignment="1">
      <alignment horizontal="center" vertical="center"/>
    </xf>
    <xf numFmtId="0" fontId="222" fillId="95" borderId="1" xfId="7510" applyFont="1" applyFill="1" applyBorder="1" applyAlignment="1">
      <alignment vertical="center" wrapText="1"/>
    </xf>
    <xf numFmtId="3" fontId="79" fillId="95" borderId="1" xfId="0" applyNumberFormat="1" applyFont="1" applyFill="1" applyBorder="1" applyAlignment="1">
      <alignment horizontal="center" vertical="center"/>
    </xf>
    <xf numFmtId="3" fontId="79" fillId="95" borderId="0" xfId="0" applyNumberFormat="1" applyFont="1" applyFill="1" applyAlignment="1">
      <alignment horizontal="center" vertical="center"/>
    </xf>
    <xf numFmtId="1" fontId="225" fillId="95" borderId="1" xfId="0" applyNumberFormat="1" applyFont="1" applyFill="1" applyBorder="1" applyAlignment="1">
      <alignment vertical="center" wrapText="1"/>
    </xf>
    <xf numFmtId="255" fontId="225" fillId="95" borderId="1" xfId="0" applyFont="1" applyFill="1" applyBorder="1" applyAlignment="1">
      <alignment vertical="center" wrapText="1"/>
    </xf>
    <xf numFmtId="1" fontId="79" fillId="95" borderId="1" xfId="0" applyNumberFormat="1" applyFont="1" applyFill="1" applyBorder="1" applyAlignment="1">
      <alignment vertical="center"/>
    </xf>
    <xf numFmtId="1" fontId="79" fillId="95" borderId="1" xfId="0" applyNumberFormat="1" applyFont="1" applyFill="1" applyBorder="1" applyAlignment="1">
      <alignment vertical="center" wrapText="1"/>
    </xf>
    <xf numFmtId="1" fontId="222" fillId="95" borderId="1" xfId="0" applyNumberFormat="1" applyFont="1" applyFill="1" applyBorder="1" applyAlignment="1">
      <alignment vertical="center" wrapText="1"/>
    </xf>
    <xf numFmtId="1" fontId="225" fillId="95" borderId="1" xfId="0" applyNumberFormat="1" applyFont="1" applyFill="1" applyBorder="1" applyAlignment="1">
      <alignment horizontal="center" wrapText="1"/>
    </xf>
    <xf numFmtId="1" fontId="225" fillId="95" borderId="1" xfId="0" applyNumberFormat="1" applyFont="1" applyFill="1" applyBorder="1" applyAlignment="1">
      <alignment horizontal="center" vertical="center" wrapText="1"/>
    </xf>
    <xf numFmtId="3" fontId="222" fillId="95" borderId="4" xfId="0" applyNumberFormat="1" applyFont="1" applyFill="1" applyBorder="1" applyAlignment="1">
      <alignment horizontal="center" vertical="center" wrapText="1"/>
    </xf>
    <xf numFmtId="3" fontId="221" fillId="95" borderId="4" xfId="3940" applyNumberFormat="1" applyFont="1" applyFill="1" applyBorder="1" applyAlignment="1">
      <alignment vertical="center"/>
    </xf>
    <xf numFmtId="1" fontId="221" fillId="95" borderId="1" xfId="0" applyNumberFormat="1" applyFont="1" applyFill="1" applyBorder="1" applyAlignment="1">
      <alignment vertical="center" wrapText="1"/>
    </xf>
    <xf numFmtId="49" fontId="215" fillId="95" borderId="0" xfId="0" applyNumberFormat="1" applyFont="1" applyFill="1" applyAlignment="1">
      <alignment horizontal="center" vertical="center"/>
    </xf>
    <xf numFmtId="255" fontId="215" fillId="95" borderId="0" xfId="0" applyFont="1" applyFill="1" applyAlignment="1">
      <alignment horizontal="center" vertical="center"/>
    </xf>
    <xf numFmtId="255" fontId="218" fillId="95" borderId="0" xfId="0" applyFont="1" applyFill="1" applyAlignment="1">
      <alignment horizontal="center" vertical="center"/>
    </xf>
    <xf numFmtId="255" fontId="215" fillId="95" borderId="0" xfId="0" applyFont="1" applyFill="1" applyAlignment="1">
      <alignment vertical="center"/>
    </xf>
    <xf numFmtId="1" fontId="215" fillId="95" borderId="0" xfId="0" applyNumberFormat="1" applyFont="1" applyFill="1" applyAlignment="1">
      <alignment horizontal="center" vertical="center"/>
    </xf>
    <xf numFmtId="255" fontId="215" fillId="95" borderId="0" xfId="0" applyFont="1" applyFill="1" applyAlignment="1">
      <alignment horizontal="left" vertical="center"/>
    </xf>
    <xf numFmtId="255" fontId="215" fillId="95" borderId="0" xfId="0" applyFont="1" applyFill="1"/>
    <xf numFmtId="255" fontId="216" fillId="95" borderId="0" xfId="0" applyFont="1" applyFill="1" applyAlignment="1">
      <alignment horizontal="right" vertical="center"/>
    </xf>
    <xf numFmtId="49" fontId="221" fillId="95" borderId="0" xfId="0" applyNumberFormat="1" applyFont="1" applyFill="1" applyAlignment="1">
      <alignment horizontal="center" vertical="center"/>
    </xf>
    <xf numFmtId="255" fontId="221" fillId="95" borderId="0" xfId="0" applyFont="1" applyFill="1" applyAlignment="1">
      <alignment vertical="center"/>
    </xf>
    <xf numFmtId="255" fontId="222" fillId="95" borderId="0" xfId="0" applyFont="1" applyFill="1" applyAlignment="1">
      <alignment horizontal="center" vertical="center"/>
    </xf>
    <xf numFmtId="255" fontId="221" fillId="95" borderId="0" xfId="0" applyFont="1" applyFill="1" applyAlignment="1">
      <alignment horizontal="left" vertical="center"/>
    </xf>
    <xf numFmtId="1" fontId="221" fillId="95" borderId="0" xfId="0" applyNumberFormat="1" applyFont="1" applyFill="1" applyAlignment="1">
      <alignment horizontal="center" vertical="center"/>
    </xf>
    <xf numFmtId="1" fontId="221" fillId="95" borderId="0" xfId="0" applyNumberFormat="1" applyFont="1" applyFill="1" applyAlignment="1">
      <alignment vertical="center"/>
    </xf>
    <xf numFmtId="255" fontId="221" fillId="95" borderId="0" xfId="0" applyFont="1" applyFill="1" applyAlignment="1">
      <alignment horizontal="center" vertical="center"/>
    </xf>
    <xf numFmtId="255" fontId="221" fillId="95" borderId="0" xfId="0" applyFont="1" applyFill="1"/>
    <xf numFmtId="255" fontId="223" fillId="95" borderId="0" xfId="0" applyFont="1" applyFill="1" applyAlignment="1">
      <alignment horizontal="right" vertical="center"/>
    </xf>
    <xf numFmtId="255" fontId="214" fillId="95" borderId="0" xfId="0" applyFont="1" applyFill="1"/>
    <xf numFmtId="49" fontId="222" fillId="95" borderId="0" xfId="0" applyNumberFormat="1" applyFont="1" applyFill="1" applyAlignment="1">
      <alignment horizontal="center" vertical="center"/>
    </xf>
    <xf numFmtId="255" fontId="222" fillId="95" borderId="0" xfId="0" applyFont="1" applyFill="1" applyAlignment="1">
      <alignment vertical="center"/>
    </xf>
    <xf numFmtId="255" fontId="222" fillId="95" borderId="0" xfId="0" applyFont="1" applyFill="1" applyAlignment="1">
      <alignment horizontal="left" vertical="center"/>
    </xf>
    <xf numFmtId="1" fontId="222" fillId="95" borderId="0" xfId="0" applyNumberFormat="1" applyFont="1" applyFill="1" applyAlignment="1">
      <alignment horizontal="center" vertical="center"/>
    </xf>
    <xf numFmtId="1" fontId="222" fillId="95" borderId="0" xfId="0" applyNumberFormat="1" applyFont="1" applyFill="1" applyAlignment="1">
      <alignment vertical="center"/>
    </xf>
    <xf numFmtId="255" fontId="222" fillId="95" borderId="0" xfId="0" applyFont="1" applyFill="1"/>
    <xf numFmtId="167" fontId="222" fillId="95" borderId="0" xfId="0" applyNumberFormat="1" applyFont="1" applyFill="1" applyAlignment="1">
      <alignment horizontal="left" vertical="center"/>
    </xf>
    <xf numFmtId="168" fontId="222" fillId="95" borderId="0" xfId="0" applyNumberFormat="1" applyFont="1" applyFill="1" applyAlignment="1">
      <alignment horizontal="left" vertical="center"/>
    </xf>
    <xf numFmtId="9" fontId="222" fillId="95" borderId="0" xfId="3938" applyFont="1" applyFill="1" applyBorder="1" applyAlignment="1">
      <alignment vertical="center"/>
    </xf>
    <xf numFmtId="255" fontId="223" fillId="95" borderId="0" xfId="0" applyFont="1" applyFill="1" applyAlignment="1">
      <alignment horizontal="center" vertical="center"/>
    </xf>
    <xf numFmtId="255" fontId="224" fillId="95" borderId="0" xfId="0" applyFont="1" applyFill="1" applyAlignment="1">
      <alignment horizontal="center" vertical="center"/>
    </xf>
    <xf numFmtId="255" fontId="228" fillId="95" borderId="0" xfId="0" applyFont="1" applyFill="1" applyAlignment="1">
      <alignment horizontal="center" vertical="center"/>
    </xf>
    <xf numFmtId="9" fontId="222" fillId="95" borderId="0" xfId="3938" applyFont="1" applyFill="1" applyAlignment="1">
      <alignment vertical="center"/>
    </xf>
    <xf numFmtId="255" fontId="224" fillId="95" borderId="0" xfId="0" applyFont="1" applyFill="1" applyAlignment="1">
      <alignment horizontal="left" vertical="center"/>
    </xf>
    <xf numFmtId="255" fontId="223" fillId="95" borderId="1" xfId="0" applyFont="1" applyFill="1" applyBorder="1" applyAlignment="1">
      <alignment horizontal="center" vertical="center" wrapText="1"/>
    </xf>
    <xf numFmtId="166" fontId="223" fillId="95" borderId="1" xfId="12" applyNumberFormat="1" applyFont="1" applyFill="1" applyBorder="1" applyAlignment="1">
      <alignment horizontal="center" vertical="center" wrapText="1"/>
    </xf>
    <xf numFmtId="255" fontId="222" fillId="95" borderId="1" xfId="0" applyFont="1" applyFill="1" applyBorder="1" applyAlignment="1">
      <alignment horizontal="center" vertical="center" wrapText="1"/>
    </xf>
    <xf numFmtId="1" fontId="79" fillId="95" borderId="1" xfId="0" applyNumberFormat="1" applyFont="1" applyFill="1" applyBorder="1" applyAlignment="1">
      <alignment horizontal="center" vertical="center"/>
    </xf>
    <xf numFmtId="1" fontId="215" fillId="95" borderId="0" xfId="0" applyNumberFormat="1" applyFont="1" applyFill="1"/>
    <xf numFmtId="49" fontId="225" fillId="95" borderId="1" xfId="0" applyNumberFormat="1" applyFont="1" applyFill="1" applyBorder="1" applyAlignment="1">
      <alignment horizontal="center" vertical="center"/>
    </xf>
    <xf numFmtId="255" fontId="225" fillId="95" borderId="1" xfId="0" applyFont="1" applyFill="1" applyBorder="1" applyAlignment="1">
      <alignment horizontal="center" vertical="center"/>
    </xf>
    <xf numFmtId="255" fontId="79" fillId="95" borderId="1" xfId="0" applyFont="1" applyFill="1" applyBorder="1" applyAlignment="1">
      <alignment horizontal="left" vertical="center"/>
    </xf>
    <xf numFmtId="3" fontId="221" fillId="95" borderId="1" xfId="3940" applyNumberFormat="1" applyFont="1" applyFill="1" applyBorder="1" applyAlignment="1">
      <alignment horizontal="center" vertical="center"/>
    </xf>
    <xf numFmtId="4" fontId="221" fillId="95" borderId="1" xfId="0" applyNumberFormat="1" applyFont="1" applyFill="1" applyBorder="1" applyAlignment="1">
      <alignment horizontal="center" vertical="center"/>
    </xf>
    <xf numFmtId="4" fontId="221" fillId="95" borderId="1" xfId="0" applyNumberFormat="1" applyFont="1" applyFill="1" applyBorder="1" applyAlignment="1">
      <alignment horizontal="center" vertical="top" wrapText="1"/>
    </xf>
    <xf numFmtId="10" fontId="221" fillId="95" borderId="1" xfId="3942" applyNumberFormat="1" applyFont="1" applyFill="1" applyBorder="1" applyAlignment="1">
      <alignment horizontal="center" vertical="center"/>
    </xf>
    <xf numFmtId="3" fontId="225" fillId="95" borderId="1" xfId="0" applyNumberFormat="1" applyFont="1" applyFill="1" applyBorder="1" applyAlignment="1">
      <alignment horizontal="center" vertical="center"/>
    </xf>
    <xf numFmtId="255" fontId="226" fillId="95" borderId="1" xfId="0" applyFont="1" applyFill="1" applyBorder="1" applyAlignment="1">
      <alignment horizontal="center" vertical="center" wrapText="1"/>
    </xf>
    <xf numFmtId="0" fontId="221" fillId="95" borderId="3" xfId="0" applyNumberFormat="1" applyFont="1" applyFill="1" applyBorder="1" applyAlignment="1">
      <alignment horizontal="center" vertical="center" wrapText="1"/>
    </xf>
    <xf numFmtId="255" fontId="221" fillId="95" borderId="1" xfId="0" applyFont="1" applyFill="1" applyBorder="1" applyAlignment="1">
      <alignment vertical="center" wrapText="1"/>
    </xf>
    <xf numFmtId="255" fontId="225" fillId="95" borderId="1" xfId="0" applyFont="1" applyFill="1" applyBorder="1" applyAlignment="1">
      <alignment horizontal="center" vertical="top" wrapText="1"/>
    </xf>
    <xf numFmtId="255" fontId="0" fillId="95" borderId="1" xfId="0" applyFill="1" applyBorder="1" applyAlignment="1">
      <alignment horizontal="center" vertical="center" wrapText="1"/>
    </xf>
    <xf numFmtId="3" fontId="225" fillId="95" borderId="1" xfId="0" applyNumberFormat="1" applyFont="1" applyFill="1" applyBorder="1" applyAlignment="1">
      <alignment horizontal="center" vertical="center" wrapText="1"/>
    </xf>
    <xf numFmtId="255" fontId="217" fillId="95" borderId="0" xfId="0" applyFont="1" applyFill="1"/>
    <xf numFmtId="255" fontId="221" fillId="95" borderId="1" xfId="0" applyFont="1" applyFill="1" applyBorder="1" applyAlignment="1">
      <alignment horizontal="center" vertical="center" wrapText="1"/>
    </xf>
    <xf numFmtId="255" fontId="227" fillId="95" borderId="1" xfId="0" applyFont="1" applyFill="1" applyBorder="1" applyAlignment="1">
      <alignment horizontal="center" vertical="center" wrapText="1"/>
    </xf>
    <xf numFmtId="255" fontId="222" fillId="95" borderId="1" xfId="0" applyFont="1" applyFill="1" applyBorder="1" applyAlignment="1">
      <alignment vertical="center" wrapText="1"/>
    </xf>
    <xf numFmtId="3" fontId="222" fillId="95" borderId="1" xfId="0" applyNumberFormat="1" applyFont="1" applyFill="1" applyBorder="1" applyAlignment="1">
      <alignment horizontal="center" vertical="center"/>
    </xf>
    <xf numFmtId="4" fontId="222" fillId="95" borderId="1" xfId="0" applyNumberFormat="1" applyFont="1" applyFill="1" applyBorder="1" applyAlignment="1">
      <alignment horizontal="center" vertical="center"/>
    </xf>
    <xf numFmtId="3" fontId="221" fillId="95" borderId="1" xfId="3940" applyNumberFormat="1" applyFont="1" applyFill="1" applyBorder="1" applyAlignment="1">
      <alignment vertical="center"/>
    </xf>
    <xf numFmtId="10" fontId="222" fillId="95" borderId="1" xfId="3938" applyNumberFormat="1" applyFont="1" applyFill="1" applyBorder="1" applyAlignment="1">
      <alignment horizontal="center" vertical="center"/>
    </xf>
    <xf numFmtId="255" fontId="222" fillId="95" borderId="1" xfId="0" applyFont="1" applyFill="1" applyBorder="1" applyAlignment="1">
      <alignment horizontal="center" vertical="center"/>
    </xf>
    <xf numFmtId="255" fontId="222" fillId="95" borderId="4" xfId="0" applyFont="1" applyFill="1" applyBorder="1" applyAlignment="1">
      <alignment horizontal="center" vertical="center"/>
    </xf>
    <xf numFmtId="255" fontId="221" fillId="95" borderId="1" xfId="0" applyFont="1" applyFill="1" applyBorder="1" applyAlignment="1">
      <alignment horizontal="center" vertical="top" wrapText="1"/>
    </xf>
    <xf numFmtId="255" fontId="79" fillId="95" borderId="1" xfId="0" applyFont="1" applyFill="1" applyBorder="1" applyAlignment="1">
      <alignment horizontal="left" vertical="center" wrapText="1"/>
    </xf>
    <xf numFmtId="1" fontId="215" fillId="95" borderId="0" xfId="0" applyNumberFormat="1" applyFont="1" applyFill="1" applyAlignment="1">
      <alignment horizontal="center"/>
    </xf>
    <xf numFmtId="255" fontId="214" fillId="95" borderId="0" xfId="0" applyFont="1" applyFill="1" applyAlignment="1">
      <alignment wrapText="1"/>
    </xf>
    <xf numFmtId="255" fontId="215" fillId="95" borderId="0" xfId="0" applyFont="1" applyFill="1" applyAlignment="1">
      <alignment horizontal="center"/>
    </xf>
    <xf numFmtId="255" fontId="215" fillId="95" borderId="1" xfId="0" applyFont="1" applyFill="1" applyBorder="1" applyAlignment="1">
      <alignment vertical="center"/>
    </xf>
    <xf numFmtId="255" fontId="215" fillId="95" borderId="1" xfId="0" applyFont="1" applyFill="1" applyBorder="1" applyAlignment="1">
      <alignment horizontal="center" vertical="center"/>
    </xf>
    <xf numFmtId="255" fontId="79" fillId="0" borderId="1" xfId="0" applyFont="1" applyBorder="1" applyAlignment="1">
      <alignment horizontal="center" vertical="center" wrapText="1"/>
    </xf>
    <xf numFmtId="3" fontId="221" fillId="95" borderId="3" xfId="0" applyNumberFormat="1" applyFont="1" applyFill="1" applyBorder="1" applyAlignment="1">
      <alignment horizontal="center" vertical="center" wrapText="1"/>
    </xf>
    <xf numFmtId="3" fontId="221" fillId="95" borderId="4" xfId="0" applyNumberFormat="1" applyFont="1" applyFill="1" applyBorder="1" applyAlignment="1">
      <alignment horizontal="center" vertical="center" wrapText="1"/>
    </xf>
    <xf numFmtId="255" fontId="225" fillId="95" borderId="3" xfId="0" applyFont="1" applyFill="1" applyBorder="1" applyAlignment="1">
      <alignment horizontal="center" vertical="center" wrapText="1"/>
    </xf>
    <xf numFmtId="0" fontId="221" fillId="95" borderId="4" xfId="0" applyNumberFormat="1" applyFont="1" applyFill="1" applyBorder="1" applyAlignment="1">
      <alignment horizontal="center" vertical="center" wrapText="1"/>
    </xf>
    <xf numFmtId="255" fontId="225" fillId="95" borderId="4" xfId="0" applyFont="1" applyFill="1" applyBorder="1" applyAlignment="1">
      <alignment horizontal="center" vertical="center" wrapText="1"/>
    </xf>
    <xf numFmtId="255" fontId="222" fillId="95" borderId="4" xfId="0" applyFont="1" applyFill="1" applyBorder="1" applyAlignment="1">
      <alignment horizontal="center" vertical="center" wrapText="1"/>
    </xf>
    <xf numFmtId="3" fontId="221" fillId="95" borderId="5" xfId="0" applyNumberFormat="1" applyFont="1" applyFill="1" applyBorder="1" applyAlignment="1">
      <alignment horizontal="center" vertical="center"/>
    </xf>
    <xf numFmtId="1" fontId="79" fillId="95" borderId="1" xfId="0" applyNumberFormat="1" applyFont="1" applyFill="1" applyBorder="1" applyAlignment="1">
      <alignment horizontal="center" vertical="center" wrapText="1"/>
    </xf>
    <xf numFmtId="3" fontId="221" fillId="95" borderId="3" xfId="0" applyNumberFormat="1" applyFont="1" applyFill="1" applyBorder="1" applyAlignment="1">
      <alignment vertical="center" wrapText="1"/>
    </xf>
    <xf numFmtId="3" fontId="221" fillId="95" borderId="5" xfId="0" applyNumberFormat="1" applyFont="1" applyFill="1" applyBorder="1" applyAlignment="1">
      <alignment vertical="center" wrapText="1"/>
    </xf>
    <xf numFmtId="255" fontId="221" fillId="95" borderId="5" xfId="0" applyFont="1" applyFill="1" applyBorder="1" applyAlignment="1">
      <alignment vertical="center" wrapText="1"/>
    </xf>
    <xf numFmtId="3" fontId="221" fillId="95" borderId="1" xfId="0" applyNumberFormat="1" applyFont="1" applyFill="1" applyBorder="1" applyAlignment="1">
      <alignment vertical="center" wrapText="1"/>
    </xf>
    <xf numFmtId="255" fontId="222" fillId="95" borderId="3" xfId="0" applyFont="1" applyFill="1" applyBorder="1" applyAlignment="1">
      <alignment vertical="center" wrapText="1"/>
    </xf>
    <xf numFmtId="3" fontId="222" fillId="95" borderId="3" xfId="0" applyNumberFormat="1" applyFont="1" applyFill="1" applyBorder="1" applyAlignment="1">
      <alignment vertical="center" wrapText="1"/>
    </xf>
    <xf numFmtId="3" fontId="222" fillId="95" borderId="1" xfId="0" applyNumberFormat="1" applyFont="1" applyFill="1" applyBorder="1" applyAlignment="1">
      <alignment vertical="center" wrapText="1"/>
    </xf>
    <xf numFmtId="255" fontId="222" fillId="95" borderId="5" xfId="0" applyFont="1" applyFill="1" applyBorder="1" applyAlignment="1">
      <alignment vertical="center"/>
    </xf>
    <xf numFmtId="10" fontId="221" fillId="95" borderId="1" xfId="3938" applyNumberFormat="1" applyFont="1" applyFill="1" applyBorder="1" applyAlignment="1">
      <alignment vertical="center"/>
    </xf>
    <xf numFmtId="255" fontId="222" fillId="95" borderId="1" xfId="0" applyFont="1" applyFill="1" applyBorder="1" applyAlignment="1">
      <alignment vertical="center"/>
    </xf>
    <xf numFmtId="255" fontId="222" fillId="95" borderId="4" xfId="0" applyFont="1" applyFill="1" applyBorder="1" applyAlignment="1">
      <alignment vertical="center"/>
    </xf>
    <xf numFmtId="255" fontId="221" fillId="96" borderId="1" xfId="0" applyFont="1" applyFill="1" applyBorder="1" applyAlignment="1">
      <alignment vertical="center" wrapText="1"/>
    </xf>
    <xf numFmtId="49" fontId="225" fillId="95" borderId="1" xfId="0" applyNumberFormat="1" applyFont="1" applyFill="1" applyBorder="1" applyAlignment="1">
      <alignment vertical="center"/>
    </xf>
    <xf numFmtId="1" fontId="222" fillId="95" borderId="1" xfId="0" applyNumberFormat="1" applyFont="1" applyFill="1" applyBorder="1" applyAlignment="1">
      <alignment horizontal="center" vertical="center" wrapText="1"/>
    </xf>
    <xf numFmtId="0" fontId="221" fillId="95" borderId="1" xfId="7510" applyFont="1" applyFill="1" applyBorder="1" applyAlignment="1">
      <alignment vertical="center" wrapText="1"/>
    </xf>
    <xf numFmtId="255" fontId="225" fillId="95" borderId="43" xfId="0" applyFont="1" applyFill="1" applyBorder="1" applyAlignment="1">
      <alignment horizontal="center" vertical="center" wrapText="1"/>
    </xf>
    <xf numFmtId="10" fontId="222" fillId="96" borderId="1" xfId="3938" applyNumberFormat="1" applyFont="1" applyFill="1" applyBorder="1" applyAlignment="1">
      <alignment horizontal="center" vertical="center"/>
    </xf>
    <xf numFmtId="255" fontId="222" fillId="96" borderId="1" xfId="0" applyFont="1" applyFill="1" applyBorder="1" applyAlignment="1">
      <alignment horizontal="center" vertical="center"/>
    </xf>
    <xf numFmtId="255" fontId="221" fillId="96" borderId="1" xfId="0" applyFont="1" applyFill="1" applyBorder="1" applyAlignment="1">
      <alignment horizontal="center" vertical="top" wrapText="1"/>
    </xf>
    <xf numFmtId="3" fontId="221" fillId="96" borderId="5" xfId="0" applyNumberFormat="1" applyFont="1" applyFill="1" applyBorder="1" applyAlignment="1">
      <alignment horizontal="center" vertical="center"/>
    </xf>
    <xf numFmtId="4" fontId="222" fillId="96" borderId="1" xfId="0" applyNumberFormat="1" applyFont="1" applyFill="1" applyBorder="1" applyAlignment="1">
      <alignment horizontal="center" vertical="center"/>
    </xf>
    <xf numFmtId="3" fontId="222" fillId="96" borderId="1" xfId="0" applyNumberFormat="1" applyFont="1" applyFill="1" applyBorder="1" applyAlignment="1">
      <alignment horizontal="center" vertical="center"/>
    </xf>
    <xf numFmtId="255" fontId="229" fillId="0" borderId="44" xfId="0" applyFont="1" applyBorder="1" applyAlignment="1">
      <alignment horizontal="left" vertical="center" wrapText="1" readingOrder="1"/>
    </xf>
    <xf numFmtId="255" fontId="229" fillId="96" borderId="44" xfId="0" applyFont="1" applyFill="1" applyBorder="1" applyAlignment="1">
      <alignment horizontal="left" vertical="center" wrapText="1" readingOrder="1"/>
    </xf>
    <xf numFmtId="255" fontId="229" fillId="97" borderId="44" xfId="0" applyFont="1" applyFill="1" applyBorder="1" applyAlignment="1">
      <alignment horizontal="left" vertical="center" wrapText="1" readingOrder="1"/>
    </xf>
    <xf numFmtId="255" fontId="229" fillId="98" borderId="44" xfId="0" applyFont="1" applyFill="1" applyBorder="1" applyAlignment="1">
      <alignment horizontal="left" vertical="center" wrapText="1" readingOrder="1"/>
    </xf>
    <xf numFmtId="255" fontId="229" fillId="99" borderId="44" xfId="0" applyFont="1" applyFill="1" applyBorder="1" applyAlignment="1">
      <alignment horizontal="left" vertical="center" wrapText="1" readingOrder="1"/>
    </xf>
    <xf numFmtId="255" fontId="221" fillId="95" borderId="4" xfId="0" applyFont="1" applyFill="1" applyBorder="1" applyAlignment="1">
      <alignment horizontal="center" vertical="center" wrapText="1"/>
    </xf>
    <xf numFmtId="3" fontId="225" fillId="95" borderId="4" xfId="0" applyNumberFormat="1" applyFont="1" applyFill="1" applyBorder="1" applyAlignment="1">
      <alignment horizontal="center" vertical="center" wrapText="1"/>
    </xf>
    <xf numFmtId="9" fontId="214" fillId="95" borderId="0" xfId="3938" applyFont="1" applyFill="1"/>
    <xf numFmtId="287" fontId="222" fillId="95" borderId="1" xfId="0" applyNumberFormat="1" applyFont="1" applyFill="1" applyBorder="1" applyAlignment="1">
      <alignment horizontal="center" vertical="center"/>
    </xf>
    <xf numFmtId="255" fontId="225" fillId="95" borderId="0" xfId="0" applyFont="1" applyFill="1"/>
    <xf numFmtId="1" fontId="225" fillId="95" borderId="0" xfId="0" applyNumberFormat="1" applyFont="1" applyFill="1" applyAlignment="1">
      <alignment horizontal="center" vertical="center"/>
    </xf>
    <xf numFmtId="49" fontId="225" fillId="95" borderId="0" xfId="0" applyNumberFormat="1" applyFont="1" applyFill="1" applyAlignment="1">
      <alignment horizontal="center" vertical="center"/>
    </xf>
    <xf numFmtId="255" fontId="225" fillId="95" borderId="0" xfId="0" applyFont="1" applyFill="1" applyAlignment="1">
      <alignment horizontal="center" vertical="center"/>
    </xf>
    <xf numFmtId="1" fontId="225" fillId="95" borderId="0" xfId="0" applyNumberFormat="1" applyFont="1" applyFill="1" applyAlignment="1">
      <alignment horizontal="center"/>
    </xf>
    <xf numFmtId="255" fontId="225" fillId="95" borderId="0" xfId="0" applyFont="1" applyFill="1" applyAlignment="1">
      <alignment horizontal="left" vertical="center"/>
    </xf>
    <xf numFmtId="255" fontId="225" fillId="95" borderId="0" xfId="0" applyFont="1" applyFill="1" applyAlignment="1">
      <alignment horizontal="center"/>
    </xf>
    <xf numFmtId="1" fontId="231" fillId="95" borderId="0" xfId="0" applyNumberFormat="1" applyFont="1" applyFill="1" applyAlignment="1">
      <alignment horizontal="center" vertical="center"/>
    </xf>
    <xf numFmtId="49" fontId="231" fillId="95" borderId="0" xfId="0" applyNumberFormat="1" applyFont="1" applyFill="1" applyAlignment="1">
      <alignment horizontal="center" vertical="center"/>
    </xf>
    <xf numFmtId="255" fontId="231" fillId="95" borderId="0" xfId="0" applyFont="1" applyFill="1" applyAlignment="1">
      <alignment horizontal="center" vertical="center"/>
    </xf>
    <xf numFmtId="1" fontId="231" fillId="95" borderId="0" xfId="0" applyNumberFormat="1" applyFont="1" applyFill="1" applyAlignment="1">
      <alignment horizontal="center"/>
    </xf>
    <xf numFmtId="255" fontId="231" fillId="95" borderId="0" xfId="0" applyFont="1" applyFill="1" applyAlignment="1">
      <alignment horizontal="left" vertical="center"/>
    </xf>
    <xf numFmtId="3" fontId="221" fillId="95" borderId="4" xfId="0" applyNumberFormat="1" applyFont="1" applyFill="1" applyBorder="1" applyAlignment="1">
      <alignment horizontal="center" vertical="center"/>
    </xf>
    <xf numFmtId="3" fontId="222" fillId="95" borderId="1" xfId="3940" applyNumberFormat="1" applyFont="1" applyFill="1" applyBorder="1" applyAlignment="1">
      <alignment vertical="center"/>
    </xf>
    <xf numFmtId="255" fontId="79" fillId="95" borderId="3" xfId="0" applyFont="1" applyFill="1" applyBorder="1" applyAlignment="1">
      <alignment horizontal="center" vertical="center" wrapText="1"/>
    </xf>
    <xf numFmtId="1" fontId="79" fillId="95" borderId="0" xfId="0" applyNumberFormat="1" applyFont="1" applyFill="1" applyAlignment="1">
      <alignment horizontal="center" vertical="center"/>
    </xf>
    <xf numFmtId="3" fontId="79" fillId="95" borderId="1" xfId="0" applyNumberFormat="1" applyFont="1" applyFill="1" applyBorder="1" applyAlignment="1">
      <alignment horizontal="center" vertical="center" wrapText="1"/>
    </xf>
    <xf numFmtId="0" fontId="221" fillId="95" borderId="3" xfId="7510" applyFont="1" applyFill="1" applyBorder="1" applyAlignment="1">
      <alignment vertical="center" wrapText="1"/>
    </xf>
    <xf numFmtId="255" fontId="225" fillId="95" borderId="3" xfId="0" applyFont="1" applyFill="1" applyBorder="1" applyAlignment="1">
      <alignment horizontal="center" vertical="top" wrapText="1"/>
    </xf>
    <xf numFmtId="255" fontId="225" fillId="95" borderId="5" xfId="0" applyFont="1" applyFill="1" applyBorder="1" applyAlignment="1">
      <alignment horizontal="center" vertical="top" wrapText="1"/>
    </xf>
    <xf numFmtId="3" fontId="225" fillId="95" borderId="3" xfId="0" applyNumberFormat="1" applyFont="1" applyFill="1" applyBorder="1" applyAlignment="1">
      <alignment horizontal="center" vertical="center" wrapText="1"/>
    </xf>
    <xf numFmtId="255" fontId="222" fillId="95" borderId="3" xfId="0" applyFont="1" applyFill="1" applyBorder="1" applyAlignment="1">
      <alignment horizontal="center" vertical="center" wrapText="1"/>
    </xf>
    <xf numFmtId="3" fontId="221" fillId="95" borderId="5" xfId="3940" applyNumberFormat="1" applyFont="1" applyFill="1" applyBorder="1" applyAlignment="1">
      <alignment horizontal="center" vertical="center"/>
    </xf>
    <xf numFmtId="255" fontId="225" fillId="95" borderId="5" xfId="0" applyFont="1" applyFill="1" applyBorder="1" applyAlignment="1">
      <alignment horizontal="center" vertical="center" wrapText="1"/>
    </xf>
    <xf numFmtId="3" fontId="221" fillId="95" borderId="3" xfId="0" applyNumberFormat="1" applyFont="1" applyFill="1" applyBorder="1" applyAlignment="1">
      <alignment horizontal="center" vertical="center"/>
    </xf>
    <xf numFmtId="3" fontId="222" fillId="95" borderId="3" xfId="0" applyNumberFormat="1" applyFont="1" applyFill="1" applyBorder="1" applyAlignment="1">
      <alignment horizontal="center" vertical="center" wrapText="1"/>
    </xf>
    <xf numFmtId="3" fontId="222" fillId="95" borderId="5" xfId="0" applyNumberFormat="1" applyFont="1" applyFill="1" applyBorder="1" applyAlignment="1">
      <alignment horizontal="center" vertical="center" wrapText="1"/>
    </xf>
    <xf numFmtId="255" fontId="214" fillId="95" borderId="43" xfId="0" applyFont="1" applyFill="1" applyBorder="1" applyAlignment="1">
      <alignment horizontal="center" vertical="center" wrapText="1"/>
    </xf>
    <xf numFmtId="0" fontId="222" fillId="95" borderId="3" xfId="7510" applyFont="1" applyFill="1" applyBorder="1" applyAlignment="1">
      <alignment horizontal="center" vertical="center" wrapText="1"/>
    </xf>
    <xf numFmtId="49" fontId="221" fillId="95" borderId="1" xfId="0" applyNumberFormat="1" applyFont="1" applyFill="1" applyBorder="1" applyAlignment="1">
      <alignment horizontal="center" vertical="center" wrapText="1"/>
    </xf>
    <xf numFmtId="49" fontId="221" fillId="95" borderId="3" xfId="0" applyNumberFormat="1" applyFont="1" applyFill="1" applyBorder="1" applyAlignment="1">
      <alignment horizontal="center" vertical="center" wrapText="1"/>
    </xf>
    <xf numFmtId="49" fontId="221" fillId="95" borderId="4" xfId="0" applyNumberFormat="1" applyFont="1" applyFill="1" applyBorder="1" applyAlignment="1">
      <alignment horizontal="center" vertical="center" wrapText="1"/>
    </xf>
    <xf numFmtId="49" fontId="221" fillId="95" borderId="5" xfId="0" applyNumberFormat="1" applyFont="1" applyFill="1" applyBorder="1" applyAlignment="1">
      <alignment horizontal="center" vertical="center" wrapText="1"/>
    </xf>
    <xf numFmtId="255" fontId="79" fillId="95" borderId="4" xfId="0" applyFont="1" applyFill="1" applyBorder="1" applyAlignment="1">
      <alignment horizontal="center" vertical="center" wrapText="1"/>
    </xf>
    <xf numFmtId="255" fontId="79" fillId="95" borderId="5" xfId="0" applyFont="1" applyFill="1" applyBorder="1" applyAlignment="1">
      <alignment horizontal="center" vertical="center" wrapText="1"/>
    </xf>
    <xf numFmtId="1" fontId="79" fillId="95" borderId="4" xfId="0" applyNumberFormat="1" applyFont="1" applyFill="1" applyBorder="1" applyAlignment="1">
      <alignment horizontal="center" vertical="center" wrapText="1"/>
    </xf>
    <xf numFmtId="1" fontId="221" fillId="95" borderId="43" xfId="0" applyNumberFormat="1" applyFont="1" applyFill="1" applyBorder="1" applyAlignment="1">
      <alignment vertical="center" wrapText="1"/>
    </xf>
    <xf numFmtId="3" fontId="222" fillId="95" borderId="5" xfId="0" applyNumberFormat="1" applyFont="1" applyFill="1" applyBorder="1" applyAlignment="1">
      <alignment vertical="center" wrapText="1"/>
    </xf>
    <xf numFmtId="1" fontId="225" fillId="95" borderId="4" xfId="0" applyNumberFormat="1" applyFont="1" applyFill="1" applyBorder="1" applyAlignment="1">
      <alignment horizontal="center" vertical="center" wrapText="1"/>
    </xf>
    <xf numFmtId="1" fontId="221" fillId="95" borderId="48" xfId="0" applyNumberFormat="1" applyFont="1" applyFill="1" applyBorder="1" applyAlignment="1">
      <alignment vertical="center" wrapText="1"/>
    </xf>
    <xf numFmtId="255" fontId="225" fillId="95" borderId="47" xfId="0" applyFont="1" applyFill="1" applyBorder="1" applyAlignment="1">
      <alignment horizontal="center" vertical="center" wrapText="1"/>
    </xf>
    <xf numFmtId="1" fontId="79" fillId="95" borderId="3" xfId="0" applyNumberFormat="1" applyFont="1" applyFill="1" applyBorder="1" applyAlignment="1">
      <alignment horizontal="center" vertical="center" wrapText="1"/>
    </xf>
    <xf numFmtId="1" fontId="225" fillId="95" borderId="3" xfId="0" applyNumberFormat="1" applyFont="1" applyFill="1" applyBorder="1" applyAlignment="1">
      <alignment horizontal="center" vertical="center" wrapText="1"/>
    </xf>
    <xf numFmtId="3" fontId="225" fillId="95" borderId="1" xfId="0" applyNumberFormat="1" applyFont="1" applyFill="1" applyBorder="1" applyAlignment="1">
      <alignment vertical="center" wrapText="1"/>
    </xf>
    <xf numFmtId="255" fontId="214" fillId="95" borderId="1" xfId="0" applyFont="1" applyFill="1" applyBorder="1"/>
    <xf numFmtId="288" fontId="225" fillId="95" borderId="1" xfId="7781" applyNumberFormat="1" applyFont="1" applyFill="1" applyBorder="1" applyAlignment="1">
      <alignment horizontal="center" vertical="center"/>
    </xf>
    <xf numFmtId="288" fontId="225" fillId="95" borderId="3" xfId="7781" applyNumberFormat="1" applyFont="1" applyFill="1" applyBorder="1" applyAlignment="1">
      <alignment horizontal="center" vertical="center" wrapText="1"/>
    </xf>
    <xf numFmtId="1" fontId="225" fillId="95" borderId="43" xfId="0" applyNumberFormat="1" applyFont="1" applyFill="1" applyBorder="1" applyAlignment="1">
      <alignment horizontal="center" vertical="center"/>
    </xf>
    <xf numFmtId="1" fontId="225" fillId="95" borderId="43" xfId="0" applyNumberFormat="1" applyFont="1" applyFill="1" applyBorder="1" applyAlignment="1">
      <alignment horizontal="center" vertical="center" wrapText="1"/>
    </xf>
    <xf numFmtId="255" fontId="0" fillId="95" borderId="1" xfId="0" applyFill="1" applyBorder="1" applyAlignment="1">
      <alignment vertical="center" wrapText="1"/>
    </xf>
    <xf numFmtId="1" fontId="221" fillId="95" borderId="1" xfId="0" applyNumberFormat="1" applyFont="1" applyFill="1" applyBorder="1" applyAlignment="1">
      <alignment horizontal="center" vertical="center" wrapText="1"/>
    </xf>
    <xf numFmtId="255" fontId="225" fillId="95" borderId="3" xfId="0" applyFont="1" applyFill="1" applyBorder="1" applyAlignment="1">
      <alignment horizontal="center" vertical="center"/>
    </xf>
    <xf numFmtId="255" fontId="225" fillId="95" borderId="1" xfId="0" applyFont="1" applyFill="1" applyBorder="1" applyAlignment="1">
      <alignment horizontal="left" vertical="center" wrapText="1"/>
    </xf>
    <xf numFmtId="255" fontId="221" fillId="95" borderId="3" xfId="0" applyFont="1" applyFill="1" applyBorder="1" applyAlignment="1">
      <alignment horizontal="center" vertical="center" wrapText="1"/>
    </xf>
    <xf numFmtId="255" fontId="0" fillId="95" borderId="3" xfId="0" applyFill="1" applyBorder="1" applyAlignment="1">
      <alignment horizontal="center" vertical="center" wrapText="1"/>
    </xf>
    <xf numFmtId="255" fontId="214" fillId="95" borderId="1" xfId="0" applyFont="1" applyFill="1" applyBorder="1" applyAlignment="1">
      <alignment horizontal="center" vertical="center" wrapText="1"/>
    </xf>
    <xf numFmtId="255" fontId="215" fillId="95" borderId="43" xfId="0" applyFont="1" applyFill="1" applyBorder="1" applyAlignment="1">
      <alignment horizontal="center" vertical="center" wrapText="1"/>
    </xf>
    <xf numFmtId="1" fontId="225" fillId="95" borderId="48" xfId="0" applyNumberFormat="1" applyFont="1" applyFill="1" applyBorder="1" applyAlignment="1">
      <alignment vertical="center" wrapText="1"/>
    </xf>
    <xf numFmtId="3" fontId="79" fillId="95" borderId="4" xfId="0" applyNumberFormat="1" applyFont="1" applyFill="1" applyBorder="1" applyAlignment="1">
      <alignment horizontal="center" vertical="center" wrapText="1"/>
    </xf>
    <xf numFmtId="0" fontId="225" fillId="95" borderId="1" xfId="7510" applyFont="1" applyFill="1" applyBorder="1" applyAlignment="1">
      <alignment vertical="center" wrapText="1"/>
    </xf>
    <xf numFmtId="255" fontId="229" fillId="95" borderId="49" xfId="0" applyFont="1" applyFill="1" applyBorder="1" applyAlignment="1">
      <alignment horizontal="left" vertical="center" wrapText="1" readingOrder="1"/>
    </xf>
    <xf numFmtId="255" fontId="221" fillId="95" borderId="1" xfId="0" applyFont="1" applyFill="1" applyBorder="1" applyAlignment="1">
      <alignment horizontal="center" vertical="center"/>
    </xf>
    <xf numFmtId="255" fontId="221" fillId="95" borderId="4" xfId="0" applyFont="1" applyFill="1" applyBorder="1" applyAlignment="1">
      <alignment horizontal="center" vertical="center"/>
    </xf>
    <xf numFmtId="255" fontId="221" fillId="95" borderId="47" xfId="0" applyFont="1" applyFill="1" applyBorder="1" applyAlignment="1">
      <alignment horizontal="center" vertical="center" wrapText="1"/>
    </xf>
    <xf numFmtId="255" fontId="222" fillId="95" borderId="0" xfId="0" applyFont="1" applyFill="1" applyAlignment="1">
      <alignment wrapText="1"/>
    </xf>
    <xf numFmtId="255" fontId="226" fillId="95" borderId="1" xfId="0" applyFont="1" applyFill="1" applyBorder="1" applyAlignment="1">
      <alignment vertical="center" wrapText="1"/>
    </xf>
    <xf numFmtId="255" fontId="221" fillId="95" borderId="3" xfId="0" applyFont="1" applyFill="1" applyBorder="1" applyAlignment="1">
      <alignment vertical="center" wrapText="1"/>
    </xf>
    <xf numFmtId="255" fontId="221" fillId="95" borderId="47" xfId="0" applyFont="1" applyFill="1" applyBorder="1" applyAlignment="1">
      <alignment horizontal="center" vertical="center"/>
    </xf>
    <xf numFmtId="255" fontId="221" fillId="95" borderId="1" xfId="0" applyFont="1" applyFill="1" applyBorder="1" applyAlignment="1">
      <alignment vertical="center"/>
    </xf>
    <xf numFmtId="255" fontId="221" fillId="95" borderId="6" xfId="0" applyFont="1" applyFill="1" applyBorder="1" applyAlignment="1">
      <alignment horizontal="center" vertical="center"/>
    </xf>
    <xf numFmtId="255" fontId="221" fillId="95" borderId="3" xfId="0" applyFont="1" applyFill="1" applyBorder="1" applyAlignment="1">
      <alignment vertical="center"/>
    </xf>
    <xf numFmtId="255" fontId="221" fillId="95" borderId="46" xfId="0" applyFont="1" applyFill="1" applyBorder="1" applyAlignment="1">
      <alignment horizontal="center" vertical="center"/>
    </xf>
    <xf numFmtId="255" fontId="225" fillId="95" borderId="0" xfId="0" applyFont="1" applyFill="1" applyAlignment="1">
      <alignment vertical="center" wrapText="1"/>
    </xf>
    <xf numFmtId="255" fontId="225" fillId="95" borderId="1" xfId="0" applyFont="1" applyFill="1" applyBorder="1" applyAlignment="1">
      <alignment vertical="center"/>
    </xf>
    <xf numFmtId="255" fontId="222" fillId="95" borderId="0" xfId="0" applyFont="1" applyFill="1" applyAlignment="1">
      <alignment horizontal="center" vertical="center" wrapText="1"/>
    </xf>
    <xf numFmtId="10" fontId="230" fillId="95" borderId="0" xfId="0" applyNumberFormat="1" applyFont="1" applyFill="1" applyAlignment="1">
      <alignment vertical="center"/>
    </xf>
    <xf numFmtId="255" fontId="231" fillId="95" borderId="0" xfId="0" applyFont="1" applyFill="1"/>
    <xf numFmtId="255" fontId="233" fillId="95" borderId="0" xfId="0" applyFont="1" applyFill="1" applyAlignment="1">
      <alignment horizontal="left" vertical="center" indent="15"/>
    </xf>
    <xf numFmtId="10" fontId="230" fillId="95" borderId="0" xfId="0" applyNumberFormat="1" applyFont="1" applyFill="1" applyAlignment="1">
      <alignment horizontal="left" vertical="center"/>
    </xf>
    <xf numFmtId="255" fontId="230" fillId="95" borderId="0" xfId="0" applyFont="1" applyFill="1" applyAlignment="1">
      <alignment horizontal="left" vertical="center"/>
    </xf>
    <xf numFmtId="255" fontId="232" fillId="95" borderId="0" xfId="0" applyFont="1" applyFill="1" applyAlignment="1">
      <alignment horizontal="left" vertical="center"/>
    </xf>
    <xf numFmtId="10" fontId="233" fillId="95" borderId="0" xfId="0" applyNumberFormat="1" applyFont="1" applyFill="1" applyAlignment="1">
      <alignment horizontal="left"/>
    </xf>
    <xf numFmtId="255" fontId="234" fillId="95" borderId="0" xfId="0" applyFont="1" applyFill="1"/>
    <xf numFmtId="255" fontId="233" fillId="95" borderId="0" xfId="0" applyFont="1" applyFill="1" applyAlignment="1">
      <alignment horizontal="left"/>
    </xf>
    <xf numFmtId="208" fontId="214" fillId="95" borderId="0" xfId="3938" applyNumberFormat="1" applyFont="1" applyFill="1"/>
    <xf numFmtId="10" fontId="214" fillId="95" borderId="0" xfId="3938" applyNumberFormat="1" applyFont="1" applyFill="1"/>
    <xf numFmtId="289" fontId="215" fillId="95" borderId="0" xfId="0" applyNumberFormat="1" applyFont="1" applyFill="1" applyAlignment="1">
      <alignment horizontal="center"/>
    </xf>
    <xf numFmtId="1" fontId="236" fillId="95" borderId="1" xfId="0" applyNumberFormat="1" applyFont="1" applyFill="1" applyBorder="1" applyAlignment="1">
      <alignment horizontal="center" vertical="center" wrapText="1"/>
    </xf>
    <xf numFmtId="3" fontId="237" fillId="95" borderId="1" xfId="0" applyNumberFormat="1" applyFont="1" applyFill="1" applyBorder="1" applyAlignment="1">
      <alignment horizontal="center" vertical="center" wrapText="1"/>
    </xf>
    <xf numFmtId="0" fontId="237" fillId="95" borderId="3" xfId="7510" applyFont="1" applyFill="1" applyBorder="1" applyAlignment="1">
      <alignment horizontal="center" vertical="center" wrapText="1"/>
    </xf>
    <xf numFmtId="0" fontId="225" fillId="95" borderId="1" xfId="7510" applyFont="1" applyFill="1" applyBorder="1" applyAlignment="1">
      <alignment horizontal="center" vertical="center" wrapText="1"/>
    </xf>
    <xf numFmtId="3" fontId="222" fillId="95" borderId="3" xfId="0" applyNumberFormat="1" applyFont="1" applyFill="1" applyBorder="1" applyAlignment="1">
      <alignment horizontal="center" vertical="center" wrapText="1"/>
    </xf>
    <xf numFmtId="3" fontId="222" fillId="95" borderId="5" xfId="0" applyNumberFormat="1" applyFont="1" applyFill="1" applyBorder="1" applyAlignment="1">
      <alignment horizontal="center" vertical="center" wrapText="1"/>
    </xf>
    <xf numFmtId="3" fontId="222" fillId="95" borderId="4" xfId="0" applyNumberFormat="1" applyFont="1" applyFill="1" applyBorder="1" applyAlignment="1">
      <alignment horizontal="center" vertical="center" wrapText="1"/>
    </xf>
    <xf numFmtId="255" fontId="222" fillId="95" borderId="3" xfId="0" applyFont="1" applyFill="1" applyBorder="1" applyAlignment="1">
      <alignment horizontal="center" vertical="center"/>
    </xf>
    <xf numFmtId="255" fontId="222" fillId="95" borderId="5" xfId="0" applyFont="1" applyFill="1" applyBorder="1" applyAlignment="1">
      <alignment horizontal="center" vertical="center"/>
    </xf>
    <xf numFmtId="255" fontId="222" fillId="95" borderId="4" xfId="0" applyFont="1" applyFill="1" applyBorder="1" applyAlignment="1">
      <alignment horizontal="center" vertical="center"/>
    </xf>
    <xf numFmtId="10" fontId="221" fillId="95" borderId="3" xfId="3938" applyNumberFormat="1" applyFont="1" applyFill="1" applyBorder="1" applyAlignment="1">
      <alignment horizontal="center" vertical="center"/>
    </xf>
    <xf numFmtId="10" fontId="221" fillId="95" borderId="5" xfId="3938" applyNumberFormat="1" applyFont="1" applyFill="1" applyBorder="1" applyAlignment="1">
      <alignment horizontal="center" vertical="center"/>
    </xf>
    <xf numFmtId="255" fontId="222" fillId="95" borderId="3" xfId="0" applyFont="1" applyFill="1" applyBorder="1" applyAlignment="1">
      <alignment horizontal="center" vertical="center" wrapText="1"/>
    </xf>
    <xf numFmtId="255" fontId="222" fillId="95" borderId="4" xfId="0" applyFont="1" applyFill="1" applyBorder="1" applyAlignment="1">
      <alignment horizontal="center" vertical="center" wrapText="1"/>
    </xf>
    <xf numFmtId="3" fontId="221" fillId="95" borderId="5" xfId="3940" applyNumberFormat="1" applyFont="1" applyFill="1" applyBorder="1" applyAlignment="1">
      <alignment horizontal="center" vertical="center" wrapText="1"/>
    </xf>
    <xf numFmtId="3" fontId="221" fillId="95" borderId="4" xfId="3940" applyNumberFormat="1" applyFont="1" applyFill="1" applyBorder="1" applyAlignment="1">
      <alignment horizontal="center" vertical="center" wrapText="1"/>
    </xf>
    <xf numFmtId="255" fontId="221" fillId="95" borderId="3" xfId="0" applyFont="1" applyFill="1" applyBorder="1" applyAlignment="1">
      <alignment horizontal="center" vertical="center" wrapText="1"/>
    </xf>
    <xf numFmtId="255" fontId="221" fillId="95" borderId="5" xfId="0" applyFont="1" applyFill="1" applyBorder="1" applyAlignment="1">
      <alignment horizontal="center" vertical="center" wrapText="1"/>
    </xf>
    <xf numFmtId="255" fontId="221" fillId="95" borderId="4" xfId="0" applyFont="1" applyFill="1" applyBorder="1" applyAlignment="1">
      <alignment horizontal="center" vertical="center" wrapText="1"/>
    </xf>
    <xf numFmtId="3" fontId="225" fillId="95" borderId="3" xfId="0" applyNumberFormat="1" applyFont="1" applyFill="1" applyBorder="1" applyAlignment="1">
      <alignment horizontal="center" vertical="center" wrapText="1"/>
    </xf>
    <xf numFmtId="3" fontId="225" fillId="95" borderId="5" xfId="0" applyNumberFormat="1" applyFont="1" applyFill="1" applyBorder="1" applyAlignment="1">
      <alignment horizontal="center" vertical="center" wrapText="1"/>
    </xf>
    <xf numFmtId="255" fontId="221" fillId="95" borderId="5" xfId="0" applyFont="1" applyFill="1" applyBorder="1" applyAlignment="1">
      <alignment horizontal="center" vertical="center"/>
    </xf>
    <xf numFmtId="255" fontId="221" fillId="95" borderId="4" xfId="0" applyFont="1" applyFill="1" applyBorder="1" applyAlignment="1">
      <alignment horizontal="center" vertical="center"/>
    </xf>
    <xf numFmtId="3" fontId="221" fillId="95" borderId="3" xfId="0" applyNumberFormat="1" applyFont="1" applyFill="1" applyBorder="1" applyAlignment="1">
      <alignment horizontal="center" vertical="center"/>
    </xf>
    <xf numFmtId="3" fontId="221" fillId="95" borderId="5" xfId="0" applyNumberFormat="1" applyFont="1" applyFill="1" applyBorder="1" applyAlignment="1">
      <alignment horizontal="center" vertical="center"/>
    </xf>
    <xf numFmtId="3" fontId="221" fillId="95" borderId="4" xfId="0" applyNumberFormat="1" applyFont="1" applyFill="1" applyBorder="1" applyAlignment="1">
      <alignment horizontal="center" vertical="center"/>
    </xf>
    <xf numFmtId="3" fontId="221" fillId="95" borderId="3" xfId="0" applyNumberFormat="1" applyFont="1" applyFill="1" applyBorder="1" applyAlignment="1">
      <alignment horizontal="center" vertical="center" wrapText="1"/>
    </xf>
    <xf numFmtId="3" fontId="221" fillId="95" borderId="5" xfId="0" applyNumberFormat="1" applyFont="1" applyFill="1" applyBorder="1" applyAlignment="1">
      <alignment horizontal="center" vertical="center" wrapText="1"/>
    </xf>
    <xf numFmtId="3" fontId="221" fillId="95" borderId="4" xfId="0" applyNumberFormat="1" applyFont="1" applyFill="1" applyBorder="1" applyAlignment="1">
      <alignment horizontal="center" vertical="center" wrapText="1"/>
    </xf>
    <xf numFmtId="255" fontId="222" fillId="95" borderId="1" xfId="0" applyFont="1" applyFill="1" applyBorder="1" applyAlignment="1">
      <alignment horizontal="center" vertical="center"/>
    </xf>
    <xf numFmtId="10" fontId="221" fillId="95" borderId="1" xfId="3938" applyNumberFormat="1" applyFont="1" applyFill="1" applyBorder="1" applyAlignment="1">
      <alignment horizontal="center" vertical="center"/>
    </xf>
    <xf numFmtId="3" fontId="221" fillId="95" borderId="1" xfId="0" applyNumberFormat="1" applyFont="1" applyFill="1" applyBorder="1" applyAlignment="1">
      <alignment horizontal="center" vertical="center" wrapText="1"/>
    </xf>
    <xf numFmtId="255" fontId="222" fillId="95" borderId="1" xfId="0" applyFont="1" applyFill="1" applyBorder="1" applyAlignment="1">
      <alignment horizontal="center" vertical="center" wrapText="1"/>
    </xf>
    <xf numFmtId="3" fontId="222" fillId="95" borderId="1" xfId="0" applyNumberFormat="1" applyFont="1" applyFill="1" applyBorder="1" applyAlignment="1">
      <alignment horizontal="center" vertical="center" wrapText="1"/>
    </xf>
    <xf numFmtId="0" fontId="221" fillId="95" borderId="3" xfId="7510" applyFont="1" applyFill="1" applyBorder="1" applyAlignment="1">
      <alignment horizontal="center" vertical="center" wrapText="1"/>
    </xf>
    <xf numFmtId="0" fontId="221" fillId="95" borderId="5" xfId="7510" applyFont="1" applyFill="1" applyBorder="1" applyAlignment="1">
      <alignment horizontal="center" vertical="center" wrapText="1"/>
    </xf>
    <xf numFmtId="0" fontId="221" fillId="95" borderId="4" xfId="7510" applyFont="1" applyFill="1" applyBorder="1" applyAlignment="1">
      <alignment horizontal="center" vertical="center" wrapText="1"/>
    </xf>
    <xf numFmtId="3" fontId="225" fillId="95" borderId="4" xfId="0" applyNumberFormat="1" applyFont="1" applyFill="1" applyBorder="1" applyAlignment="1">
      <alignment horizontal="center" vertical="center" wrapText="1"/>
    </xf>
    <xf numFmtId="0" fontId="222" fillId="95" borderId="3" xfId="7510" applyFont="1" applyFill="1" applyBorder="1" applyAlignment="1">
      <alignment horizontal="center" vertical="center" wrapText="1"/>
    </xf>
    <xf numFmtId="0" fontId="222" fillId="95" borderId="4" xfId="7510" applyFont="1" applyFill="1" applyBorder="1" applyAlignment="1">
      <alignment horizontal="center" vertical="center" wrapText="1"/>
    </xf>
    <xf numFmtId="255" fontId="225" fillId="95" borderId="3" xfId="0" applyFont="1" applyFill="1" applyBorder="1" applyAlignment="1">
      <alignment horizontal="center" vertical="center" wrapText="1"/>
    </xf>
    <xf numFmtId="255" fontId="225" fillId="95" borderId="4" xfId="0" applyFont="1" applyFill="1" applyBorder="1" applyAlignment="1">
      <alignment horizontal="center" vertical="center" wrapText="1"/>
    </xf>
    <xf numFmtId="255" fontId="225" fillId="95" borderId="5" xfId="0" applyFont="1" applyFill="1" applyBorder="1" applyAlignment="1">
      <alignment horizontal="center" vertical="top" wrapText="1"/>
    </xf>
    <xf numFmtId="255" fontId="225" fillId="95" borderId="6" xfId="0" applyFont="1" applyFill="1" applyBorder="1" applyAlignment="1">
      <alignment horizontal="center" vertical="top" wrapText="1"/>
    </xf>
    <xf numFmtId="255" fontId="225" fillId="95" borderId="45" xfId="0" applyFont="1" applyFill="1" applyBorder="1" applyAlignment="1">
      <alignment horizontal="center" vertical="center" wrapText="1"/>
    </xf>
    <xf numFmtId="255" fontId="225" fillId="95" borderId="6" xfId="0" applyFont="1" applyFill="1" applyBorder="1" applyAlignment="1">
      <alignment horizontal="center" vertical="center" wrapText="1"/>
    </xf>
    <xf numFmtId="255" fontId="225" fillId="95" borderId="46" xfId="0" applyFont="1" applyFill="1" applyBorder="1" applyAlignment="1">
      <alignment horizontal="center" vertical="center" wrapText="1"/>
    </xf>
    <xf numFmtId="255" fontId="225" fillId="95" borderId="3" xfId="0" applyFont="1" applyFill="1" applyBorder="1" applyAlignment="1">
      <alignment horizontal="center" vertical="top" wrapText="1"/>
    </xf>
    <xf numFmtId="255" fontId="225" fillId="95" borderId="4" xfId="0" applyFont="1" applyFill="1" applyBorder="1" applyAlignment="1">
      <alignment horizontal="center" vertical="top" wrapText="1"/>
    </xf>
    <xf numFmtId="0" fontId="221" fillId="95" borderId="3" xfId="0" applyNumberFormat="1" applyFont="1" applyFill="1" applyBorder="1" applyAlignment="1">
      <alignment horizontal="center" vertical="center" wrapText="1"/>
    </xf>
    <xf numFmtId="0" fontId="221" fillId="95" borderId="5" xfId="0" applyNumberFormat="1" applyFont="1" applyFill="1" applyBorder="1" applyAlignment="1">
      <alignment horizontal="center" vertical="center" wrapText="1"/>
    </xf>
    <xf numFmtId="0" fontId="221" fillId="95" borderId="4" xfId="0" applyNumberFormat="1" applyFont="1" applyFill="1" applyBorder="1" applyAlignment="1">
      <alignment horizontal="center" vertical="center" wrapText="1"/>
    </xf>
    <xf numFmtId="49" fontId="221" fillId="95" borderId="3" xfId="0" applyNumberFormat="1" applyFont="1" applyFill="1" applyBorder="1" applyAlignment="1">
      <alignment horizontal="center" vertical="center" wrapText="1"/>
    </xf>
    <xf numFmtId="49" fontId="221" fillId="95" borderId="4" xfId="0" applyNumberFormat="1" applyFont="1" applyFill="1" applyBorder="1" applyAlignment="1">
      <alignment horizontal="center" vertical="center" wrapText="1"/>
    </xf>
    <xf numFmtId="255" fontId="225" fillId="95" borderId="5" xfId="0" applyFont="1" applyFill="1" applyBorder="1" applyAlignment="1">
      <alignment horizontal="center" vertical="center" wrapText="1"/>
    </xf>
    <xf numFmtId="0" fontId="221" fillId="95" borderId="1" xfId="7510" applyFont="1" applyFill="1" applyBorder="1" applyAlignment="1">
      <alignment horizontal="center" vertical="center" wrapText="1"/>
    </xf>
    <xf numFmtId="288" fontId="225" fillId="95" borderId="3" xfId="7781" applyNumberFormat="1" applyFont="1" applyFill="1" applyBorder="1" applyAlignment="1">
      <alignment horizontal="center" vertical="center"/>
    </xf>
    <xf numFmtId="288" fontId="225" fillId="95" borderId="5" xfId="7781" applyNumberFormat="1" applyFont="1" applyFill="1" applyBorder="1" applyAlignment="1">
      <alignment horizontal="center" vertical="center"/>
    </xf>
    <xf numFmtId="288" fontId="225" fillId="95" borderId="4" xfId="7781" applyNumberFormat="1" applyFont="1" applyFill="1" applyBorder="1" applyAlignment="1">
      <alignment horizontal="center" vertical="center"/>
    </xf>
    <xf numFmtId="49" fontId="225" fillId="95" borderId="3" xfId="0" applyNumberFormat="1" applyFont="1" applyFill="1" applyBorder="1" applyAlignment="1">
      <alignment horizontal="center" vertical="center"/>
    </xf>
    <xf numFmtId="49" fontId="225" fillId="95" borderId="5" xfId="0" applyNumberFormat="1" applyFont="1" applyFill="1" applyBorder="1" applyAlignment="1">
      <alignment horizontal="center" vertical="center"/>
    </xf>
    <xf numFmtId="49" fontId="225" fillId="95" borderId="4" xfId="0" applyNumberFormat="1" applyFont="1" applyFill="1" applyBorder="1" applyAlignment="1">
      <alignment horizontal="center" vertical="center"/>
    </xf>
    <xf numFmtId="3" fontId="225" fillId="95" borderId="1" xfId="0" applyNumberFormat="1" applyFont="1" applyFill="1" applyBorder="1" applyAlignment="1">
      <alignment horizontal="center" vertical="center" wrapText="1"/>
    </xf>
    <xf numFmtId="3" fontId="221" fillId="95" borderId="3" xfId="3940" applyNumberFormat="1" applyFont="1" applyFill="1" applyBorder="1" applyAlignment="1">
      <alignment horizontal="center" vertical="center"/>
    </xf>
    <xf numFmtId="3" fontId="221" fillId="95" borderId="5" xfId="3940" applyNumberFormat="1" applyFont="1" applyFill="1" applyBorder="1" applyAlignment="1">
      <alignment horizontal="center" vertical="center"/>
    </xf>
    <xf numFmtId="3" fontId="221" fillId="95" borderId="3" xfId="3940" applyNumberFormat="1" applyFont="1" applyFill="1" applyBorder="1" applyAlignment="1">
      <alignment horizontal="center" vertical="center" wrapText="1"/>
    </xf>
    <xf numFmtId="255" fontId="223" fillId="95" borderId="1" xfId="0" applyFont="1" applyFill="1" applyBorder="1" applyAlignment="1">
      <alignment horizontal="center" vertical="center" wrapText="1"/>
    </xf>
    <xf numFmtId="166" fontId="223" fillId="95" borderId="1" xfId="12" applyNumberFormat="1" applyFont="1" applyFill="1" applyBorder="1" applyAlignment="1">
      <alignment horizontal="center" vertical="center" wrapText="1"/>
    </xf>
    <xf numFmtId="255" fontId="214" fillId="95" borderId="0" xfId="0" applyFont="1" applyFill="1" applyAlignment="1">
      <alignment horizontal="left" vertical="center" wrapText="1"/>
    </xf>
    <xf numFmtId="49" fontId="79" fillId="95" borderId="1" xfId="0" applyNumberFormat="1" applyFont="1" applyFill="1" applyBorder="1" applyAlignment="1">
      <alignment horizontal="center" vertical="center" wrapText="1"/>
    </xf>
    <xf numFmtId="49" fontId="223" fillId="95" borderId="1" xfId="0" applyNumberFormat="1" applyFont="1" applyFill="1" applyBorder="1" applyAlignment="1">
      <alignment horizontal="center" vertical="center" wrapText="1"/>
    </xf>
    <xf numFmtId="255" fontId="79" fillId="95" borderId="1" xfId="0" applyFont="1" applyFill="1" applyBorder="1" applyAlignment="1">
      <alignment horizontal="center" vertical="center" wrapText="1"/>
    </xf>
    <xf numFmtId="1" fontId="79" fillId="95" borderId="1" xfId="0" applyNumberFormat="1" applyFont="1" applyFill="1" applyBorder="1" applyAlignment="1">
      <alignment horizontal="center" vertical="center" wrapText="1"/>
    </xf>
    <xf numFmtId="1" fontId="79" fillId="95" borderId="1" xfId="12" applyNumberFormat="1" applyFont="1" applyFill="1" applyBorder="1" applyAlignment="1">
      <alignment horizontal="center" vertical="center" wrapText="1"/>
    </xf>
    <xf numFmtId="255" fontId="0" fillId="95" borderId="3" xfId="0" applyFill="1" applyBorder="1" applyAlignment="1">
      <alignment horizontal="center" vertical="center" wrapText="1"/>
    </xf>
    <xf numFmtId="255" fontId="0" fillId="95" borderId="5" xfId="0" applyFill="1" applyBorder="1" applyAlignment="1">
      <alignment horizontal="center" vertical="center" wrapText="1"/>
    </xf>
    <xf numFmtId="0" fontId="221" fillId="95" borderId="1" xfId="0" applyNumberFormat="1" applyFont="1" applyFill="1" applyBorder="1" applyAlignment="1">
      <alignment horizontal="center" vertical="center" wrapText="1"/>
    </xf>
    <xf numFmtId="49" fontId="221" fillId="95" borderId="5" xfId="0" applyNumberFormat="1" applyFont="1" applyFill="1" applyBorder="1" applyAlignment="1">
      <alignment horizontal="center" vertical="center" wrapText="1"/>
    </xf>
    <xf numFmtId="49" fontId="221" fillId="95" borderId="1" xfId="0" applyNumberFormat="1" applyFont="1" applyFill="1" applyBorder="1" applyAlignment="1">
      <alignment horizontal="center" vertical="center" wrapText="1"/>
    </xf>
    <xf numFmtId="255" fontId="225" fillId="95" borderId="1" xfId="0" applyFont="1" applyFill="1" applyBorder="1" applyAlignment="1">
      <alignment horizontal="center" vertical="top" wrapText="1"/>
    </xf>
    <xf numFmtId="255" fontId="225" fillId="95" borderId="1" xfId="0" applyFont="1" applyFill="1" applyBorder="1" applyAlignment="1">
      <alignment horizontal="center" vertical="center" wrapText="1"/>
    </xf>
    <xf numFmtId="0" fontId="222" fillId="95" borderId="5" xfId="7510" applyFont="1" applyFill="1" applyBorder="1" applyAlignment="1">
      <alignment horizontal="center" vertical="center" wrapText="1"/>
    </xf>
    <xf numFmtId="10" fontId="221" fillId="95" borderId="4" xfId="3938" applyNumberFormat="1" applyFont="1" applyFill="1" applyBorder="1" applyAlignment="1">
      <alignment horizontal="center" vertical="center"/>
    </xf>
    <xf numFmtId="255" fontId="221" fillId="95" borderId="3" xfId="0" applyFont="1" applyFill="1" applyBorder="1" applyAlignment="1">
      <alignment horizontal="center" vertical="center"/>
    </xf>
    <xf numFmtId="255" fontId="221" fillId="95" borderId="1" xfId="0" applyFont="1" applyFill="1" applyBorder="1" applyAlignment="1">
      <alignment horizontal="center" vertical="center" wrapText="1"/>
    </xf>
    <xf numFmtId="255" fontId="0" fillId="95" borderId="4" xfId="0" applyFill="1" applyBorder="1" applyAlignment="1">
      <alignment horizontal="center" vertical="center" wrapText="1"/>
    </xf>
    <xf numFmtId="255" fontId="221" fillId="96" borderId="3" xfId="0" applyFont="1" applyFill="1" applyBorder="1" applyAlignment="1">
      <alignment horizontal="center" vertical="center" wrapText="1"/>
    </xf>
    <xf numFmtId="255" fontId="221" fillId="96" borderId="5" xfId="0" applyFont="1" applyFill="1" applyBorder="1" applyAlignment="1">
      <alignment horizontal="center" vertical="center" wrapText="1"/>
    </xf>
    <xf numFmtId="255" fontId="221" fillId="96" borderId="4" xfId="0" applyFont="1" applyFill="1" applyBorder="1" applyAlignment="1">
      <alignment horizontal="center" vertical="center" wrapText="1"/>
    </xf>
    <xf numFmtId="255" fontId="221" fillId="96" borderId="1" xfId="0" applyFont="1" applyFill="1" applyBorder="1" applyAlignment="1">
      <alignment horizontal="center" vertical="center" wrapText="1"/>
    </xf>
    <xf numFmtId="10" fontId="221" fillId="96" borderId="1" xfId="3938" applyNumberFormat="1" applyFont="1" applyFill="1" applyBorder="1" applyAlignment="1">
      <alignment horizontal="center" vertical="center"/>
    </xf>
    <xf numFmtId="255" fontId="222" fillId="95" borderId="5" xfId="0" applyFont="1" applyFill="1" applyBorder="1" applyAlignment="1">
      <alignment horizontal="center" vertical="center" wrapText="1"/>
    </xf>
    <xf numFmtId="255" fontId="221" fillId="96" borderId="5" xfId="0" applyFont="1" applyFill="1" applyBorder="1" applyAlignment="1">
      <alignment horizontal="center" vertical="center"/>
    </xf>
    <xf numFmtId="10" fontId="221" fillId="96" borderId="3" xfId="3938" applyNumberFormat="1" applyFont="1" applyFill="1" applyBorder="1" applyAlignment="1">
      <alignment horizontal="center" vertical="center"/>
    </xf>
    <xf numFmtId="10" fontId="221" fillId="96" borderId="5" xfId="3938" applyNumberFormat="1" applyFont="1" applyFill="1" applyBorder="1" applyAlignment="1">
      <alignment horizontal="center" vertical="center"/>
    </xf>
    <xf numFmtId="43" fontId="221" fillId="95" borderId="3" xfId="7781" applyFont="1" applyFill="1" applyBorder="1" applyAlignment="1">
      <alignment horizontal="center" vertical="center" wrapText="1"/>
    </xf>
    <xf numFmtId="43" fontId="221" fillId="95" borderId="5" xfId="7781" applyFont="1" applyFill="1" applyBorder="1" applyAlignment="1">
      <alignment horizontal="center" vertical="center" wrapText="1"/>
    </xf>
    <xf numFmtId="43" fontId="221" fillId="95" borderId="4" xfId="7781" applyFont="1" applyFill="1" applyBorder="1" applyAlignment="1">
      <alignment horizontal="center" vertical="center" wrapText="1"/>
    </xf>
    <xf numFmtId="3" fontId="221" fillId="95" borderId="4" xfId="3940" applyNumberFormat="1" applyFont="1" applyFill="1" applyBorder="1" applyAlignment="1">
      <alignment horizontal="center" vertical="center"/>
    </xf>
    <xf numFmtId="3" fontId="221" fillId="96" borderId="3" xfId="3940" applyNumberFormat="1" applyFont="1" applyFill="1" applyBorder="1" applyAlignment="1">
      <alignment horizontal="center" vertical="center" wrapText="1"/>
    </xf>
    <xf numFmtId="3" fontId="221" fillId="96" borderId="5" xfId="3940" applyNumberFormat="1" applyFont="1" applyFill="1" applyBorder="1" applyAlignment="1">
      <alignment horizontal="center" vertical="center" wrapText="1"/>
    </xf>
    <xf numFmtId="3" fontId="221" fillId="96" borderId="4" xfId="3940" applyNumberFormat="1" applyFont="1" applyFill="1" applyBorder="1" applyAlignment="1">
      <alignment horizontal="center" vertical="center" wrapText="1"/>
    </xf>
    <xf numFmtId="3" fontId="221" fillId="96" borderId="3" xfId="3940" applyNumberFormat="1" applyFont="1" applyFill="1" applyBorder="1" applyAlignment="1">
      <alignment horizontal="center" vertical="center"/>
    </xf>
    <xf numFmtId="3" fontId="221" fillId="96" borderId="5" xfId="3940" applyNumberFormat="1" applyFont="1" applyFill="1" applyBorder="1" applyAlignment="1">
      <alignment horizontal="center" vertical="center"/>
    </xf>
    <xf numFmtId="3" fontId="221" fillId="96" borderId="4" xfId="3940" applyNumberFormat="1" applyFont="1" applyFill="1" applyBorder="1" applyAlignment="1">
      <alignment horizontal="center" vertical="center"/>
    </xf>
    <xf numFmtId="255" fontId="0" fillId="95" borderId="1" xfId="0" applyFill="1" applyBorder="1" applyAlignment="1">
      <alignment horizontal="center" vertical="center" wrapText="1"/>
    </xf>
    <xf numFmtId="1" fontId="225" fillId="95" borderId="3" xfId="0" applyNumberFormat="1" applyFont="1" applyFill="1" applyBorder="1" applyAlignment="1">
      <alignment horizontal="center" vertical="center"/>
    </xf>
    <xf numFmtId="1" fontId="225" fillId="95" borderId="4" xfId="0" applyNumberFormat="1" applyFont="1" applyFill="1" applyBorder="1" applyAlignment="1">
      <alignment horizontal="center" vertical="center"/>
    </xf>
    <xf numFmtId="1" fontId="223" fillId="95" borderId="1" xfId="12" applyNumberFormat="1" applyFont="1" applyFill="1" applyBorder="1" applyAlignment="1">
      <alignment horizontal="center" vertical="center" wrapText="1"/>
    </xf>
    <xf numFmtId="255" fontId="221" fillId="95" borderId="3" xfId="0" applyFont="1" applyFill="1" applyBorder="1" applyAlignment="1">
      <alignment horizontal="center" vertical="top" wrapText="1"/>
    </xf>
    <xf numFmtId="255" fontId="221" fillId="95" borderId="5" xfId="0" applyFont="1" applyFill="1" applyBorder="1" applyAlignment="1">
      <alignment horizontal="center" vertical="top" wrapText="1"/>
    </xf>
    <xf numFmtId="255" fontId="221" fillId="95" borderId="4" xfId="0" applyFont="1" applyFill="1" applyBorder="1" applyAlignment="1">
      <alignment horizontal="center" vertical="top" wrapText="1"/>
    </xf>
    <xf numFmtId="3" fontId="221" fillId="95" borderId="3" xfId="0" applyNumberFormat="1" applyFont="1" applyFill="1" applyBorder="1" applyAlignment="1">
      <alignment horizontal="center" vertical="top"/>
    </xf>
    <xf numFmtId="3" fontId="221" fillId="95" borderId="5" xfId="0" applyNumberFormat="1" applyFont="1" applyFill="1" applyBorder="1" applyAlignment="1">
      <alignment horizontal="center" vertical="top"/>
    </xf>
    <xf numFmtId="3" fontId="221" fillId="95" borderId="4" xfId="0" applyNumberFormat="1" applyFont="1" applyFill="1" applyBorder="1" applyAlignment="1">
      <alignment horizontal="center" vertical="top"/>
    </xf>
  </cellXfs>
  <cellStyles count="7782">
    <cellStyle name="_x0005__x001c_" xfId="20" xr:uid="{00000000-0005-0000-0000-000000000000}"/>
    <cellStyle name="_x0013_" xfId="1928" xr:uid="{00000000-0005-0000-0000-000001000000}"/>
    <cellStyle name=" 1" xfId="1929" xr:uid="{00000000-0005-0000-0000-000002000000}"/>
    <cellStyle name=" 1 2" xfId="5703" xr:uid="{00000000-0005-0000-0000-000003000000}"/>
    <cellStyle name="_x0005__x001c_ 2" xfId="1930" xr:uid="{00000000-0005-0000-0000-000004000000}"/>
    <cellStyle name="_x0013_ 2" xfId="5702" xr:uid="{00000000-0005-0000-0000-000005000000}"/>
    <cellStyle name="_x0005__x001c_ 2 2" xfId="5704" xr:uid="{00000000-0005-0000-0000-000006000000}"/>
    <cellStyle name="_x0005__x001c_ 2 3" xfId="7595" xr:uid="{00000000-0005-0000-0000-000007000000}"/>
    <cellStyle name="_x0005__x001c_ 3" xfId="3959" xr:uid="{00000000-0005-0000-0000-000008000000}"/>
    <cellStyle name="_x0013_ 3" xfId="7594" xr:uid="{00000000-0005-0000-0000-000009000000}"/>
    <cellStyle name="_x0005__x001c_ 4" xfId="5695" xr:uid="{00000000-0005-0000-0000-00000A000000}"/>
    <cellStyle name="_x000a_bidires=100_x000d_" xfId="1931" xr:uid="{00000000-0005-0000-0000-00000B000000}"/>
    <cellStyle name="_x000a_bidires=100_x000d_ 2" xfId="5705" xr:uid="{00000000-0005-0000-0000-00000C000000}"/>
    <cellStyle name="_x000d__x000a_JournalTemplate=C:\COMFO\CTALK\JOURSTD.TPL_x000d__x000a_LbStateAddress=3 3 0 251 1 89 2 311_x000d__x000a_LbStateJou" xfId="21" xr:uid="{00000000-0005-0000-0000-00000D000000}"/>
    <cellStyle name="_x000d__x000a_JournalTemplate=C:\COMFO\CTALK\JOURSTD.TPL_x000d__x000a_LbStateAddress=3 3 0 251 1 89 2 311_x000d__x000a_LbStateJou 2" xfId="1932" xr:uid="{00000000-0005-0000-0000-00000E000000}"/>
    <cellStyle name="_x000d__x000a_JournalTemplate=C:\COMFO\CTALK\JOURSTD.TPL_x000d__x000a_LbStateAddress=3 3 0 251 1 89 2 311_x000d__x000a_LbStateJou 2 2" xfId="5706" xr:uid="{00000000-0005-0000-0000-00000F000000}"/>
    <cellStyle name="_x000d__x000a_JournalTemplate=C:\COMFO\CTALK\JOURSTD.TPL_x000d__x000a_LbStateAddress=3 3 0 251 1 89 2 311_x000d__x000a_LbStateJou 3" xfId="3960" xr:uid="{00000000-0005-0000-0000-000010000000}"/>
    <cellStyle name="$ тыс" xfId="1933" xr:uid="{00000000-0005-0000-0000-000011000000}"/>
    <cellStyle name="$ тыс 2" xfId="5707" xr:uid="{00000000-0005-0000-0000-000012000000}"/>
    <cellStyle name="$ тыс. (0)" xfId="1934" xr:uid="{00000000-0005-0000-0000-000013000000}"/>
    <cellStyle name="$ тыс. (0) 2" xfId="5708" xr:uid="{00000000-0005-0000-0000-000014000000}"/>
    <cellStyle name="???????" xfId="1935" xr:uid="{00000000-0005-0000-0000-000015000000}"/>
    <cellStyle name="????????" xfId="1936" xr:uid="{00000000-0005-0000-0000-000016000000}"/>
    <cellStyle name="???????? [0]" xfId="1937" xr:uid="{00000000-0005-0000-0000-000017000000}"/>
    <cellStyle name="??????????" xfId="1938" xr:uid="{00000000-0005-0000-0000-000018000000}"/>
    <cellStyle name="?????????? [0]" xfId="1939" xr:uid="{00000000-0005-0000-0000-000019000000}"/>
    <cellStyle name="???????_Income Statement" xfId="1940" xr:uid="{00000000-0005-0000-0000-00001A000000}"/>
    <cellStyle name="?ђ??‹?‚?љ1" xfId="22" xr:uid="{00000000-0005-0000-0000-00001B000000}"/>
    <cellStyle name="?ђ??‹?‚?љ1 2" xfId="1941" xr:uid="{00000000-0005-0000-0000-00001C000000}"/>
    <cellStyle name="?ђ??‹?‚?љ1 2 2" xfId="5714" xr:uid="{00000000-0005-0000-0000-00001D000000}"/>
    <cellStyle name="?ђ??‹?‚?љ1 3" xfId="3961" xr:uid="{00000000-0005-0000-0000-00001E000000}"/>
    <cellStyle name="?ђ??‹?‚?љ1_4П" xfId="1942" xr:uid="{00000000-0005-0000-0000-00001F000000}"/>
    <cellStyle name="?ђ??‹?‚?љ2" xfId="23" xr:uid="{00000000-0005-0000-0000-000020000000}"/>
    <cellStyle name="?ђ??‹?‚?љ2 2" xfId="1943" xr:uid="{00000000-0005-0000-0000-000021000000}"/>
    <cellStyle name="?ђ??‹?‚?љ2 2 2" xfId="5715" xr:uid="{00000000-0005-0000-0000-000022000000}"/>
    <cellStyle name="?ђ??‹?‚?љ2 3" xfId="3962" xr:uid="{00000000-0005-0000-0000-000023000000}"/>
    <cellStyle name="?ђ??‹?‚?љ2_4П" xfId="1944" xr:uid="{00000000-0005-0000-0000-000024000000}"/>
    <cellStyle name="_`KAP NAC_05_F-2_Trial balance 31 12 05_16.09.06" xfId="1945" xr:uid="{00000000-0005-0000-0000-000025000000}"/>
    <cellStyle name="_`KAP NAC_05_F-2_Trial balance 31 12 05_16.09.06 2" xfId="5716" xr:uid="{00000000-0005-0000-0000-000026000000}"/>
    <cellStyle name="_~9158782" xfId="24" xr:uid="{00000000-0005-0000-0000-000027000000}"/>
    <cellStyle name="_~9158782 2" xfId="1946" xr:uid="{00000000-0005-0000-0000-000028000000}"/>
    <cellStyle name="_~9158782 2 2" xfId="5717" xr:uid="{00000000-0005-0000-0000-000029000000}"/>
    <cellStyle name="_~9158782 3" xfId="3963" xr:uid="{00000000-0005-0000-0000-00002A000000}"/>
    <cellStyle name="_01 01" xfId="25" xr:uid="{00000000-0005-0000-0000-00002B000000}"/>
    <cellStyle name="_01 01 2" xfId="1947" xr:uid="{00000000-0005-0000-0000-00002C000000}"/>
    <cellStyle name="_01 01 2 2" xfId="5718" xr:uid="{00000000-0005-0000-0000-00002D000000}"/>
    <cellStyle name="_01 01 3" xfId="3964" xr:uid="{00000000-0005-0000-0000-00002E000000}"/>
    <cellStyle name="_01 01_4П" xfId="1948" xr:uid="{00000000-0005-0000-0000-00002F000000}"/>
    <cellStyle name="_01 01_4П 2" xfId="1949" xr:uid="{00000000-0005-0000-0000-000030000000}"/>
    <cellStyle name="_01 01_4П 2 2" xfId="5720" xr:uid="{00000000-0005-0000-0000-000031000000}"/>
    <cellStyle name="_01 01_4П 3" xfId="5719" xr:uid="{00000000-0005-0000-0000-000032000000}"/>
    <cellStyle name="_01 02" xfId="26" xr:uid="{00000000-0005-0000-0000-000033000000}"/>
    <cellStyle name="_01 02 2" xfId="1950" xr:uid="{00000000-0005-0000-0000-000034000000}"/>
    <cellStyle name="_01 02 2 2" xfId="5721" xr:uid="{00000000-0005-0000-0000-000035000000}"/>
    <cellStyle name="_01 02 3" xfId="3965" xr:uid="{00000000-0005-0000-0000-000036000000}"/>
    <cellStyle name="_01 02_4П" xfId="1951" xr:uid="{00000000-0005-0000-0000-000037000000}"/>
    <cellStyle name="_01 02_4П 2" xfId="1952" xr:uid="{00000000-0005-0000-0000-000038000000}"/>
    <cellStyle name="_01 02_4П 2 2" xfId="5723" xr:uid="{00000000-0005-0000-0000-000039000000}"/>
    <cellStyle name="_01 02_4П 3" xfId="5722" xr:uid="{00000000-0005-0000-0000-00003A000000}"/>
    <cellStyle name="_01 04" xfId="27" xr:uid="{00000000-0005-0000-0000-00003B000000}"/>
    <cellStyle name="_01 04 2" xfId="1953" xr:uid="{00000000-0005-0000-0000-00003C000000}"/>
    <cellStyle name="_01 04 2 2" xfId="5724" xr:uid="{00000000-0005-0000-0000-00003D000000}"/>
    <cellStyle name="_01 04 3" xfId="3966" xr:uid="{00000000-0005-0000-0000-00003E000000}"/>
    <cellStyle name="_01 04_4П" xfId="1954" xr:uid="{00000000-0005-0000-0000-00003F000000}"/>
    <cellStyle name="_01 04_4П 2" xfId="1955" xr:uid="{00000000-0005-0000-0000-000040000000}"/>
    <cellStyle name="_01 04_4П 2 2" xfId="5726" xr:uid="{00000000-0005-0000-0000-000041000000}"/>
    <cellStyle name="_01 04_4П 3" xfId="5725" xr:uid="{00000000-0005-0000-0000-000042000000}"/>
    <cellStyle name="_01 06 эл энерия" xfId="28" xr:uid="{00000000-0005-0000-0000-000043000000}"/>
    <cellStyle name="_01 06 эл энерия 2" xfId="1956" xr:uid="{00000000-0005-0000-0000-000044000000}"/>
    <cellStyle name="_01 06 эл энерия 2 2" xfId="5727" xr:uid="{00000000-0005-0000-0000-000045000000}"/>
    <cellStyle name="_01 06 эл энерия 3" xfId="3967" xr:uid="{00000000-0005-0000-0000-000046000000}"/>
    <cellStyle name="_01 06 эл энерия_4П" xfId="1957" xr:uid="{00000000-0005-0000-0000-000047000000}"/>
    <cellStyle name="_01 06 эл энерия_4П 2" xfId="1958" xr:uid="{00000000-0005-0000-0000-000048000000}"/>
    <cellStyle name="_01 06 эл энерия_4П 2 2" xfId="5729" xr:uid="{00000000-0005-0000-0000-000049000000}"/>
    <cellStyle name="_01 06 эл энерия_4П 3" xfId="5728" xr:uid="{00000000-0005-0000-0000-00004A000000}"/>
    <cellStyle name="_04 01 ФОТ" xfId="29" xr:uid="{00000000-0005-0000-0000-00004B000000}"/>
    <cellStyle name="_04 01 ФОТ 2" xfId="1959" xr:uid="{00000000-0005-0000-0000-00004C000000}"/>
    <cellStyle name="_04 01 ФОТ 2 2" xfId="5730" xr:uid="{00000000-0005-0000-0000-00004D000000}"/>
    <cellStyle name="_04 01 ФОТ 3" xfId="3968" xr:uid="{00000000-0005-0000-0000-00004E000000}"/>
    <cellStyle name="_04 01 ФОТ_4П" xfId="1960" xr:uid="{00000000-0005-0000-0000-00004F000000}"/>
    <cellStyle name="_04 01 ФОТ_4П 2" xfId="1961" xr:uid="{00000000-0005-0000-0000-000050000000}"/>
    <cellStyle name="_04 01 ФОТ_4П 2 2" xfId="5732" xr:uid="{00000000-0005-0000-0000-000051000000}"/>
    <cellStyle name="_04 01 ФОТ_4П 3" xfId="5731" xr:uid="{00000000-0005-0000-0000-000052000000}"/>
    <cellStyle name="_04 03, 04 05 налоги" xfId="30" xr:uid="{00000000-0005-0000-0000-000053000000}"/>
    <cellStyle name="_04 03, 04 05 налоги 2" xfId="1962" xr:uid="{00000000-0005-0000-0000-000054000000}"/>
    <cellStyle name="_04 03, 04 05 налоги 2 2" xfId="5733" xr:uid="{00000000-0005-0000-0000-000055000000}"/>
    <cellStyle name="_04 03, 04 05 налоги 3" xfId="3969" xr:uid="{00000000-0005-0000-0000-000056000000}"/>
    <cellStyle name="_04 03, 04 05 налоги_4П" xfId="1963" xr:uid="{00000000-0005-0000-0000-000057000000}"/>
    <cellStyle name="_04 03, 04 05 налоги_4П 2" xfId="1964" xr:uid="{00000000-0005-0000-0000-000058000000}"/>
    <cellStyle name="_04 03, 04 05 налоги_4П 2 2" xfId="5735" xr:uid="{00000000-0005-0000-0000-000059000000}"/>
    <cellStyle name="_04 03, 04 05 налоги_4П 3" xfId="5734" xr:uid="{00000000-0005-0000-0000-00005A000000}"/>
    <cellStyle name="_06 01" xfId="31" xr:uid="{00000000-0005-0000-0000-00005B000000}"/>
    <cellStyle name="_06 01 2" xfId="1965" xr:uid="{00000000-0005-0000-0000-00005C000000}"/>
    <cellStyle name="_06 01 2 2" xfId="5736" xr:uid="{00000000-0005-0000-0000-00005D000000}"/>
    <cellStyle name="_06 01 3" xfId="3970" xr:uid="{00000000-0005-0000-0000-00005E000000}"/>
    <cellStyle name="_06 01_4П" xfId="1966" xr:uid="{00000000-0005-0000-0000-00005F000000}"/>
    <cellStyle name="_06 01_4П 2" xfId="1967" xr:uid="{00000000-0005-0000-0000-000060000000}"/>
    <cellStyle name="_06 01_4П 2 2" xfId="5738" xr:uid="{00000000-0005-0000-0000-000061000000}"/>
    <cellStyle name="_06 01_4П 3" xfId="5737" xr:uid="{00000000-0005-0000-0000-000062000000}"/>
    <cellStyle name="_06 07" xfId="32" xr:uid="{00000000-0005-0000-0000-000063000000}"/>
    <cellStyle name="_06 07 2" xfId="1968" xr:uid="{00000000-0005-0000-0000-000064000000}"/>
    <cellStyle name="_06 07 2 2" xfId="5739" xr:uid="{00000000-0005-0000-0000-000065000000}"/>
    <cellStyle name="_06 07 3" xfId="3971" xr:uid="{00000000-0005-0000-0000-000066000000}"/>
    <cellStyle name="_06 07_4П" xfId="1969" xr:uid="{00000000-0005-0000-0000-000067000000}"/>
    <cellStyle name="_06 07_4П 2" xfId="1970" xr:uid="{00000000-0005-0000-0000-000068000000}"/>
    <cellStyle name="_06 07_4П 2 2" xfId="5741" xr:uid="{00000000-0005-0000-0000-000069000000}"/>
    <cellStyle name="_06 07_4П 3" xfId="5740" xr:uid="{00000000-0005-0000-0000-00006A000000}"/>
    <cellStyle name="_06 08" xfId="33" xr:uid="{00000000-0005-0000-0000-00006B000000}"/>
    <cellStyle name="_06 08 2" xfId="1971" xr:uid="{00000000-0005-0000-0000-00006C000000}"/>
    <cellStyle name="_06 08 2 2" xfId="5742" xr:uid="{00000000-0005-0000-0000-00006D000000}"/>
    <cellStyle name="_06 08 3" xfId="3972" xr:uid="{00000000-0005-0000-0000-00006E000000}"/>
    <cellStyle name="_06 08_4П" xfId="1972" xr:uid="{00000000-0005-0000-0000-00006F000000}"/>
    <cellStyle name="_06 08_4П 2" xfId="1973" xr:uid="{00000000-0005-0000-0000-000070000000}"/>
    <cellStyle name="_06 08_4П 2 2" xfId="5744" xr:uid="{00000000-0005-0000-0000-000071000000}"/>
    <cellStyle name="_06 08_4П 3" xfId="5743" xr:uid="{00000000-0005-0000-0000-000072000000}"/>
    <cellStyle name="_06 09" xfId="34" xr:uid="{00000000-0005-0000-0000-000073000000}"/>
    <cellStyle name="_06 09 2" xfId="1974" xr:uid="{00000000-0005-0000-0000-000074000000}"/>
    <cellStyle name="_06 09 2 2" xfId="5745" xr:uid="{00000000-0005-0000-0000-000075000000}"/>
    <cellStyle name="_06 09 3" xfId="3973" xr:uid="{00000000-0005-0000-0000-000076000000}"/>
    <cellStyle name="_06 09_4П" xfId="1975" xr:uid="{00000000-0005-0000-0000-000077000000}"/>
    <cellStyle name="_06 09_4П 2" xfId="1976" xr:uid="{00000000-0005-0000-0000-000078000000}"/>
    <cellStyle name="_06 09_4П 2 2" xfId="5747" xr:uid="{00000000-0005-0000-0000-000079000000}"/>
    <cellStyle name="_06 09_4П 3" xfId="5746" xr:uid="{00000000-0005-0000-0000-00007A000000}"/>
    <cellStyle name="_06 10" xfId="35" xr:uid="{00000000-0005-0000-0000-00007B000000}"/>
    <cellStyle name="_06 10 2" xfId="1977" xr:uid="{00000000-0005-0000-0000-00007C000000}"/>
    <cellStyle name="_06 10 2 2" xfId="5748" xr:uid="{00000000-0005-0000-0000-00007D000000}"/>
    <cellStyle name="_06 10 3" xfId="3974" xr:uid="{00000000-0005-0000-0000-00007E000000}"/>
    <cellStyle name="_06 10_4П" xfId="1978" xr:uid="{00000000-0005-0000-0000-00007F000000}"/>
    <cellStyle name="_06 10_4П 2" xfId="1979" xr:uid="{00000000-0005-0000-0000-000080000000}"/>
    <cellStyle name="_06 10_4П 2 2" xfId="5750" xr:uid="{00000000-0005-0000-0000-000081000000}"/>
    <cellStyle name="_06 10_4П 3" xfId="5749" xr:uid="{00000000-0005-0000-0000-000082000000}"/>
    <cellStyle name="_06 11" xfId="36" xr:uid="{00000000-0005-0000-0000-000083000000}"/>
    <cellStyle name="_06 11 2" xfId="1980" xr:uid="{00000000-0005-0000-0000-000084000000}"/>
    <cellStyle name="_06 11 2 2" xfId="5751" xr:uid="{00000000-0005-0000-0000-000085000000}"/>
    <cellStyle name="_06 11 3" xfId="3975" xr:uid="{00000000-0005-0000-0000-000086000000}"/>
    <cellStyle name="_06 11_4П" xfId="1981" xr:uid="{00000000-0005-0000-0000-000087000000}"/>
    <cellStyle name="_06 11_4П 2" xfId="1982" xr:uid="{00000000-0005-0000-0000-000088000000}"/>
    <cellStyle name="_06 11_4П 2 2" xfId="5753" xr:uid="{00000000-0005-0000-0000-000089000000}"/>
    <cellStyle name="_06 11_4П 3" xfId="5752" xr:uid="{00000000-0005-0000-0000-00008A000000}"/>
    <cellStyle name="_06 14" xfId="37" xr:uid="{00000000-0005-0000-0000-00008B000000}"/>
    <cellStyle name="_06 14 2" xfId="1983" xr:uid="{00000000-0005-0000-0000-00008C000000}"/>
    <cellStyle name="_06 14 2 2" xfId="5754" xr:uid="{00000000-0005-0000-0000-00008D000000}"/>
    <cellStyle name="_06 14 3" xfId="3976" xr:uid="{00000000-0005-0000-0000-00008E000000}"/>
    <cellStyle name="_06 14_4П" xfId="1984" xr:uid="{00000000-0005-0000-0000-00008F000000}"/>
    <cellStyle name="_06 14_4П 2" xfId="1985" xr:uid="{00000000-0005-0000-0000-000090000000}"/>
    <cellStyle name="_06 14_4П 2 2" xfId="5756" xr:uid="{00000000-0005-0000-0000-000091000000}"/>
    <cellStyle name="_06 14_4П 3" xfId="5755" xr:uid="{00000000-0005-0000-0000-000092000000}"/>
    <cellStyle name="_06.17" xfId="38" xr:uid="{00000000-0005-0000-0000-000093000000}"/>
    <cellStyle name="_06.17 2" xfId="1986" xr:uid="{00000000-0005-0000-0000-000094000000}"/>
    <cellStyle name="_06.17 2 2" xfId="5757" xr:uid="{00000000-0005-0000-0000-000095000000}"/>
    <cellStyle name="_06.17 3" xfId="3977" xr:uid="{00000000-0005-0000-0000-000096000000}"/>
    <cellStyle name="_10 00 нормативные потери" xfId="39" xr:uid="{00000000-0005-0000-0000-000097000000}"/>
    <cellStyle name="_10 00 нормативные потери 2" xfId="1987" xr:uid="{00000000-0005-0000-0000-000098000000}"/>
    <cellStyle name="_10 00 нормативные потери 2 2" xfId="5758" xr:uid="{00000000-0005-0000-0000-000099000000}"/>
    <cellStyle name="_10 00 нормативные потери 3" xfId="3978" xr:uid="{00000000-0005-0000-0000-00009A000000}"/>
    <cellStyle name="_10 00 нормативные потери_4П" xfId="1988" xr:uid="{00000000-0005-0000-0000-00009B000000}"/>
    <cellStyle name="_10 00 нормативные потери_4П 2" xfId="1989" xr:uid="{00000000-0005-0000-0000-00009C000000}"/>
    <cellStyle name="_10 00 нормативные потери_4П 2 2" xfId="5760" xr:uid="{00000000-0005-0000-0000-00009D000000}"/>
    <cellStyle name="_10 00 нормативные потери_4П 3" xfId="5759" xr:uid="{00000000-0005-0000-0000-00009E000000}"/>
    <cellStyle name="_13 СлавСПбНП Платежный бюджет_06" xfId="1990" xr:uid="{00000000-0005-0000-0000-00009F000000}"/>
    <cellStyle name="_13 СлавСПбНП Платежный бюджет_06 2" xfId="5761" xr:uid="{00000000-0005-0000-0000-0000A0000000}"/>
    <cellStyle name="_1A15C5E" xfId="1991" xr:uid="{00000000-0005-0000-0000-0000A1000000}"/>
    <cellStyle name="_2 форма АлЭС_6мес10" xfId="40" xr:uid="{00000000-0005-0000-0000-0000A2000000}"/>
    <cellStyle name="_2 форма АлЭС_6мес10 2" xfId="1992" xr:uid="{00000000-0005-0000-0000-0000A3000000}"/>
    <cellStyle name="_2 форма АлЭС_6мес10 2 2" xfId="5763" xr:uid="{00000000-0005-0000-0000-0000A4000000}"/>
    <cellStyle name="_2 форма АлЭС_6мес10 3" xfId="3979" xr:uid="{00000000-0005-0000-0000-0000A5000000}"/>
    <cellStyle name="_20090528 ПРИП" xfId="41" xr:uid="{00000000-0005-0000-0000-0000A6000000}"/>
    <cellStyle name="_20090528 ПРИП 2" xfId="42" xr:uid="{00000000-0005-0000-0000-0000A7000000}"/>
    <cellStyle name="_20090528 ПРИП 2 2" xfId="1993" xr:uid="{00000000-0005-0000-0000-0000A8000000}"/>
    <cellStyle name="_20090528 ПРИП 2 2 2" xfId="5764" xr:uid="{00000000-0005-0000-0000-0000A9000000}"/>
    <cellStyle name="_20090528 ПРИП 2 3" xfId="1994" xr:uid="{00000000-0005-0000-0000-0000AA000000}"/>
    <cellStyle name="_20090528 ПРИП 2 3 2" xfId="5765" xr:uid="{00000000-0005-0000-0000-0000AB000000}"/>
    <cellStyle name="_20090528 ПРИП 2 4" xfId="3981" xr:uid="{00000000-0005-0000-0000-0000AC000000}"/>
    <cellStyle name="_20090528 ПРИП 2_4П" xfId="1995" xr:uid="{00000000-0005-0000-0000-0000AD000000}"/>
    <cellStyle name="_20090528 ПРИП 2_4П 2" xfId="1996" xr:uid="{00000000-0005-0000-0000-0000AE000000}"/>
    <cellStyle name="_20090528 ПРИП 2_4П 2 2" xfId="5767" xr:uid="{00000000-0005-0000-0000-0000AF000000}"/>
    <cellStyle name="_20090528 ПРИП 2_4П 3" xfId="5766" xr:uid="{00000000-0005-0000-0000-0000B0000000}"/>
    <cellStyle name="_20090528 ПРИП 3" xfId="1997" xr:uid="{00000000-0005-0000-0000-0000B1000000}"/>
    <cellStyle name="_20090528 ПРИП 3 2" xfId="5768" xr:uid="{00000000-0005-0000-0000-0000B2000000}"/>
    <cellStyle name="_20090528 ПРИП 4" xfId="3980" xr:uid="{00000000-0005-0000-0000-0000B3000000}"/>
    <cellStyle name="_20090528 ПРИП 5" xfId="7516" xr:uid="{00000000-0005-0000-0000-0000B4000000}"/>
    <cellStyle name="_23.01.03_КрАЗ_изм НЗП_ноя0211мес.02" xfId="43" xr:uid="{00000000-0005-0000-0000-0000B5000000}"/>
    <cellStyle name="_23.01.03_КрАЗ_изм НЗП_ноя0211мес.02 2" xfId="44" xr:uid="{00000000-0005-0000-0000-0000B6000000}"/>
    <cellStyle name="_23.01.03_КрАЗ_изм НЗП_ноя0211мес.02 2 2" xfId="1998" xr:uid="{00000000-0005-0000-0000-0000B7000000}"/>
    <cellStyle name="_23.01.03_КрАЗ_изм НЗП_ноя0211мес.02 2 2 2" xfId="5769" xr:uid="{00000000-0005-0000-0000-0000B8000000}"/>
    <cellStyle name="_23.01.03_КрАЗ_изм НЗП_ноя0211мес.02 2 3" xfId="1999" xr:uid="{00000000-0005-0000-0000-0000B9000000}"/>
    <cellStyle name="_23.01.03_КрАЗ_изм НЗП_ноя0211мес.02 2 3 2" xfId="5770" xr:uid="{00000000-0005-0000-0000-0000BA000000}"/>
    <cellStyle name="_23.01.03_КрАЗ_изм НЗП_ноя0211мес.02 2 4" xfId="3983" xr:uid="{00000000-0005-0000-0000-0000BB000000}"/>
    <cellStyle name="_23.01.03_КрАЗ_изм НЗП_ноя0211мес.02 2_4П" xfId="2000" xr:uid="{00000000-0005-0000-0000-0000BC000000}"/>
    <cellStyle name="_23.01.03_КрАЗ_изм НЗП_ноя0211мес.02 2_4П 2" xfId="2001" xr:uid="{00000000-0005-0000-0000-0000BD000000}"/>
    <cellStyle name="_23.01.03_КрАЗ_изм НЗП_ноя0211мес.02 2_4П 2 2" xfId="5772" xr:uid="{00000000-0005-0000-0000-0000BE000000}"/>
    <cellStyle name="_23.01.03_КрАЗ_изм НЗП_ноя0211мес.02 2_4П 3" xfId="5771" xr:uid="{00000000-0005-0000-0000-0000BF000000}"/>
    <cellStyle name="_23.01.03_КрАЗ_изм НЗП_ноя0211мес.02 3" xfId="2002" xr:uid="{00000000-0005-0000-0000-0000C0000000}"/>
    <cellStyle name="_23.01.03_КрАЗ_изм НЗП_ноя0211мес.02 3 2" xfId="5773" xr:uid="{00000000-0005-0000-0000-0000C1000000}"/>
    <cellStyle name="_23.01.03_КрАЗ_изм НЗП_ноя0211мес.02 4" xfId="3982" xr:uid="{00000000-0005-0000-0000-0000C2000000}"/>
    <cellStyle name="_23.01.03_КрАЗ_изм НЗП_ноя0211мес.02 5" xfId="7515" xr:uid="{00000000-0005-0000-0000-0000C3000000}"/>
    <cellStyle name="_2форма_АлЭС_06_10" xfId="45" xr:uid="{00000000-0005-0000-0000-0000C4000000}"/>
    <cellStyle name="_2форма_АлЭС_06_10 2" xfId="2003" xr:uid="{00000000-0005-0000-0000-0000C5000000}"/>
    <cellStyle name="_2форма_АлЭС_06_10 2 2" xfId="5774" xr:uid="{00000000-0005-0000-0000-0000C6000000}"/>
    <cellStyle name="_2форма_АлЭС_06_10 3" xfId="3984" xr:uid="{00000000-0005-0000-0000-0000C7000000}"/>
    <cellStyle name="_37" xfId="2004" xr:uid="{00000000-0005-0000-0000-0000C8000000}"/>
    <cellStyle name="_37 2" xfId="5775" xr:uid="{00000000-0005-0000-0000-0000C9000000}"/>
    <cellStyle name="_4.Новые  Формы бюджета _new" xfId="46" xr:uid="{00000000-0005-0000-0000-0000CA000000}"/>
    <cellStyle name="_4.Новые  Формы бюджета _new 2" xfId="47" xr:uid="{00000000-0005-0000-0000-0000CB000000}"/>
    <cellStyle name="_4.Новые  Формы бюджета _new 2 2" xfId="2005" xr:uid="{00000000-0005-0000-0000-0000CC000000}"/>
    <cellStyle name="_4.Новые  Формы бюджета _new 2 2 2" xfId="5776" xr:uid="{00000000-0005-0000-0000-0000CD000000}"/>
    <cellStyle name="_4.Новые  Формы бюджета _new 2 3" xfId="2006" xr:uid="{00000000-0005-0000-0000-0000CE000000}"/>
    <cellStyle name="_4.Новые  Формы бюджета _new 2 3 2" xfId="5777" xr:uid="{00000000-0005-0000-0000-0000CF000000}"/>
    <cellStyle name="_4.Новые  Формы бюджета _new 2 4" xfId="3986" xr:uid="{00000000-0005-0000-0000-0000D0000000}"/>
    <cellStyle name="_4.Новые  Формы бюджета _new 2_4П" xfId="2007" xr:uid="{00000000-0005-0000-0000-0000D1000000}"/>
    <cellStyle name="_4.Новые  Формы бюджета _new 2_4П 2" xfId="2008" xr:uid="{00000000-0005-0000-0000-0000D2000000}"/>
    <cellStyle name="_4.Новые  Формы бюджета _new 2_4П 2 2" xfId="5779" xr:uid="{00000000-0005-0000-0000-0000D3000000}"/>
    <cellStyle name="_4.Новые  Формы бюджета _new 2_4П 3" xfId="5778" xr:uid="{00000000-0005-0000-0000-0000D4000000}"/>
    <cellStyle name="_4.Новые  Формы бюджета _new 3" xfId="2009" xr:uid="{00000000-0005-0000-0000-0000D5000000}"/>
    <cellStyle name="_4.Новые  Формы бюджета _new 3 2" xfId="5780" xr:uid="{00000000-0005-0000-0000-0000D6000000}"/>
    <cellStyle name="_4.Новые  Формы бюджета _new 4" xfId="3985" xr:uid="{00000000-0005-0000-0000-0000D7000000}"/>
    <cellStyle name="_4.Новые  Формы бюджета _new 5" xfId="7513" xr:uid="{00000000-0005-0000-0000-0000D8000000}"/>
    <cellStyle name="_4.Новые  Формы бюджета _new_4П" xfId="2010" xr:uid="{00000000-0005-0000-0000-0000D9000000}"/>
    <cellStyle name="_4.Новые  Формы бюджета _new_4П 2" xfId="2011" xr:uid="{00000000-0005-0000-0000-0000DA000000}"/>
    <cellStyle name="_4.Новые  Формы бюджета _new_4П 2 2" xfId="5782" xr:uid="{00000000-0005-0000-0000-0000DB000000}"/>
    <cellStyle name="_4.Новые  Формы бюджета _new_4П 3" xfId="5781" xr:uid="{00000000-0005-0000-0000-0000DC000000}"/>
    <cellStyle name="_Book1" xfId="2012" xr:uid="{00000000-0005-0000-0000-0000DD000000}"/>
    <cellStyle name="_Book1 2" xfId="5783" xr:uid="{00000000-0005-0000-0000-0000DE000000}"/>
    <cellStyle name="_Book3" xfId="2013" xr:uid="{00000000-0005-0000-0000-0000DF000000}"/>
    <cellStyle name="_Book3 2" xfId="5784" xr:uid="{00000000-0005-0000-0000-0000E0000000}"/>
    <cellStyle name="_Cash 2010-2020" xfId="48" xr:uid="{00000000-0005-0000-0000-0000E1000000}"/>
    <cellStyle name="_Cash 2010-2020 2" xfId="2014" xr:uid="{00000000-0005-0000-0000-0000E2000000}"/>
    <cellStyle name="_Cash 2010-2020 2 2" xfId="5785" xr:uid="{00000000-0005-0000-0000-0000E3000000}"/>
    <cellStyle name="_Cash 2010-2020 3" xfId="3987" xr:uid="{00000000-0005-0000-0000-0000E4000000}"/>
    <cellStyle name="_Disclosures_EE_Min rights" xfId="2015" xr:uid="{00000000-0005-0000-0000-0000E5000000}"/>
    <cellStyle name="_Disclosures_EE_Min rights 2" xfId="5786" xr:uid="{00000000-0005-0000-0000-0000E6000000}"/>
    <cellStyle name="_Dsclosures_IK" xfId="2016" xr:uid="{00000000-0005-0000-0000-0000E7000000}"/>
    <cellStyle name="_Dsclosures_IK 2" xfId="5787" xr:uid="{00000000-0005-0000-0000-0000E8000000}"/>
    <cellStyle name="_FA" xfId="2017" xr:uid="{00000000-0005-0000-0000-0000E9000000}"/>
    <cellStyle name="_FA 2" xfId="5788" xr:uid="{00000000-0005-0000-0000-0000EA000000}"/>
    <cellStyle name="_FFF" xfId="49" xr:uid="{00000000-0005-0000-0000-0000EB000000}"/>
    <cellStyle name="_FFF 2" xfId="50" xr:uid="{00000000-0005-0000-0000-0000EC000000}"/>
    <cellStyle name="_FFF 2 2" xfId="2018" xr:uid="{00000000-0005-0000-0000-0000ED000000}"/>
    <cellStyle name="_FFF 2 2 2" xfId="5789" xr:uid="{00000000-0005-0000-0000-0000EE000000}"/>
    <cellStyle name="_FFF 2 3" xfId="2019" xr:uid="{00000000-0005-0000-0000-0000EF000000}"/>
    <cellStyle name="_FFF 2 3 2" xfId="5790" xr:uid="{00000000-0005-0000-0000-0000F0000000}"/>
    <cellStyle name="_FFF 2 4" xfId="3989" xr:uid="{00000000-0005-0000-0000-0000F1000000}"/>
    <cellStyle name="_FFF 2_4П" xfId="2020" xr:uid="{00000000-0005-0000-0000-0000F2000000}"/>
    <cellStyle name="_FFF 2_4П 2" xfId="2021" xr:uid="{00000000-0005-0000-0000-0000F3000000}"/>
    <cellStyle name="_FFF 2_4П 2 2" xfId="5792" xr:uid="{00000000-0005-0000-0000-0000F4000000}"/>
    <cellStyle name="_FFF 2_4П 3" xfId="5791" xr:uid="{00000000-0005-0000-0000-0000F5000000}"/>
    <cellStyle name="_FFF 3" xfId="2022" xr:uid="{00000000-0005-0000-0000-0000F6000000}"/>
    <cellStyle name="_FFF 3 2" xfId="5793" xr:uid="{00000000-0005-0000-0000-0000F7000000}"/>
    <cellStyle name="_FFF 4" xfId="3988" xr:uid="{00000000-0005-0000-0000-0000F8000000}"/>
    <cellStyle name="_FFF 5" xfId="7507" xr:uid="{00000000-0005-0000-0000-0000F9000000}"/>
    <cellStyle name="_FFF_New Form10_2" xfId="51" xr:uid="{00000000-0005-0000-0000-0000FA000000}"/>
    <cellStyle name="_FFF_New Form10_2 2" xfId="52" xr:uid="{00000000-0005-0000-0000-0000FB000000}"/>
    <cellStyle name="_FFF_New Form10_2 2 2" xfId="2023" xr:uid="{00000000-0005-0000-0000-0000FC000000}"/>
    <cellStyle name="_FFF_New Form10_2 2 2 2" xfId="5794" xr:uid="{00000000-0005-0000-0000-0000FD000000}"/>
    <cellStyle name="_FFF_New Form10_2 2 3" xfId="2024" xr:uid="{00000000-0005-0000-0000-0000FE000000}"/>
    <cellStyle name="_FFF_New Form10_2 2 3 2" xfId="5795" xr:uid="{00000000-0005-0000-0000-0000FF000000}"/>
    <cellStyle name="_FFF_New Form10_2 2 4" xfId="3991" xr:uid="{00000000-0005-0000-0000-000000010000}"/>
    <cellStyle name="_FFF_New Form10_2 2_4П" xfId="2025" xr:uid="{00000000-0005-0000-0000-000001010000}"/>
    <cellStyle name="_FFF_New Form10_2 2_4П 2" xfId="2026" xr:uid="{00000000-0005-0000-0000-000002010000}"/>
    <cellStyle name="_FFF_New Form10_2 2_4П 2 2" xfId="5797" xr:uid="{00000000-0005-0000-0000-000003010000}"/>
    <cellStyle name="_FFF_New Form10_2 2_4П 3" xfId="5796" xr:uid="{00000000-0005-0000-0000-000004010000}"/>
    <cellStyle name="_FFF_New Form10_2 3" xfId="2027" xr:uid="{00000000-0005-0000-0000-000005010000}"/>
    <cellStyle name="_FFF_New Form10_2 3 2" xfId="5798" xr:uid="{00000000-0005-0000-0000-000006010000}"/>
    <cellStyle name="_FFF_New Form10_2 4" xfId="3990" xr:uid="{00000000-0005-0000-0000-000007010000}"/>
    <cellStyle name="_FFF_New Form10_2 5" xfId="5694" xr:uid="{00000000-0005-0000-0000-000008010000}"/>
    <cellStyle name="_FFF_Nsi" xfId="53" xr:uid="{00000000-0005-0000-0000-000009010000}"/>
    <cellStyle name="_FFF_Nsi 2" xfId="54" xr:uid="{00000000-0005-0000-0000-00000A010000}"/>
    <cellStyle name="_FFF_Nsi 2 2" xfId="2028" xr:uid="{00000000-0005-0000-0000-00000B010000}"/>
    <cellStyle name="_FFF_Nsi 2 2 2" xfId="5799" xr:uid="{00000000-0005-0000-0000-00000C010000}"/>
    <cellStyle name="_FFF_Nsi 2 3" xfId="2029" xr:uid="{00000000-0005-0000-0000-00000D010000}"/>
    <cellStyle name="_FFF_Nsi 2 3 2" xfId="5800" xr:uid="{00000000-0005-0000-0000-00000E010000}"/>
    <cellStyle name="_FFF_Nsi 2 4" xfId="3993" xr:uid="{00000000-0005-0000-0000-00000F010000}"/>
    <cellStyle name="_FFF_Nsi 2_4П" xfId="2030" xr:uid="{00000000-0005-0000-0000-000010010000}"/>
    <cellStyle name="_FFF_Nsi 2_4П 2" xfId="2031" xr:uid="{00000000-0005-0000-0000-000011010000}"/>
    <cellStyle name="_FFF_Nsi 2_4П 2 2" xfId="5802" xr:uid="{00000000-0005-0000-0000-000012010000}"/>
    <cellStyle name="_FFF_Nsi 2_4П 3" xfId="5801" xr:uid="{00000000-0005-0000-0000-000013010000}"/>
    <cellStyle name="_FFF_Nsi 3" xfId="2032" xr:uid="{00000000-0005-0000-0000-000014010000}"/>
    <cellStyle name="_FFF_Nsi 3 2" xfId="5803" xr:uid="{00000000-0005-0000-0000-000015010000}"/>
    <cellStyle name="_FFF_Nsi 4" xfId="3992" xr:uid="{00000000-0005-0000-0000-000016010000}"/>
    <cellStyle name="_FFF_Nsi 5" xfId="7506" xr:uid="{00000000-0005-0000-0000-000017010000}"/>
    <cellStyle name="_FFF_Nsi_1" xfId="55" xr:uid="{00000000-0005-0000-0000-000018010000}"/>
    <cellStyle name="_FFF_Nsi_1 2" xfId="56" xr:uid="{00000000-0005-0000-0000-000019010000}"/>
    <cellStyle name="_FFF_Nsi_1 2 2" xfId="2033" xr:uid="{00000000-0005-0000-0000-00001A010000}"/>
    <cellStyle name="_FFF_Nsi_1 2 2 2" xfId="5804" xr:uid="{00000000-0005-0000-0000-00001B010000}"/>
    <cellStyle name="_FFF_Nsi_1 2 3" xfId="2034" xr:uid="{00000000-0005-0000-0000-00001C010000}"/>
    <cellStyle name="_FFF_Nsi_1 2 3 2" xfId="5805" xr:uid="{00000000-0005-0000-0000-00001D010000}"/>
    <cellStyle name="_FFF_Nsi_1 2 4" xfId="3995" xr:uid="{00000000-0005-0000-0000-00001E010000}"/>
    <cellStyle name="_FFF_Nsi_1 2_4П" xfId="2035" xr:uid="{00000000-0005-0000-0000-00001F010000}"/>
    <cellStyle name="_FFF_Nsi_1 2_4П 2" xfId="2036" xr:uid="{00000000-0005-0000-0000-000020010000}"/>
    <cellStyle name="_FFF_Nsi_1 2_4П 2 2" xfId="5807" xr:uid="{00000000-0005-0000-0000-000021010000}"/>
    <cellStyle name="_FFF_Nsi_1 2_4П 3" xfId="5806" xr:uid="{00000000-0005-0000-0000-000022010000}"/>
    <cellStyle name="_FFF_Nsi_1 3" xfId="2037" xr:uid="{00000000-0005-0000-0000-000023010000}"/>
    <cellStyle name="_FFF_Nsi_1 3 2" xfId="5808" xr:uid="{00000000-0005-0000-0000-000024010000}"/>
    <cellStyle name="_FFF_Nsi_1 4" xfId="3994" xr:uid="{00000000-0005-0000-0000-000025010000}"/>
    <cellStyle name="_FFF_Nsi_1 5" xfId="7505" xr:uid="{00000000-0005-0000-0000-000026010000}"/>
    <cellStyle name="_FFF_Nsi_139" xfId="57" xr:uid="{00000000-0005-0000-0000-000027010000}"/>
    <cellStyle name="_FFF_Nsi_139 2" xfId="58" xr:uid="{00000000-0005-0000-0000-000028010000}"/>
    <cellStyle name="_FFF_Nsi_139 2 2" xfId="2038" xr:uid="{00000000-0005-0000-0000-000029010000}"/>
    <cellStyle name="_FFF_Nsi_139 2 2 2" xfId="5809" xr:uid="{00000000-0005-0000-0000-00002A010000}"/>
    <cellStyle name="_FFF_Nsi_139 2 3" xfId="2039" xr:uid="{00000000-0005-0000-0000-00002B010000}"/>
    <cellStyle name="_FFF_Nsi_139 2 3 2" xfId="5810" xr:uid="{00000000-0005-0000-0000-00002C010000}"/>
    <cellStyle name="_FFF_Nsi_139 2 4" xfId="3997" xr:uid="{00000000-0005-0000-0000-00002D010000}"/>
    <cellStyle name="_FFF_Nsi_139 2_4П" xfId="2040" xr:uid="{00000000-0005-0000-0000-00002E010000}"/>
    <cellStyle name="_FFF_Nsi_139 2_4П 2" xfId="2041" xr:uid="{00000000-0005-0000-0000-00002F010000}"/>
    <cellStyle name="_FFF_Nsi_139 2_4П 2 2" xfId="5812" xr:uid="{00000000-0005-0000-0000-000030010000}"/>
    <cellStyle name="_FFF_Nsi_139 2_4П 3" xfId="5811" xr:uid="{00000000-0005-0000-0000-000031010000}"/>
    <cellStyle name="_FFF_Nsi_139 3" xfId="2042" xr:uid="{00000000-0005-0000-0000-000032010000}"/>
    <cellStyle name="_FFF_Nsi_139 3 2" xfId="5813" xr:uid="{00000000-0005-0000-0000-000033010000}"/>
    <cellStyle name="_FFF_Nsi_139 4" xfId="3996" xr:uid="{00000000-0005-0000-0000-000034010000}"/>
    <cellStyle name="_FFF_Nsi_139 5" xfId="7504" xr:uid="{00000000-0005-0000-0000-000035010000}"/>
    <cellStyle name="_FFF_Nsi_140" xfId="59" xr:uid="{00000000-0005-0000-0000-000036010000}"/>
    <cellStyle name="_FFF_Nsi_140 2" xfId="60" xr:uid="{00000000-0005-0000-0000-000037010000}"/>
    <cellStyle name="_FFF_Nsi_140 2 2" xfId="2043" xr:uid="{00000000-0005-0000-0000-000038010000}"/>
    <cellStyle name="_FFF_Nsi_140 2 2 2" xfId="5814" xr:uid="{00000000-0005-0000-0000-000039010000}"/>
    <cellStyle name="_FFF_Nsi_140 2 3" xfId="2044" xr:uid="{00000000-0005-0000-0000-00003A010000}"/>
    <cellStyle name="_FFF_Nsi_140 2 3 2" xfId="5815" xr:uid="{00000000-0005-0000-0000-00003B010000}"/>
    <cellStyle name="_FFF_Nsi_140 2 4" xfId="3999" xr:uid="{00000000-0005-0000-0000-00003C010000}"/>
    <cellStyle name="_FFF_Nsi_140 2_4П" xfId="2045" xr:uid="{00000000-0005-0000-0000-00003D010000}"/>
    <cellStyle name="_FFF_Nsi_140 2_4П 2" xfId="2046" xr:uid="{00000000-0005-0000-0000-00003E010000}"/>
    <cellStyle name="_FFF_Nsi_140 2_4П 2 2" xfId="5817" xr:uid="{00000000-0005-0000-0000-00003F010000}"/>
    <cellStyle name="_FFF_Nsi_140 2_4П 3" xfId="5816" xr:uid="{00000000-0005-0000-0000-000040010000}"/>
    <cellStyle name="_FFF_Nsi_140 3" xfId="2047" xr:uid="{00000000-0005-0000-0000-000041010000}"/>
    <cellStyle name="_FFF_Nsi_140 3 2" xfId="5818" xr:uid="{00000000-0005-0000-0000-000042010000}"/>
    <cellStyle name="_FFF_Nsi_140 4" xfId="3998" xr:uid="{00000000-0005-0000-0000-000043010000}"/>
    <cellStyle name="_FFF_Nsi_140 5" xfId="7503" xr:uid="{00000000-0005-0000-0000-000044010000}"/>
    <cellStyle name="_FFF_Nsi_140(Зах)" xfId="61" xr:uid="{00000000-0005-0000-0000-000045010000}"/>
    <cellStyle name="_FFF_Nsi_140(Зах) 2" xfId="62" xr:uid="{00000000-0005-0000-0000-000046010000}"/>
    <cellStyle name="_FFF_Nsi_140(Зах) 2 2" xfId="2048" xr:uid="{00000000-0005-0000-0000-000047010000}"/>
    <cellStyle name="_FFF_Nsi_140(Зах) 2 2 2" xfId="5819" xr:uid="{00000000-0005-0000-0000-000048010000}"/>
    <cellStyle name="_FFF_Nsi_140(Зах) 2 3" xfId="2049" xr:uid="{00000000-0005-0000-0000-000049010000}"/>
    <cellStyle name="_FFF_Nsi_140(Зах) 2 3 2" xfId="5820" xr:uid="{00000000-0005-0000-0000-00004A010000}"/>
    <cellStyle name="_FFF_Nsi_140(Зах) 2 4" xfId="4001" xr:uid="{00000000-0005-0000-0000-00004B010000}"/>
    <cellStyle name="_FFF_Nsi_140(Зах) 2_4П" xfId="2050" xr:uid="{00000000-0005-0000-0000-00004C010000}"/>
    <cellStyle name="_FFF_Nsi_140(Зах) 2_4П 2" xfId="2051" xr:uid="{00000000-0005-0000-0000-00004D010000}"/>
    <cellStyle name="_FFF_Nsi_140(Зах) 2_4П 2 2" xfId="5822" xr:uid="{00000000-0005-0000-0000-00004E010000}"/>
    <cellStyle name="_FFF_Nsi_140(Зах) 2_4П 3" xfId="5821" xr:uid="{00000000-0005-0000-0000-00004F010000}"/>
    <cellStyle name="_FFF_Nsi_140(Зах) 3" xfId="2052" xr:uid="{00000000-0005-0000-0000-000050010000}"/>
    <cellStyle name="_FFF_Nsi_140(Зах) 3 2" xfId="5823" xr:uid="{00000000-0005-0000-0000-000051010000}"/>
    <cellStyle name="_FFF_Nsi_140(Зах) 4" xfId="4000" xr:uid="{00000000-0005-0000-0000-000052010000}"/>
    <cellStyle name="_FFF_Nsi_140(Зах) 5" xfId="7502" xr:uid="{00000000-0005-0000-0000-000053010000}"/>
    <cellStyle name="_FFF_Nsi_140_mod" xfId="63" xr:uid="{00000000-0005-0000-0000-000054010000}"/>
    <cellStyle name="_FFF_Nsi_140_mod 2" xfId="64" xr:uid="{00000000-0005-0000-0000-000055010000}"/>
    <cellStyle name="_FFF_Nsi_140_mod 2 2" xfId="2053" xr:uid="{00000000-0005-0000-0000-000056010000}"/>
    <cellStyle name="_FFF_Nsi_140_mod 2 2 2" xfId="5824" xr:uid="{00000000-0005-0000-0000-000057010000}"/>
    <cellStyle name="_FFF_Nsi_140_mod 2 3" xfId="2054" xr:uid="{00000000-0005-0000-0000-000058010000}"/>
    <cellStyle name="_FFF_Nsi_140_mod 2 3 2" xfId="5825" xr:uid="{00000000-0005-0000-0000-000059010000}"/>
    <cellStyle name="_FFF_Nsi_140_mod 2 4" xfId="4003" xr:uid="{00000000-0005-0000-0000-00005A010000}"/>
    <cellStyle name="_FFF_Nsi_140_mod 2_4П" xfId="2055" xr:uid="{00000000-0005-0000-0000-00005B010000}"/>
    <cellStyle name="_FFF_Nsi_140_mod 2_4П 2" xfId="2056" xr:uid="{00000000-0005-0000-0000-00005C010000}"/>
    <cellStyle name="_FFF_Nsi_140_mod 2_4П 2 2" xfId="5827" xr:uid="{00000000-0005-0000-0000-00005D010000}"/>
    <cellStyle name="_FFF_Nsi_140_mod 2_4П 3" xfId="5826" xr:uid="{00000000-0005-0000-0000-00005E010000}"/>
    <cellStyle name="_FFF_Nsi_140_mod 3" xfId="2057" xr:uid="{00000000-0005-0000-0000-00005F010000}"/>
    <cellStyle name="_FFF_Nsi_140_mod 3 2" xfId="5828" xr:uid="{00000000-0005-0000-0000-000060010000}"/>
    <cellStyle name="_FFF_Nsi_140_mod 4" xfId="4002" xr:uid="{00000000-0005-0000-0000-000061010000}"/>
    <cellStyle name="_FFF_Nsi_140_mod 5" xfId="7501" xr:uid="{00000000-0005-0000-0000-000062010000}"/>
    <cellStyle name="_FFF_Summary" xfId="65" xr:uid="{00000000-0005-0000-0000-000063010000}"/>
    <cellStyle name="_FFF_Summary 2" xfId="66" xr:uid="{00000000-0005-0000-0000-000064010000}"/>
    <cellStyle name="_FFF_Summary 2 2" xfId="2058" xr:uid="{00000000-0005-0000-0000-000065010000}"/>
    <cellStyle name="_FFF_Summary 2 2 2" xfId="5829" xr:uid="{00000000-0005-0000-0000-000066010000}"/>
    <cellStyle name="_FFF_Summary 2 3" xfId="2059" xr:uid="{00000000-0005-0000-0000-000067010000}"/>
    <cellStyle name="_FFF_Summary 2 3 2" xfId="5830" xr:uid="{00000000-0005-0000-0000-000068010000}"/>
    <cellStyle name="_FFF_Summary 2 4" xfId="4005" xr:uid="{00000000-0005-0000-0000-000069010000}"/>
    <cellStyle name="_FFF_Summary 2_4П" xfId="2060" xr:uid="{00000000-0005-0000-0000-00006A010000}"/>
    <cellStyle name="_FFF_Summary 2_4П 2" xfId="2061" xr:uid="{00000000-0005-0000-0000-00006B010000}"/>
    <cellStyle name="_FFF_Summary 2_4П 2 2" xfId="5832" xr:uid="{00000000-0005-0000-0000-00006C010000}"/>
    <cellStyle name="_FFF_Summary 2_4П 3" xfId="5831" xr:uid="{00000000-0005-0000-0000-00006D010000}"/>
    <cellStyle name="_FFF_Summary 3" xfId="2062" xr:uid="{00000000-0005-0000-0000-00006E010000}"/>
    <cellStyle name="_FFF_Summary 3 2" xfId="5833" xr:uid="{00000000-0005-0000-0000-00006F010000}"/>
    <cellStyle name="_FFF_Summary 4" xfId="4004" xr:uid="{00000000-0005-0000-0000-000070010000}"/>
    <cellStyle name="_FFF_Summary 5" xfId="7500" xr:uid="{00000000-0005-0000-0000-000071010000}"/>
    <cellStyle name="_FFF_Tax_form_1кв_3" xfId="67" xr:uid="{00000000-0005-0000-0000-000072010000}"/>
    <cellStyle name="_FFF_Tax_form_1кв_3 2" xfId="68" xr:uid="{00000000-0005-0000-0000-000073010000}"/>
    <cellStyle name="_FFF_Tax_form_1кв_3 2 2" xfId="2063" xr:uid="{00000000-0005-0000-0000-000074010000}"/>
    <cellStyle name="_FFF_Tax_form_1кв_3 2 2 2" xfId="5834" xr:uid="{00000000-0005-0000-0000-000075010000}"/>
    <cellStyle name="_FFF_Tax_form_1кв_3 2 3" xfId="2064" xr:uid="{00000000-0005-0000-0000-000076010000}"/>
    <cellStyle name="_FFF_Tax_form_1кв_3 2 3 2" xfId="5835" xr:uid="{00000000-0005-0000-0000-000077010000}"/>
    <cellStyle name="_FFF_Tax_form_1кв_3 2 4" xfId="4007" xr:uid="{00000000-0005-0000-0000-000078010000}"/>
    <cellStyle name="_FFF_Tax_form_1кв_3 2_4П" xfId="2065" xr:uid="{00000000-0005-0000-0000-000079010000}"/>
    <cellStyle name="_FFF_Tax_form_1кв_3 2_4П 2" xfId="2066" xr:uid="{00000000-0005-0000-0000-00007A010000}"/>
    <cellStyle name="_FFF_Tax_form_1кв_3 2_4П 2 2" xfId="5837" xr:uid="{00000000-0005-0000-0000-00007B010000}"/>
    <cellStyle name="_FFF_Tax_form_1кв_3 2_4П 3" xfId="5836" xr:uid="{00000000-0005-0000-0000-00007C010000}"/>
    <cellStyle name="_FFF_Tax_form_1кв_3 3" xfId="2067" xr:uid="{00000000-0005-0000-0000-00007D010000}"/>
    <cellStyle name="_FFF_Tax_form_1кв_3 3 2" xfId="5838" xr:uid="{00000000-0005-0000-0000-00007E010000}"/>
    <cellStyle name="_FFF_Tax_form_1кв_3 4" xfId="4006" xr:uid="{00000000-0005-0000-0000-00007F010000}"/>
    <cellStyle name="_FFF_Tax_form_1кв_3 5" xfId="7499" xr:uid="{00000000-0005-0000-0000-000080010000}"/>
    <cellStyle name="_FFF_БКЭ" xfId="69" xr:uid="{00000000-0005-0000-0000-000081010000}"/>
    <cellStyle name="_FFF_БКЭ 2" xfId="70" xr:uid="{00000000-0005-0000-0000-000082010000}"/>
    <cellStyle name="_FFF_БКЭ 2 2" xfId="2068" xr:uid="{00000000-0005-0000-0000-000083010000}"/>
    <cellStyle name="_FFF_БКЭ 2 2 2" xfId="5839" xr:uid="{00000000-0005-0000-0000-000084010000}"/>
    <cellStyle name="_FFF_БКЭ 2 3" xfId="2069" xr:uid="{00000000-0005-0000-0000-000085010000}"/>
    <cellStyle name="_FFF_БКЭ 2 3 2" xfId="5840" xr:uid="{00000000-0005-0000-0000-000086010000}"/>
    <cellStyle name="_FFF_БКЭ 2 4" xfId="4009" xr:uid="{00000000-0005-0000-0000-000087010000}"/>
    <cellStyle name="_FFF_БКЭ 2_4П" xfId="2070" xr:uid="{00000000-0005-0000-0000-000088010000}"/>
    <cellStyle name="_FFF_БКЭ 2_4П 2" xfId="2071" xr:uid="{00000000-0005-0000-0000-000089010000}"/>
    <cellStyle name="_FFF_БКЭ 2_4П 2 2" xfId="5842" xr:uid="{00000000-0005-0000-0000-00008A010000}"/>
    <cellStyle name="_FFF_БКЭ 2_4П 3" xfId="5841" xr:uid="{00000000-0005-0000-0000-00008B010000}"/>
    <cellStyle name="_FFF_БКЭ 3" xfId="2072" xr:uid="{00000000-0005-0000-0000-00008C010000}"/>
    <cellStyle name="_FFF_БКЭ 3 2" xfId="5843" xr:uid="{00000000-0005-0000-0000-00008D010000}"/>
    <cellStyle name="_FFF_БКЭ 4" xfId="4008" xr:uid="{00000000-0005-0000-0000-00008E010000}"/>
    <cellStyle name="_FFF_БКЭ 5" xfId="7498" xr:uid="{00000000-0005-0000-0000-00008F010000}"/>
    <cellStyle name="_Final_Book_010301" xfId="71" xr:uid="{00000000-0005-0000-0000-000090010000}"/>
    <cellStyle name="_Final_Book_010301 2" xfId="72" xr:uid="{00000000-0005-0000-0000-000091010000}"/>
    <cellStyle name="_Final_Book_010301 2 2" xfId="2073" xr:uid="{00000000-0005-0000-0000-000092010000}"/>
    <cellStyle name="_Final_Book_010301 2 2 2" xfId="5844" xr:uid="{00000000-0005-0000-0000-000093010000}"/>
    <cellStyle name="_Final_Book_010301 2 3" xfId="2074" xr:uid="{00000000-0005-0000-0000-000094010000}"/>
    <cellStyle name="_Final_Book_010301 2 3 2" xfId="5845" xr:uid="{00000000-0005-0000-0000-000095010000}"/>
    <cellStyle name="_Final_Book_010301 2 4" xfId="4011" xr:uid="{00000000-0005-0000-0000-000096010000}"/>
    <cellStyle name="_Final_Book_010301 2_4П" xfId="2075" xr:uid="{00000000-0005-0000-0000-000097010000}"/>
    <cellStyle name="_Final_Book_010301 2_4П 2" xfId="2076" xr:uid="{00000000-0005-0000-0000-000098010000}"/>
    <cellStyle name="_Final_Book_010301 2_4П 2 2" xfId="5847" xr:uid="{00000000-0005-0000-0000-000099010000}"/>
    <cellStyle name="_Final_Book_010301 2_4П 3" xfId="5846" xr:uid="{00000000-0005-0000-0000-00009A010000}"/>
    <cellStyle name="_Final_Book_010301 3" xfId="2077" xr:uid="{00000000-0005-0000-0000-00009B010000}"/>
    <cellStyle name="_Final_Book_010301 3 2" xfId="5848" xr:uid="{00000000-0005-0000-0000-00009C010000}"/>
    <cellStyle name="_Final_Book_010301 4" xfId="4010" xr:uid="{00000000-0005-0000-0000-00009D010000}"/>
    <cellStyle name="_Final_Book_010301 5" xfId="7497" xr:uid="{00000000-0005-0000-0000-00009E010000}"/>
    <cellStyle name="_Final_Book_010301_New Form10_2" xfId="73" xr:uid="{00000000-0005-0000-0000-00009F010000}"/>
    <cellStyle name="_Final_Book_010301_New Form10_2 2" xfId="74" xr:uid="{00000000-0005-0000-0000-0000A0010000}"/>
    <cellStyle name="_Final_Book_010301_New Form10_2 2 2" xfId="2078" xr:uid="{00000000-0005-0000-0000-0000A1010000}"/>
    <cellStyle name="_Final_Book_010301_New Form10_2 2 2 2" xfId="5849" xr:uid="{00000000-0005-0000-0000-0000A2010000}"/>
    <cellStyle name="_Final_Book_010301_New Form10_2 2 3" xfId="2079" xr:uid="{00000000-0005-0000-0000-0000A3010000}"/>
    <cellStyle name="_Final_Book_010301_New Form10_2 2 3 2" xfId="5850" xr:uid="{00000000-0005-0000-0000-0000A4010000}"/>
    <cellStyle name="_Final_Book_010301_New Form10_2 2 4" xfId="4013" xr:uid="{00000000-0005-0000-0000-0000A5010000}"/>
    <cellStyle name="_Final_Book_010301_New Form10_2 2_4П" xfId="2080" xr:uid="{00000000-0005-0000-0000-0000A6010000}"/>
    <cellStyle name="_Final_Book_010301_New Form10_2 2_4П 2" xfId="2081" xr:uid="{00000000-0005-0000-0000-0000A7010000}"/>
    <cellStyle name="_Final_Book_010301_New Form10_2 2_4П 2 2" xfId="5852" xr:uid="{00000000-0005-0000-0000-0000A8010000}"/>
    <cellStyle name="_Final_Book_010301_New Form10_2 2_4П 3" xfId="5851" xr:uid="{00000000-0005-0000-0000-0000A9010000}"/>
    <cellStyle name="_Final_Book_010301_New Form10_2 3" xfId="2082" xr:uid="{00000000-0005-0000-0000-0000AA010000}"/>
    <cellStyle name="_Final_Book_010301_New Form10_2 3 2" xfId="5853" xr:uid="{00000000-0005-0000-0000-0000AB010000}"/>
    <cellStyle name="_Final_Book_010301_New Form10_2 4" xfId="4012" xr:uid="{00000000-0005-0000-0000-0000AC010000}"/>
    <cellStyle name="_Final_Book_010301_New Form10_2 5" xfId="5693" xr:uid="{00000000-0005-0000-0000-0000AD010000}"/>
    <cellStyle name="_Final_Book_010301_Nsi" xfId="75" xr:uid="{00000000-0005-0000-0000-0000AE010000}"/>
    <cellStyle name="_Final_Book_010301_Nsi 2" xfId="76" xr:uid="{00000000-0005-0000-0000-0000AF010000}"/>
    <cellStyle name="_Final_Book_010301_Nsi 2 2" xfId="2083" xr:uid="{00000000-0005-0000-0000-0000B0010000}"/>
    <cellStyle name="_Final_Book_010301_Nsi 2 2 2" xfId="5854" xr:uid="{00000000-0005-0000-0000-0000B1010000}"/>
    <cellStyle name="_Final_Book_010301_Nsi 2 3" xfId="2084" xr:uid="{00000000-0005-0000-0000-0000B2010000}"/>
    <cellStyle name="_Final_Book_010301_Nsi 2 3 2" xfId="5855" xr:uid="{00000000-0005-0000-0000-0000B3010000}"/>
    <cellStyle name="_Final_Book_010301_Nsi 2 4" xfId="4015" xr:uid="{00000000-0005-0000-0000-0000B4010000}"/>
    <cellStyle name="_Final_Book_010301_Nsi 2_4П" xfId="2085" xr:uid="{00000000-0005-0000-0000-0000B5010000}"/>
    <cellStyle name="_Final_Book_010301_Nsi 2_4П 2" xfId="2086" xr:uid="{00000000-0005-0000-0000-0000B6010000}"/>
    <cellStyle name="_Final_Book_010301_Nsi 2_4П 2 2" xfId="5857" xr:uid="{00000000-0005-0000-0000-0000B7010000}"/>
    <cellStyle name="_Final_Book_010301_Nsi 2_4П 3" xfId="5856" xr:uid="{00000000-0005-0000-0000-0000B8010000}"/>
    <cellStyle name="_Final_Book_010301_Nsi 3" xfId="2087" xr:uid="{00000000-0005-0000-0000-0000B9010000}"/>
    <cellStyle name="_Final_Book_010301_Nsi 3 2" xfId="5858" xr:uid="{00000000-0005-0000-0000-0000BA010000}"/>
    <cellStyle name="_Final_Book_010301_Nsi 4" xfId="4014" xr:uid="{00000000-0005-0000-0000-0000BB010000}"/>
    <cellStyle name="_Final_Book_010301_Nsi 5" xfId="5692" xr:uid="{00000000-0005-0000-0000-0000BC010000}"/>
    <cellStyle name="_Final_Book_010301_Nsi_1" xfId="77" xr:uid="{00000000-0005-0000-0000-0000BD010000}"/>
    <cellStyle name="_Final_Book_010301_Nsi_1 2" xfId="78" xr:uid="{00000000-0005-0000-0000-0000BE010000}"/>
    <cellStyle name="_Final_Book_010301_Nsi_1 2 2" xfId="2088" xr:uid="{00000000-0005-0000-0000-0000BF010000}"/>
    <cellStyle name="_Final_Book_010301_Nsi_1 2 2 2" xfId="5859" xr:uid="{00000000-0005-0000-0000-0000C0010000}"/>
    <cellStyle name="_Final_Book_010301_Nsi_1 2 3" xfId="2089" xr:uid="{00000000-0005-0000-0000-0000C1010000}"/>
    <cellStyle name="_Final_Book_010301_Nsi_1 2 3 2" xfId="5860" xr:uid="{00000000-0005-0000-0000-0000C2010000}"/>
    <cellStyle name="_Final_Book_010301_Nsi_1 2 4" xfId="4017" xr:uid="{00000000-0005-0000-0000-0000C3010000}"/>
    <cellStyle name="_Final_Book_010301_Nsi_1 2_4П" xfId="2090" xr:uid="{00000000-0005-0000-0000-0000C4010000}"/>
    <cellStyle name="_Final_Book_010301_Nsi_1 2_4П 2" xfId="2091" xr:uid="{00000000-0005-0000-0000-0000C5010000}"/>
    <cellStyle name="_Final_Book_010301_Nsi_1 2_4П 2 2" xfId="5862" xr:uid="{00000000-0005-0000-0000-0000C6010000}"/>
    <cellStyle name="_Final_Book_010301_Nsi_1 2_4П 3" xfId="5861" xr:uid="{00000000-0005-0000-0000-0000C7010000}"/>
    <cellStyle name="_Final_Book_010301_Nsi_1 3" xfId="2092" xr:uid="{00000000-0005-0000-0000-0000C8010000}"/>
    <cellStyle name="_Final_Book_010301_Nsi_1 3 2" xfId="5863" xr:uid="{00000000-0005-0000-0000-0000C9010000}"/>
    <cellStyle name="_Final_Book_010301_Nsi_1 4" xfId="4016" xr:uid="{00000000-0005-0000-0000-0000CA010000}"/>
    <cellStyle name="_Final_Book_010301_Nsi_1 5" xfId="5691" xr:uid="{00000000-0005-0000-0000-0000CB010000}"/>
    <cellStyle name="_Final_Book_010301_Nsi_139" xfId="79" xr:uid="{00000000-0005-0000-0000-0000CC010000}"/>
    <cellStyle name="_Final_Book_010301_Nsi_139 2" xfId="80" xr:uid="{00000000-0005-0000-0000-0000CD010000}"/>
    <cellStyle name="_Final_Book_010301_Nsi_139 2 2" xfId="2093" xr:uid="{00000000-0005-0000-0000-0000CE010000}"/>
    <cellStyle name="_Final_Book_010301_Nsi_139 2 2 2" xfId="5864" xr:uid="{00000000-0005-0000-0000-0000CF010000}"/>
    <cellStyle name="_Final_Book_010301_Nsi_139 2 3" xfId="2094" xr:uid="{00000000-0005-0000-0000-0000D0010000}"/>
    <cellStyle name="_Final_Book_010301_Nsi_139 2 3 2" xfId="5865" xr:uid="{00000000-0005-0000-0000-0000D1010000}"/>
    <cellStyle name="_Final_Book_010301_Nsi_139 2 4" xfId="4019" xr:uid="{00000000-0005-0000-0000-0000D2010000}"/>
    <cellStyle name="_Final_Book_010301_Nsi_139 2_4П" xfId="2095" xr:uid="{00000000-0005-0000-0000-0000D3010000}"/>
    <cellStyle name="_Final_Book_010301_Nsi_139 2_4П 2" xfId="2096" xr:uid="{00000000-0005-0000-0000-0000D4010000}"/>
    <cellStyle name="_Final_Book_010301_Nsi_139 2_4П 2 2" xfId="5867" xr:uid="{00000000-0005-0000-0000-0000D5010000}"/>
    <cellStyle name="_Final_Book_010301_Nsi_139 2_4П 3" xfId="5866" xr:uid="{00000000-0005-0000-0000-0000D6010000}"/>
    <cellStyle name="_Final_Book_010301_Nsi_139 3" xfId="2097" xr:uid="{00000000-0005-0000-0000-0000D7010000}"/>
    <cellStyle name="_Final_Book_010301_Nsi_139 3 2" xfId="5868" xr:uid="{00000000-0005-0000-0000-0000D8010000}"/>
    <cellStyle name="_Final_Book_010301_Nsi_139 4" xfId="4018" xr:uid="{00000000-0005-0000-0000-0000D9010000}"/>
    <cellStyle name="_Final_Book_010301_Nsi_139 5" xfId="5690" xr:uid="{00000000-0005-0000-0000-0000DA010000}"/>
    <cellStyle name="_Final_Book_010301_Nsi_140" xfId="81" xr:uid="{00000000-0005-0000-0000-0000DB010000}"/>
    <cellStyle name="_Final_Book_010301_Nsi_140 2" xfId="82" xr:uid="{00000000-0005-0000-0000-0000DC010000}"/>
    <cellStyle name="_Final_Book_010301_Nsi_140 2 2" xfId="2098" xr:uid="{00000000-0005-0000-0000-0000DD010000}"/>
    <cellStyle name="_Final_Book_010301_Nsi_140 2 2 2" xfId="5869" xr:uid="{00000000-0005-0000-0000-0000DE010000}"/>
    <cellStyle name="_Final_Book_010301_Nsi_140 2 3" xfId="2099" xr:uid="{00000000-0005-0000-0000-0000DF010000}"/>
    <cellStyle name="_Final_Book_010301_Nsi_140 2 3 2" xfId="5870" xr:uid="{00000000-0005-0000-0000-0000E0010000}"/>
    <cellStyle name="_Final_Book_010301_Nsi_140 2 4" xfId="4021" xr:uid="{00000000-0005-0000-0000-0000E1010000}"/>
    <cellStyle name="_Final_Book_010301_Nsi_140 2_4П" xfId="2100" xr:uid="{00000000-0005-0000-0000-0000E2010000}"/>
    <cellStyle name="_Final_Book_010301_Nsi_140 2_4П 2" xfId="2101" xr:uid="{00000000-0005-0000-0000-0000E3010000}"/>
    <cellStyle name="_Final_Book_010301_Nsi_140 2_4П 2 2" xfId="5872" xr:uid="{00000000-0005-0000-0000-0000E4010000}"/>
    <cellStyle name="_Final_Book_010301_Nsi_140 2_4П 3" xfId="5871" xr:uid="{00000000-0005-0000-0000-0000E5010000}"/>
    <cellStyle name="_Final_Book_010301_Nsi_140 3" xfId="2102" xr:uid="{00000000-0005-0000-0000-0000E6010000}"/>
    <cellStyle name="_Final_Book_010301_Nsi_140 3 2" xfId="5873" xr:uid="{00000000-0005-0000-0000-0000E7010000}"/>
    <cellStyle name="_Final_Book_010301_Nsi_140 4" xfId="4020" xr:uid="{00000000-0005-0000-0000-0000E8010000}"/>
    <cellStyle name="_Final_Book_010301_Nsi_140 5" xfId="7496" xr:uid="{00000000-0005-0000-0000-0000E9010000}"/>
    <cellStyle name="_Final_Book_010301_Nsi_140(Зах)" xfId="83" xr:uid="{00000000-0005-0000-0000-0000EA010000}"/>
    <cellStyle name="_Final_Book_010301_Nsi_140(Зах) 2" xfId="84" xr:uid="{00000000-0005-0000-0000-0000EB010000}"/>
    <cellStyle name="_Final_Book_010301_Nsi_140(Зах) 2 2" xfId="2103" xr:uid="{00000000-0005-0000-0000-0000EC010000}"/>
    <cellStyle name="_Final_Book_010301_Nsi_140(Зах) 2 2 2" xfId="5874" xr:uid="{00000000-0005-0000-0000-0000ED010000}"/>
    <cellStyle name="_Final_Book_010301_Nsi_140(Зах) 2 3" xfId="2104" xr:uid="{00000000-0005-0000-0000-0000EE010000}"/>
    <cellStyle name="_Final_Book_010301_Nsi_140(Зах) 2 3 2" xfId="5875" xr:uid="{00000000-0005-0000-0000-0000EF010000}"/>
    <cellStyle name="_Final_Book_010301_Nsi_140(Зах) 2 4" xfId="4023" xr:uid="{00000000-0005-0000-0000-0000F0010000}"/>
    <cellStyle name="_Final_Book_010301_Nsi_140(Зах) 2_4П" xfId="2105" xr:uid="{00000000-0005-0000-0000-0000F1010000}"/>
    <cellStyle name="_Final_Book_010301_Nsi_140(Зах) 2_4П 2" xfId="2106" xr:uid="{00000000-0005-0000-0000-0000F2010000}"/>
    <cellStyle name="_Final_Book_010301_Nsi_140(Зах) 2_4П 2 2" xfId="5877" xr:uid="{00000000-0005-0000-0000-0000F3010000}"/>
    <cellStyle name="_Final_Book_010301_Nsi_140(Зах) 2_4П 3" xfId="5876" xr:uid="{00000000-0005-0000-0000-0000F4010000}"/>
    <cellStyle name="_Final_Book_010301_Nsi_140(Зах) 3" xfId="2107" xr:uid="{00000000-0005-0000-0000-0000F5010000}"/>
    <cellStyle name="_Final_Book_010301_Nsi_140(Зах) 3 2" xfId="5878" xr:uid="{00000000-0005-0000-0000-0000F6010000}"/>
    <cellStyle name="_Final_Book_010301_Nsi_140(Зах) 4" xfId="4022" xr:uid="{00000000-0005-0000-0000-0000F7010000}"/>
    <cellStyle name="_Final_Book_010301_Nsi_140(Зах) 5" xfId="5689" xr:uid="{00000000-0005-0000-0000-0000F8010000}"/>
    <cellStyle name="_Final_Book_010301_Nsi_140_mod" xfId="85" xr:uid="{00000000-0005-0000-0000-0000F9010000}"/>
    <cellStyle name="_Final_Book_010301_Nsi_140_mod 2" xfId="86" xr:uid="{00000000-0005-0000-0000-0000FA010000}"/>
    <cellStyle name="_Final_Book_010301_Nsi_140_mod 2 2" xfId="2108" xr:uid="{00000000-0005-0000-0000-0000FB010000}"/>
    <cellStyle name="_Final_Book_010301_Nsi_140_mod 2 2 2" xfId="5879" xr:uid="{00000000-0005-0000-0000-0000FC010000}"/>
    <cellStyle name="_Final_Book_010301_Nsi_140_mod 2 3" xfId="2109" xr:uid="{00000000-0005-0000-0000-0000FD010000}"/>
    <cellStyle name="_Final_Book_010301_Nsi_140_mod 2 3 2" xfId="5880" xr:uid="{00000000-0005-0000-0000-0000FE010000}"/>
    <cellStyle name="_Final_Book_010301_Nsi_140_mod 2 4" xfId="4025" xr:uid="{00000000-0005-0000-0000-0000FF010000}"/>
    <cellStyle name="_Final_Book_010301_Nsi_140_mod 2_4П" xfId="2110" xr:uid="{00000000-0005-0000-0000-000000020000}"/>
    <cellStyle name="_Final_Book_010301_Nsi_140_mod 2_4П 2" xfId="2111" xr:uid="{00000000-0005-0000-0000-000001020000}"/>
    <cellStyle name="_Final_Book_010301_Nsi_140_mod 2_4П 2 2" xfId="5882" xr:uid="{00000000-0005-0000-0000-000002020000}"/>
    <cellStyle name="_Final_Book_010301_Nsi_140_mod 2_4П 3" xfId="5881" xr:uid="{00000000-0005-0000-0000-000003020000}"/>
    <cellStyle name="_Final_Book_010301_Nsi_140_mod 3" xfId="2112" xr:uid="{00000000-0005-0000-0000-000004020000}"/>
    <cellStyle name="_Final_Book_010301_Nsi_140_mod 3 2" xfId="5883" xr:uid="{00000000-0005-0000-0000-000005020000}"/>
    <cellStyle name="_Final_Book_010301_Nsi_140_mod 4" xfId="4024" xr:uid="{00000000-0005-0000-0000-000006020000}"/>
    <cellStyle name="_Final_Book_010301_Nsi_140_mod 5" xfId="5688" xr:uid="{00000000-0005-0000-0000-000007020000}"/>
    <cellStyle name="_Final_Book_010301_Summary" xfId="87" xr:uid="{00000000-0005-0000-0000-000008020000}"/>
    <cellStyle name="_Final_Book_010301_Summary 2" xfId="88" xr:uid="{00000000-0005-0000-0000-000009020000}"/>
    <cellStyle name="_Final_Book_010301_Summary 2 2" xfId="2113" xr:uid="{00000000-0005-0000-0000-00000A020000}"/>
    <cellStyle name="_Final_Book_010301_Summary 2 2 2" xfId="5884" xr:uid="{00000000-0005-0000-0000-00000B020000}"/>
    <cellStyle name="_Final_Book_010301_Summary 2 3" xfId="2114" xr:uid="{00000000-0005-0000-0000-00000C020000}"/>
    <cellStyle name="_Final_Book_010301_Summary 2 3 2" xfId="5885" xr:uid="{00000000-0005-0000-0000-00000D020000}"/>
    <cellStyle name="_Final_Book_010301_Summary 2 4" xfId="4027" xr:uid="{00000000-0005-0000-0000-00000E020000}"/>
    <cellStyle name="_Final_Book_010301_Summary 2_4П" xfId="2115" xr:uid="{00000000-0005-0000-0000-00000F020000}"/>
    <cellStyle name="_Final_Book_010301_Summary 2_4П 2" xfId="2116" xr:uid="{00000000-0005-0000-0000-000010020000}"/>
    <cellStyle name="_Final_Book_010301_Summary 2_4П 2 2" xfId="5887" xr:uid="{00000000-0005-0000-0000-000011020000}"/>
    <cellStyle name="_Final_Book_010301_Summary 2_4П 3" xfId="5886" xr:uid="{00000000-0005-0000-0000-000012020000}"/>
    <cellStyle name="_Final_Book_010301_Summary 3" xfId="2117" xr:uid="{00000000-0005-0000-0000-000013020000}"/>
    <cellStyle name="_Final_Book_010301_Summary 3 2" xfId="5888" xr:uid="{00000000-0005-0000-0000-000014020000}"/>
    <cellStyle name="_Final_Book_010301_Summary 4" xfId="4026" xr:uid="{00000000-0005-0000-0000-000015020000}"/>
    <cellStyle name="_Final_Book_010301_Summary 5" xfId="5687" xr:uid="{00000000-0005-0000-0000-000016020000}"/>
    <cellStyle name="_Final_Book_010301_Tax_form_1кв_3" xfId="89" xr:uid="{00000000-0005-0000-0000-000017020000}"/>
    <cellStyle name="_Final_Book_010301_Tax_form_1кв_3 2" xfId="90" xr:uid="{00000000-0005-0000-0000-000018020000}"/>
    <cellStyle name="_Final_Book_010301_Tax_form_1кв_3 2 2" xfId="2118" xr:uid="{00000000-0005-0000-0000-000019020000}"/>
    <cellStyle name="_Final_Book_010301_Tax_form_1кв_3 2 2 2" xfId="5889" xr:uid="{00000000-0005-0000-0000-00001A020000}"/>
    <cellStyle name="_Final_Book_010301_Tax_form_1кв_3 2 3" xfId="2119" xr:uid="{00000000-0005-0000-0000-00001B020000}"/>
    <cellStyle name="_Final_Book_010301_Tax_form_1кв_3 2 3 2" xfId="5890" xr:uid="{00000000-0005-0000-0000-00001C020000}"/>
    <cellStyle name="_Final_Book_010301_Tax_form_1кв_3 2 4" xfId="4029" xr:uid="{00000000-0005-0000-0000-00001D020000}"/>
    <cellStyle name="_Final_Book_010301_Tax_form_1кв_3 2_4П" xfId="2120" xr:uid="{00000000-0005-0000-0000-00001E020000}"/>
    <cellStyle name="_Final_Book_010301_Tax_form_1кв_3 2_4П 2" xfId="2121" xr:uid="{00000000-0005-0000-0000-00001F020000}"/>
    <cellStyle name="_Final_Book_010301_Tax_form_1кв_3 2_4П 2 2" xfId="5892" xr:uid="{00000000-0005-0000-0000-000020020000}"/>
    <cellStyle name="_Final_Book_010301_Tax_form_1кв_3 2_4П 3" xfId="5891" xr:uid="{00000000-0005-0000-0000-000021020000}"/>
    <cellStyle name="_Final_Book_010301_Tax_form_1кв_3 3" xfId="2122" xr:uid="{00000000-0005-0000-0000-000022020000}"/>
    <cellStyle name="_Final_Book_010301_Tax_form_1кв_3 3 2" xfId="5893" xr:uid="{00000000-0005-0000-0000-000023020000}"/>
    <cellStyle name="_Final_Book_010301_Tax_form_1кв_3 4" xfId="4028" xr:uid="{00000000-0005-0000-0000-000024020000}"/>
    <cellStyle name="_Final_Book_010301_Tax_form_1кв_3 5" xfId="7495" xr:uid="{00000000-0005-0000-0000-000025020000}"/>
    <cellStyle name="_Final_Book_010301_БКЭ" xfId="91" xr:uid="{00000000-0005-0000-0000-000026020000}"/>
    <cellStyle name="_Final_Book_010301_БКЭ 2" xfId="92" xr:uid="{00000000-0005-0000-0000-000027020000}"/>
    <cellStyle name="_Final_Book_010301_БКЭ 2 2" xfId="2123" xr:uid="{00000000-0005-0000-0000-000028020000}"/>
    <cellStyle name="_Final_Book_010301_БКЭ 2 2 2" xfId="5894" xr:uid="{00000000-0005-0000-0000-000029020000}"/>
    <cellStyle name="_Final_Book_010301_БКЭ 2 3" xfId="2124" xr:uid="{00000000-0005-0000-0000-00002A020000}"/>
    <cellStyle name="_Final_Book_010301_БКЭ 2 3 2" xfId="5895" xr:uid="{00000000-0005-0000-0000-00002B020000}"/>
    <cellStyle name="_Final_Book_010301_БКЭ 2 4" xfId="4031" xr:uid="{00000000-0005-0000-0000-00002C020000}"/>
    <cellStyle name="_Final_Book_010301_БКЭ 2_4П" xfId="2125" xr:uid="{00000000-0005-0000-0000-00002D020000}"/>
    <cellStyle name="_Final_Book_010301_БКЭ 2_4П 2" xfId="2126" xr:uid="{00000000-0005-0000-0000-00002E020000}"/>
    <cellStyle name="_Final_Book_010301_БКЭ 2_4П 2 2" xfId="5897" xr:uid="{00000000-0005-0000-0000-00002F020000}"/>
    <cellStyle name="_Final_Book_010301_БКЭ 2_4П 3" xfId="5896" xr:uid="{00000000-0005-0000-0000-000030020000}"/>
    <cellStyle name="_Final_Book_010301_БКЭ 3" xfId="2127" xr:uid="{00000000-0005-0000-0000-000031020000}"/>
    <cellStyle name="_Final_Book_010301_БКЭ 3 2" xfId="5898" xr:uid="{00000000-0005-0000-0000-000032020000}"/>
    <cellStyle name="_Final_Book_010301_БКЭ 4" xfId="4030" xr:uid="{00000000-0005-0000-0000-000033020000}"/>
    <cellStyle name="_Final_Book_010301_БКЭ 5" xfId="7494" xr:uid="{00000000-0005-0000-0000-000034020000}"/>
    <cellStyle name="_Forms RAS_v3_29122008_PV" xfId="2128" xr:uid="{00000000-0005-0000-0000-000035020000}"/>
    <cellStyle name="_Forms RAS_v3_29122008_PV 2" xfId="5899" xr:uid="{00000000-0005-0000-0000-000036020000}"/>
    <cellStyle name="_Forms RAS_v4_16.01.2009" xfId="2129" xr:uid="{00000000-0005-0000-0000-000037020000}"/>
    <cellStyle name="_Forms RAS_v4_16.01.2009 2" xfId="5900" xr:uid="{00000000-0005-0000-0000-000038020000}"/>
    <cellStyle name="_Forms RAS_v7_17.02.2009" xfId="2130" xr:uid="{00000000-0005-0000-0000-000039020000}"/>
    <cellStyle name="_Forms RAS_v7_17.02.2009 2" xfId="5901" xr:uid="{00000000-0005-0000-0000-00003A020000}"/>
    <cellStyle name="_FS forms_RAS_GPN" xfId="2131" xr:uid="{00000000-0005-0000-0000-00003B020000}"/>
    <cellStyle name="_FS forms_RAS_GPN 2" xfId="5902" xr:uid="{00000000-0005-0000-0000-00003C020000}"/>
    <cellStyle name="_FS_FS&amp;Notes RAS_GPN_08.12.08._AE_v2" xfId="2132" xr:uid="{00000000-0005-0000-0000-00003D020000}"/>
    <cellStyle name="_FS_FS&amp;Notes RAS_GPN_08.12.08._AE_v2 2" xfId="5903" xr:uid="{00000000-0005-0000-0000-00003E020000}"/>
    <cellStyle name="_Inv WAC(COGS)_USD" xfId="2133" xr:uid="{00000000-0005-0000-0000-00003F020000}"/>
    <cellStyle name="_Inv WAC(COGS)_USD 2" xfId="5904" xr:uid="{00000000-0005-0000-0000-000040020000}"/>
    <cellStyle name="_KAP NAK_06_reporting table_rus_28.09" xfId="2134" xr:uid="{00000000-0005-0000-0000-000041020000}"/>
    <cellStyle name="_KAP NAK_06_reporting table_rus_28.09 2" xfId="5905" xr:uid="{00000000-0005-0000-0000-000042020000}"/>
    <cellStyle name="_KEGOC" xfId="93" xr:uid="{00000000-0005-0000-0000-000043020000}"/>
    <cellStyle name="_KEGOC 2" xfId="2135" xr:uid="{00000000-0005-0000-0000-000044020000}"/>
    <cellStyle name="_KEGOC 2 2" xfId="5906" xr:uid="{00000000-0005-0000-0000-000045020000}"/>
    <cellStyle name="_KEGOC 3" xfId="4032" xr:uid="{00000000-0005-0000-0000-000046020000}"/>
    <cellStyle name="_KTG_06_2007" xfId="94" xr:uid="{00000000-0005-0000-0000-000047020000}"/>
    <cellStyle name="_KTG_06_2007 2" xfId="95" xr:uid="{00000000-0005-0000-0000-000048020000}"/>
    <cellStyle name="_KTG_06_2007 2 2" xfId="2136" xr:uid="{00000000-0005-0000-0000-000049020000}"/>
    <cellStyle name="_KTG_06_2007 2 2 2" xfId="5907" xr:uid="{00000000-0005-0000-0000-00004A020000}"/>
    <cellStyle name="_KTG_06_2007 2 3" xfId="2137" xr:uid="{00000000-0005-0000-0000-00004B020000}"/>
    <cellStyle name="_KTG_06_2007 2 3 2" xfId="5908" xr:uid="{00000000-0005-0000-0000-00004C020000}"/>
    <cellStyle name="_KTG_06_2007 2 4" xfId="4034" xr:uid="{00000000-0005-0000-0000-00004D020000}"/>
    <cellStyle name="_KTG_06_2007 2_4П" xfId="2138" xr:uid="{00000000-0005-0000-0000-00004E020000}"/>
    <cellStyle name="_KTG_06_2007 2_4П 2" xfId="2139" xr:uid="{00000000-0005-0000-0000-00004F020000}"/>
    <cellStyle name="_KTG_06_2007 2_4П 2 2" xfId="5910" xr:uid="{00000000-0005-0000-0000-000050020000}"/>
    <cellStyle name="_KTG_06_2007 2_4П 3" xfId="5909" xr:uid="{00000000-0005-0000-0000-000051020000}"/>
    <cellStyle name="_KTG_06_2007 3" xfId="2140" xr:uid="{00000000-0005-0000-0000-000052020000}"/>
    <cellStyle name="_KTG_06_2007 3 2" xfId="5911" xr:uid="{00000000-0005-0000-0000-000053020000}"/>
    <cellStyle name="_KTG_06_2007 4" xfId="4033" xr:uid="{00000000-0005-0000-0000-000054020000}"/>
    <cellStyle name="_KTG_06_2007 5" xfId="5686" xr:uid="{00000000-0005-0000-0000-000055020000}"/>
    <cellStyle name="_KTG_06_2007_4П" xfId="2141" xr:uid="{00000000-0005-0000-0000-000056020000}"/>
    <cellStyle name="_KTG_06_2007_4П 2" xfId="2142" xr:uid="{00000000-0005-0000-0000-000057020000}"/>
    <cellStyle name="_KTG_06_2007_4П 2 2" xfId="5913" xr:uid="{00000000-0005-0000-0000-000058020000}"/>
    <cellStyle name="_KTG_06_2007_4П 3" xfId="5912" xr:uid="{00000000-0005-0000-0000-000059020000}"/>
    <cellStyle name="_KTG_07_2007" xfId="96" xr:uid="{00000000-0005-0000-0000-00005A020000}"/>
    <cellStyle name="_KTG_07_2007 2" xfId="2143" xr:uid="{00000000-0005-0000-0000-00005B020000}"/>
    <cellStyle name="_KTG_07_2007 2 2" xfId="5914" xr:uid="{00000000-0005-0000-0000-00005C020000}"/>
    <cellStyle name="_KTG_07_2007 3" xfId="4035" xr:uid="{00000000-0005-0000-0000-00005D020000}"/>
    <cellStyle name="_NAC KAP_06_Inventory_IK (Kurmanova, Indira_Almaty_KPMG-STAFF_CIS's Copy)" xfId="2144" xr:uid="{00000000-0005-0000-0000-00005E020000}"/>
    <cellStyle name="_NAC KAP_06_Inventory_IK (Kurmanova, Indira_Almaty_KPMG-STAFF_CIS's Copy) 2" xfId="5915" xr:uid="{00000000-0005-0000-0000-00005F020000}"/>
    <cellStyle name="_NAC_06_reporting tables" xfId="2145" xr:uid="{00000000-0005-0000-0000-000060020000}"/>
    <cellStyle name="_NAC_06_reporting tables 2" xfId="5916" xr:uid="{00000000-0005-0000-0000-000061020000}"/>
    <cellStyle name="_New_Sofi" xfId="97" xr:uid="{00000000-0005-0000-0000-000062020000}"/>
    <cellStyle name="_New_Sofi 2" xfId="98" xr:uid="{00000000-0005-0000-0000-000063020000}"/>
    <cellStyle name="_New_Sofi 2 2" xfId="2146" xr:uid="{00000000-0005-0000-0000-000064020000}"/>
    <cellStyle name="_New_Sofi 2 2 2" xfId="5917" xr:uid="{00000000-0005-0000-0000-000065020000}"/>
    <cellStyle name="_New_Sofi 2 3" xfId="2147" xr:uid="{00000000-0005-0000-0000-000066020000}"/>
    <cellStyle name="_New_Sofi 2 3 2" xfId="5918" xr:uid="{00000000-0005-0000-0000-000067020000}"/>
    <cellStyle name="_New_Sofi 2 4" xfId="4037" xr:uid="{00000000-0005-0000-0000-000068020000}"/>
    <cellStyle name="_New_Sofi 2_4П" xfId="2148" xr:uid="{00000000-0005-0000-0000-000069020000}"/>
    <cellStyle name="_New_Sofi 2_4П 2" xfId="2149" xr:uid="{00000000-0005-0000-0000-00006A020000}"/>
    <cellStyle name="_New_Sofi 2_4П 2 2" xfId="5920" xr:uid="{00000000-0005-0000-0000-00006B020000}"/>
    <cellStyle name="_New_Sofi 2_4П 3" xfId="5919" xr:uid="{00000000-0005-0000-0000-00006C020000}"/>
    <cellStyle name="_New_Sofi 3" xfId="2150" xr:uid="{00000000-0005-0000-0000-00006D020000}"/>
    <cellStyle name="_New_Sofi 3 2" xfId="5921" xr:uid="{00000000-0005-0000-0000-00006E020000}"/>
    <cellStyle name="_New_Sofi 4" xfId="4036" xr:uid="{00000000-0005-0000-0000-00006F020000}"/>
    <cellStyle name="_New_Sofi 5" xfId="5685" xr:uid="{00000000-0005-0000-0000-000070020000}"/>
    <cellStyle name="_New_Sofi_FFF" xfId="99" xr:uid="{00000000-0005-0000-0000-000071020000}"/>
    <cellStyle name="_New_Sofi_FFF 2" xfId="100" xr:uid="{00000000-0005-0000-0000-000072020000}"/>
    <cellStyle name="_New_Sofi_FFF 2 2" xfId="2151" xr:uid="{00000000-0005-0000-0000-000073020000}"/>
    <cellStyle name="_New_Sofi_FFF 2 2 2" xfId="5922" xr:uid="{00000000-0005-0000-0000-000074020000}"/>
    <cellStyle name="_New_Sofi_FFF 2 3" xfId="2152" xr:uid="{00000000-0005-0000-0000-000075020000}"/>
    <cellStyle name="_New_Sofi_FFF 2 3 2" xfId="5923" xr:uid="{00000000-0005-0000-0000-000076020000}"/>
    <cellStyle name="_New_Sofi_FFF 2 4" xfId="4039" xr:uid="{00000000-0005-0000-0000-000077020000}"/>
    <cellStyle name="_New_Sofi_FFF 2_4П" xfId="2153" xr:uid="{00000000-0005-0000-0000-000078020000}"/>
    <cellStyle name="_New_Sofi_FFF 2_4П 2" xfId="2154" xr:uid="{00000000-0005-0000-0000-000079020000}"/>
    <cellStyle name="_New_Sofi_FFF 2_4П 2 2" xfId="5925" xr:uid="{00000000-0005-0000-0000-00007A020000}"/>
    <cellStyle name="_New_Sofi_FFF 2_4П 3" xfId="5924" xr:uid="{00000000-0005-0000-0000-00007B020000}"/>
    <cellStyle name="_New_Sofi_FFF 3" xfId="2155" xr:uid="{00000000-0005-0000-0000-00007C020000}"/>
    <cellStyle name="_New_Sofi_FFF 3 2" xfId="5926" xr:uid="{00000000-0005-0000-0000-00007D020000}"/>
    <cellStyle name="_New_Sofi_FFF 4" xfId="4038" xr:uid="{00000000-0005-0000-0000-00007E020000}"/>
    <cellStyle name="_New_Sofi_FFF 5" xfId="5684" xr:uid="{00000000-0005-0000-0000-00007F020000}"/>
    <cellStyle name="_New_Sofi_New Form10_2" xfId="101" xr:uid="{00000000-0005-0000-0000-000080020000}"/>
    <cellStyle name="_New_Sofi_New Form10_2 2" xfId="102" xr:uid="{00000000-0005-0000-0000-000081020000}"/>
    <cellStyle name="_New_Sofi_New Form10_2 2 2" xfId="2156" xr:uid="{00000000-0005-0000-0000-000082020000}"/>
    <cellStyle name="_New_Sofi_New Form10_2 2 2 2" xfId="5927" xr:uid="{00000000-0005-0000-0000-000083020000}"/>
    <cellStyle name="_New_Sofi_New Form10_2 2 3" xfId="2157" xr:uid="{00000000-0005-0000-0000-000084020000}"/>
    <cellStyle name="_New_Sofi_New Form10_2 2 3 2" xfId="5928" xr:uid="{00000000-0005-0000-0000-000085020000}"/>
    <cellStyle name="_New_Sofi_New Form10_2 2 4" xfId="4041" xr:uid="{00000000-0005-0000-0000-000086020000}"/>
    <cellStyle name="_New_Sofi_New Form10_2 2_4П" xfId="2158" xr:uid="{00000000-0005-0000-0000-000087020000}"/>
    <cellStyle name="_New_Sofi_New Form10_2 2_4П 2" xfId="2159" xr:uid="{00000000-0005-0000-0000-000088020000}"/>
    <cellStyle name="_New_Sofi_New Form10_2 2_4П 2 2" xfId="5930" xr:uid="{00000000-0005-0000-0000-000089020000}"/>
    <cellStyle name="_New_Sofi_New Form10_2 2_4П 3" xfId="5929" xr:uid="{00000000-0005-0000-0000-00008A020000}"/>
    <cellStyle name="_New_Sofi_New Form10_2 3" xfId="2160" xr:uid="{00000000-0005-0000-0000-00008B020000}"/>
    <cellStyle name="_New_Sofi_New Form10_2 3 2" xfId="5931" xr:uid="{00000000-0005-0000-0000-00008C020000}"/>
    <cellStyle name="_New_Sofi_New Form10_2 4" xfId="4040" xr:uid="{00000000-0005-0000-0000-00008D020000}"/>
    <cellStyle name="_New_Sofi_New Form10_2 5" xfId="5683" xr:uid="{00000000-0005-0000-0000-00008E020000}"/>
    <cellStyle name="_New_Sofi_Nsi" xfId="103" xr:uid="{00000000-0005-0000-0000-00008F020000}"/>
    <cellStyle name="_New_Sofi_Nsi 2" xfId="104" xr:uid="{00000000-0005-0000-0000-000090020000}"/>
    <cellStyle name="_New_Sofi_Nsi 2 2" xfId="2161" xr:uid="{00000000-0005-0000-0000-000091020000}"/>
    <cellStyle name="_New_Sofi_Nsi 2 2 2" xfId="5932" xr:uid="{00000000-0005-0000-0000-000092020000}"/>
    <cellStyle name="_New_Sofi_Nsi 2 3" xfId="2162" xr:uid="{00000000-0005-0000-0000-000093020000}"/>
    <cellStyle name="_New_Sofi_Nsi 2 3 2" xfId="5933" xr:uid="{00000000-0005-0000-0000-000094020000}"/>
    <cellStyle name="_New_Sofi_Nsi 2 4" xfId="4043" xr:uid="{00000000-0005-0000-0000-000095020000}"/>
    <cellStyle name="_New_Sofi_Nsi 2_4П" xfId="2163" xr:uid="{00000000-0005-0000-0000-000096020000}"/>
    <cellStyle name="_New_Sofi_Nsi 2_4П 2" xfId="2164" xr:uid="{00000000-0005-0000-0000-000097020000}"/>
    <cellStyle name="_New_Sofi_Nsi 2_4П 2 2" xfId="5935" xr:uid="{00000000-0005-0000-0000-000098020000}"/>
    <cellStyle name="_New_Sofi_Nsi 2_4П 3" xfId="5934" xr:uid="{00000000-0005-0000-0000-000099020000}"/>
    <cellStyle name="_New_Sofi_Nsi 3" xfId="2165" xr:uid="{00000000-0005-0000-0000-00009A020000}"/>
    <cellStyle name="_New_Sofi_Nsi 3 2" xfId="5936" xr:uid="{00000000-0005-0000-0000-00009B020000}"/>
    <cellStyle name="_New_Sofi_Nsi 4" xfId="4042" xr:uid="{00000000-0005-0000-0000-00009C020000}"/>
    <cellStyle name="_New_Sofi_Nsi 5" xfId="7493" xr:uid="{00000000-0005-0000-0000-00009D020000}"/>
    <cellStyle name="_New_Sofi_Nsi_1" xfId="105" xr:uid="{00000000-0005-0000-0000-00009E020000}"/>
    <cellStyle name="_New_Sofi_Nsi_1 2" xfId="106" xr:uid="{00000000-0005-0000-0000-00009F020000}"/>
    <cellStyle name="_New_Sofi_Nsi_1 2 2" xfId="2166" xr:uid="{00000000-0005-0000-0000-0000A0020000}"/>
    <cellStyle name="_New_Sofi_Nsi_1 2 2 2" xfId="5937" xr:uid="{00000000-0005-0000-0000-0000A1020000}"/>
    <cellStyle name="_New_Sofi_Nsi_1 2 3" xfId="2167" xr:uid="{00000000-0005-0000-0000-0000A2020000}"/>
    <cellStyle name="_New_Sofi_Nsi_1 2 3 2" xfId="5938" xr:uid="{00000000-0005-0000-0000-0000A3020000}"/>
    <cellStyle name="_New_Sofi_Nsi_1 2 4" xfId="4045" xr:uid="{00000000-0005-0000-0000-0000A4020000}"/>
    <cellStyle name="_New_Sofi_Nsi_1 2_4П" xfId="2168" xr:uid="{00000000-0005-0000-0000-0000A5020000}"/>
    <cellStyle name="_New_Sofi_Nsi_1 2_4П 2" xfId="2169" xr:uid="{00000000-0005-0000-0000-0000A6020000}"/>
    <cellStyle name="_New_Sofi_Nsi_1 2_4П 2 2" xfId="5940" xr:uid="{00000000-0005-0000-0000-0000A7020000}"/>
    <cellStyle name="_New_Sofi_Nsi_1 2_4П 3" xfId="5939" xr:uid="{00000000-0005-0000-0000-0000A8020000}"/>
    <cellStyle name="_New_Sofi_Nsi_1 3" xfId="2170" xr:uid="{00000000-0005-0000-0000-0000A9020000}"/>
    <cellStyle name="_New_Sofi_Nsi_1 3 2" xfId="5941" xr:uid="{00000000-0005-0000-0000-0000AA020000}"/>
    <cellStyle name="_New_Sofi_Nsi_1 4" xfId="4044" xr:uid="{00000000-0005-0000-0000-0000AB020000}"/>
    <cellStyle name="_New_Sofi_Nsi_1 5" xfId="5682" xr:uid="{00000000-0005-0000-0000-0000AC020000}"/>
    <cellStyle name="_New_Sofi_Nsi_139" xfId="107" xr:uid="{00000000-0005-0000-0000-0000AD020000}"/>
    <cellStyle name="_New_Sofi_Nsi_139 2" xfId="108" xr:uid="{00000000-0005-0000-0000-0000AE020000}"/>
    <cellStyle name="_New_Sofi_Nsi_139 2 2" xfId="2171" xr:uid="{00000000-0005-0000-0000-0000AF020000}"/>
    <cellStyle name="_New_Sofi_Nsi_139 2 2 2" xfId="5942" xr:uid="{00000000-0005-0000-0000-0000B0020000}"/>
    <cellStyle name="_New_Sofi_Nsi_139 2 3" xfId="2172" xr:uid="{00000000-0005-0000-0000-0000B1020000}"/>
    <cellStyle name="_New_Sofi_Nsi_139 2 3 2" xfId="5943" xr:uid="{00000000-0005-0000-0000-0000B2020000}"/>
    <cellStyle name="_New_Sofi_Nsi_139 2 4" xfId="4047" xr:uid="{00000000-0005-0000-0000-0000B3020000}"/>
    <cellStyle name="_New_Sofi_Nsi_139 2_4П" xfId="2173" xr:uid="{00000000-0005-0000-0000-0000B4020000}"/>
    <cellStyle name="_New_Sofi_Nsi_139 2_4П 2" xfId="2174" xr:uid="{00000000-0005-0000-0000-0000B5020000}"/>
    <cellStyle name="_New_Sofi_Nsi_139 2_4П 2 2" xfId="5945" xr:uid="{00000000-0005-0000-0000-0000B6020000}"/>
    <cellStyle name="_New_Sofi_Nsi_139 2_4П 3" xfId="5944" xr:uid="{00000000-0005-0000-0000-0000B7020000}"/>
    <cellStyle name="_New_Sofi_Nsi_139 3" xfId="2175" xr:uid="{00000000-0005-0000-0000-0000B8020000}"/>
    <cellStyle name="_New_Sofi_Nsi_139 3 2" xfId="5946" xr:uid="{00000000-0005-0000-0000-0000B9020000}"/>
    <cellStyle name="_New_Sofi_Nsi_139 4" xfId="4046" xr:uid="{00000000-0005-0000-0000-0000BA020000}"/>
    <cellStyle name="_New_Sofi_Nsi_139 5" xfId="5681" xr:uid="{00000000-0005-0000-0000-0000BB020000}"/>
    <cellStyle name="_New_Sofi_Nsi_140" xfId="109" xr:uid="{00000000-0005-0000-0000-0000BC020000}"/>
    <cellStyle name="_New_Sofi_Nsi_140 2" xfId="110" xr:uid="{00000000-0005-0000-0000-0000BD020000}"/>
    <cellStyle name="_New_Sofi_Nsi_140 2 2" xfId="2176" xr:uid="{00000000-0005-0000-0000-0000BE020000}"/>
    <cellStyle name="_New_Sofi_Nsi_140 2 2 2" xfId="5947" xr:uid="{00000000-0005-0000-0000-0000BF020000}"/>
    <cellStyle name="_New_Sofi_Nsi_140 2 3" xfId="2177" xr:uid="{00000000-0005-0000-0000-0000C0020000}"/>
    <cellStyle name="_New_Sofi_Nsi_140 2 3 2" xfId="5948" xr:uid="{00000000-0005-0000-0000-0000C1020000}"/>
    <cellStyle name="_New_Sofi_Nsi_140 2 4" xfId="4049" xr:uid="{00000000-0005-0000-0000-0000C2020000}"/>
    <cellStyle name="_New_Sofi_Nsi_140 2_4П" xfId="2178" xr:uid="{00000000-0005-0000-0000-0000C3020000}"/>
    <cellStyle name="_New_Sofi_Nsi_140 2_4П 2" xfId="2179" xr:uid="{00000000-0005-0000-0000-0000C4020000}"/>
    <cellStyle name="_New_Sofi_Nsi_140 2_4П 2 2" xfId="5950" xr:uid="{00000000-0005-0000-0000-0000C5020000}"/>
    <cellStyle name="_New_Sofi_Nsi_140 2_4П 3" xfId="5949" xr:uid="{00000000-0005-0000-0000-0000C6020000}"/>
    <cellStyle name="_New_Sofi_Nsi_140 3" xfId="2180" xr:uid="{00000000-0005-0000-0000-0000C7020000}"/>
    <cellStyle name="_New_Sofi_Nsi_140 3 2" xfId="5951" xr:uid="{00000000-0005-0000-0000-0000C8020000}"/>
    <cellStyle name="_New_Sofi_Nsi_140 4" xfId="4048" xr:uid="{00000000-0005-0000-0000-0000C9020000}"/>
    <cellStyle name="_New_Sofi_Nsi_140 5" xfId="5680" xr:uid="{00000000-0005-0000-0000-0000CA020000}"/>
    <cellStyle name="_New_Sofi_Nsi_140(Зах)" xfId="111" xr:uid="{00000000-0005-0000-0000-0000CB020000}"/>
    <cellStyle name="_New_Sofi_Nsi_140(Зах) 2" xfId="112" xr:uid="{00000000-0005-0000-0000-0000CC020000}"/>
    <cellStyle name="_New_Sofi_Nsi_140(Зах) 2 2" xfId="2181" xr:uid="{00000000-0005-0000-0000-0000CD020000}"/>
    <cellStyle name="_New_Sofi_Nsi_140(Зах) 2 2 2" xfId="5952" xr:uid="{00000000-0005-0000-0000-0000CE020000}"/>
    <cellStyle name="_New_Sofi_Nsi_140(Зах) 2 3" xfId="2182" xr:uid="{00000000-0005-0000-0000-0000CF020000}"/>
    <cellStyle name="_New_Sofi_Nsi_140(Зах) 2 3 2" xfId="5953" xr:uid="{00000000-0005-0000-0000-0000D0020000}"/>
    <cellStyle name="_New_Sofi_Nsi_140(Зах) 2 4" xfId="4051" xr:uid="{00000000-0005-0000-0000-0000D1020000}"/>
    <cellStyle name="_New_Sofi_Nsi_140(Зах) 2_4П" xfId="2183" xr:uid="{00000000-0005-0000-0000-0000D2020000}"/>
    <cellStyle name="_New_Sofi_Nsi_140(Зах) 2_4П 2" xfId="2184" xr:uid="{00000000-0005-0000-0000-0000D3020000}"/>
    <cellStyle name="_New_Sofi_Nsi_140(Зах) 2_4П 2 2" xfId="5955" xr:uid="{00000000-0005-0000-0000-0000D4020000}"/>
    <cellStyle name="_New_Sofi_Nsi_140(Зах) 2_4П 3" xfId="5954" xr:uid="{00000000-0005-0000-0000-0000D5020000}"/>
    <cellStyle name="_New_Sofi_Nsi_140(Зах) 3" xfId="2185" xr:uid="{00000000-0005-0000-0000-0000D6020000}"/>
    <cellStyle name="_New_Sofi_Nsi_140(Зах) 3 2" xfId="5956" xr:uid="{00000000-0005-0000-0000-0000D7020000}"/>
    <cellStyle name="_New_Sofi_Nsi_140(Зах) 4" xfId="4050" xr:uid="{00000000-0005-0000-0000-0000D8020000}"/>
    <cellStyle name="_New_Sofi_Nsi_140(Зах) 5" xfId="7492" xr:uid="{00000000-0005-0000-0000-0000D9020000}"/>
    <cellStyle name="_New_Sofi_Nsi_140_mod" xfId="113" xr:uid="{00000000-0005-0000-0000-0000DA020000}"/>
    <cellStyle name="_New_Sofi_Nsi_140_mod 2" xfId="114" xr:uid="{00000000-0005-0000-0000-0000DB020000}"/>
    <cellStyle name="_New_Sofi_Nsi_140_mod 2 2" xfId="2186" xr:uid="{00000000-0005-0000-0000-0000DC020000}"/>
    <cellStyle name="_New_Sofi_Nsi_140_mod 2 2 2" xfId="5957" xr:uid="{00000000-0005-0000-0000-0000DD020000}"/>
    <cellStyle name="_New_Sofi_Nsi_140_mod 2 3" xfId="2187" xr:uid="{00000000-0005-0000-0000-0000DE020000}"/>
    <cellStyle name="_New_Sofi_Nsi_140_mod 2 3 2" xfId="5958" xr:uid="{00000000-0005-0000-0000-0000DF020000}"/>
    <cellStyle name="_New_Sofi_Nsi_140_mod 2 4" xfId="4053" xr:uid="{00000000-0005-0000-0000-0000E0020000}"/>
    <cellStyle name="_New_Sofi_Nsi_140_mod 2_4П" xfId="2188" xr:uid="{00000000-0005-0000-0000-0000E1020000}"/>
    <cellStyle name="_New_Sofi_Nsi_140_mod 2_4П 2" xfId="2189" xr:uid="{00000000-0005-0000-0000-0000E2020000}"/>
    <cellStyle name="_New_Sofi_Nsi_140_mod 2_4П 2 2" xfId="5960" xr:uid="{00000000-0005-0000-0000-0000E3020000}"/>
    <cellStyle name="_New_Sofi_Nsi_140_mod 2_4П 3" xfId="5959" xr:uid="{00000000-0005-0000-0000-0000E4020000}"/>
    <cellStyle name="_New_Sofi_Nsi_140_mod 3" xfId="2190" xr:uid="{00000000-0005-0000-0000-0000E5020000}"/>
    <cellStyle name="_New_Sofi_Nsi_140_mod 3 2" xfId="5961" xr:uid="{00000000-0005-0000-0000-0000E6020000}"/>
    <cellStyle name="_New_Sofi_Nsi_140_mod 4" xfId="4052" xr:uid="{00000000-0005-0000-0000-0000E7020000}"/>
    <cellStyle name="_New_Sofi_Nsi_140_mod 5" xfId="5679" xr:uid="{00000000-0005-0000-0000-0000E8020000}"/>
    <cellStyle name="_New_Sofi_Summary" xfId="115" xr:uid="{00000000-0005-0000-0000-0000E9020000}"/>
    <cellStyle name="_New_Sofi_Summary 2" xfId="116" xr:uid="{00000000-0005-0000-0000-0000EA020000}"/>
    <cellStyle name="_New_Sofi_Summary 2 2" xfId="2191" xr:uid="{00000000-0005-0000-0000-0000EB020000}"/>
    <cellStyle name="_New_Sofi_Summary 2 2 2" xfId="5962" xr:uid="{00000000-0005-0000-0000-0000EC020000}"/>
    <cellStyle name="_New_Sofi_Summary 2 3" xfId="2192" xr:uid="{00000000-0005-0000-0000-0000ED020000}"/>
    <cellStyle name="_New_Sofi_Summary 2 3 2" xfId="5963" xr:uid="{00000000-0005-0000-0000-0000EE020000}"/>
    <cellStyle name="_New_Sofi_Summary 2 4" xfId="4055" xr:uid="{00000000-0005-0000-0000-0000EF020000}"/>
    <cellStyle name="_New_Sofi_Summary 2_4П" xfId="2193" xr:uid="{00000000-0005-0000-0000-0000F0020000}"/>
    <cellStyle name="_New_Sofi_Summary 2_4П 2" xfId="2194" xr:uid="{00000000-0005-0000-0000-0000F1020000}"/>
    <cellStyle name="_New_Sofi_Summary 2_4П 2 2" xfId="5965" xr:uid="{00000000-0005-0000-0000-0000F2020000}"/>
    <cellStyle name="_New_Sofi_Summary 2_4П 3" xfId="5964" xr:uid="{00000000-0005-0000-0000-0000F3020000}"/>
    <cellStyle name="_New_Sofi_Summary 3" xfId="2195" xr:uid="{00000000-0005-0000-0000-0000F4020000}"/>
    <cellStyle name="_New_Sofi_Summary 3 2" xfId="5966" xr:uid="{00000000-0005-0000-0000-0000F5020000}"/>
    <cellStyle name="_New_Sofi_Summary 4" xfId="4054" xr:uid="{00000000-0005-0000-0000-0000F6020000}"/>
    <cellStyle name="_New_Sofi_Summary 5" xfId="5678" xr:uid="{00000000-0005-0000-0000-0000F7020000}"/>
    <cellStyle name="_New_Sofi_Tax_form_1кв_3" xfId="117" xr:uid="{00000000-0005-0000-0000-0000F8020000}"/>
    <cellStyle name="_New_Sofi_Tax_form_1кв_3 2" xfId="118" xr:uid="{00000000-0005-0000-0000-0000F9020000}"/>
    <cellStyle name="_New_Sofi_Tax_form_1кв_3 2 2" xfId="2196" xr:uid="{00000000-0005-0000-0000-0000FA020000}"/>
    <cellStyle name="_New_Sofi_Tax_form_1кв_3 2 2 2" xfId="5967" xr:uid="{00000000-0005-0000-0000-0000FB020000}"/>
    <cellStyle name="_New_Sofi_Tax_form_1кв_3 2 3" xfId="2197" xr:uid="{00000000-0005-0000-0000-0000FC020000}"/>
    <cellStyle name="_New_Sofi_Tax_form_1кв_3 2 3 2" xfId="5968" xr:uid="{00000000-0005-0000-0000-0000FD020000}"/>
    <cellStyle name="_New_Sofi_Tax_form_1кв_3 2 4" xfId="4057" xr:uid="{00000000-0005-0000-0000-0000FE020000}"/>
    <cellStyle name="_New_Sofi_Tax_form_1кв_3 2_4П" xfId="2198" xr:uid="{00000000-0005-0000-0000-0000FF020000}"/>
    <cellStyle name="_New_Sofi_Tax_form_1кв_3 2_4П 2" xfId="2199" xr:uid="{00000000-0005-0000-0000-000000030000}"/>
    <cellStyle name="_New_Sofi_Tax_form_1кв_3 2_4П 2 2" xfId="5970" xr:uid="{00000000-0005-0000-0000-000001030000}"/>
    <cellStyle name="_New_Sofi_Tax_form_1кв_3 2_4П 3" xfId="5969" xr:uid="{00000000-0005-0000-0000-000002030000}"/>
    <cellStyle name="_New_Sofi_Tax_form_1кв_3 3" xfId="2200" xr:uid="{00000000-0005-0000-0000-000003030000}"/>
    <cellStyle name="_New_Sofi_Tax_form_1кв_3 3 2" xfId="5971" xr:uid="{00000000-0005-0000-0000-000004030000}"/>
    <cellStyle name="_New_Sofi_Tax_form_1кв_3 4" xfId="4056" xr:uid="{00000000-0005-0000-0000-000005030000}"/>
    <cellStyle name="_New_Sofi_Tax_form_1кв_3 5" xfId="5677" xr:uid="{00000000-0005-0000-0000-000006030000}"/>
    <cellStyle name="_New_Sofi_БКЭ" xfId="119" xr:uid="{00000000-0005-0000-0000-000007030000}"/>
    <cellStyle name="_New_Sofi_БКЭ 2" xfId="120" xr:uid="{00000000-0005-0000-0000-000008030000}"/>
    <cellStyle name="_New_Sofi_БКЭ 2 2" xfId="2201" xr:uid="{00000000-0005-0000-0000-000009030000}"/>
    <cellStyle name="_New_Sofi_БКЭ 2 2 2" xfId="5972" xr:uid="{00000000-0005-0000-0000-00000A030000}"/>
    <cellStyle name="_New_Sofi_БКЭ 2 3" xfId="2202" xr:uid="{00000000-0005-0000-0000-00000B030000}"/>
    <cellStyle name="_New_Sofi_БКЭ 2 3 2" xfId="5973" xr:uid="{00000000-0005-0000-0000-00000C030000}"/>
    <cellStyle name="_New_Sofi_БКЭ 2 4" xfId="4059" xr:uid="{00000000-0005-0000-0000-00000D030000}"/>
    <cellStyle name="_New_Sofi_БКЭ 2_4П" xfId="2203" xr:uid="{00000000-0005-0000-0000-00000E030000}"/>
    <cellStyle name="_New_Sofi_БКЭ 2_4П 2" xfId="2204" xr:uid="{00000000-0005-0000-0000-00000F030000}"/>
    <cellStyle name="_New_Sofi_БКЭ 2_4П 2 2" xfId="5975" xr:uid="{00000000-0005-0000-0000-000010030000}"/>
    <cellStyle name="_New_Sofi_БКЭ 2_4П 3" xfId="5974" xr:uid="{00000000-0005-0000-0000-000011030000}"/>
    <cellStyle name="_New_Sofi_БКЭ 3" xfId="2205" xr:uid="{00000000-0005-0000-0000-000012030000}"/>
    <cellStyle name="_New_Sofi_БКЭ 3 2" xfId="5976" xr:uid="{00000000-0005-0000-0000-000013030000}"/>
    <cellStyle name="_New_Sofi_БКЭ 4" xfId="4058" xr:uid="{00000000-0005-0000-0000-000014030000}"/>
    <cellStyle name="_New_Sofi_БКЭ 5" xfId="5676" xr:uid="{00000000-0005-0000-0000-000015030000}"/>
    <cellStyle name="_Nsi" xfId="121" xr:uid="{00000000-0005-0000-0000-000016030000}"/>
    <cellStyle name="_Nsi 2" xfId="122" xr:uid="{00000000-0005-0000-0000-000017030000}"/>
    <cellStyle name="_Nsi 2 2" xfId="2206" xr:uid="{00000000-0005-0000-0000-000018030000}"/>
    <cellStyle name="_Nsi 2 2 2" xfId="5977" xr:uid="{00000000-0005-0000-0000-000019030000}"/>
    <cellStyle name="_Nsi 2 3" xfId="2207" xr:uid="{00000000-0005-0000-0000-00001A030000}"/>
    <cellStyle name="_Nsi 2 3 2" xfId="5978" xr:uid="{00000000-0005-0000-0000-00001B030000}"/>
    <cellStyle name="_Nsi 2 4" xfId="4061" xr:uid="{00000000-0005-0000-0000-00001C030000}"/>
    <cellStyle name="_Nsi 2_4П" xfId="2208" xr:uid="{00000000-0005-0000-0000-00001D030000}"/>
    <cellStyle name="_Nsi 2_4П 2" xfId="2209" xr:uid="{00000000-0005-0000-0000-00001E030000}"/>
    <cellStyle name="_Nsi 2_4П 2 2" xfId="5980" xr:uid="{00000000-0005-0000-0000-00001F030000}"/>
    <cellStyle name="_Nsi 2_4П 3" xfId="5979" xr:uid="{00000000-0005-0000-0000-000020030000}"/>
    <cellStyle name="_Nsi 3" xfId="2210" xr:uid="{00000000-0005-0000-0000-000021030000}"/>
    <cellStyle name="_Nsi 3 2" xfId="5981" xr:uid="{00000000-0005-0000-0000-000022030000}"/>
    <cellStyle name="_Nsi 4" xfId="4060" xr:uid="{00000000-0005-0000-0000-000023030000}"/>
    <cellStyle name="_Nsi 5" xfId="5675" xr:uid="{00000000-0005-0000-0000-000024030000}"/>
    <cellStyle name="_№ 2 СКОРРЕКТИРОВАННЫЙ БЮДЖЕТ НА 2010 ГОД 20.01.10+" xfId="123" xr:uid="{00000000-0005-0000-0000-000025030000}"/>
    <cellStyle name="_№ 2 СКОРРЕКТИРОВАННЫЙ БЮДЖЕТ НА 2010 ГОД 20.01.10+ 2" xfId="2211" xr:uid="{00000000-0005-0000-0000-000026030000}"/>
    <cellStyle name="_№ 2 СКОРРЕКТИРОВАННЫЙ БЮДЖЕТ НА 2010 ГОД 20.01.10+ 2 2" xfId="5982" xr:uid="{00000000-0005-0000-0000-000027030000}"/>
    <cellStyle name="_№ 2 СКОРРЕКТИРОВАННЫЙ БЮДЖЕТ НА 2010 ГОД 20.01.10+ 3" xfId="4062" xr:uid="{00000000-0005-0000-0000-000028030000}"/>
    <cellStyle name="_№ 2 СКОРРЕКТИРОВАННЫЙ БЮДЖЕТ НА 2010 ГОД 20.01.10+_4П" xfId="2212" xr:uid="{00000000-0005-0000-0000-000029030000}"/>
    <cellStyle name="_№ 2 СКОРРЕКТИРОВАННЫЙ БЮДЖЕТ НА 2010 ГОД 20.01.10+_4П 2" xfId="2213" xr:uid="{00000000-0005-0000-0000-00002A030000}"/>
    <cellStyle name="_№ 2 СКОРРЕКТИРОВАННЫЙ БЮДЖЕТ НА 2010 ГОД 20.01.10+_4П 2 2" xfId="5984" xr:uid="{00000000-0005-0000-0000-00002B030000}"/>
    <cellStyle name="_№ 2 СКОРРЕКТИРОВАННЫЙ БЮДЖЕТ НА 2010 ГОД 20.01.10+_4П 3" xfId="5983" xr:uid="{00000000-0005-0000-0000-00002C030000}"/>
    <cellStyle name="_Plug" xfId="2214" xr:uid="{00000000-0005-0000-0000-00002D030000}"/>
    <cellStyle name="_Plug_ARO_figures_2004" xfId="2215" xr:uid="{00000000-0005-0000-0000-00002E030000}"/>
    <cellStyle name="_Plug_ARO_figures_2004 2" xfId="5986" xr:uid="{00000000-0005-0000-0000-00002F030000}"/>
    <cellStyle name="_Plug_Depletion calc 6m 2004" xfId="2216" xr:uid="{00000000-0005-0000-0000-000030030000}"/>
    <cellStyle name="_Plug_Depletion calc 6m 2004 2" xfId="5987" xr:uid="{00000000-0005-0000-0000-000031030000}"/>
    <cellStyle name="_Plug_PBC 6m 2004 Lenina mine all" xfId="2217" xr:uid="{00000000-0005-0000-0000-000032030000}"/>
    <cellStyle name="_Plug_PBC 6m 2004 Lenina mine all 2" xfId="5988" xr:uid="{00000000-0005-0000-0000-000033030000}"/>
    <cellStyle name="_Plug_PBC Lenina mine support for adjs  6m 2004" xfId="2218" xr:uid="{00000000-0005-0000-0000-000034030000}"/>
    <cellStyle name="_Plug_PBC Lenina mine support for adjs  6m 2004 2" xfId="5989" xr:uid="{00000000-0005-0000-0000-000035030000}"/>
    <cellStyle name="_Plug_Transformation_Lenina mine_12m2003_NGW adj" xfId="2219" xr:uid="{00000000-0005-0000-0000-000036030000}"/>
    <cellStyle name="_Plug_Transformation_Sibirginskiy mine_6m2004 NGW" xfId="2220" xr:uid="{00000000-0005-0000-0000-000037030000}"/>
    <cellStyle name="_Plug_ГААП 1 полугодие от Том.раз." xfId="2221" xr:uid="{00000000-0005-0000-0000-000038030000}"/>
    <cellStyle name="_Plug_ГААП 6 месяцев 2004г Ленина испр" xfId="2222" xr:uid="{00000000-0005-0000-0000-000039030000}"/>
    <cellStyle name="_Plug_ГААП 6 месяцев 2004г Ленина испр 2" xfId="5993" xr:uid="{00000000-0005-0000-0000-00003A030000}"/>
    <cellStyle name="_Plug_Дополнение к  GAAP 1 полуг 2004 г" xfId="2223" xr:uid="{00000000-0005-0000-0000-00003B030000}"/>
    <cellStyle name="_Plug_Дополнение к  GAAP 1 полуг 2004 г 2" xfId="5994" xr:uid="{00000000-0005-0000-0000-00003C030000}"/>
    <cellStyle name="_Plug_РВС ГААП 6 мес 03 Ленина" xfId="2224" xr:uid="{00000000-0005-0000-0000-00003D030000}"/>
    <cellStyle name="_Plug_РВС_ ш. Ленина_01.03.04 adj" xfId="2225" xr:uid="{00000000-0005-0000-0000-00003E030000}"/>
    <cellStyle name="_Plug_Р-з Сибиргинский 6 мес 2004 GAAP" xfId="2226" xr:uid="{00000000-0005-0000-0000-00003F030000}"/>
    <cellStyle name="_Plug_Ф3" xfId="2227" xr:uid="{00000000-0005-0000-0000-000040030000}"/>
    <cellStyle name="_Plug_Шахта_Сибиргинская" xfId="2228" xr:uid="{00000000-0005-0000-0000-000041030000}"/>
    <cellStyle name="_Plug_Шахта_Сибиргинская 2" xfId="5999" xr:uid="{00000000-0005-0000-0000-000042030000}"/>
    <cellStyle name="_PRICE_1C" xfId="124" xr:uid="{00000000-0005-0000-0000-000043030000}"/>
    <cellStyle name="_PRICE_1C 2" xfId="2229" xr:uid="{00000000-0005-0000-0000-000044030000}"/>
    <cellStyle name="_PRICE_1C 2 2" xfId="6000" xr:uid="{00000000-0005-0000-0000-000045030000}"/>
    <cellStyle name="_PRICE_1C 3" xfId="4063" xr:uid="{00000000-0005-0000-0000-000046030000}"/>
    <cellStyle name="_Registers_for taxes" xfId="2230" xr:uid="{00000000-0005-0000-0000-000047030000}"/>
    <cellStyle name="_Registers_for taxes 2" xfId="6001" xr:uid="{00000000-0005-0000-0000-000048030000}"/>
    <cellStyle name="_Salary" xfId="2231" xr:uid="{00000000-0005-0000-0000-000049030000}"/>
    <cellStyle name="_Salary 2" xfId="6002" xr:uid="{00000000-0005-0000-0000-00004A030000}"/>
    <cellStyle name="_Segment reporting_disclosure" xfId="2232" xr:uid="{00000000-0005-0000-0000-00004B030000}"/>
    <cellStyle name="_Segment reporting_disclosure 2" xfId="6003" xr:uid="{00000000-0005-0000-0000-00004C030000}"/>
    <cellStyle name="_Андеррайтинг" xfId="125" xr:uid="{00000000-0005-0000-0000-00004D030000}"/>
    <cellStyle name="_Андеррайтинг 2" xfId="2233" xr:uid="{00000000-0005-0000-0000-00004E030000}"/>
    <cellStyle name="_Андеррайтинг 2 2" xfId="6004" xr:uid="{00000000-0005-0000-0000-00004F030000}"/>
    <cellStyle name="_Андеррайтинг 3" xfId="4064" xr:uid="{00000000-0005-0000-0000-000050030000}"/>
    <cellStyle name="_Баланс за 2005 год окончательный" xfId="126" xr:uid="{00000000-0005-0000-0000-000051030000}"/>
    <cellStyle name="_Баланс за 2005 год окончательный 2" xfId="2234" xr:uid="{00000000-0005-0000-0000-000052030000}"/>
    <cellStyle name="_Баланс за 2005 год окончательный 2 2" xfId="6005" xr:uid="{00000000-0005-0000-0000-000053030000}"/>
    <cellStyle name="_Баланс за 2005 год окончательный 3" xfId="4065" xr:uid="{00000000-0005-0000-0000-000054030000}"/>
    <cellStyle name="_БАЛАНС чисто  АПК на 31.12.2008 окончательный" xfId="127" xr:uid="{00000000-0005-0000-0000-000055030000}"/>
    <cellStyle name="_БАЛАНС чисто  АПК на 31.12.2008 окончательный 2" xfId="2235" xr:uid="{00000000-0005-0000-0000-000056030000}"/>
    <cellStyle name="_БАЛАНС чисто  АПК на 31.12.2008 окончательный 2 2" xfId="6006" xr:uid="{00000000-0005-0000-0000-000057030000}"/>
    <cellStyle name="_БАЛАНС чисто  АПК на 31.12.2008 окончательный 3" xfId="4066" xr:uid="{00000000-0005-0000-0000-000058030000}"/>
    <cellStyle name="_Балансировка" xfId="128" xr:uid="{00000000-0005-0000-0000-000059030000}"/>
    <cellStyle name="_Балансировка 2" xfId="2236" xr:uid="{00000000-0005-0000-0000-00005A030000}"/>
    <cellStyle name="_Балансировка 2 2" xfId="6007" xr:uid="{00000000-0005-0000-0000-00005B030000}"/>
    <cellStyle name="_Балансировка 3" xfId="4067" xr:uid="{00000000-0005-0000-0000-00005C030000}"/>
    <cellStyle name="_Балансировка_4П" xfId="2237" xr:uid="{00000000-0005-0000-0000-00005D030000}"/>
    <cellStyle name="_Балансировка_4П 2" xfId="2238" xr:uid="{00000000-0005-0000-0000-00005E030000}"/>
    <cellStyle name="_Балансировка_4П 2 2" xfId="6009" xr:uid="{00000000-0005-0000-0000-00005F030000}"/>
    <cellStyle name="_Балансировка_4П 3" xfId="6008" xr:uid="{00000000-0005-0000-0000-000060030000}"/>
    <cellStyle name="_БалансРазвер_01.07.10" xfId="129" xr:uid="{00000000-0005-0000-0000-000061030000}"/>
    <cellStyle name="_БалансРазвер_01.07.10 2" xfId="2239" xr:uid="{00000000-0005-0000-0000-000062030000}"/>
    <cellStyle name="_БалансРазвер_01.07.10 2 2" xfId="6010" xr:uid="{00000000-0005-0000-0000-000063030000}"/>
    <cellStyle name="_БалансРазвер_01.07.10 3" xfId="4068" xr:uid="{00000000-0005-0000-0000-000064030000}"/>
    <cellStyle name="_БалансРазвер_31.12.08ПослеФинПровАудит" xfId="130" xr:uid="{00000000-0005-0000-0000-000065030000}"/>
    <cellStyle name="_БалансРазвер_31.12.08ПослеФинПровАудит 2" xfId="4069" xr:uid="{00000000-0005-0000-0000-000066030000}"/>
    <cellStyle name="_БИЗНЕС-ПЛАН 2004 ГОД 2 вариант" xfId="2240" xr:uid="{00000000-0005-0000-0000-000067030000}"/>
    <cellStyle name="_БИЗНЕС-ПЛАН 2004 ГОД 2 вариант 2" xfId="6011" xr:uid="{00000000-0005-0000-0000-000068030000}"/>
    <cellStyle name="_БИЗНЕС-ПЛАН 2004 год 3 вар" xfId="2241" xr:uid="{00000000-0005-0000-0000-000069030000}"/>
    <cellStyle name="_БИЗНЕС-ПЛАН 2004 год 3 вар 2" xfId="6012" xr:uid="{00000000-0005-0000-0000-00006A030000}"/>
    <cellStyle name="_БП_КНП- 2004 по формам Сибнефти от 18.09.2003" xfId="2242" xr:uid="{00000000-0005-0000-0000-00006B030000}"/>
    <cellStyle name="_БП_КНП- 2004 по формам Сибнефти от 18.09.2003 2" xfId="6013" xr:uid="{00000000-0005-0000-0000-00006C030000}"/>
    <cellStyle name="_БРЭ" xfId="131" xr:uid="{00000000-0005-0000-0000-00006D030000}"/>
    <cellStyle name="_БРЭ 2" xfId="2243" xr:uid="{00000000-0005-0000-0000-00006E030000}"/>
    <cellStyle name="_БРЭ 2 2" xfId="6014" xr:uid="{00000000-0005-0000-0000-00006F030000}"/>
    <cellStyle name="_БРЭ 3" xfId="4070" xr:uid="{00000000-0005-0000-0000-000070030000}"/>
    <cellStyle name="_БРЭ_4П" xfId="2244" xr:uid="{00000000-0005-0000-0000-000071030000}"/>
    <cellStyle name="_БРЭ_4П 2" xfId="2245" xr:uid="{00000000-0005-0000-0000-000072030000}"/>
    <cellStyle name="_БРЭ_4П 2 2" xfId="6016" xr:uid="{00000000-0005-0000-0000-000073030000}"/>
    <cellStyle name="_БРЭ_4П 3" xfId="6015" xr:uid="{00000000-0005-0000-0000-000074030000}"/>
    <cellStyle name="_Бюдж.формы ЗАО АГ" xfId="132" xr:uid="{00000000-0005-0000-0000-000075030000}"/>
    <cellStyle name="_Бюдж.формы ЗАО АГ 2" xfId="133" xr:uid="{00000000-0005-0000-0000-000076030000}"/>
    <cellStyle name="_Бюдж.формы ЗАО АГ 2 2" xfId="2246" xr:uid="{00000000-0005-0000-0000-000077030000}"/>
    <cellStyle name="_Бюдж.формы ЗАО АГ 2 2 2" xfId="6017" xr:uid="{00000000-0005-0000-0000-000078030000}"/>
    <cellStyle name="_Бюдж.формы ЗАО АГ 2 3" xfId="2247" xr:uid="{00000000-0005-0000-0000-000079030000}"/>
    <cellStyle name="_Бюдж.формы ЗАО АГ 2 3 2" xfId="6018" xr:uid="{00000000-0005-0000-0000-00007A030000}"/>
    <cellStyle name="_Бюдж.формы ЗАО АГ 2 4" xfId="4072" xr:uid="{00000000-0005-0000-0000-00007B030000}"/>
    <cellStyle name="_Бюдж.формы ЗАО АГ 2_4П" xfId="2248" xr:uid="{00000000-0005-0000-0000-00007C030000}"/>
    <cellStyle name="_Бюдж.формы ЗАО АГ 2_4П 2" xfId="2249" xr:uid="{00000000-0005-0000-0000-00007D030000}"/>
    <cellStyle name="_Бюдж.формы ЗАО АГ 2_4П 2 2" xfId="6020" xr:uid="{00000000-0005-0000-0000-00007E030000}"/>
    <cellStyle name="_Бюдж.формы ЗАО АГ 2_4П 3" xfId="6019" xr:uid="{00000000-0005-0000-0000-00007F030000}"/>
    <cellStyle name="_Бюдж.формы ЗАО АГ 3" xfId="2250" xr:uid="{00000000-0005-0000-0000-000080030000}"/>
    <cellStyle name="_Бюдж.формы ЗАО АГ 3 2" xfId="6021" xr:uid="{00000000-0005-0000-0000-000081030000}"/>
    <cellStyle name="_Бюдж.формы ЗАО АГ 4" xfId="4071" xr:uid="{00000000-0005-0000-0000-000082030000}"/>
    <cellStyle name="_Бюдж.формы ЗАО АГ 5" xfId="7491" xr:uid="{00000000-0005-0000-0000-000083030000}"/>
    <cellStyle name="_Бюдж.формы ЗАО АГ_4П" xfId="2251" xr:uid="{00000000-0005-0000-0000-000084030000}"/>
    <cellStyle name="_Бюдж.формы ЗАО АГ_4П 2" xfId="2252" xr:uid="{00000000-0005-0000-0000-000085030000}"/>
    <cellStyle name="_Бюдж.формы ЗАО АГ_4П 2 2" xfId="6023" xr:uid="{00000000-0005-0000-0000-000086030000}"/>
    <cellStyle name="_Бюдж.формы ЗАО АГ_4П 3" xfId="6022" xr:uid="{00000000-0005-0000-0000-000087030000}"/>
    <cellStyle name="_БЮДЖЕТ  ФОТ на 2011 год." xfId="134" xr:uid="{00000000-0005-0000-0000-000088030000}"/>
    <cellStyle name="_БЮДЖЕТ  ФОТ на 2011 год. 2" xfId="2253" xr:uid="{00000000-0005-0000-0000-000089030000}"/>
    <cellStyle name="_БЮДЖЕТ  ФОТ на 2011 год. 2 2" xfId="6024" xr:uid="{00000000-0005-0000-0000-00008A030000}"/>
    <cellStyle name="_БЮДЖЕТ  ФОТ на 2011 год. 3" xfId="4073" xr:uid="{00000000-0005-0000-0000-00008B030000}"/>
    <cellStyle name="_БЮДЖЕТ  ФОТ на 2011 год._4П" xfId="2254" xr:uid="{00000000-0005-0000-0000-00008C030000}"/>
    <cellStyle name="_БЮДЖЕТ  ФОТ на 2011 год._4П 2" xfId="2255" xr:uid="{00000000-0005-0000-0000-00008D030000}"/>
    <cellStyle name="_БЮДЖЕТ  ФОТ на 2011 год._4П 2 2" xfId="6026" xr:uid="{00000000-0005-0000-0000-00008E030000}"/>
    <cellStyle name="_БЮДЖЕТ  ФОТ на 2011 год._4П 3" xfId="6025" xr:uid="{00000000-0005-0000-0000-00008F030000}"/>
    <cellStyle name="_Бюджет 2,3,4,5,7,8,9, налоги, акцизы на 01_2004 от 17-25_12_03 " xfId="2256" xr:uid="{00000000-0005-0000-0000-000090030000}"/>
    <cellStyle name="_Бюджет 2,3,4,5,7,8,9, налоги, акцизы на 01_2004 от 17-25_12_03  2" xfId="6027" xr:uid="{00000000-0005-0000-0000-000091030000}"/>
    <cellStyle name="_Бюджет 2005 к защите" xfId="135" xr:uid="{00000000-0005-0000-0000-000092030000}"/>
    <cellStyle name="_Бюджет 2005 к защите 2" xfId="136" xr:uid="{00000000-0005-0000-0000-000093030000}"/>
    <cellStyle name="_Бюджет 2005 к защите 2 2" xfId="2257" xr:uid="{00000000-0005-0000-0000-000094030000}"/>
    <cellStyle name="_Бюджет 2005 к защите 2 2 2" xfId="6028" xr:uid="{00000000-0005-0000-0000-000095030000}"/>
    <cellStyle name="_Бюджет 2005 к защите 2 3" xfId="2258" xr:uid="{00000000-0005-0000-0000-000096030000}"/>
    <cellStyle name="_Бюджет 2005 к защите 2 3 2" xfId="6029" xr:uid="{00000000-0005-0000-0000-000097030000}"/>
    <cellStyle name="_Бюджет 2005 к защите 2 4" xfId="4075" xr:uid="{00000000-0005-0000-0000-000098030000}"/>
    <cellStyle name="_Бюджет 2005 к защите 2_4П" xfId="2259" xr:uid="{00000000-0005-0000-0000-000099030000}"/>
    <cellStyle name="_Бюджет 2005 к защите 2_4П 2" xfId="2260" xr:uid="{00000000-0005-0000-0000-00009A030000}"/>
    <cellStyle name="_Бюджет 2005 к защите 2_4П 2 2" xfId="6031" xr:uid="{00000000-0005-0000-0000-00009B030000}"/>
    <cellStyle name="_Бюджет 2005 к защите 2_4П 3" xfId="6030" xr:uid="{00000000-0005-0000-0000-00009C030000}"/>
    <cellStyle name="_Бюджет 2005 к защите 3" xfId="2261" xr:uid="{00000000-0005-0000-0000-00009D030000}"/>
    <cellStyle name="_Бюджет 2005 к защите 3 2" xfId="6032" xr:uid="{00000000-0005-0000-0000-00009E030000}"/>
    <cellStyle name="_Бюджет 2005 к защите 4" xfId="4074" xr:uid="{00000000-0005-0000-0000-00009F030000}"/>
    <cellStyle name="_Бюджет 2005 к защите 5" xfId="7490" xr:uid="{00000000-0005-0000-0000-0000A0030000}"/>
    <cellStyle name="_Бюджет 2005 к защите_4П" xfId="2262" xr:uid="{00000000-0005-0000-0000-0000A1030000}"/>
    <cellStyle name="_Бюджет 2005 к защите_4П 2" xfId="2263" xr:uid="{00000000-0005-0000-0000-0000A2030000}"/>
    <cellStyle name="_Бюджет 2005 к защите_4П 2 2" xfId="6034" xr:uid="{00000000-0005-0000-0000-0000A3030000}"/>
    <cellStyle name="_Бюджет 2005 к защите_4П 3" xfId="6033" xr:uid="{00000000-0005-0000-0000-0000A4030000}"/>
    <cellStyle name="_Бюджет АМАНГЕЛЬДЫ ГАЗ на 2006 год (Заке 190705)" xfId="137" xr:uid="{00000000-0005-0000-0000-0000A5030000}"/>
    <cellStyle name="_Бюджет АМАНГЕЛЬДЫ ГАЗ на 2006 год (Заке 190705) 2" xfId="138" xr:uid="{00000000-0005-0000-0000-0000A6030000}"/>
    <cellStyle name="_Бюджет АМАНГЕЛЬДЫ ГАЗ на 2006 год (Заке 190705) 2 2" xfId="2264" xr:uid="{00000000-0005-0000-0000-0000A7030000}"/>
    <cellStyle name="_Бюджет АМАНГЕЛЬДЫ ГАЗ на 2006 год (Заке 190705) 2 2 2" xfId="6035" xr:uid="{00000000-0005-0000-0000-0000A8030000}"/>
    <cellStyle name="_Бюджет АМАНГЕЛЬДЫ ГАЗ на 2006 год (Заке 190705) 2 3" xfId="2265" xr:uid="{00000000-0005-0000-0000-0000A9030000}"/>
    <cellStyle name="_Бюджет АМАНГЕЛЬДЫ ГАЗ на 2006 год (Заке 190705) 2 3 2" xfId="6036" xr:uid="{00000000-0005-0000-0000-0000AA030000}"/>
    <cellStyle name="_Бюджет АМАНГЕЛЬДЫ ГАЗ на 2006 год (Заке 190705) 2 4" xfId="4077" xr:uid="{00000000-0005-0000-0000-0000AB030000}"/>
    <cellStyle name="_Бюджет АМАНГЕЛЬДЫ ГАЗ на 2006 год (Заке 190705) 2_4П" xfId="2266" xr:uid="{00000000-0005-0000-0000-0000AC030000}"/>
    <cellStyle name="_Бюджет АМАНГЕЛЬДЫ ГАЗ на 2006 год (Заке 190705) 2_4П 2" xfId="2267" xr:uid="{00000000-0005-0000-0000-0000AD030000}"/>
    <cellStyle name="_Бюджет АМАНГЕЛЬДЫ ГАЗ на 2006 год (Заке 190705) 2_4П 2 2" xfId="6038" xr:uid="{00000000-0005-0000-0000-0000AE030000}"/>
    <cellStyle name="_Бюджет АМАНГЕЛЬДЫ ГАЗ на 2006 год (Заке 190705) 2_4П 3" xfId="6037" xr:uid="{00000000-0005-0000-0000-0000AF030000}"/>
    <cellStyle name="_Бюджет АМАНГЕЛЬДЫ ГАЗ на 2006 год (Заке 190705) 3" xfId="2268" xr:uid="{00000000-0005-0000-0000-0000B0030000}"/>
    <cellStyle name="_Бюджет АМАНГЕЛЬДЫ ГАЗ на 2006 год (Заке 190705) 3 2" xfId="6039" xr:uid="{00000000-0005-0000-0000-0000B1030000}"/>
    <cellStyle name="_Бюджет АМАНГЕЛЬДЫ ГАЗ на 2006 год (Заке 190705) 4" xfId="4076" xr:uid="{00000000-0005-0000-0000-0000B2030000}"/>
    <cellStyle name="_Бюджет АМАНГЕЛЬДЫ ГАЗ на 2006 год (Заке 190705) 5" xfId="5674" xr:uid="{00000000-0005-0000-0000-0000B3030000}"/>
    <cellStyle name="_Бюджетная заявка СИТ  на 2008" xfId="139" xr:uid="{00000000-0005-0000-0000-0000B4030000}"/>
    <cellStyle name="_Бюджетная заявка СИТ  на 2008 2" xfId="2269" xr:uid="{00000000-0005-0000-0000-0000B5030000}"/>
    <cellStyle name="_Бюджетная заявка СИТ  на 2008 2 2" xfId="6040" xr:uid="{00000000-0005-0000-0000-0000B6030000}"/>
    <cellStyle name="_Бюджетная заявка СИТ  на 2008 3" xfId="4078" xr:uid="{00000000-0005-0000-0000-0000B7030000}"/>
    <cellStyle name="_Бюджетная заявка СИТ  на 2008_4П" xfId="2270" xr:uid="{00000000-0005-0000-0000-0000B8030000}"/>
    <cellStyle name="_Бюджетная заявка СИТ  на 2008_4П 2" xfId="2271" xr:uid="{00000000-0005-0000-0000-0000B9030000}"/>
    <cellStyle name="_Бюджетная заявка СИТ  на 2008_4П 2 2" xfId="6042" xr:uid="{00000000-0005-0000-0000-0000BA030000}"/>
    <cellStyle name="_Бюджетная заявка СИТ  на 2008_4П 3" xfId="6041" xr:uid="{00000000-0005-0000-0000-0000BB030000}"/>
    <cellStyle name="_возн. СД 2011-2015гг." xfId="140" xr:uid="{00000000-0005-0000-0000-0000BC030000}"/>
    <cellStyle name="_возн. СД 2011-2015гг. 2" xfId="2272" xr:uid="{00000000-0005-0000-0000-0000BD030000}"/>
    <cellStyle name="_возн. СД 2011-2015гг. 2 2" xfId="6043" xr:uid="{00000000-0005-0000-0000-0000BE030000}"/>
    <cellStyle name="_возн. СД 2011-2015гг. 3" xfId="4079" xr:uid="{00000000-0005-0000-0000-0000BF030000}"/>
    <cellStyle name="_возн. СД 2011-2015гг._4П" xfId="2273" xr:uid="{00000000-0005-0000-0000-0000C0030000}"/>
    <cellStyle name="_возн. СД 2011-2015гг._4П 2" xfId="2274" xr:uid="{00000000-0005-0000-0000-0000C1030000}"/>
    <cellStyle name="_возн. СД 2011-2015гг._4П 2 2" xfId="6045" xr:uid="{00000000-0005-0000-0000-0000C2030000}"/>
    <cellStyle name="_возн. СД 2011-2015гг._4П 3" xfId="6044" xr:uid="{00000000-0005-0000-0000-0000C3030000}"/>
    <cellStyle name="_ГСМ... для самрук" xfId="141" xr:uid="{00000000-0005-0000-0000-0000C4030000}"/>
    <cellStyle name="_ГСМ... для самрук 2" xfId="2275" xr:uid="{00000000-0005-0000-0000-0000C5030000}"/>
    <cellStyle name="_ГСМ... для самрук 2 2" xfId="6046" xr:uid="{00000000-0005-0000-0000-0000C6030000}"/>
    <cellStyle name="_ГСМ... для самрук 3" xfId="4080" xr:uid="{00000000-0005-0000-0000-0000C7030000}"/>
    <cellStyle name="_ГСМ... для самрук_4П" xfId="2276" xr:uid="{00000000-0005-0000-0000-0000C8030000}"/>
    <cellStyle name="_ГСМ... для самрук_4П 2" xfId="2277" xr:uid="{00000000-0005-0000-0000-0000C9030000}"/>
    <cellStyle name="_ГСМ... для самрук_4П 2 2" xfId="6048" xr:uid="{00000000-0005-0000-0000-0000CA030000}"/>
    <cellStyle name="_ГСМ... для самрук_4П 3" xfId="6047" xr:uid="{00000000-0005-0000-0000-0000CB030000}"/>
    <cellStyle name="_ДИТАТ ОС АРЕНДА СВОД 2005 пром  16 06 05 для ННГ" xfId="2278" xr:uid="{00000000-0005-0000-0000-0000CC030000}"/>
    <cellStyle name="_ДИТАТ ОС АРЕНДА СВОД 2005 пром  16 06 05 для ННГ 2" xfId="6049" xr:uid="{00000000-0005-0000-0000-0000CD030000}"/>
    <cellStyle name="_ДИТАТ ОС АРЕНДА СВОД 2005 пром. 14.06.05 для ННГ" xfId="2279" xr:uid="{00000000-0005-0000-0000-0000CE030000}"/>
    <cellStyle name="_ДИТАТ ОС АРЕНДА СВОД 2005 пром. 14.06.05 для ННГ 2" xfId="6050" xr:uid="{00000000-0005-0000-0000-0000CF030000}"/>
    <cellStyle name="_для бюджетников" xfId="142" xr:uid="{00000000-0005-0000-0000-0000D0030000}"/>
    <cellStyle name="_для бюджетников 2" xfId="2280" xr:uid="{00000000-0005-0000-0000-0000D1030000}"/>
    <cellStyle name="_для бюджетников 2 2" xfId="6051" xr:uid="{00000000-0005-0000-0000-0000D2030000}"/>
    <cellStyle name="_для бюджетников 3" xfId="4081" xr:uid="{00000000-0005-0000-0000-0000D3030000}"/>
    <cellStyle name="_Дозакл 5 мес.2000" xfId="143" xr:uid="{00000000-0005-0000-0000-0000D4030000}"/>
    <cellStyle name="_Дозакл 5 мес.2000 2" xfId="144" xr:uid="{00000000-0005-0000-0000-0000D5030000}"/>
    <cellStyle name="_Дозакл 5 мес.2000 2 2" xfId="2281" xr:uid="{00000000-0005-0000-0000-0000D6030000}"/>
    <cellStyle name="_Дозакл 5 мес.2000 2 2 2" xfId="6052" xr:uid="{00000000-0005-0000-0000-0000D7030000}"/>
    <cellStyle name="_Дозакл 5 мес.2000 2 3" xfId="2282" xr:uid="{00000000-0005-0000-0000-0000D8030000}"/>
    <cellStyle name="_Дозакл 5 мес.2000 2 3 2" xfId="6053" xr:uid="{00000000-0005-0000-0000-0000D9030000}"/>
    <cellStyle name="_Дозакл 5 мес.2000 2 4" xfId="4083" xr:uid="{00000000-0005-0000-0000-0000DA030000}"/>
    <cellStyle name="_Дозакл 5 мес.2000 2_4П" xfId="2283" xr:uid="{00000000-0005-0000-0000-0000DB030000}"/>
    <cellStyle name="_Дозакл 5 мес.2000 2_4П 2" xfId="2284" xr:uid="{00000000-0005-0000-0000-0000DC030000}"/>
    <cellStyle name="_Дозакл 5 мес.2000 2_4П 2 2" xfId="6055" xr:uid="{00000000-0005-0000-0000-0000DD030000}"/>
    <cellStyle name="_Дозакл 5 мес.2000 2_4П 3" xfId="6054" xr:uid="{00000000-0005-0000-0000-0000DE030000}"/>
    <cellStyle name="_Дозакл 5 мес.2000 3" xfId="2285" xr:uid="{00000000-0005-0000-0000-0000DF030000}"/>
    <cellStyle name="_Дозакл 5 мес.2000 3 2" xfId="6056" xr:uid="{00000000-0005-0000-0000-0000E0030000}"/>
    <cellStyle name="_Дозакл 5 мес.2000 4" xfId="4082" xr:uid="{00000000-0005-0000-0000-0000E1030000}"/>
    <cellStyle name="_Дозакл 5 мес.2000 5" xfId="5673" xr:uid="{00000000-0005-0000-0000-0000E2030000}"/>
    <cellStyle name="_Ежемес.отчёт MMR_2009 Самрук-Энерго_окт" xfId="145" xr:uid="{00000000-0005-0000-0000-0000E3030000}"/>
    <cellStyle name="_Ежемес.отчёт MMR_2009 Самрук-Энерго_окт 2" xfId="4084" xr:uid="{00000000-0005-0000-0000-0000E4030000}"/>
    <cellStyle name="_Заявки на 2009 год СМиТ  с разбивкой  27.08.08" xfId="146" xr:uid="{00000000-0005-0000-0000-0000E5030000}"/>
    <cellStyle name="_Заявки на 2009 год СМиТ  с разбивкой  27.08.08 2" xfId="2286" xr:uid="{00000000-0005-0000-0000-0000E6030000}"/>
    <cellStyle name="_Заявки на 2009 год СМиТ  с разбивкой  27.08.08 2 2" xfId="6057" xr:uid="{00000000-0005-0000-0000-0000E7030000}"/>
    <cellStyle name="_Заявки на 2009 год СМиТ  с разбивкой  27.08.08 3" xfId="4085" xr:uid="{00000000-0005-0000-0000-0000E8030000}"/>
    <cellStyle name="_Заявки на 2009 год СМиТ  с разбивкой  27.08.08_4П" xfId="2287" xr:uid="{00000000-0005-0000-0000-0000E9030000}"/>
    <cellStyle name="_Заявки на 2009 год СМиТ  с разбивкой  27.08.08_4П 2" xfId="2288" xr:uid="{00000000-0005-0000-0000-0000EA030000}"/>
    <cellStyle name="_Заявки на 2009 год СМиТ  с разбивкой  27.08.08_4П 2 2" xfId="6059" xr:uid="{00000000-0005-0000-0000-0000EB030000}"/>
    <cellStyle name="_Заявки на 2009 год СМиТ  с разбивкой  27.08.08_4П 3" xfId="6058" xr:uid="{00000000-0005-0000-0000-0000EC030000}"/>
    <cellStyle name="_Инвестбюджет на 25 08 2010" xfId="147" xr:uid="{00000000-0005-0000-0000-0000ED030000}"/>
    <cellStyle name="_Инвестбюджет на 25 08 2010 2" xfId="2289" xr:uid="{00000000-0005-0000-0000-0000EE030000}"/>
    <cellStyle name="_Инвестбюджет на 25 08 2010 2 2" xfId="6060" xr:uid="{00000000-0005-0000-0000-0000EF030000}"/>
    <cellStyle name="_Инвестбюджет на 25 08 2010 3" xfId="4086" xr:uid="{00000000-0005-0000-0000-0000F0030000}"/>
    <cellStyle name="_Инвестбюджет на 25 08 2010_4П" xfId="2290" xr:uid="{00000000-0005-0000-0000-0000F1030000}"/>
    <cellStyle name="_Инвестбюджет на 25 08 2010_4П 2" xfId="2291" xr:uid="{00000000-0005-0000-0000-0000F2030000}"/>
    <cellStyle name="_Инвестбюджет на 25 08 2010_4П 2 2" xfId="6062" xr:uid="{00000000-0005-0000-0000-0000F3030000}"/>
    <cellStyle name="_Инвестбюджет на 25 08 2010_4П 3" xfId="6061" xr:uid="{00000000-0005-0000-0000-0000F4030000}"/>
    <cellStyle name="_интернет 2010 год" xfId="148" xr:uid="{00000000-0005-0000-0000-0000F5030000}"/>
    <cellStyle name="_интернет 2010 год 2" xfId="2292" xr:uid="{00000000-0005-0000-0000-0000F6030000}"/>
    <cellStyle name="_интернет 2010 год 2 2" xfId="6063" xr:uid="{00000000-0005-0000-0000-0000F7030000}"/>
    <cellStyle name="_интернет 2010 год 3" xfId="4087" xr:uid="{00000000-0005-0000-0000-0000F8030000}"/>
    <cellStyle name="_Исп КВЛ 1 кварт 07 (02.05.07)" xfId="149" xr:uid="{00000000-0005-0000-0000-0000F9030000}"/>
    <cellStyle name="_Исп КВЛ 1 кварт 07 (02.05.07) 2" xfId="2293" xr:uid="{00000000-0005-0000-0000-0000FA030000}"/>
    <cellStyle name="_Исп КВЛ 1 кварт 07 (02.05.07) 2 2" xfId="6064" xr:uid="{00000000-0005-0000-0000-0000FB030000}"/>
    <cellStyle name="_Исп КВЛ 1 кварт 07 (02.05.07) 3" xfId="4088" xr:uid="{00000000-0005-0000-0000-0000FC030000}"/>
    <cellStyle name="_Исп КВЛ 1 кварт 07 (02.05.07)_4П" xfId="2294" xr:uid="{00000000-0005-0000-0000-0000FD030000}"/>
    <cellStyle name="_Исп КВЛ 1 кварт 07 (02.05.07)_4П 2" xfId="2295" xr:uid="{00000000-0005-0000-0000-0000FE030000}"/>
    <cellStyle name="_Исп КВЛ 1 кварт 07 (02.05.07)_4П 2 2" xfId="6066" xr:uid="{00000000-0005-0000-0000-0000FF030000}"/>
    <cellStyle name="_Исп КВЛ 1 кварт 07 (02.05.07)_4П 3" xfId="6065" xr:uid="{00000000-0005-0000-0000-000000040000}"/>
    <cellStyle name="_ИТАТ-2003-10 (вар.2)" xfId="2296" xr:uid="{00000000-0005-0000-0000-000001040000}"/>
    <cellStyle name="_ИТАТ-2003-10 (вар.2) 2" xfId="6067" xr:uid="{00000000-0005-0000-0000-000002040000}"/>
    <cellStyle name="_КTZ_по 4 кв-лу 2008" xfId="150" xr:uid="{00000000-0005-0000-0000-000003040000}"/>
    <cellStyle name="_КTZ_по 4 кв-лу 2008 2" xfId="2297" xr:uid="{00000000-0005-0000-0000-000004040000}"/>
    <cellStyle name="_КTZ_по 4 кв-лу 2008 2 2" xfId="6068" xr:uid="{00000000-0005-0000-0000-000005040000}"/>
    <cellStyle name="_КTZ_по 4 кв-лу 2008 3" xfId="4089" xr:uid="{00000000-0005-0000-0000-000006040000}"/>
    <cellStyle name="_Казахтелеком расшифровка" xfId="151" xr:uid="{00000000-0005-0000-0000-000007040000}"/>
    <cellStyle name="_Казахтелеком расшифровка 2" xfId="2298" xr:uid="{00000000-0005-0000-0000-000008040000}"/>
    <cellStyle name="_Казахтелеком расшифровка 2 2" xfId="6069" xr:uid="{00000000-0005-0000-0000-000009040000}"/>
    <cellStyle name="_Казахтелеком расшифровка 3" xfId="4090" xr:uid="{00000000-0005-0000-0000-00000A040000}"/>
    <cellStyle name="_Казпочта расшифровка" xfId="152" xr:uid="{00000000-0005-0000-0000-00000B040000}"/>
    <cellStyle name="_Казпочта расшифровка 2" xfId="2299" xr:uid="{00000000-0005-0000-0000-00000C040000}"/>
    <cellStyle name="_Казпочта расшифровка 2 2" xfId="6070" xr:uid="{00000000-0005-0000-0000-00000D040000}"/>
    <cellStyle name="_Казпочта расшифровка 3" xfId="4091" xr:uid="{00000000-0005-0000-0000-00000E040000}"/>
    <cellStyle name="_Камкор_по 4 кв-лу 2008" xfId="153" xr:uid="{00000000-0005-0000-0000-00000F040000}"/>
    <cellStyle name="_Камкор_по 4 кв-лу 2008 2" xfId="2300" xr:uid="{00000000-0005-0000-0000-000010040000}"/>
    <cellStyle name="_Камкор_по 4 кв-лу 2008 2 2" xfId="6071" xr:uid="{00000000-0005-0000-0000-000011040000}"/>
    <cellStyle name="_Камкор_по 4 кв-лу 2008 3" xfId="4092" xr:uid="{00000000-0005-0000-0000-000012040000}"/>
    <cellStyle name="_Капы для плана развития" xfId="154" xr:uid="{00000000-0005-0000-0000-000013040000}"/>
    <cellStyle name="_Капы для плана развития 2" xfId="2301" xr:uid="{00000000-0005-0000-0000-000014040000}"/>
    <cellStyle name="_Капы для плана развития 2 2" xfId="6072" xr:uid="{00000000-0005-0000-0000-000015040000}"/>
    <cellStyle name="_Капы для плана развития 3" xfId="4093" xr:uid="{00000000-0005-0000-0000-000016040000}"/>
    <cellStyle name="_Капы для плана развития_4П" xfId="2302" xr:uid="{00000000-0005-0000-0000-000017040000}"/>
    <cellStyle name="_Капы для плана развития_4П 2" xfId="2303" xr:uid="{00000000-0005-0000-0000-000018040000}"/>
    <cellStyle name="_Капы для плана развития_4П 2 2" xfId="6074" xr:uid="{00000000-0005-0000-0000-000019040000}"/>
    <cellStyle name="_Капы для плана развития_4П 3" xfId="6073" xr:uid="{00000000-0005-0000-0000-00001A040000}"/>
    <cellStyle name="_КВЛ 2007-2011ДОГМ" xfId="155" xr:uid="{00000000-0005-0000-0000-00001B040000}"/>
    <cellStyle name="_КВЛ 2007-2011ДОГМ 2" xfId="2304" xr:uid="{00000000-0005-0000-0000-00001C040000}"/>
    <cellStyle name="_КВЛ 2007-2011ДОГМ 2 2" xfId="6075" xr:uid="{00000000-0005-0000-0000-00001D040000}"/>
    <cellStyle name="_КВЛ 2007-2011ДОГМ 3" xfId="4094" xr:uid="{00000000-0005-0000-0000-00001E040000}"/>
    <cellStyle name="_КВЛ ТЗ-07-11" xfId="156" xr:uid="{00000000-0005-0000-0000-00001F040000}"/>
    <cellStyle name="_КВЛ ТЗ-07-11 2" xfId="2305" xr:uid="{00000000-0005-0000-0000-000020040000}"/>
    <cellStyle name="_КВЛ ТЗ-07-11 2 2" xfId="6076" xr:uid="{00000000-0005-0000-0000-000021040000}"/>
    <cellStyle name="_КВЛ ТЗ-07-11 3" xfId="4095" xr:uid="{00000000-0005-0000-0000-000022040000}"/>
    <cellStyle name="_КИНЖ" xfId="157" xr:uid="{00000000-0005-0000-0000-000023040000}"/>
    <cellStyle name="_КИНЖ 2" xfId="2306" xr:uid="{00000000-0005-0000-0000-000024040000}"/>
    <cellStyle name="_КИНЖ 2 2" xfId="6077" xr:uid="{00000000-0005-0000-0000-000025040000}"/>
    <cellStyle name="_КИНЖ 3" xfId="4096" xr:uid="{00000000-0005-0000-0000-000026040000}"/>
    <cellStyle name="_Книга1" xfId="2307" xr:uid="{00000000-0005-0000-0000-000027040000}"/>
    <cellStyle name="_Книга1 2" xfId="6078" xr:uid="{00000000-0005-0000-0000-000028040000}"/>
    <cellStyle name="_Книга3" xfId="158" xr:uid="{00000000-0005-0000-0000-000029040000}"/>
    <cellStyle name="_Книга3 2" xfId="159" xr:uid="{00000000-0005-0000-0000-00002A040000}"/>
    <cellStyle name="_Книга3 2 2" xfId="2308" xr:uid="{00000000-0005-0000-0000-00002B040000}"/>
    <cellStyle name="_Книга3 2 2 2" xfId="6079" xr:uid="{00000000-0005-0000-0000-00002C040000}"/>
    <cellStyle name="_Книга3 2 3" xfId="2309" xr:uid="{00000000-0005-0000-0000-00002D040000}"/>
    <cellStyle name="_Книга3 2 3 2" xfId="6080" xr:uid="{00000000-0005-0000-0000-00002E040000}"/>
    <cellStyle name="_Книга3 2 4" xfId="4098" xr:uid="{00000000-0005-0000-0000-00002F040000}"/>
    <cellStyle name="_Книга3 2_4П" xfId="2310" xr:uid="{00000000-0005-0000-0000-000030040000}"/>
    <cellStyle name="_Книга3 2_4П 2" xfId="2311" xr:uid="{00000000-0005-0000-0000-000031040000}"/>
    <cellStyle name="_Книга3 2_4П 2 2" xfId="6082" xr:uid="{00000000-0005-0000-0000-000032040000}"/>
    <cellStyle name="_Книга3 2_4П 3" xfId="6081" xr:uid="{00000000-0005-0000-0000-000033040000}"/>
    <cellStyle name="_Книга3 3" xfId="2312" xr:uid="{00000000-0005-0000-0000-000034040000}"/>
    <cellStyle name="_Книга3 3 2" xfId="6083" xr:uid="{00000000-0005-0000-0000-000035040000}"/>
    <cellStyle name="_Книга3 4" xfId="4097" xr:uid="{00000000-0005-0000-0000-000036040000}"/>
    <cellStyle name="_Книга3 5" xfId="7489" xr:uid="{00000000-0005-0000-0000-000037040000}"/>
    <cellStyle name="_Книга3_New Form10_2" xfId="160" xr:uid="{00000000-0005-0000-0000-000038040000}"/>
    <cellStyle name="_Книга3_New Form10_2 2" xfId="161" xr:uid="{00000000-0005-0000-0000-000039040000}"/>
    <cellStyle name="_Книга3_New Form10_2 2 2" xfId="2313" xr:uid="{00000000-0005-0000-0000-00003A040000}"/>
    <cellStyle name="_Книга3_New Form10_2 2 2 2" xfId="6084" xr:uid="{00000000-0005-0000-0000-00003B040000}"/>
    <cellStyle name="_Книга3_New Form10_2 2 3" xfId="2314" xr:uid="{00000000-0005-0000-0000-00003C040000}"/>
    <cellStyle name="_Книга3_New Form10_2 2 3 2" xfId="6085" xr:uid="{00000000-0005-0000-0000-00003D040000}"/>
    <cellStyle name="_Книга3_New Form10_2 2 4" xfId="4100" xr:uid="{00000000-0005-0000-0000-00003E040000}"/>
    <cellStyle name="_Книга3_New Form10_2 2_4П" xfId="2315" xr:uid="{00000000-0005-0000-0000-00003F040000}"/>
    <cellStyle name="_Книга3_New Form10_2 2_4П 2" xfId="2316" xr:uid="{00000000-0005-0000-0000-000040040000}"/>
    <cellStyle name="_Книга3_New Form10_2 2_4П 2 2" xfId="6087" xr:uid="{00000000-0005-0000-0000-000041040000}"/>
    <cellStyle name="_Книга3_New Form10_2 2_4П 3" xfId="6086" xr:uid="{00000000-0005-0000-0000-000042040000}"/>
    <cellStyle name="_Книга3_New Form10_2 3" xfId="2317" xr:uid="{00000000-0005-0000-0000-000043040000}"/>
    <cellStyle name="_Книга3_New Form10_2 3 2" xfId="6088" xr:uid="{00000000-0005-0000-0000-000044040000}"/>
    <cellStyle name="_Книга3_New Form10_2 4" xfId="4099" xr:uid="{00000000-0005-0000-0000-000045040000}"/>
    <cellStyle name="_Книга3_New Form10_2 5" xfId="7488" xr:uid="{00000000-0005-0000-0000-000046040000}"/>
    <cellStyle name="_Книга3_Nsi" xfId="162" xr:uid="{00000000-0005-0000-0000-000047040000}"/>
    <cellStyle name="_Книга3_Nsi 2" xfId="163" xr:uid="{00000000-0005-0000-0000-000048040000}"/>
    <cellStyle name="_Книга3_Nsi 2 2" xfId="2318" xr:uid="{00000000-0005-0000-0000-000049040000}"/>
    <cellStyle name="_Книга3_Nsi 2 2 2" xfId="6089" xr:uid="{00000000-0005-0000-0000-00004A040000}"/>
    <cellStyle name="_Книга3_Nsi 2 3" xfId="2319" xr:uid="{00000000-0005-0000-0000-00004B040000}"/>
    <cellStyle name="_Книга3_Nsi 2 3 2" xfId="6090" xr:uid="{00000000-0005-0000-0000-00004C040000}"/>
    <cellStyle name="_Книга3_Nsi 2 4" xfId="4102" xr:uid="{00000000-0005-0000-0000-00004D040000}"/>
    <cellStyle name="_Книга3_Nsi 2_4П" xfId="2320" xr:uid="{00000000-0005-0000-0000-00004E040000}"/>
    <cellStyle name="_Книга3_Nsi 2_4П 2" xfId="2321" xr:uid="{00000000-0005-0000-0000-00004F040000}"/>
    <cellStyle name="_Книга3_Nsi 2_4П 2 2" xfId="6092" xr:uid="{00000000-0005-0000-0000-000050040000}"/>
    <cellStyle name="_Книга3_Nsi 2_4П 3" xfId="6091" xr:uid="{00000000-0005-0000-0000-000051040000}"/>
    <cellStyle name="_Книга3_Nsi 3" xfId="2322" xr:uid="{00000000-0005-0000-0000-000052040000}"/>
    <cellStyle name="_Книга3_Nsi 3 2" xfId="6093" xr:uid="{00000000-0005-0000-0000-000053040000}"/>
    <cellStyle name="_Книга3_Nsi 4" xfId="4101" xr:uid="{00000000-0005-0000-0000-000054040000}"/>
    <cellStyle name="_Книга3_Nsi 5" xfId="7487" xr:uid="{00000000-0005-0000-0000-000055040000}"/>
    <cellStyle name="_Книга3_Nsi_1" xfId="164" xr:uid="{00000000-0005-0000-0000-000056040000}"/>
    <cellStyle name="_Книга3_Nsi_1 2" xfId="165" xr:uid="{00000000-0005-0000-0000-000057040000}"/>
    <cellStyle name="_Книга3_Nsi_1 2 2" xfId="2323" xr:uid="{00000000-0005-0000-0000-000058040000}"/>
    <cellStyle name="_Книга3_Nsi_1 2 2 2" xfId="6094" xr:uid="{00000000-0005-0000-0000-000059040000}"/>
    <cellStyle name="_Книга3_Nsi_1 2 3" xfId="2324" xr:uid="{00000000-0005-0000-0000-00005A040000}"/>
    <cellStyle name="_Книга3_Nsi_1 2 3 2" xfId="6095" xr:uid="{00000000-0005-0000-0000-00005B040000}"/>
    <cellStyle name="_Книга3_Nsi_1 2 4" xfId="4104" xr:uid="{00000000-0005-0000-0000-00005C040000}"/>
    <cellStyle name="_Книга3_Nsi_1 2_4П" xfId="2325" xr:uid="{00000000-0005-0000-0000-00005D040000}"/>
    <cellStyle name="_Книга3_Nsi_1 2_4П 2" xfId="2326" xr:uid="{00000000-0005-0000-0000-00005E040000}"/>
    <cellStyle name="_Книга3_Nsi_1 2_4П 2 2" xfId="6097" xr:uid="{00000000-0005-0000-0000-00005F040000}"/>
    <cellStyle name="_Книга3_Nsi_1 2_4П 3" xfId="6096" xr:uid="{00000000-0005-0000-0000-000060040000}"/>
    <cellStyle name="_Книга3_Nsi_1 3" xfId="2327" xr:uid="{00000000-0005-0000-0000-000061040000}"/>
    <cellStyle name="_Книга3_Nsi_1 3 2" xfId="6098" xr:uid="{00000000-0005-0000-0000-000062040000}"/>
    <cellStyle name="_Книга3_Nsi_1 4" xfId="4103" xr:uid="{00000000-0005-0000-0000-000063040000}"/>
    <cellStyle name="_Книга3_Nsi_1 5" xfId="7486" xr:uid="{00000000-0005-0000-0000-000064040000}"/>
    <cellStyle name="_Книга3_Nsi_139" xfId="166" xr:uid="{00000000-0005-0000-0000-000065040000}"/>
    <cellStyle name="_Книга3_Nsi_139 2" xfId="167" xr:uid="{00000000-0005-0000-0000-000066040000}"/>
    <cellStyle name="_Книга3_Nsi_139 2 2" xfId="2328" xr:uid="{00000000-0005-0000-0000-000067040000}"/>
    <cellStyle name="_Книга3_Nsi_139 2 2 2" xfId="6099" xr:uid="{00000000-0005-0000-0000-000068040000}"/>
    <cellStyle name="_Книга3_Nsi_139 2 3" xfId="2329" xr:uid="{00000000-0005-0000-0000-000069040000}"/>
    <cellStyle name="_Книга3_Nsi_139 2 3 2" xfId="6100" xr:uid="{00000000-0005-0000-0000-00006A040000}"/>
    <cellStyle name="_Книга3_Nsi_139 2 4" xfId="4106" xr:uid="{00000000-0005-0000-0000-00006B040000}"/>
    <cellStyle name="_Книга3_Nsi_139 2_4П" xfId="2330" xr:uid="{00000000-0005-0000-0000-00006C040000}"/>
    <cellStyle name="_Книга3_Nsi_139 2_4П 2" xfId="2331" xr:uid="{00000000-0005-0000-0000-00006D040000}"/>
    <cellStyle name="_Книга3_Nsi_139 2_4П 2 2" xfId="6102" xr:uid="{00000000-0005-0000-0000-00006E040000}"/>
    <cellStyle name="_Книга3_Nsi_139 2_4П 3" xfId="6101" xr:uid="{00000000-0005-0000-0000-00006F040000}"/>
    <cellStyle name="_Книга3_Nsi_139 3" xfId="2332" xr:uid="{00000000-0005-0000-0000-000070040000}"/>
    <cellStyle name="_Книга3_Nsi_139 3 2" xfId="6103" xr:uid="{00000000-0005-0000-0000-000071040000}"/>
    <cellStyle name="_Книга3_Nsi_139 4" xfId="4105" xr:uid="{00000000-0005-0000-0000-000072040000}"/>
    <cellStyle name="_Книга3_Nsi_139 5" xfId="7485" xr:uid="{00000000-0005-0000-0000-000073040000}"/>
    <cellStyle name="_Книга3_Nsi_140" xfId="168" xr:uid="{00000000-0005-0000-0000-000074040000}"/>
    <cellStyle name="_Книга3_Nsi_140 2" xfId="169" xr:uid="{00000000-0005-0000-0000-000075040000}"/>
    <cellStyle name="_Книга3_Nsi_140 2 2" xfId="2333" xr:uid="{00000000-0005-0000-0000-000076040000}"/>
    <cellStyle name="_Книга3_Nsi_140 2 2 2" xfId="6104" xr:uid="{00000000-0005-0000-0000-000077040000}"/>
    <cellStyle name="_Книга3_Nsi_140 2 3" xfId="2334" xr:uid="{00000000-0005-0000-0000-000078040000}"/>
    <cellStyle name="_Книга3_Nsi_140 2 3 2" xfId="6105" xr:uid="{00000000-0005-0000-0000-000079040000}"/>
    <cellStyle name="_Книга3_Nsi_140 2 4" xfId="4108" xr:uid="{00000000-0005-0000-0000-00007A040000}"/>
    <cellStyle name="_Книга3_Nsi_140 2_4П" xfId="2335" xr:uid="{00000000-0005-0000-0000-00007B040000}"/>
    <cellStyle name="_Книга3_Nsi_140 2_4П 2" xfId="2336" xr:uid="{00000000-0005-0000-0000-00007C040000}"/>
    <cellStyle name="_Книга3_Nsi_140 2_4П 2 2" xfId="6107" xr:uid="{00000000-0005-0000-0000-00007D040000}"/>
    <cellStyle name="_Книга3_Nsi_140 2_4П 3" xfId="6106" xr:uid="{00000000-0005-0000-0000-00007E040000}"/>
    <cellStyle name="_Книга3_Nsi_140 3" xfId="2337" xr:uid="{00000000-0005-0000-0000-00007F040000}"/>
    <cellStyle name="_Книга3_Nsi_140 3 2" xfId="6108" xr:uid="{00000000-0005-0000-0000-000080040000}"/>
    <cellStyle name="_Книга3_Nsi_140 4" xfId="4107" xr:uid="{00000000-0005-0000-0000-000081040000}"/>
    <cellStyle name="_Книга3_Nsi_140 5" xfId="7484" xr:uid="{00000000-0005-0000-0000-000082040000}"/>
    <cellStyle name="_Книга3_Nsi_140(Зах)" xfId="170" xr:uid="{00000000-0005-0000-0000-000083040000}"/>
    <cellStyle name="_Книга3_Nsi_140(Зах) 2" xfId="171" xr:uid="{00000000-0005-0000-0000-000084040000}"/>
    <cellStyle name="_Книга3_Nsi_140(Зах) 2 2" xfId="2338" xr:uid="{00000000-0005-0000-0000-000085040000}"/>
    <cellStyle name="_Книга3_Nsi_140(Зах) 2 2 2" xfId="6109" xr:uid="{00000000-0005-0000-0000-000086040000}"/>
    <cellStyle name="_Книга3_Nsi_140(Зах) 2 3" xfId="2339" xr:uid="{00000000-0005-0000-0000-000087040000}"/>
    <cellStyle name="_Книга3_Nsi_140(Зах) 2 3 2" xfId="6110" xr:uid="{00000000-0005-0000-0000-000088040000}"/>
    <cellStyle name="_Книга3_Nsi_140(Зах) 2 4" xfId="4110" xr:uid="{00000000-0005-0000-0000-000089040000}"/>
    <cellStyle name="_Книга3_Nsi_140(Зах) 2_4П" xfId="2340" xr:uid="{00000000-0005-0000-0000-00008A040000}"/>
    <cellStyle name="_Книга3_Nsi_140(Зах) 2_4П 2" xfId="2341" xr:uid="{00000000-0005-0000-0000-00008B040000}"/>
    <cellStyle name="_Книга3_Nsi_140(Зах) 2_4П 2 2" xfId="6112" xr:uid="{00000000-0005-0000-0000-00008C040000}"/>
    <cellStyle name="_Книга3_Nsi_140(Зах) 2_4П 3" xfId="6111" xr:uid="{00000000-0005-0000-0000-00008D040000}"/>
    <cellStyle name="_Книга3_Nsi_140(Зах) 3" xfId="2342" xr:uid="{00000000-0005-0000-0000-00008E040000}"/>
    <cellStyle name="_Книга3_Nsi_140(Зах) 3 2" xfId="6113" xr:uid="{00000000-0005-0000-0000-00008F040000}"/>
    <cellStyle name="_Книга3_Nsi_140(Зах) 4" xfId="4109" xr:uid="{00000000-0005-0000-0000-000090040000}"/>
    <cellStyle name="_Книга3_Nsi_140(Зах) 5" xfId="7483" xr:uid="{00000000-0005-0000-0000-000091040000}"/>
    <cellStyle name="_Книга3_Nsi_140_mod" xfId="172" xr:uid="{00000000-0005-0000-0000-000092040000}"/>
    <cellStyle name="_Книга3_Nsi_140_mod 2" xfId="173" xr:uid="{00000000-0005-0000-0000-000093040000}"/>
    <cellStyle name="_Книга3_Nsi_140_mod 2 2" xfId="2343" xr:uid="{00000000-0005-0000-0000-000094040000}"/>
    <cellStyle name="_Книга3_Nsi_140_mod 2 2 2" xfId="6114" xr:uid="{00000000-0005-0000-0000-000095040000}"/>
    <cellStyle name="_Книга3_Nsi_140_mod 2 3" xfId="2344" xr:uid="{00000000-0005-0000-0000-000096040000}"/>
    <cellStyle name="_Книга3_Nsi_140_mod 2 3 2" xfId="6115" xr:uid="{00000000-0005-0000-0000-000097040000}"/>
    <cellStyle name="_Книга3_Nsi_140_mod 2 4" xfId="4112" xr:uid="{00000000-0005-0000-0000-000098040000}"/>
    <cellStyle name="_Книга3_Nsi_140_mod 2_4П" xfId="2345" xr:uid="{00000000-0005-0000-0000-000099040000}"/>
    <cellStyle name="_Книга3_Nsi_140_mod 2_4П 2" xfId="2346" xr:uid="{00000000-0005-0000-0000-00009A040000}"/>
    <cellStyle name="_Книга3_Nsi_140_mod 2_4П 2 2" xfId="6117" xr:uid="{00000000-0005-0000-0000-00009B040000}"/>
    <cellStyle name="_Книга3_Nsi_140_mod 2_4П 3" xfId="6116" xr:uid="{00000000-0005-0000-0000-00009C040000}"/>
    <cellStyle name="_Книга3_Nsi_140_mod 3" xfId="2347" xr:uid="{00000000-0005-0000-0000-00009D040000}"/>
    <cellStyle name="_Книга3_Nsi_140_mod 3 2" xfId="6118" xr:uid="{00000000-0005-0000-0000-00009E040000}"/>
    <cellStyle name="_Книга3_Nsi_140_mod 4" xfId="4111" xr:uid="{00000000-0005-0000-0000-00009F040000}"/>
    <cellStyle name="_Книга3_Nsi_140_mod 5" xfId="7482" xr:uid="{00000000-0005-0000-0000-0000A0040000}"/>
    <cellStyle name="_Книга3_Summary" xfId="174" xr:uid="{00000000-0005-0000-0000-0000A1040000}"/>
    <cellStyle name="_Книга3_Summary 2" xfId="175" xr:uid="{00000000-0005-0000-0000-0000A2040000}"/>
    <cellStyle name="_Книга3_Summary 2 2" xfId="2348" xr:uid="{00000000-0005-0000-0000-0000A3040000}"/>
    <cellStyle name="_Книга3_Summary 2 2 2" xfId="6119" xr:uid="{00000000-0005-0000-0000-0000A4040000}"/>
    <cellStyle name="_Книга3_Summary 2 3" xfId="2349" xr:uid="{00000000-0005-0000-0000-0000A5040000}"/>
    <cellStyle name="_Книга3_Summary 2 3 2" xfId="6120" xr:uid="{00000000-0005-0000-0000-0000A6040000}"/>
    <cellStyle name="_Книга3_Summary 2 4" xfId="4114" xr:uid="{00000000-0005-0000-0000-0000A7040000}"/>
    <cellStyle name="_Книга3_Summary 2_4П" xfId="2350" xr:uid="{00000000-0005-0000-0000-0000A8040000}"/>
    <cellStyle name="_Книга3_Summary 2_4П 2" xfId="2351" xr:uid="{00000000-0005-0000-0000-0000A9040000}"/>
    <cellStyle name="_Книга3_Summary 2_4П 2 2" xfId="6122" xr:uid="{00000000-0005-0000-0000-0000AA040000}"/>
    <cellStyle name="_Книга3_Summary 2_4П 3" xfId="6121" xr:uid="{00000000-0005-0000-0000-0000AB040000}"/>
    <cellStyle name="_Книга3_Summary 3" xfId="2352" xr:uid="{00000000-0005-0000-0000-0000AC040000}"/>
    <cellStyle name="_Книга3_Summary 3 2" xfId="6123" xr:uid="{00000000-0005-0000-0000-0000AD040000}"/>
    <cellStyle name="_Книга3_Summary 4" xfId="4113" xr:uid="{00000000-0005-0000-0000-0000AE040000}"/>
    <cellStyle name="_Книга3_Summary 5" xfId="7481" xr:uid="{00000000-0005-0000-0000-0000AF040000}"/>
    <cellStyle name="_Книга3_Tax_form_1кв_3" xfId="176" xr:uid="{00000000-0005-0000-0000-0000B0040000}"/>
    <cellStyle name="_Книга3_Tax_form_1кв_3 2" xfId="177" xr:uid="{00000000-0005-0000-0000-0000B1040000}"/>
    <cellStyle name="_Книга3_Tax_form_1кв_3 2 2" xfId="2353" xr:uid="{00000000-0005-0000-0000-0000B2040000}"/>
    <cellStyle name="_Книга3_Tax_form_1кв_3 2 2 2" xfId="6124" xr:uid="{00000000-0005-0000-0000-0000B3040000}"/>
    <cellStyle name="_Книга3_Tax_form_1кв_3 2 3" xfId="2354" xr:uid="{00000000-0005-0000-0000-0000B4040000}"/>
    <cellStyle name="_Книга3_Tax_form_1кв_3 2 3 2" xfId="6125" xr:uid="{00000000-0005-0000-0000-0000B5040000}"/>
    <cellStyle name="_Книга3_Tax_form_1кв_3 2 4" xfId="4116" xr:uid="{00000000-0005-0000-0000-0000B6040000}"/>
    <cellStyle name="_Книга3_Tax_form_1кв_3 2_4П" xfId="2355" xr:uid="{00000000-0005-0000-0000-0000B7040000}"/>
    <cellStyle name="_Книга3_Tax_form_1кв_3 2_4П 2" xfId="2356" xr:uid="{00000000-0005-0000-0000-0000B8040000}"/>
    <cellStyle name="_Книга3_Tax_form_1кв_3 2_4П 2 2" xfId="6127" xr:uid="{00000000-0005-0000-0000-0000B9040000}"/>
    <cellStyle name="_Книга3_Tax_form_1кв_3 2_4П 3" xfId="6126" xr:uid="{00000000-0005-0000-0000-0000BA040000}"/>
    <cellStyle name="_Книга3_Tax_form_1кв_3 3" xfId="2357" xr:uid="{00000000-0005-0000-0000-0000BB040000}"/>
    <cellStyle name="_Книга3_Tax_form_1кв_3 3 2" xfId="6128" xr:uid="{00000000-0005-0000-0000-0000BC040000}"/>
    <cellStyle name="_Книга3_Tax_form_1кв_3 4" xfId="4115" xr:uid="{00000000-0005-0000-0000-0000BD040000}"/>
    <cellStyle name="_Книга3_Tax_form_1кв_3 5" xfId="7480" xr:uid="{00000000-0005-0000-0000-0000BE040000}"/>
    <cellStyle name="_Книга3_БКЭ" xfId="178" xr:uid="{00000000-0005-0000-0000-0000BF040000}"/>
    <cellStyle name="_Книга3_БКЭ 2" xfId="179" xr:uid="{00000000-0005-0000-0000-0000C0040000}"/>
    <cellStyle name="_Книга3_БКЭ 2 2" xfId="2358" xr:uid="{00000000-0005-0000-0000-0000C1040000}"/>
    <cellStyle name="_Книга3_БКЭ 2 2 2" xfId="6129" xr:uid="{00000000-0005-0000-0000-0000C2040000}"/>
    <cellStyle name="_Книга3_БКЭ 2 3" xfId="2359" xr:uid="{00000000-0005-0000-0000-0000C3040000}"/>
    <cellStyle name="_Книга3_БКЭ 2 3 2" xfId="6130" xr:uid="{00000000-0005-0000-0000-0000C4040000}"/>
    <cellStyle name="_Книга3_БКЭ 2 4" xfId="4118" xr:uid="{00000000-0005-0000-0000-0000C5040000}"/>
    <cellStyle name="_Книга3_БКЭ 2_4П" xfId="2360" xr:uid="{00000000-0005-0000-0000-0000C6040000}"/>
    <cellStyle name="_Книга3_БКЭ 2_4П 2" xfId="2361" xr:uid="{00000000-0005-0000-0000-0000C7040000}"/>
    <cellStyle name="_Книга3_БКЭ 2_4П 2 2" xfId="6132" xr:uid="{00000000-0005-0000-0000-0000C8040000}"/>
    <cellStyle name="_Книга3_БКЭ 2_4П 3" xfId="6131" xr:uid="{00000000-0005-0000-0000-0000C9040000}"/>
    <cellStyle name="_Книга3_БКЭ 3" xfId="2362" xr:uid="{00000000-0005-0000-0000-0000CA040000}"/>
    <cellStyle name="_Книга3_БКЭ 3 2" xfId="6133" xr:uid="{00000000-0005-0000-0000-0000CB040000}"/>
    <cellStyle name="_Книга3_БКЭ 4" xfId="4117" xr:uid="{00000000-0005-0000-0000-0000CC040000}"/>
    <cellStyle name="_Книга3_БКЭ 5" xfId="7479" xr:uid="{00000000-0005-0000-0000-0000CD040000}"/>
    <cellStyle name="_Книга7" xfId="180" xr:uid="{00000000-0005-0000-0000-0000CE040000}"/>
    <cellStyle name="_Книга7 2" xfId="181" xr:uid="{00000000-0005-0000-0000-0000CF040000}"/>
    <cellStyle name="_Книга7 2 2" xfId="2363" xr:uid="{00000000-0005-0000-0000-0000D0040000}"/>
    <cellStyle name="_Книга7 2 2 2" xfId="6134" xr:uid="{00000000-0005-0000-0000-0000D1040000}"/>
    <cellStyle name="_Книга7 2 3" xfId="2364" xr:uid="{00000000-0005-0000-0000-0000D2040000}"/>
    <cellStyle name="_Книга7 2 3 2" xfId="6135" xr:uid="{00000000-0005-0000-0000-0000D3040000}"/>
    <cellStyle name="_Книга7 2 4" xfId="4120" xr:uid="{00000000-0005-0000-0000-0000D4040000}"/>
    <cellStyle name="_Книга7 2_4П" xfId="2365" xr:uid="{00000000-0005-0000-0000-0000D5040000}"/>
    <cellStyle name="_Книга7 2_4П 2" xfId="2366" xr:uid="{00000000-0005-0000-0000-0000D6040000}"/>
    <cellStyle name="_Книга7 2_4П 2 2" xfId="6137" xr:uid="{00000000-0005-0000-0000-0000D7040000}"/>
    <cellStyle name="_Книга7 2_4П 3" xfId="6136" xr:uid="{00000000-0005-0000-0000-0000D8040000}"/>
    <cellStyle name="_Книга7 3" xfId="2367" xr:uid="{00000000-0005-0000-0000-0000D9040000}"/>
    <cellStyle name="_Книга7 3 2" xfId="6138" xr:uid="{00000000-0005-0000-0000-0000DA040000}"/>
    <cellStyle name="_Книга7 4" xfId="4119" xr:uid="{00000000-0005-0000-0000-0000DB040000}"/>
    <cellStyle name="_Книга7 5" xfId="7478" xr:uid="{00000000-0005-0000-0000-0000DC040000}"/>
    <cellStyle name="_Книга7_New Form10_2" xfId="182" xr:uid="{00000000-0005-0000-0000-0000DD040000}"/>
    <cellStyle name="_Книга7_New Form10_2 2" xfId="183" xr:uid="{00000000-0005-0000-0000-0000DE040000}"/>
    <cellStyle name="_Книга7_New Form10_2 2 2" xfId="2368" xr:uid="{00000000-0005-0000-0000-0000DF040000}"/>
    <cellStyle name="_Книга7_New Form10_2 2 2 2" xfId="6139" xr:uid="{00000000-0005-0000-0000-0000E0040000}"/>
    <cellStyle name="_Книга7_New Form10_2 2 3" xfId="2369" xr:uid="{00000000-0005-0000-0000-0000E1040000}"/>
    <cellStyle name="_Книга7_New Form10_2 2 3 2" xfId="6140" xr:uid="{00000000-0005-0000-0000-0000E2040000}"/>
    <cellStyle name="_Книга7_New Form10_2 2 4" xfId="4122" xr:uid="{00000000-0005-0000-0000-0000E3040000}"/>
    <cellStyle name="_Книга7_New Form10_2 2_4П" xfId="2370" xr:uid="{00000000-0005-0000-0000-0000E4040000}"/>
    <cellStyle name="_Книга7_New Form10_2 2_4П 2" xfId="2371" xr:uid="{00000000-0005-0000-0000-0000E5040000}"/>
    <cellStyle name="_Книга7_New Form10_2 2_4П 2 2" xfId="6142" xr:uid="{00000000-0005-0000-0000-0000E6040000}"/>
    <cellStyle name="_Книга7_New Form10_2 2_4П 3" xfId="6141" xr:uid="{00000000-0005-0000-0000-0000E7040000}"/>
    <cellStyle name="_Книга7_New Form10_2 3" xfId="2372" xr:uid="{00000000-0005-0000-0000-0000E8040000}"/>
    <cellStyle name="_Книга7_New Form10_2 3 2" xfId="6143" xr:uid="{00000000-0005-0000-0000-0000E9040000}"/>
    <cellStyle name="_Книга7_New Form10_2 4" xfId="4121" xr:uid="{00000000-0005-0000-0000-0000EA040000}"/>
    <cellStyle name="_Книга7_New Form10_2 5" xfId="7477" xr:uid="{00000000-0005-0000-0000-0000EB040000}"/>
    <cellStyle name="_Книга7_Nsi" xfId="184" xr:uid="{00000000-0005-0000-0000-0000EC040000}"/>
    <cellStyle name="_Книга7_Nsi 2" xfId="185" xr:uid="{00000000-0005-0000-0000-0000ED040000}"/>
    <cellStyle name="_Книга7_Nsi 2 2" xfId="2373" xr:uid="{00000000-0005-0000-0000-0000EE040000}"/>
    <cellStyle name="_Книга7_Nsi 2 2 2" xfId="6144" xr:uid="{00000000-0005-0000-0000-0000EF040000}"/>
    <cellStyle name="_Книга7_Nsi 2 3" xfId="2374" xr:uid="{00000000-0005-0000-0000-0000F0040000}"/>
    <cellStyle name="_Книга7_Nsi 2 3 2" xfId="6145" xr:uid="{00000000-0005-0000-0000-0000F1040000}"/>
    <cellStyle name="_Книга7_Nsi 2 4" xfId="4124" xr:uid="{00000000-0005-0000-0000-0000F2040000}"/>
    <cellStyle name="_Книга7_Nsi 2_4П" xfId="2375" xr:uid="{00000000-0005-0000-0000-0000F3040000}"/>
    <cellStyle name="_Книга7_Nsi 2_4П 2" xfId="2376" xr:uid="{00000000-0005-0000-0000-0000F4040000}"/>
    <cellStyle name="_Книга7_Nsi 2_4П 2 2" xfId="6147" xr:uid="{00000000-0005-0000-0000-0000F5040000}"/>
    <cellStyle name="_Книга7_Nsi 2_4П 3" xfId="6146" xr:uid="{00000000-0005-0000-0000-0000F6040000}"/>
    <cellStyle name="_Книга7_Nsi 3" xfId="2377" xr:uid="{00000000-0005-0000-0000-0000F7040000}"/>
    <cellStyle name="_Книга7_Nsi 3 2" xfId="6148" xr:uid="{00000000-0005-0000-0000-0000F8040000}"/>
    <cellStyle name="_Книга7_Nsi 4" xfId="4123" xr:uid="{00000000-0005-0000-0000-0000F9040000}"/>
    <cellStyle name="_Книга7_Nsi 5" xfId="5672" xr:uid="{00000000-0005-0000-0000-0000FA040000}"/>
    <cellStyle name="_Книга7_Nsi_1" xfId="186" xr:uid="{00000000-0005-0000-0000-0000FB040000}"/>
    <cellStyle name="_Книга7_Nsi_1 2" xfId="187" xr:uid="{00000000-0005-0000-0000-0000FC040000}"/>
    <cellStyle name="_Книга7_Nsi_1 2 2" xfId="2378" xr:uid="{00000000-0005-0000-0000-0000FD040000}"/>
    <cellStyle name="_Книга7_Nsi_1 2 2 2" xfId="6149" xr:uid="{00000000-0005-0000-0000-0000FE040000}"/>
    <cellStyle name="_Книга7_Nsi_1 2 3" xfId="2379" xr:uid="{00000000-0005-0000-0000-0000FF040000}"/>
    <cellStyle name="_Книга7_Nsi_1 2 3 2" xfId="6150" xr:uid="{00000000-0005-0000-0000-000000050000}"/>
    <cellStyle name="_Книга7_Nsi_1 2 4" xfId="4126" xr:uid="{00000000-0005-0000-0000-000001050000}"/>
    <cellStyle name="_Книга7_Nsi_1 2_4П" xfId="2380" xr:uid="{00000000-0005-0000-0000-000002050000}"/>
    <cellStyle name="_Книга7_Nsi_1 2_4П 2" xfId="2381" xr:uid="{00000000-0005-0000-0000-000003050000}"/>
    <cellStyle name="_Книга7_Nsi_1 2_4П 2 2" xfId="6152" xr:uid="{00000000-0005-0000-0000-000004050000}"/>
    <cellStyle name="_Книга7_Nsi_1 2_4П 3" xfId="6151" xr:uid="{00000000-0005-0000-0000-000005050000}"/>
    <cellStyle name="_Книга7_Nsi_1 3" xfId="2382" xr:uid="{00000000-0005-0000-0000-000006050000}"/>
    <cellStyle name="_Книга7_Nsi_1 3 2" xfId="6153" xr:uid="{00000000-0005-0000-0000-000007050000}"/>
    <cellStyle name="_Книга7_Nsi_1 4" xfId="4125" xr:uid="{00000000-0005-0000-0000-000008050000}"/>
    <cellStyle name="_Книга7_Nsi_1 5" xfId="5671" xr:uid="{00000000-0005-0000-0000-000009050000}"/>
    <cellStyle name="_Книга7_Nsi_139" xfId="188" xr:uid="{00000000-0005-0000-0000-00000A050000}"/>
    <cellStyle name="_Книга7_Nsi_139 2" xfId="189" xr:uid="{00000000-0005-0000-0000-00000B050000}"/>
    <cellStyle name="_Книга7_Nsi_139 2 2" xfId="2383" xr:uid="{00000000-0005-0000-0000-00000C050000}"/>
    <cellStyle name="_Книга7_Nsi_139 2 2 2" xfId="6154" xr:uid="{00000000-0005-0000-0000-00000D050000}"/>
    <cellStyle name="_Книга7_Nsi_139 2 3" xfId="2384" xr:uid="{00000000-0005-0000-0000-00000E050000}"/>
    <cellStyle name="_Книга7_Nsi_139 2 3 2" xfId="6155" xr:uid="{00000000-0005-0000-0000-00000F050000}"/>
    <cellStyle name="_Книга7_Nsi_139 2 4" xfId="4128" xr:uid="{00000000-0005-0000-0000-000010050000}"/>
    <cellStyle name="_Книга7_Nsi_139 2_4П" xfId="2385" xr:uid="{00000000-0005-0000-0000-000011050000}"/>
    <cellStyle name="_Книга7_Nsi_139 2_4П 2" xfId="2386" xr:uid="{00000000-0005-0000-0000-000012050000}"/>
    <cellStyle name="_Книга7_Nsi_139 2_4П 2 2" xfId="6157" xr:uid="{00000000-0005-0000-0000-000013050000}"/>
    <cellStyle name="_Книга7_Nsi_139 2_4П 3" xfId="6156" xr:uid="{00000000-0005-0000-0000-000014050000}"/>
    <cellStyle name="_Книга7_Nsi_139 3" xfId="2387" xr:uid="{00000000-0005-0000-0000-000015050000}"/>
    <cellStyle name="_Книга7_Nsi_139 3 2" xfId="6158" xr:uid="{00000000-0005-0000-0000-000016050000}"/>
    <cellStyle name="_Книга7_Nsi_139 4" xfId="4127" xr:uid="{00000000-0005-0000-0000-000017050000}"/>
    <cellStyle name="_Книга7_Nsi_139 5" xfId="5670" xr:uid="{00000000-0005-0000-0000-000018050000}"/>
    <cellStyle name="_Книга7_Nsi_140" xfId="190" xr:uid="{00000000-0005-0000-0000-000019050000}"/>
    <cellStyle name="_Книга7_Nsi_140 2" xfId="191" xr:uid="{00000000-0005-0000-0000-00001A050000}"/>
    <cellStyle name="_Книга7_Nsi_140 2 2" xfId="2388" xr:uid="{00000000-0005-0000-0000-00001B050000}"/>
    <cellStyle name="_Книга7_Nsi_140 2 2 2" xfId="6159" xr:uid="{00000000-0005-0000-0000-00001C050000}"/>
    <cellStyle name="_Книга7_Nsi_140 2 3" xfId="2389" xr:uid="{00000000-0005-0000-0000-00001D050000}"/>
    <cellStyle name="_Книга7_Nsi_140 2 3 2" xfId="6160" xr:uid="{00000000-0005-0000-0000-00001E050000}"/>
    <cellStyle name="_Книга7_Nsi_140 2 4" xfId="4130" xr:uid="{00000000-0005-0000-0000-00001F050000}"/>
    <cellStyle name="_Книга7_Nsi_140 2_4П" xfId="2390" xr:uid="{00000000-0005-0000-0000-000020050000}"/>
    <cellStyle name="_Книга7_Nsi_140 2_4П 2" xfId="2391" xr:uid="{00000000-0005-0000-0000-000021050000}"/>
    <cellStyle name="_Книга7_Nsi_140 2_4П 2 2" xfId="6162" xr:uid="{00000000-0005-0000-0000-000022050000}"/>
    <cellStyle name="_Книга7_Nsi_140 2_4П 3" xfId="6161" xr:uid="{00000000-0005-0000-0000-000023050000}"/>
    <cellStyle name="_Книга7_Nsi_140 3" xfId="2392" xr:uid="{00000000-0005-0000-0000-000024050000}"/>
    <cellStyle name="_Книга7_Nsi_140 3 2" xfId="6163" xr:uid="{00000000-0005-0000-0000-000025050000}"/>
    <cellStyle name="_Книга7_Nsi_140 4" xfId="4129" xr:uid="{00000000-0005-0000-0000-000026050000}"/>
    <cellStyle name="_Книга7_Nsi_140 5" xfId="5669" xr:uid="{00000000-0005-0000-0000-000027050000}"/>
    <cellStyle name="_Книга7_Nsi_140(Зах)" xfId="192" xr:uid="{00000000-0005-0000-0000-000028050000}"/>
    <cellStyle name="_Книга7_Nsi_140(Зах) 2" xfId="193" xr:uid="{00000000-0005-0000-0000-000029050000}"/>
    <cellStyle name="_Книга7_Nsi_140(Зах) 2 2" xfId="2393" xr:uid="{00000000-0005-0000-0000-00002A050000}"/>
    <cellStyle name="_Книга7_Nsi_140(Зах) 2 2 2" xfId="6164" xr:uid="{00000000-0005-0000-0000-00002B050000}"/>
    <cellStyle name="_Книга7_Nsi_140(Зах) 2 3" xfId="2394" xr:uid="{00000000-0005-0000-0000-00002C050000}"/>
    <cellStyle name="_Книга7_Nsi_140(Зах) 2 3 2" xfId="6165" xr:uid="{00000000-0005-0000-0000-00002D050000}"/>
    <cellStyle name="_Книга7_Nsi_140(Зах) 2 4" xfId="4132" xr:uid="{00000000-0005-0000-0000-00002E050000}"/>
    <cellStyle name="_Книга7_Nsi_140(Зах) 2_4П" xfId="2395" xr:uid="{00000000-0005-0000-0000-00002F050000}"/>
    <cellStyle name="_Книга7_Nsi_140(Зах) 2_4П 2" xfId="2396" xr:uid="{00000000-0005-0000-0000-000030050000}"/>
    <cellStyle name="_Книга7_Nsi_140(Зах) 2_4П 2 2" xfId="6167" xr:uid="{00000000-0005-0000-0000-000031050000}"/>
    <cellStyle name="_Книга7_Nsi_140(Зах) 2_4П 3" xfId="6166" xr:uid="{00000000-0005-0000-0000-000032050000}"/>
    <cellStyle name="_Книга7_Nsi_140(Зах) 3" xfId="2397" xr:uid="{00000000-0005-0000-0000-000033050000}"/>
    <cellStyle name="_Книга7_Nsi_140(Зах) 3 2" xfId="6168" xr:uid="{00000000-0005-0000-0000-000034050000}"/>
    <cellStyle name="_Книга7_Nsi_140(Зах) 4" xfId="4131" xr:uid="{00000000-0005-0000-0000-000035050000}"/>
    <cellStyle name="_Книга7_Nsi_140(Зах) 5" xfId="5668" xr:uid="{00000000-0005-0000-0000-000036050000}"/>
    <cellStyle name="_Книга7_Nsi_140_mod" xfId="194" xr:uid="{00000000-0005-0000-0000-000037050000}"/>
    <cellStyle name="_Книга7_Nsi_140_mod 2" xfId="195" xr:uid="{00000000-0005-0000-0000-000038050000}"/>
    <cellStyle name="_Книга7_Nsi_140_mod 2 2" xfId="2398" xr:uid="{00000000-0005-0000-0000-000039050000}"/>
    <cellStyle name="_Книга7_Nsi_140_mod 2 2 2" xfId="6169" xr:uid="{00000000-0005-0000-0000-00003A050000}"/>
    <cellStyle name="_Книга7_Nsi_140_mod 2 3" xfId="2399" xr:uid="{00000000-0005-0000-0000-00003B050000}"/>
    <cellStyle name="_Книга7_Nsi_140_mod 2 3 2" xfId="6170" xr:uid="{00000000-0005-0000-0000-00003C050000}"/>
    <cellStyle name="_Книга7_Nsi_140_mod 2 4" xfId="4134" xr:uid="{00000000-0005-0000-0000-00003D050000}"/>
    <cellStyle name="_Книга7_Nsi_140_mod 2_4П" xfId="2400" xr:uid="{00000000-0005-0000-0000-00003E050000}"/>
    <cellStyle name="_Книга7_Nsi_140_mod 2_4П 2" xfId="2401" xr:uid="{00000000-0005-0000-0000-00003F050000}"/>
    <cellStyle name="_Книга7_Nsi_140_mod 2_4П 2 2" xfId="6172" xr:uid="{00000000-0005-0000-0000-000040050000}"/>
    <cellStyle name="_Книга7_Nsi_140_mod 2_4П 3" xfId="6171" xr:uid="{00000000-0005-0000-0000-000041050000}"/>
    <cellStyle name="_Книга7_Nsi_140_mod 3" xfId="2402" xr:uid="{00000000-0005-0000-0000-000042050000}"/>
    <cellStyle name="_Книга7_Nsi_140_mod 3 2" xfId="6173" xr:uid="{00000000-0005-0000-0000-000043050000}"/>
    <cellStyle name="_Книга7_Nsi_140_mod 4" xfId="4133" xr:uid="{00000000-0005-0000-0000-000044050000}"/>
    <cellStyle name="_Книга7_Nsi_140_mod 5" xfId="5667" xr:uid="{00000000-0005-0000-0000-000045050000}"/>
    <cellStyle name="_Книга7_Summary" xfId="196" xr:uid="{00000000-0005-0000-0000-000046050000}"/>
    <cellStyle name="_Книга7_Summary 2" xfId="197" xr:uid="{00000000-0005-0000-0000-000047050000}"/>
    <cellStyle name="_Книга7_Summary 2 2" xfId="2403" xr:uid="{00000000-0005-0000-0000-000048050000}"/>
    <cellStyle name="_Книга7_Summary 2 2 2" xfId="6174" xr:uid="{00000000-0005-0000-0000-000049050000}"/>
    <cellStyle name="_Книга7_Summary 2 3" xfId="2404" xr:uid="{00000000-0005-0000-0000-00004A050000}"/>
    <cellStyle name="_Книга7_Summary 2 3 2" xfId="6175" xr:uid="{00000000-0005-0000-0000-00004B050000}"/>
    <cellStyle name="_Книга7_Summary 2 4" xfId="4136" xr:uid="{00000000-0005-0000-0000-00004C050000}"/>
    <cellStyle name="_Книга7_Summary 2_4П" xfId="2405" xr:uid="{00000000-0005-0000-0000-00004D050000}"/>
    <cellStyle name="_Книга7_Summary 2_4П 2" xfId="2406" xr:uid="{00000000-0005-0000-0000-00004E050000}"/>
    <cellStyle name="_Книга7_Summary 2_4П 2 2" xfId="6177" xr:uid="{00000000-0005-0000-0000-00004F050000}"/>
    <cellStyle name="_Книга7_Summary 2_4П 3" xfId="6176" xr:uid="{00000000-0005-0000-0000-000050050000}"/>
    <cellStyle name="_Книга7_Summary 3" xfId="2407" xr:uid="{00000000-0005-0000-0000-000051050000}"/>
    <cellStyle name="_Книга7_Summary 3 2" xfId="6178" xr:uid="{00000000-0005-0000-0000-000052050000}"/>
    <cellStyle name="_Книга7_Summary 4" xfId="4135" xr:uid="{00000000-0005-0000-0000-000053050000}"/>
    <cellStyle name="_Книга7_Summary 5" xfId="5666" xr:uid="{00000000-0005-0000-0000-000054050000}"/>
    <cellStyle name="_Книга7_Tax_form_1кв_3" xfId="198" xr:uid="{00000000-0005-0000-0000-000055050000}"/>
    <cellStyle name="_Книга7_Tax_form_1кв_3 2" xfId="199" xr:uid="{00000000-0005-0000-0000-000056050000}"/>
    <cellStyle name="_Книга7_Tax_form_1кв_3 2 2" xfId="2408" xr:uid="{00000000-0005-0000-0000-000057050000}"/>
    <cellStyle name="_Книга7_Tax_form_1кв_3 2 2 2" xfId="6179" xr:uid="{00000000-0005-0000-0000-000058050000}"/>
    <cellStyle name="_Книга7_Tax_form_1кв_3 2 3" xfId="2409" xr:uid="{00000000-0005-0000-0000-000059050000}"/>
    <cellStyle name="_Книга7_Tax_form_1кв_3 2 3 2" xfId="6180" xr:uid="{00000000-0005-0000-0000-00005A050000}"/>
    <cellStyle name="_Книга7_Tax_form_1кв_3 2 4" xfId="4138" xr:uid="{00000000-0005-0000-0000-00005B050000}"/>
    <cellStyle name="_Книга7_Tax_form_1кв_3 2_4П" xfId="2410" xr:uid="{00000000-0005-0000-0000-00005C050000}"/>
    <cellStyle name="_Книга7_Tax_form_1кв_3 2_4П 2" xfId="2411" xr:uid="{00000000-0005-0000-0000-00005D050000}"/>
    <cellStyle name="_Книга7_Tax_form_1кв_3 2_4П 2 2" xfId="6182" xr:uid="{00000000-0005-0000-0000-00005E050000}"/>
    <cellStyle name="_Книга7_Tax_form_1кв_3 2_4П 3" xfId="6181" xr:uid="{00000000-0005-0000-0000-00005F050000}"/>
    <cellStyle name="_Книга7_Tax_form_1кв_3 3" xfId="2412" xr:uid="{00000000-0005-0000-0000-000060050000}"/>
    <cellStyle name="_Книга7_Tax_form_1кв_3 3 2" xfId="6183" xr:uid="{00000000-0005-0000-0000-000061050000}"/>
    <cellStyle name="_Книга7_Tax_form_1кв_3 4" xfId="4137" xr:uid="{00000000-0005-0000-0000-000062050000}"/>
    <cellStyle name="_Книга7_Tax_form_1кв_3 5" xfId="5665" xr:uid="{00000000-0005-0000-0000-000063050000}"/>
    <cellStyle name="_Книга7_БКЭ" xfId="200" xr:uid="{00000000-0005-0000-0000-000064050000}"/>
    <cellStyle name="_Книга7_БКЭ 2" xfId="201" xr:uid="{00000000-0005-0000-0000-000065050000}"/>
    <cellStyle name="_Книга7_БКЭ 2 2" xfId="2413" xr:uid="{00000000-0005-0000-0000-000066050000}"/>
    <cellStyle name="_Книга7_БКЭ 2 2 2" xfId="6184" xr:uid="{00000000-0005-0000-0000-000067050000}"/>
    <cellStyle name="_Книга7_БКЭ 2 3" xfId="2414" xr:uid="{00000000-0005-0000-0000-000068050000}"/>
    <cellStyle name="_Книга7_БКЭ 2 3 2" xfId="6185" xr:uid="{00000000-0005-0000-0000-000069050000}"/>
    <cellStyle name="_Книга7_БКЭ 2 4" xfId="4140" xr:uid="{00000000-0005-0000-0000-00006A050000}"/>
    <cellStyle name="_Книга7_БКЭ 2_4П" xfId="2415" xr:uid="{00000000-0005-0000-0000-00006B050000}"/>
    <cellStyle name="_Книга7_БКЭ 2_4П 2" xfId="2416" xr:uid="{00000000-0005-0000-0000-00006C050000}"/>
    <cellStyle name="_Книга7_БКЭ 2_4П 2 2" xfId="6187" xr:uid="{00000000-0005-0000-0000-00006D050000}"/>
    <cellStyle name="_Книга7_БКЭ 2_4П 3" xfId="6186" xr:uid="{00000000-0005-0000-0000-00006E050000}"/>
    <cellStyle name="_Книга7_БКЭ 3" xfId="2417" xr:uid="{00000000-0005-0000-0000-00006F050000}"/>
    <cellStyle name="_Книга7_БКЭ 3 2" xfId="6188" xr:uid="{00000000-0005-0000-0000-000070050000}"/>
    <cellStyle name="_Книга7_БКЭ 4" xfId="4139" xr:uid="{00000000-0005-0000-0000-000071050000}"/>
    <cellStyle name="_Книга7_БКЭ 5" xfId="7476" xr:uid="{00000000-0005-0000-0000-000072050000}"/>
    <cellStyle name="_командировоч. реализация" xfId="202" xr:uid="{00000000-0005-0000-0000-000073050000}"/>
    <cellStyle name="_командировоч. реализация 2" xfId="2418" xr:uid="{00000000-0005-0000-0000-000074050000}"/>
    <cellStyle name="_командировоч. реализация 2 2" xfId="6189" xr:uid="{00000000-0005-0000-0000-000075050000}"/>
    <cellStyle name="_командировоч. реализация 3" xfId="4141" xr:uid="{00000000-0005-0000-0000-000076050000}"/>
    <cellStyle name="_командировочные (производство) от айг" xfId="203" xr:uid="{00000000-0005-0000-0000-000077050000}"/>
    <cellStyle name="_командировочные (производство) от айг 2" xfId="2419" xr:uid="{00000000-0005-0000-0000-000078050000}"/>
    <cellStyle name="_командировочные (производство) от айг 2 2" xfId="6190" xr:uid="{00000000-0005-0000-0000-000079050000}"/>
    <cellStyle name="_командировочные (производство) от айг 3" xfId="4142" xr:uid="{00000000-0005-0000-0000-00007A050000}"/>
    <cellStyle name="_командировочные АУП" xfId="204" xr:uid="{00000000-0005-0000-0000-00007B050000}"/>
    <cellStyle name="_командировочные АУП 2" xfId="2420" xr:uid="{00000000-0005-0000-0000-00007C050000}"/>
    <cellStyle name="_командировочные АУП 2 2" xfId="6191" xr:uid="{00000000-0005-0000-0000-00007D050000}"/>
    <cellStyle name="_командировочные АУП 3" xfId="4143" xr:uid="{00000000-0005-0000-0000-00007E050000}"/>
    <cellStyle name="_Копия 2011-2015ггг (2)" xfId="205" xr:uid="{00000000-0005-0000-0000-00007F050000}"/>
    <cellStyle name="_Копия 2011-2015ггг (2) 2" xfId="2421" xr:uid="{00000000-0005-0000-0000-000080050000}"/>
    <cellStyle name="_Копия 2011-2015ггг (2) 2 2" xfId="6192" xr:uid="{00000000-0005-0000-0000-000081050000}"/>
    <cellStyle name="_Копия 2011-2015ггг (2) 3" xfId="4144" xr:uid="{00000000-0005-0000-0000-000082050000}"/>
    <cellStyle name="_Копия 2011-2015ггг статья 02.00" xfId="206" xr:uid="{00000000-0005-0000-0000-000083050000}"/>
    <cellStyle name="_Копия 2011-2015ггг статья 02.00 2" xfId="2422" xr:uid="{00000000-0005-0000-0000-000084050000}"/>
    <cellStyle name="_Копия 2011-2015ггг статья 02.00 2 2" xfId="6193" xr:uid="{00000000-0005-0000-0000-000085050000}"/>
    <cellStyle name="_Копия 2011-2015ггг статья 02.00 3" xfId="4145" xr:uid="{00000000-0005-0000-0000-000086050000}"/>
    <cellStyle name="_Копия Интернет на 2010 год" xfId="207" xr:uid="{00000000-0005-0000-0000-000087050000}"/>
    <cellStyle name="_Копия Интернет на 2010 год 2" xfId="2423" xr:uid="{00000000-0005-0000-0000-000088050000}"/>
    <cellStyle name="_Копия Интернет на 2010 год 2 2" xfId="6194" xr:uid="{00000000-0005-0000-0000-000089050000}"/>
    <cellStyle name="_Копия Интернет на 2010 год 3" xfId="4146" xr:uid="{00000000-0005-0000-0000-00008A050000}"/>
    <cellStyle name="_Копия Приложения к формам отчетов" xfId="208" xr:uid="{00000000-0005-0000-0000-00008B050000}"/>
    <cellStyle name="_Копия Приложения к формам отчетов 2" xfId="2424" xr:uid="{00000000-0005-0000-0000-00008C050000}"/>
    <cellStyle name="_Копия Приложения к формам отчетов 2 2" xfId="6195" xr:uid="{00000000-0005-0000-0000-00008D050000}"/>
    <cellStyle name="_Копия Приложения к формам отчетов 3" xfId="4147" xr:uid="{00000000-0005-0000-0000-00008E050000}"/>
    <cellStyle name="_Копия Приложения к формам отчетов_4П" xfId="2425" xr:uid="{00000000-0005-0000-0000-00008F050000}"/>
    <cellStyle name="_Копия Приложения к формам отчетов_4П 2" xfId="2426" xr:uid="{00000000-0005-0000-0000-000090050000}"/>
    <cellStyle name="_Копия Приложения к формам отчетов_4П 2 2" xfId="6197" xr:uid="{00000000-0005-0000-0000-000091050000}"/>
    <cellStyle name="_Копия Приложения к формам отчетов_4П 3" xfId="6196" xr:uid="{00000000-0005-0000-0000-000092050000}"/>
    <cellStyle name="_корректировка затраты.1 по ТС" xfId="209" xr:uid="{00000000-0005-0000-0000-000093050000}"/>
    <cellStyle name="_корректировка затраты.1 по ТС 2" xfId="2427" xr:uid="{00000000-0005-0000-0000-000094050000}"/>
    <cellStyle name="_корректировка затраты.1 по ТС 2 2" xfId="6198" xr:uid="{00000000-0005-0000-0000-000095050000}"/>
    <cellStyle name="_корректировка затраты.1 по ТС 3" xfId="4148" xr:uid="{00000000-0005-0000-0000-000096050000}"/>
    <cellStyle name="_корректировка затраты.1 по ТС_4П" xfId="2428" xr:uid="{00000000-0005-0000-0000-000097050000}"/>
    <cellStyle name="_корректировка затраты.1 по ТС_4П 2" xfId="2429" xr:uid="{00000000-0005-0000-0000-000098050000}"/>
    <cellStyle name="_корректировка затраты.1 по ТС_4П 2 2" xfId="6200" xr:uid="{00000000-0005-0000-0000-000099050000}"/>
    <cellStyle name="_корректировка затраты.1 по ТС_4П 3" xfId="6199" xr:uid="{00000000-0005-0000-0000-00009A050000}"/>
    <cellStyle name="_КЭШ 270810 оконч" xfId="210" xr:uid="{00000000-0005-0000-0000-00009B050000}"/>
    <cellStyle name="_КЭШ 270810 оконч 2" xfId="2430" xr:uid="{00000000-0005-0000-0000-00009C050000}"/>
    <cellStyle name="_КЭШ 270810 оконч 2 2" xfId="6201" xr:uid="{00000000-0005-0000-0000-00009D050000}"/>
    <cellStyle name="_КЭШ 270810 оконч 3" xfId="4149" xr:uid="{00000000-0005-0000-0000-00009E050000}"/>
    <cellStyle name="_лимит по рабочим" xfId="2431" xr:uid="{00000000-0005-0000-0000-00009F050000}"/>
    <cellStyle name="_лимит по рабочим 2" xfId="6202" xr:uid="{00000000-0005-0000-0000-0000A0050000}"/>
    <cellStyle name="_Лимиты утв" xfId="211" xr:uid="{00000000-0005-0000-0000-0000A1050000}"/>
    <cellStyle name="_Лимиты утв 2" xfId="2432" xr:uid="{00000000-0005-0000-0000-0000A2050000}"/>
    <cellStyle name="_Лимиты утв 2 2" xfId="6203" xr:uid="{00000000-0005-0000-0000-0000A3050000}"/>
    <cellStyle name="_Лимиты утв 3" xfId="4150" xr:uid="{00000000-0005-0000-0000-0000A4050000}"/>
    <cellStyle name="_Лимиты утв_4П" xfId="2433" xr:uid="{00000000-0005-0000-0000-0000A5050000}"/>
    <cellStyle name="_Лимиты утв_4П 2" xfId="2434" xr:uid="{00000000-0005-0000-0000-0000A6050000}"/>
    <cellStyle name="_Лимиты утв_4П 2 2" xfId="6205" xr:uid="{00000000-0005-0000-0000-0000A7050000}"/>
    <cellStyle name="_Лимиты утв_4П 3" xfId="6204" xr:uid="{00000000-0005-0000-0000-0000A8050000}"/>
    <cellStyle name="_материалы на тех. обслуживание ВЛ, ПС на 2011-2013гг." xfId="212" xr:uid="{00000000-0005-0000-0000-0000A9050000}"/>
    <cellStyle name="_материалы на тех. обслуживание ВЛ, ПС на 2011-2013гг. 2" xfId="2435" xr:uid="{00000000-0005-0000-0000-0000AA050000}"/>
    <cellStyle name="_материалы на тех. обслуживание ВЛ, ПС на 2011-2013гг. 2 2" xfId="6206" xr:uid="{00000000-0005-0000-0000-0000AB050000}"/>
    <cellStyle name="_материалы на тех. обслуживание ВЛ, ПС на 2011-2013гг. 3" xfId="4151" xr:uid="{00000000-0005-0000-0000-0000AC050000}"/>
    <cellStyle name="_материалы на тех. обслуживание ВЛ, ПС на 2011-2013гг._4П" xfId="2436" xr:uid="{00000000-0005-0000-0000-0000AD050000}"/>
    <cellStyle name="_материалы на тех. обслуживание ВЛ, ПС на 2011-2013гг._4П 2" xfId="2437" xr:uid="{00000000-0005-0000-0000-0000AE050000}"/>
    <cellStyle name="_материалы на тех. обслуживание ВЛ, ПС на 2011-2013гг._4П 2 2" xfId="6208" xr:uid="{00000000-0005-0000-0000-0000AF050000}"/>
    <cellStyle name="_материалы на тех. обслуживание ВЛ, ПС на 2011-2013гг._4П 3" xfId="6207" xr:uid="{00000000-0005-0000-0000-0000B0050000}"/>
    <cellStyle name="_материалы на экспл. нужды" xfId="213" xr:uid="{00000000-0005-0000-0000-0000B1050000}"/>
    <cellStyle name="_материалы на экспл. нужды 2" xfId="2438" xr:uid="{00000000-0005-0000-0000-0000B2050000}"/>
    <cellStyle name="_материалы на экспл. нужды 2 2" xfId="6209" xr:uid="{00000000-0005-0000-0000-0000B3050000}"/>
    <cellStyle name="_материалы на экспл. нужды 3" xfId="4152" xr:uid="{00000000-0005-0000-0000-0000B4050000}"/>
    <cellStyle name="_мебель, оборудование инвентарь1207" xfId="214" xr:uid="{00000000-0005-0000-0000-0000B5050000}"/>
    <cellStyle name="_мебель, оборудование инвентарь1207 2" xfId="215" xr:uid="{00000000-0005-0000-0000-0000B6050000}"/>
    <cellStyle name="_мебель, оборудование инвентарь1207 2 2" xfId="2439" xr:uid="{00000000-0005-0000-0000-0000B7050000}"/>
    <cellStyle name="_мебель, оборудование инвентарь1207 2 2 2" xfId="6210" xr:uid="{00000000-0005-0000-0000-0000B8050000}"/>
    <cellStyle name="_мебель, оборудование инвентарь1207 2 3" xfId="2440" xr:uid="{00000000-0005-0000-0000-0000B9050000}"/>
    <cellStyle name="_мебель, оборудование инвентарь1207 2 3 2" xfId="6211" xr:uid="{00000000-0005-0000-0000-0000BA050000}"/>
    <cellStyle name="_мебель, оборудование инвентарь1207 2 4" xfId="4154" xr:uid="{00000000-0005-0000-0000-0000BB050000}"/>
    <cellStyle name="_мебель, оборудование инвентарь1207 2_4П" xfId="2441" xr:uid="{00000000-0005-0000-0000-0000BC050000}"/>
    <cellStyle name="_мебель, оборудование инвентарь1207 2_4П 2" xfId="2442" xr:uid="{00000000-0005-0000-0000-0000BD050000}"/>
    <cellStyle name="_мебель, оборудование инвентарь1207 2_4П 2 2" xfId="6213" xr:uid="{00000000-0005-0000-0000-0000BE050000}"/>
    <cellStyle name="_мебель, оборудование инвентарь1207 2_4П 3" xfId="6212" xr:uid="{00000000-0005-0000-0000-0000BF050000}"/>
    <cellStyle name="_мебель, оборудование инвентарь1207 3" xfId="2443" xr:uid="{00000000-0005-0000-0000-0000C0050000}"/>
    <cellStyle name="_мебель, оборудование инвентарь1207 3 2" xfId="6214" xr:uid="{00000000-0005-0000-0000-0000C1050000}"/>
    <cellStyle name="_мебель, оборудование инвентарь1207 4" xfId="4153" xr:uid="{00000000-0005-0000-0000-0000C2050000}"/>
    <cellStyle name="_мебель, оборудование инвентарь1207 5" xfId="7475" xr:uid="{00000000-0005-0000-0000-0000C3050000}"/>
    <cellStyle name="_МЕРЕКЕ Приложения 4-8 к правилам бюджета 23.08+++" xfId="216" xr:uid="{00000000-0005-0000-0000-0000C4050000}"/>
    <cellStyle name="_МЕРЕКЕ Приложения 4-8 к правилам бюджета 23.08+++ 2" xfId="2444" xr:uid="{00000000-0005-0000-0000-0000C5050000}"/>
    <cellStyle name="_МЕРЕКЕ Приложения 4-8 к правилам бюджета 23.08+++ 2 2" xfId="6215" xr:uid="{00000000-0005-0000-0000-0000C6050000}"/>
    <cellStyle name="_МЕРЕКЕ Приложения 4-8 к правилам бюджета 23.08+++ 3" xfId="4155" xr:uid="{00000000-0005-0000-0000-0000C7050000}"/>
    <cellStyle name="_МЕРЕКЕ Приложения 4-8 к правилам бюджета 23.08+++_4П" xfId="2445" xr:uid="{00000000-0005-0000-0000-0000C8050000}"/>
    <cellStyle name="_МЕРЕКЕ Приложения 4-8 к правилам бюджета 23.08+++_4П 2" xfId="2446" xr:uid="{00000000-0005-0000-0000-0000C9050000}"/>
    <cellStyle name="_МЕРЕКЕ Приложения 4-8 к правилам бюджета 23.08+++_4П 2 2" xfId="6217" xr:uid="{00000000-0005-0000-0000-0000CA050000}"/>
    <cellStyle name="_МЕРЕКЕ Приложения 4-8 к правилам бюджета 23.08+++_4П 3" xfId="6216" xr:uid="{00000000-0005-0000-0000-0000CB050000}"/>
    <cellStyle name="_мер-тия по сниж-нию затрат КТЖ по 4 кв-лу 2008" xfId="217" xr:uid="{00000000-0005-0000-0000-0000CC050000}"/>
    <cellStyle name="_мер-тия по сниж-нию затрат КТЖ по 4 кв-лу 2008 2" xfId="2447" xr:uid="{00000000-0005-0000-0000-0000CD050000}"/>
    <cellStyle name="_мер-тия по сниж-нию затрат КТЖ по 4 кв-лу 2008 2 2" xfId="6218" xr:uid="{00000000-0005-0000-0000-0000CE050000}"/>
    <cellStyle name="_мер-тия по сниж-нию затрат КТЖ по 4 кв-лу 2008 3" xfId="4156" xr:uid="{00000000-0005-0000-0000-0000CF050000}"/>
    <cellStyle name="_Модель - вариант 11.03.09 Дархан" xfId="218" xr:uid="{00000000-0005-0000-0000-0000D0050000}"/>
    <cellStyle name="_Модель - вариант 11.03.09 Дархан 2" xfId="219" xr:uid="{00000000-0005-0000-0000-0000D1050000}"/>
    <cellStyle name="_Модель - вариант 11.03.09 Дархан 2 2" xfId="2448" xr:uid="{00000000-0005-0000-0000-0000D2050000}"/>
    <cellStyle name="_Модель - вариант 11.03.09 Дархан 2 2 2" xfId="6219" xr:uid="{00000000-0005-0000-0000-0000D3050000}"/>
    <cellStyle name="_Модель - вариант 11.03.09 Дархан 2 3" xfId="2449" xr:uid="{00000000-0005-0000-0000-0000D4050000}"/>
    <cellStyle name="_Модель - вариант 11.03.09 Дархан 2 3 2" xfId="6220" xr:uid="{00000000-0005-0000-0000-0000D5050000}"/>
    <cellStyle name="_Модель - вариант 11.03.09 Дархан 2 4" xfId="4158" xr:uid="{00000000-0005-0000-0000-0000D6050000}"/>
    <cellStyle name="_Модель - вариант 11.03.09 Дархан 2_4П" xfId="2450" xr:uid="{00000000-0005-0000-0000-0000D7050000}"/>
    <cellStyle name="_Модель - вариант 11.03.09 Дархан 2_4П 2" xfId="2451" xr:uid="{00000000-0005-0000-0000-0000D8050000}"/>
    <cellStyle name="_Модель - вариант 11.03.09 Дархан 2_4П 2 2" xfId="6222" xr:uid="{00000000-0005-0000-0000-0000D9050000}"/>
    <cellStyle name="_Модель - вариант 11.03.09 Дархан 2_4П 3" xfId="6221" xr:uid="{00000000-0005-0000-0000-0000DA050000}"/>
    <cellStyle name="_Модель - вариант 11.03.09 Дархан 3" xfId="2452" xr:uid="{00000000-0005-0000-0000-0000DB050000}"/>
    <cellStyle name="_Модель - вариант 11.03.09 Дархан 3 2" xfId="6223" xr:uid="{00000000-0005-0000-0000-0000DC050000}"/>
    <cellStyle name="_Модель - вариант 11.03.09 Дархан 4" xfId="4157" xr:uid="{00000000-0005-0000-0000-0000DD050000}"/>
    <cellStyle name="_Модель - вариант 11.03.09 Дархан 5" xfId="7474" xr:uid="{00000000-0005-0000-0000-0000DE050000}"/>
    <cellStyle name="_Модель - вариант 11.03.09 Дархан_4П" xfId="2453" xr:uid="{00000000-0005-0000-0000-0000DF050000}"/>
    <cellStyle name="_Модель - вариант 11.03.09 Дархан_4П 2" xfId="2454" xr:uid="{00000000-0005-0000-0000-0000E0050000}"/>
    <cellStyle name="_Модель - вариант 11.03.09 Дархан_4П 2 2" xfId="6225" xr:uid="{00000000-0005-0000-0000-0000E1050000}"/>
    <cellStyle name="_Модель - вариант 11.03.09 Дархан_4П 3" xfId="6224" xr:uid="{00000000-0005-0000-0000-0000E2050000}"/>
    <cellStyle name="_на 401 млн." xfId="220" xr:uid="{00000000-0005-0000-0000-0000E3050000}"/>
    <cellStyle name="_на 401 млн. 2" xfId="2455" xr:uid="{00000000-0005-0000-0000-0000E4050000}"/>
    <cellStyle name="_на 401 млн. 2 2" xfId="6226" xr:uid="{00000000-0005-0000-0000-0000E5050000}"/>
    <cellStyle name="_на 401 млн. 3" xfId="4159" xr:uid="{00000000-0005-0000-0000-0000E6050000}"/>
    <cellStyle name="_НЗП на 2003г." xfId="221" xr:uid="{00000000-0005-0000-0000-0000E7050000}"/>
    <cellStyle name="_НЗП на 2003г. 2" xfId="222" xr:uid="{00000000-0005-0000-0000-0000E8050000}"/>
    <cellStyle name="_НЗП на 2003г. 2 2" xfId="2456" xr:uid="{00000000-0005-0000-0000-0000E9050000}"/>
    <cellStyle name="_НЗП на 2003г. 2 2 2" xfId="6227" xr:uid="{00000000-0005-0000-0000-0000EA050000}"/>
    <cellStyle name="_НЗП на 2003г. 2 3" xfId="2457" xr:uid="{00000000-0005-0000-0000-0000EB050000}"/>
    <cellStyle name="_НЗП на 2003г. 2 3 2" xfId="6228" xr:uid="{00000000-0005-0000-0000-0000EC050000}"/>
    <cellStyle name="_НЗП на 2003г. 2 4" xfId="4161" xr:uid="{00000000-0005-0000-0000-0000ED050000}"/>
    <cellStyle name="_НЗП на 2003г. 2_4П" xfId="2458" xr:uid="{00000000-0005-0000-0000-0000EE050000}"/>
    <cellStyle name="_НЗП на 2003г. 2_4П 2" xfId="2459" xr:uid="{00000000-0005-0000-0000-0000EF050000}"/>
    <cellStyle name="_НЗП на 2003г. 2_4П 2 2" xfId="6230" xr:uid="{00000000-0005-0000-0000-0000F0050000}"/>
    <cellStyle name="_НЗП на 2003г. 2_4П 3" xfId="6229" xr:uid="{00000000-0005-0000-0000-0000F1050000}"/>
    <cellStyle name="_НЗП на 2003г. 3" xfId="2460" xr:uid="{00000000-0005-0000-0000-0000F2050000}"/>
    <cellStyle name="_НЗП на 2003г. 3 2" xfId="6231" xr:uid="{00000000-0005-0000-0000-0000F3050000}"/>
    <cellStyle name="_НЗП на 2003г. 4" xfId="4160" xr:uid="{00000000-0005-0000-0000-0000F4050000}"/>
    <cellStyle name="_НЗП на 2003г. 5" xfId="7473" xr:uid="{00000000-0005-0000-0000-0000F5050000}"/>
    <cellStyle name="_НЗП на 2003г._4П" xfId="2461" xr:uid="{00000000-0005-0000-0000-0000F6050000}"/>
    <cellStyle name="_НЗП на 2003г._4П 2" xfId="2462" xr:uid="{00000000-0005-0000-0000-0000F7050000}"/>
    <cellStyle name="_НЗП на 2003г._4П 2 2" xfId="6233" xr:uid="{00000000-0005-0000-0000-0000F8050000}"/>
    <cellStyle name="_НЗП на 2003г._4П 3" xfId="6232" xr:uid="{00000000-0005-0000-0000-0000F9050000}"/>
    <cellStyle name="_НМА 2011-2015" xfId="223" xr:uid="{00000000-0005-0000-0000-0000FA050000}"/>
    <cellStyle name="_НМА 2011-2015 2" xfId="2463" xr:uid="{00000000-0005-0000-0000-0000FB050000}"/>
    <cellStyle name="_НМА 2011-2015 2 2" xfId="6234" xr:uid="{00000000-0005-0000-0000-0000FC050000}"/>
    <cellStyle name="_НМА 2011-2015 3" xfId="4162" xr:uid="{00000000-0005-0000-0000-0000FD050000}"/>
    <cellStyle name="_НСФО 01.02.10" xfId="224" xr:uid="{00000000-0005-0000-0000-0000FE050000}"/>
    <cellStyle name="_НСФО 01.02.10 2" xfId="2464" xr:uid="{00000000-0005-0000-0000-0000FF050000}"/>
    <cellStyle name="_НСФО 01.02.10 2 2" xfId="6235" xr:uid="{00000000-0005-0000-0000-000000060000}"/>
    <cellStyle name="_НСФО 01.02.10 3" xfId="4163" xr:uid="{00000000-0005-0000-0000-000001060000}"/>
    <cellStyle name="_НСФО 01.10.08 ok (1)" xfId="225" xr:uid="{00000000-0005-0000-0000-000002060000}"/>
    <cellStyle name="_НСФО 01.10.08 ok (1) 2" xfId="4164" xr:uid="{00000000-0005-0000-0000-000003060000}"/>
    <cellStyle name="_ОБЪЕМЫ" xfId="226" xr:uid="{00000000-0005-0000-0000-000004060000}"/>
    <cellStyle name="_ОБЪЕМЫ 2" xfId="2465" xr:uid="{00000000-0005-0000-0000-000005060000}"/>
    <cellStyle name="_ОБЪЕМЫ 2 2" xfId="6236" xr:uid="{00000000-0005-0000-0000-000006060000}"/>
    <cellStyle name="_ОБЪЕМЫ 3" xfId="4165" xr:uid="{00000000-0005-0000-0000-000007060000}"/>
    <cellStyle name="_ОБЪЕМЫ_4П" xfId="2466" xr:uid="{00000000-0005-0000-0000-000008060000}"/>
    <cellStyle name="_ОБЪЕМЫ_4П 2" xfId="2467" xr:uid="{00000000-0005-0000-0000-000009060000}"/>
    <cellStyle name="_ОБЪЕМЫ_4П 2 2" xfId="6238" xr:uid="{00000000-0005-0000-0000-00000A060000}"/>
    <cellStyle name="_ОБЪЕМЫ_4П 3" xfId="6237" xr:uid="{00000000-0005-0000-0000-00000B060000}"/>
    <cellStyle name="_ОТЧЕТ для ДКФ    06 04 05  (6)" xfId="227" xr:uid="{00000000-0005-0000-0000-00000C060000}"/>
    <cellStyle name="_ОТЧЕТ для ДКФ    06 04 05  (6) 2" xfId="228" xr:uid="{00000000-0005-0000-0000-00000D060000}"/>
    <cellStyle name="_ОТЧЕТ для ДКФ    06 04 05  (6) 2 2" xfId="2468" xr:uid="{00000000-0005-0000-0000-00000E060000}"/>
    <cellStyle name="_ОТЧЕТ для ДКФ    06 04 05  (6) 2 2 2" xfId="6239" xr:uid="{00000000-0005-0000-0000-00000F060000}"/>
    <cellStyle name="_ОТЧЕТ для ДКФ    06 04 05  (6) 2 3" xfId="2469" xr:uid="{00000000-0005-0000-0000-000010060000}"/>
    <cellStyle name="_ОТЧЕТ для ДКФ    06 04 05  (6) 2 3 2" xfId="6240" xr:uid="{00000000-0005-0000-0000-000011060000}"/>
    <cellStyle name="_ОТЧЕТ для ДКФ    06 04 05  (6) 2 4" xfId="4167" xr:uid="{00000000-0005-0000-0000-000012060000}"/>
    <cellStyle name="_ОТЧЕТ для ДКФ    06 04 05  (6) 2_4П" xfId="2470" xr:uid="{00000000-0005-0000-0000-000013060000}"/>
    <cellStyle name="_ОТЧЕТ для ДКФ    06 04 05  (6) 2_4П 2" xfId="2471" xr:uid="{00000000-0005-0000-0000-000014060000}"/>
    <cellStyle name="_ОТЧЕТ для ДКФ    06 04 05  (6) 2_4П 2 2" xfId="6242" xr:uid="{00000000-0005-0000-0000-000015060000}"/>
    <cellStyle name="_ОТЧЕТ для ДКФ    06 04 05  (6) 2_4П 3" xfId="6241" xr:uid="{00000000-0005-0000-0000-000016060000}"/>
    <cellStyle name="_ОТЧЕТ для ДКФ    06 04 05  (6) 3" xfId="2472" xr:uid="{00000000-0005-0000-0000-000017060000}"/>
    <cellStyle name="_ОТЧЕТ для ДКФ    06 04 05  (6) 3 2" xfId="6243" xr:uid="{00000000-0005-0000-0000-000018060000}"/>
    <cellStyle name="_ОТЧЕТ для ДКФ    06 04 05  (6) 4" xfId="4166" xr:uid="{00000000-0005-0000-0000-000019060000}"/>
    <cellStyle name="_ОТЧЕТ для ДКФ    06 04 05  (6) 5" xfId="7472" xr:uid="{00000000-0005-0000-0000-00001A060000}"/>
    <cellStyle name="_ОТЧЕТ ЗА 2006г К ЗАЩИТЕ " xfId="229" xr:uid="{00000000-0005-0000-0000-00001B060000}"/>
    <cellStyle name="_ОТЧЕТ ЗА 2006г К ЗАЩИТЕ  2" xfId="230" xr:uid="{00000000-0005-0000-0000-00001C060000}"/>
    <cellStyle name="_ОТЧЕТ ЗА 2006г К ЗАЩИТЕ  2 2" xfId="2473" xr:uid="{00000000-0005-0000-0000-00001D060000}"/>
    <cellStyle name="_ОТЧЕТ ЗА 2006г К ЗАЩИТЕ  2 2 2" xfId="6244" xr:uid="{00000000-0005-0000-0000-00001E060000}"/>
    <cellStyle name="_ОТЧЕТ ЗА 2006г К ЗАЩИТЕ  2 3" xfId="2474" xr:uid="{00000000-0005-0000-0000-00001F060000}"/>
    <cellStyle name="_ОТЧЕТ ЗА 2006г К ЗАЩИТЕ  2 3 2" xfId="6245" xr:uid="{00000000-0005-0000-0000-000020060000}"/>
    <cellStyle name="_ОТЧЕТ ЗА 2006г К ЗАЩИТЕ  2 4" xfId="4169" xr:uid="{00000000-0005-0000-0000-000021060000}"/>
    <cellStyle name="_ОТЧЕТ ЗА 2006г К ЗАЩИТЕ  2_4П" xfId="2475" xr:uid="{00000000-0005-0000-0000-000022060000}"/>
    <cellStyle name="_ОТЧЕТ ЗА 2006г К ЗАЩИТЕ  2_4П 2" xfId="2476" xr:uid="{00000000-0005-0000-0000-000023060000}"/>
    <cellStyle name="_ОТЧЕТ ЗА 2006г К ЗАЩИТЕ  2_4П 2 2" xfId="6247" xr:uid="{00000000-0005-0000-0000-000024060000}"/>
    <cellStyle name="_ОТЧЕТ ЗА 2006г К ЗАЩИТЕ  2_4П 3" xfId="6246" xr:uid="{00000000-0005-0000-0000-000025060000}"/>
    <cellStyle name="_ОТЧЕТ ЗА 2006г К ЗАЩИТЕ  3" xfId="2477" xr:uid="{00000000-0005-0000-0000-000026060000}"/>
    <cellStyle name="_ОТЧЕТ ЗА 2006г К ЗАЩИТЕ  3 2" xfId="6248" xr:uid="{00000000-0005-0000-0000-000027060000}"/>
    <cellStyle name="_ОТЧЕТ ЗА 2006г К ЗАЩИТЕ  4" xfId="4168" xr:uid="{00000000-0005-0000-0000-000028060000}"/>
    <cellStyle name="_ОТЧЕТ ЗА 2006г К ЗАЩИТЕ  5" xfId="5663" xr:uid="{00000000-0005-0000-0000-000029060000}"/>
    <cellStyle name="_ОТЧЕТ ЗА 2006г К ЗАЩИТЕ _4П" xfId="2478" xr:uid="{00000000-0005-0000-0000-00002A060000}"/>
    <cellStyle name="_ОТЧЕТ ЗА 2006г К ЗАЩИТЕ _4П 2" xfId="2479" xr:uid="{00000000-0005-0000-0000-00002B060000}"/>
    <cellStyle name="_ОТЧЕТ ЗА 2006г К ЗАЩИТЕ _4П 2 2" xfId="6250" xr:uid="{00000000-0005-0000-0000-00002C060000}"/>
    <cellStyle name="_ОТЧЕТ ЗА 2006г К ЗАЩИТЕ _4П 3" xfId="6249" xr:uid="{00000000-0005-0000-0000-00002D060000}"/>
    <cellStyle name="_ОТЭ" xfId="2480" xr:uid="{00000000-0005-0000-0000-00002E060000}"/>
    <cellStyle name="_ОТЭ 2" xfId="6251" xr:uid="{00000000-0005-0000-0000-00002F060000}"/>
    <cellStyle name="_Перевод в функц. вал. доллар 2 этап за 2006 год" xfId="2481" xr:uid="{00000000-0005-0000-0000-000030060000}"/>
    <cellStyle name="_Перевод в функц. вал. доллар 2 этап за 2006 год 2" xfId="6252" xr:uid="{00000000-0005-0000-0000-000031060000}"/>
    <cellStyle name="_Периодика" xfId="231" xr:uid="{00000000-0005-0000-0000-000032060000}"/>
    <cellStyle name="_Периодика 2" xfId="2482" xr:uid="{00000000-0005-0000-0000-000033060000}"/>
    <cellStyle name="_Периодика 2 2" xfId="6253" xr:uid="{00000000-0005-0000-0000-000034060000}"/>
    <cellStyle name="_Периодика 3" xfId="4170" xr:uid="{00000000-0005-0000-0000-000035060000}"/>
    <cellStyle name="_План развития ПТС на 2005-2010 (связи станционной части)" xfId="232" xr:uid="{00000000-0005-0000-0000-000036060000}"/>
    <cellStyle name="_План развития ПТС на 2005-2010 (связи станционной части) 2" xfId="233" xr:uid="{00000000-0005-0000-0000-000037060000}"/>
    <cellStyle name="_План развития ПТС на 2005-2010 (связи станционной части) 2 2" xfId="2483" xr:uid="{00000000-0005-0000-0000-000038060000}"/>
    <cellStyle name="_План развития ПТС на 2005-2010 (связи станционной части) 2 2 2" xfId="6254" xr:uid="{00000000-0005-0000-0000-000039060000}"/>
    <cellStyle name="_План развития ПТС на 2005-2010 (связи станционной части) 2 3" xfId="2484" xr:uid="{00000000-0005-0000-0000-00003A060000}"/>
    <cellStyle name="_План развития ПТС на 2005-2010 (связи станционной части) 2 3 2" xfId="6255" xr:uid="{00000000-0005-0000-0000-00003B060000}"/>
    <cellStyle name="_План развития ПТС на 2005-2010 (связи станционной части) 2 4" xfId="4172" xr:uid="{00000000-0005-0000-0000-00003C060000}"/>
    <cellStyle name="_План развития ПТС на 2005-2010 (связи станционной части) 2_4П" xfId="2485" xr:uid="{00000000-0005-0000-0000-00003D060000}"/>
    <cellStyle name="_План развития ПТС на 2005-2010 (связи станционной части) 2_4П 2" xfId="2486" xr:uid="{00000000-0005-0000-0000-00003E060000}"/>
    <cellStyle name="_План развития ПТС на 2005-2010 (связи станционной части) 2_4П 2 2" xfId="6257" xr:uid="{00000000-0005-0000-0000-00003F060000}"/>
    <cellStyle name="_План развития ПТС на 2005-2010 (связи станционной части) 2_4П 3" xfId="6256" xr:uid="{00000000-0005-0000-0000-000040060000}"/>
    <cellStyle name="_План развития ПТС на 2005-2010 (связи станционной части) 3" xfId="2487" xr:uid="{00000000-0005-0000-0000-000041060000}"/>
    <cellStyle name="_План развития ПТС на 2005-2010 (связи станционной части) 3 2" xfId="6258" xr:uid="{00000000-0005-0000-0000-000042060000}"/>
    <cellStyle name="_План развития ПТС на 2005-2010 (связи станционной части) 4" xfId="4171" xr:uid="{00000000-0005-0000-0000-000043060000}"/>
    <cellStyle name="_План развития ПТС на 2005-2010 (связи станционной части) 5" xfId="7471" xr:uid="{00000000-0005-0000-0000-000044060000}"/>
    <cellStyle name="_ПЛАН-БЮДЖЕТ годовое потр.2009-2013г.от 28.07.08г." xfId="234" xr:uid="{00000000-0005-0000-0000-000045060000}"/>
    <cellStyle name="_ПЛАН-БЮДЖЕТ годовое потр.2009-2013г.от 28.07.08г. 2" xfId="2488" xr:uid="{00000000-0005-0000-0000-000046060000}"/>
    <cellStyle name="_ПЛАН-БЮДЖЕТ годовое потр.2009-2013г.от 28.07.08г. 2 2" xfId="6259" xr:uid="{00000000-0005-0000-0000-000047060000}"/>
    <cellStyle name="_ПЛАН-БЮДЖЕТ годовое потр.2009-2013г.от 28.07.08г. 3" xfId="4173" xr:uid="{00000000-0005-0000-0000-000048060000}"/>
    <cellStyle name="_ПЛАН-БЮДЖЕТ годовое потр.2009г.измененный  от Тансулу апа" xfId="235" xr:uid="{00000000-0005-0000-0000-000049060000}"/>
    <cellStyle name="_ПЛАН-БЮДЖЕТ годовое потр.2009г.измененный  от Тансулу апа 2" xfId="2489" xr:uid="{00000000-0005-0000-0000-00004A060000}"/>
    <cellStyle name="_ПЛАН-БЮДЖЕТ годовое потр.2009г.измененный  от Тансулу апа 2 2" xfId="6260" xr:uid="{00000000-0005-0000-0000-00004B060000}"/>
    <cellStyle name="_ПЛАН-БЮДЖЕТ годовое потр.2009г.измененный  от Тансулу апа 3" xfId="4174" xr:uid="{00000000-0005-0000-0000-00004C060000}"/>
    <cellStyle name="_Платежный бюджет БП_2006." xfId="2490" xr:uid="{00000000-0005-0000-0000-00004D060000}"/>
    <cellStyle name="_Платежный бюджет БП_2006. 2" xfId="6261" xr:uid="{00000000-0005-0000-0000-00004E060000}"/>
    <cellStyle name="_потери,подготовка кадров,ГСМ" xfId="236" xr:uid="{00000000-0005-0000-0000-00004F060000}"/>
    <cellStyle name="_потери,подготовка кадров,ГСМ 2" xfId="2491" xr:uid="{00000000-0005-0000-0000-000050060000}"/>
    <cellStyle name="_потери,подготовка кадров,ГСМ 2 2" xfId="6262" xr:uid="{00000000-0005-0000-0000-000051060000}"/>
    <cellStyle name="_потери,подготовка кадров,ГСМ 3" xfId="4175" xr:uid="{00000000-0005-0000-0000-000052060000}"/>
    <cellStyle name="_Потоки Энергии с ОБЪЕМАМИ" xfId="2492" xr:uid="{00000000-0005-0000-0000-000053060000}"/>
    <cellStyle name="_Потоки Энергии с ОБЪЕМАМИ 2" xfId="2493" xr:uid="{00000000-0005-0000-0000-000054060000}"/>
    <cellStyle name="_Потоки Энергии с ОБЪЕМАМИ 2 2" xfId="6264" xr:uid="{00000000-0005-0000-0000-000055060000}"/>
    <cellStyle name="_Потоки Энергии с ОБЪЕМАМИ 3" xfId="6263" xr:uid="{00000000-0005-0000-0000-000056060000}"/>
    <cellStyle name="_Потоки Энергии с ОБЪЕМАМИ_4П" xfId="2494" xr:uid="{00000000-0005-0000-0000-000057060000}"/>
    <cellStyle name="_Потоки Энергии с ОБЪЕМАМИ_4П 2" xfId="2495" xr:uid="{00000000-0005-0000-0000-000058060000}"/>
    <cellStyle name="_Потоки Энергии с ОБЪЕМАМИ_4П 2 2" xfId="6266" xr:uid="{00000000-0005-0000-0000-000059060000}"/>
    <cellStyle name="_Потоки Энергии с ОБЪЕМАМИ_4П 3" xfId="6265" xr:uid="{00000000-0005-0000-0000-00005A060000}"/>
    <cellStyle name="_почта реализ" xfId="237" xr:uid="{00000000-0005-0000-0000-00005B060000}"/>
    <cellStyle name="_почта реализ 2" xfId="2496" xr:uid="{00000000-0005-0000-0000-00005C060000}"/>
    <cellStyle name="_почта реализ 2 2" xfId="6267" xr:uid="{00000000-0005-0000-0000-00005D060000}"/>
    <cellStyle name="_почта реализ 3" xfId="4176" xr:uid="{00000000-0005-0000-0000-00005E060000}"/>
    <cellStyle name="_представительские" xfId="238" xr:uid="{00000000-0005-0000-0000-00005F060000}"/>
    <cellStyle name="_представительские 2" xfId="2497" xr:uid="{00000000-0005-0000-0000-000060060000}"/>
    <cellStyle name="_представительские 2 2" xfId="6268" xr:uid="{00000000-0005-0000-0000-000061060000}"/>
    <cellStyle name="_представительские 3" xfId="4177" xr:uid="{00000000-0005-0000-0000-000062060000}"/>
    <cellStyle name="_Презентация Самрук" xfId="239" xr:uid="{00000000-0005-0000-0000-000063060000}"/>
    <cellStyle name="_Презентация Самрук 2" xfId="2498" xr:uid="{00000000-0005-0000-0000-000064060000}"/>
    <cellStyle name="_Презентация Самрук 2 2" xfId="6269" xr:uid="{00000000-0005-0000-0000-000065060000}"/>
    <cellStyle name="_Презентация Самрук 3" xfId="4178" xr:uid="{00000000-0005-0000-0000-000066060000}"/>
    <cellStyle name="_Прилож - ООО  ЗН" xfId="2499" xr:uid="{00000000-0005-0000-0000-000067060000}"/>
    <cellStyle name="_Прилож - ООО  ЗН 2" xfId="6270" xr:uid="{00000000-0005-0000-0000-000068060000}"/>
    <cellStyle name="_Прилож 1 ОАО Сибнефть - Ноябрьскнефтегаз от 14.06" xfId="2500" xr:uid="{00000000-0005-0000-0000-000069060000}"/>
    <cellStyle name="_Прилож 1 ОАО Сибнефть - Ноябрьскнефтегаз от 14.06 2" xfId="6271" xr:uid="{00000000-0005-0000-0000-00006A060000}"/>
    <cellStyle name="_Приложение к Стратегии изм." xfId="240" xr:uid="{00000000-0005-0000-0000-00006B060000}"/>
    <cellStyle name="_Приложение к Стратегии изм. 2" xfId="2501" xr:uid="{00000000-0005-0000-0000-00006C060000}"/>
    <cellStyle name="_Приложение к Стратегии изм. 2 2" xfId="6272" xr:uid="{00000000-0005-0000-0000-00006D060000}"/>
    <cellStyle name="_Приложение к Стратегии изм. 3" xfId="2502" xr:uid="{00000000-0005-0000-0000-00006E060000}"/>
    <cellStyle name="_Приложение к Стратегии изм. 3 2" xfId="6273" xr:uid="{00000000-0005-0000-0000-00006F060000}"/>
    <cellStyle name="_Приложение к Стратегии изм. 4" xfId="4179" xr:uid="{00000000-0005-0000-0000-000070060000}"/>
    <cellStyle name="_Приложение к Стратегии изм._4П" xfId="2503" xr:uid="{00000000-0005-0000-0000-000071060000}"/>
    <cellStyle name="_Приложение к Стратегии изм._4П 2" xfId="2504" xr:uid="{00000000-0005-0000-0000-000072060000}"/>
    <cellStyle name="_Приложение к Стратегии изм._4П 2 2" xfId="6275" xr:uid="{00000000-0005-0000-0000-000073060000}"/>
    <cellStyle name="_Приложение к Стратегии изм._4П 3" xfId="6274" xr:uid="{00000000-0005-0000-0000-000074060000}"/>
    <cellStyle name="_Программа на 2005г по направлениям -  от 10 06 05" xfId="2505" xr:uid="{00000000-0005-0000-0000-000075060000}"/>
    <cellStyle name="_Программа на 2005г по направлениям -  от 10 06 05 2" xfId="6276" xr:uid="{00000000-0005-0000-0000-000076060000}"/>
    <cellStyle name="_проект ТС на 2009г (version 1)" xfId="241" xr:uid="{00000000-0005-0000-0000-000077060000}"/>
    <cellStyle name="_проект ТС на 2009г (version 1) 2" xfId="2506" xr:uid="{00000000-0005-0000-0000-000078060000}"/>
    <cellStyle name="_проект ТС на 2009г (version 1) 2 2" xfId="6277" xr:uid="{00000000-0005-0000-0000-000079060000}"/>
    <cellStyle name="_проект ТС на 2009г (version 1) 3" xfId="4180" xr:uid="{00000000-0005-0000-0000-00007A060000}"/>
    <cellStyle name="_проект ТС_2012_2015гг для бюджета" xfId="242" xr:uid="{00000000-0005-0000-0000-00007B060000}"/>
    <cellStyle name="_проект ТС_2012_2015гг для бюджета (2)" xfId="243" xr:uid="{00000000-0005-0000-0000-00007C060000}"/>
    <cellStyle name="_проект ТС_2012_2015гг для бюджета (2) 2" xfId="2507" xr:uid="{00000000-0005-0000-0000-00007D060000}"/>
    <cellStyle name="_проект ТС_2012_2015гг для бюджета (2) 2 2" xfId="6278" xr:uid="{00000000-0005-0000-0000-00007E060000}"/>
    <cellStyle name="_проект ТС_2012_2015гг для бюджета (2) 3" xfId="4182" xr:uid="{00000000-0005-0000-0000-00007F060000}"/>
    <cellStyle name="_проект ТС_2012_2015гг для бюджета 2" xfId="2508" xr:uid="{00000000-0005-0000-0000-000080060000}"/>
    <cellStyle name="_проект ТС_2012_2015гг для бюджета 2 2" xfId="6279" xr:uid="{00000000-0005-0000-0000-000081060000}"/>
    <cellStyle name="_проект ТС_2012_2015гг для бюджета 3" xfId="4181" xr:uid="{00000000-0005-0000-0000-000082060000}"/>
    <cellStyle name="_проект ТС_2012_2015гг для бюджета 4" xfId="7470" xr:uid="{00000000-0005-0000-0000-000083060000}"/>
    <cellStyle name="_произв.цели - приложение к СНР_айгерим_09.11" xfId="244" xr:uid="{00000000-0005-0000-0000-000084060000}"/>
    <cellStyle name="_произв.цели - приложение к СНР_айгерим_09.11 2" xfId="245" xr:uid="{00000000-0005-0000-0000-000085060000}"/>
    <cellStyle name="_произв.цели - приложение к СНР_айгерим_09.11 2 2" xfId="2509" xr:uid="{00000000-0005-0000-0000-000086060000}"/>
    <cellStyle name="_произв.цели - приложение к СНР_айгерим_09.11 2 2 2" xfId="6280" xr:uid="{00000000-0005-0000-0000-000087060000}"/>
    <cellStyle name="_произв.цели - приложение к СНР_айгерим_09.11 2 3" xfId="2510" xr:uid="{00000000-0005-0000-0000-000088060000}"/>
    <cellStyle name="_произв.цели - приложение к СНР_айгерим_09.11 2 3 2" xfId="6281" xr:uid="{00000000-0005-0000-0000-000089060000}"/>
    <cellStyle name="_произв.цели - приложение к СНР_айгерим_09.11 2 4" xfId="4184" xr:uid="{00000000-0005-0000-0000-00008A060000}"/>
    <cellStyle name="_произв.цели - приложение к СНР_айгерим_09.11 2_4П" xfId="2511" xr:uid="{00000000-0005-0000-0000-00008B060000}"/>
    <cellStyle name="_произв.цели - приложение к СНР_айгерим_09.11 2_4П 2" xfId="2512" xr:uid="{00000000-0005-0000-0000-00008C060000}"/>
    <cellStyle name="_произв.цели - приложение к СНР_айгерим_09.11 2_4П 2 2" xfId="6283" xr:uid="{00000000-0005-0000-0000-00008D060000}"/>
    <cellStyle name="_произв.цели - приложение к СНР_айгерим_09.11 2_4П 3" xfId="6282" xr:uid="{00000000-0005-0000-0000-00008E060000}"/>
    <cellStyle name="_произв.цели - приложение к СНР_айгерим_09.11 3" xfId="2513" xr:uid="{00000000-0005-0000-0000-00008F060000}"/>
    <cellStyle name="_произв.цели - приложение к СНР_айгерим_09.11 3 2" xfId="6284" xr:uid="{00000000-0005-0000-0000-000090060000}"/>
    <cellStyle name="_произв.цели - приложение к СНР_айгерим_09.11 4" xfId="4183" xr:uid="{00000000-0005-0000-0000-000091060000}"/>
    <cellStyle name="_произв.цели - приложение к СНР_айгерим_09.11 5" xfId="5662" xr:uid="{00000000-0005-0000-0000-000092060000}"/>
    <cellStyle name="_Рабочая таблица баланс2кв2008А" xfId="246" xr:uid="{00000000-0005-0000-0000-000093060000}"/>
    <cellStyle name="_Рабочая таблица баланс2кв2008А 2" xfId="2514" xr:uid="{00000000-0005-0000-0000-000094060000}"/>
    <cellStyle name="_Рабочая таблица баланс2кв2008А 2 2" xfId="6285" xr:uid="{00000000-0005-0000-0000-000095060000}"/>
    <cellStyle name="_Рабочая таблица баланс2кв2008А 3" xfId="4185" xr:uid="{00000000-0005-0000-0000-000096060000}"/>
    <cellStyle name="_Рабочие файлы к бюджету 2011-2015гг на 260810 " xfId="247" xr:uid="{00000000-0005-0000-0000-000097060000}"/>
    <cellStyle name="_Рабочие файлы к бюджету 2011-2015гг на 260810  2" xfId="2515" xr:uid="{00000000-0005-0000-0000-000098060000}"/>
    <cellStyle name="_Рабочие файлы к бюджету 2011-2015гг на 260810  2 2" xfId="6286" xr:uid="{00000000-0005-0000-0000-000099060000}"/>
    <cellStyle name="_Рабочие файлы к бюджету 2011-2015гг на 260810  3" xfId="4186" xr:uid="{00000000-0005-0000-0000-00009A060000}"/>
    <cellStyle name="_Рабочие файлы к бюджету 2011-2015гг на 260810 _4П" xfId="2516" xr:uid="{00000000-0005-0000-0000-00009B060000}"/>
    <cellStyle name="_Рабочие файлы к бюджету 2011-2015гг на 260810 _4П 2" xfId="2517" xr:uid="{00000000-0005-0000-0000-00009C060000}"/>
    <cellStyle name="_Рабочие файлы к бюджету 2011-2015гг на 260810 _4П 2 2" xfId="6288" xr:uid="{00000000-0005-0000-0000-00009D060000}"/>
    <cellStyle name="_Рабочие файлы к бюджету 2011-2015гг на 260810 _4П 3" xfId="6287" xr:uid="{00000000-0005-0000-0000-00009E060000}"/>
    <cellStyle name="_расх. на финанс" xfId="248" xr:uid="{00000000-0005-0000-0000-00009F060000}"/>
    <cellStyle name="_расх. на финанс 2" xfId="2518" xr:uid="{00000000-0005-0000-0000-0000A0060000}"/>
    <cellStyle name="_расх. на финанс 2 2" xfId="6289" xr:uid="{00000000-0005-0000-0000-0000A1060000}"/>
    <cellStyle name="_расх. на финанс 3" xfId="4187" xr:uid="{00000000-0005-0000-0000-0000A2060000}"/>
    <cellStyle name="_расх. на финанс_4П" xfId="2519" xr:uid="{00000000-0005-0000-0000-0000A3060000}"/>
    <cellStyle name="_расх. на финанс_4П 2" xfId="2520" xr:uid="{00000000-0005-0000-0000-0000A4060000}"/>
    <cellStyle name="_расх. на финанс_4П 2 2" xfId="6291" xr:uid="{00000000-0005-0000-0000-0000A5060000}"/>
    <cellStyle name="_расх. на финанс_4П 3" xfId="6290" xr:uid="{00000000-0005-0000-0000-0000A6060000}"/>
    <cellStyle name="_Расходы за счет прибыли за 2010 год" xfId="249" xr:uid="{00000000-0005-0000-0000-0000A7060000}"/>
    <cellStyle name="_Расходы за счет прибыли за 2010 год 2" xfId="2521" xr:uid="{00000000-0005-0000-0000-0000A8060000}"/>
    <cellStyle name="_Расходы за счет прибыли за 2010 год 2 2" xfId="6292" xr:uid="{00000000-0005-0000-0000-0000A9060000}"/>
    <cellStyle name="_Расходы за счет прибыли за 2010 год 3" xfId="4188" xr:uid="{00000000-0005-0000-0000-0000AA060000}"/>
    <cellStyle name="_Расходы за счет прибыли за 2010 год_4П" xfId="2522" xr:uid="{00000000-0005-0000-0000-0000AB060000}"/>
    <cellStyle name="_Расходы за счет прибыли за 2010 год_4П 2" xfId="2523" xr:uid="{00000000-0005-0000-0000-0000AC060000}"/>
    <cellStyle name="_Расходы за счет прибыли за 2010 год_4П 2 2" xfId="6294" xr:uid="{00000000-0005-0000-0000-0000AD060000}"/>
    <cellStyle name="_Расходы за счет прибыли за 2010 год_4П 3" xfId="6293" xr:uid="{00000000-0005-0000-0000-0000AE060000}"/>
    <cellStyle name="_Расчет для плана развития (2)" xfId="250" xr:uid="{00000000-0005-0000-0000-0000AF060000}"/>
    <cellStyle name="_Расчет для плана развития (2) 2" xfId="2524" xr:uid="{00000000-0005-0000-0000-0000B0060000}"/>
    <cellStyle name="_Расчет для плана развития (2) 2 2" xfId="6295" xr:uid="{00000000-0005-0000-0000-0000B1060000}"/>
    <cellStyle name="_Расчет для плана развития (2) 3" xfId="4189" xr:uid="{00000000-0005-0000-0000-0000B2060000}"/>
    <cellStyle name="_Расчет для плана развития (2)_4П" xfId="2525" xr:uid="{00000000-0005-0000-0000-0000B3060000}"/>
    <cellStyle name="_Расчет для плана развития (2)_4П 2" xfId="2526" xr:uid="{00000000-0005-0000-0000-0000B4060000}"/>
    <cellStyle name="_Расчет для плана развития (2)_4П 2 2" xfId="6297" xr:uid="{00000000-0005-0000-0000-0000B5060000}"/>
    <cellStyle name="_Расчет для плана развития (2)_4П 3" xfId="6296" xr:uid="{00000000-0005-0000-0000-0000B6060000}"/>
    <cellStyle name="_расчет доходов и вознагр на 2010 год." xfId="251" xr:uid="{00000000-0005-0000-0000-0000B7060000}"/>
    <cellStyle name="_расчет доходов и вознагр на 2010 год. 2" xfId="2527" xr:uid="{00000000-0005-0000-0000-0000B8060000}"/>
    <cellStyle name="_расчет доходов и вознагр на 2010 год. 2 2" xfId="6298" xr:uid="{00000000-0005-0000-0000-0000B9060000}"/>
    <cellStyle name="_расчет доходов и вознагр на 2010 год. 3" xfId="4190" xr:uid="{00000000-0005-0000-0000-0000BA060000}"/>
    <cellStyle name="_расчет доходов и вознагр на 2010 год._4П" xfId="2528" xr:uid="{00000000-0005-0000-0000-0000BB060000}"/>
    <cellStyle name="_расчет доходов и вознагр на 2010 год._4П 2" xfId="2529" xr:uid="{00000000-0005-0000-0000-0000BC060000}"/>
    <cellStyle name="_расчет доходов и вознагр на 2010 год._4П 2 2" xfId="6300" xr:uid="{00000000-0005-0000-0000-0000BD060000}"/>
    <cellStyle name="_расчет доходов и вознагр на 2010 год._4П 3" xfId="6299" xr:uid="{00000000-0005-0000-0000-0000BE060000}"/>
    <cellStyle name="_расчет на радиоч.ресурс" xfId="252" xr:uid="{00000000-0005-0000-0000-0000BF060000}"/>
    <cellStyle name="_расчет на радиоч.ресурс 2" xfId="2530" xr:uid="{00000000-0005-0000-0000-0000C0060000}"/>
    <cellStyle name="_расчет на радиоч.ресурс 2 2" xfId="6301" xr:uid="{00000000-0005-0000-0000-0000C1060000}"/>
    <cellStyle name="_расчет на радиоч.ресурс 3" xfId="4191" xr:uid="{00000000-0005-0000-0000-0000C2060000}"/>
    <cellStyle name="_Расчет себестоимости Аманегльдинского газа" xfId="253" xr:uid="{00000000-0005-0000-0000-0000C3060000}"/>
    <cellStyle name="_Расчет себестоимости Аманегльдинского газа 2" xfId="254" xr:uid="{00000000-0005-0000-0000-0000C4060000}"/>
    <cellStyle name="_Расчет себестоимости Аманегльдинского газа 2 2" xfId="2531" xr:uid="{00000000-0005-0000-0000-0000C5060000}"/>
    <cellStyle name="_Расчет себестоимости Аманегльдинского газа 2 2 2" xfId="6302" xr:uid="{00000000-0005-0000-0000-0000C6060000}"/>
    <cellStyle name="_Расчет себестоимости Аманегльдинского газа 2 3" xfId="2532" xr:uid="{00000000-0005-0000-0000-0000C7060000}"/>
    <cellStyle name="_Расчет себестоимости Аманегльдинского газа 2 3 2" xfId="6303" xr:uid="{00000000-0005-0000-0000-0000C8060000}"/>
    <cellStyle name="_Расчет себестоимости Аманегльдинского газа 2 4" xfId="4193" xr:uid="{00000000-0005-0000-0000-0000C9060000}"/>
    <cellStyle name="_Расчет себестоимости Аманегльдинского газа 2_4П" xfId="2533" xr:uid="{00000000-0005-0000-0000-0000CA060000}"/>
    <cellStyle name="_Расчет себестоимости Аманегльдинского газа 2_4П 2" xfId="2534" xr:uid="{00000000-0005-0000-0000-0000CB060000}"/>
    <cellStyle name="_Расчет себестоимости Аманегльдинского газа 2_4П 2 2" xfId="6305" xr:uid="{00000000-0005-0000-0000-0000CC060000}"/>
    <cellStyle name="_Расчет себестоимости Аманегльдинского газа 2_4П 3" xfId="6304" xr:uid="{00000000-0005-0000-0000-0000CD060000}"/>
    <cellStyle name="_Расчет себестоимости Аманегльдинского газа 3" xfId="2535" xr:uid="{00000000-0005-0000-0000-0000CE060000}"/>
    <cellStyle name="_Расчет себестоимости Аманегльдинского газа 3 2" xfId="6306" xr:uid="{00000000-0005-0000-0000-0000CF060000}"/>
    <cellStyle name="_Расчет себестоимости Аманегльдинского газа 4" xfId="4192" xr:uid="{00000000-0005-0000-0000-0000D0060000}"/>
    <cellStyle name="_Расчет себестоимости Аманегльдинского газа 5" xfId="5661" xr:uid="{00000000-0005-0000-0000-0000D1060000}"/>
    <cellStyle name="_расчет услуги почты" xfId="255" xr:uid="{00000000-0005-0000-0000-0000D2060000}"/>
    <cellStyle name="_расчет услуги почты 2" xfId="2536" xr:uid="{00000000-0005-0000-0000-0000D3060000}"/>
    <cellStyle name="_расчет услуги почты 2 2" xfId="6307" xr:uid="{00000000-0005-0000-0000-0000D4060000}"/>
    <cellStyle name="_расчет услуги почты 3" xfId="4194" xr:uid="{00000000-0005-0000-0000-0000D5060000}"/>
    <cellStyle name="_Расчеты и расшифровки затрат для АРЕМ 1.12" xfId="256" xr:uid="{00000000-0005-0000-0000-0000D6060000}"/>
    <cellStyle name="_Расчеты и расшифровки затрат для АРЕМ 1.12 2" xfId="2537" xr:uid="{00000000-0005-0000-0000-0000D7060000}"/>
    <cellStyle name="_Расчеты и расшифровки затрат для АРЕМ 1.12 2 2" xfId="6308" xr:uid="{00000000-0005-0000-0000-0000D8060000}"/>
    <cellStyle name="_Расчеты и расшифровки затрат для АРЕМ 1.12 3" xfId="4195" xr:uid="{00000000-0005-0000-0000-0000D9060000}"/>
    <cellStyle name="_Расчеты и расшифровки затрат для АРЕМ 1.12_4П" xfId="2538" xr:uid="{00000000-0005-0000-0000-0000DA060000}"/>
    <cellStyle name="_Расчеты и расшифровки затрат для АРЕМ 1.12_4П 2" xfId="2539" xr:uid="{00000000-0005-0000-0000-0000DB060000}"/>
    <cellStyle name="_Расчеты и расшифровки затрат для АРЕМ 1.12_4П 2 2" xfId="6310" xr:uid="{00000000-0005-0000-0000-0000DC060000}"/>
    <cellStyle name="_Расчеты и расшифровки затрат для АРЕМ 1.12_4П 3" xfId="6309" xr:uid="{00000000-0005-0000-0000-0000DD060000}"/>
    <cellStyle name="_расш. команд. реализ и произв." xfId="257" xr:uid="{00000000-0005-0000-0000-0000DE060000}"/>
    <cellStyle name="_расш. команд. реализ и произв. 2" xfId="2540" xr:uid="{00000000-0005-0000-0000-0000DF060000}"/>
    <cellStyle name="_расш. команд. реализ и произв. 2 2" xfId="6311" xr:uid="{00000000-0005-0000-0000-0000E0060000}"/>
    <cellStyle name="_расш. команд. реализ и произв. 3" xfId="4196" xr:uid="{00000000-0005-0000-0000-0000E1060000}"/>
    <cellStyle name="_расшифровка АУП на 2011-2015 годы" xfId="258" xr:uid="{00000000-0005-0000-0000-0000E2060000}"/>
    <cellStyle name="_расшифровка АУП на 2011-2015 годы 2" xfId="2541" xr:uid="{00000000-0005-0000-0000-0000E3060000}"/>
    <cellStyle name="_расшифровка АУП на 2011-2015 годы 2 2" xfId="6312" xr:uid="{00000000-0005-0000-0000-0000E4060000}"/>
    <cellStyle name="_расшифровка АУП на 2011-2015 годы 3" xfId="4197" xr:uid="{00000000-0005-0000-0000-0000E5060000}"/>
    <cellStyle name="_Расшифровка на 2009год и нов.4-8+++" xfId="259" xr:uid="{00000000-0005-0000-0000-0000E6060000}"/>
    <cellStyle name="_Расшифровка на 2009год и нов.4-8+++ 2" xfId="2542" xr:uid="{00000000-0005-0000-0000-0000E7060000}"/>
    <cellStyle name="_Расшифровка на 2009год и нов.4-8+++ 2 2" xfId="6313" xr:uid="{00000000-0005-0000-0000-0000E8060000}"/>
    <cellStyle name="_Расшифровка на 2009год и нов.4-8+++ 3" xfId="4198" xr:uid="{00000000-0005-0000-0000-0000E9060000}"/>
    <cellStyle name="_Расшифровка на 2009год и нов.4-8+++_4П" xfId="2543" xr:uid="{00000000-0005-0000-0000-0000EA060000}"/>
    <cellStyle name="_Расшифровка на 2009год и нов.4-8+++_4П 2" xfId="2544" xr:uid="{00000000-0005-0000-0000-0000EB060000}"/>
    <cellStyle name="_Расшифровка на 2009год и нов.4-8+++_4П 2 2" xfId="6315" xr:uid="{00000000-0005-0000-0000-0000EC060000}"/>
    <cellStyle name="_Расшифровка на 2009год и нов.4-8+++_4П 3" xfId="6314" xr:uid="{00000000-0005-0000-0000-0000ED060000}"/>
    <cellStyle name="_Расшифровка пр-во на 2011-2015 годы" xfId="260" xr:uid="{00000000-0005-0000-0000-0000EE060000}"/>
    <cellStyle name="_Расшифровка пр-во на 2011-2015 годы 2" xfId="2545" xr:uid="{00000000-0005-0000-0000-0000EF060000}"/>
    <cellStyle name="_Расшифровка пр-во на 2011-2015 годы 2 2" xfId="6316" xr:uid="{00000000-0005-0000-0000-0000F0060000}"/>
    <cellStyle name="_Расшифровка пр-во на 2011-2015 годы 3" xfId="4199" xr:uid="{00000000-0005-0000-0000-0000F1060000}"/>
    <cellStyle name="_Расшифровка пр-во на 2011-2015 годы_4П" xfId="2546" xr:uid="{00000000-0005-0000-0000-0000F2060000}"/>
    <cellStyle name="_Расшифровка пр-во на 2011-2015 годы_4П 2" xfId="2547" xr:uid="{00000000-0005-0000-0000-0000F3060000}"/>
    <cellStyle name="_Расшифровка пр-во на 2011-2015 годы_4П 2 2" xfId="6318" xr:uid="{00000000-0005-0000-0000-0000F4060000}"/>
    <cellStyle name="_Расшифровка пр-во на 2011-2015 годы_4П 3" xfId="6317" xr:uid="{00000000-0005-0000-0000-0000F5060000}"/>
    <cellStyle name="_расшифровки  2009 г." xfId="261" xr:uid="{00000000-0005-0000-0000-0000F6060000}"/>
    <cellStyle name="_расшифровки  2009 г. 2" xfId="2548" xr:uid="{00000000-0005-0000-0000-0000F7060000}"/>
    <cellStyle name="_расшифровки  2009 г. 2 2" xfId="6319" xr:uid="{00000000-0005-0000-0000-0000F8060000}"/>
    <cellStyle name="_расшифровки  2009 г. 3" xfId="4200" xr:uid="{00000000-0005-0000-0000-0000F9060000}"/>
    <cellStyle name="_Расшифровки АУП" xfId="262" xr:uid="{00000000-0005-0000-0000-0000FA060000}"/>
    <cellStyle name="_Расшифровки АУП 2" xfId="2549" xr:uid="{00000000-0005-0000-0000-0000FB060000}"/>
    <cellStyle name="_Расшифровки АУП 2 2" xfId="6320" xr:uid="{00000000-0005-0000-0000-0000FC060000}"/>
    <cellStyle name="_Расшифровки АУП 3" xfId="4201" xr:uid="{00000000-0005-0000-0000-0000FD060000}"/>
    <cellStyle name="_Расшифровки АУП_4П" xfId="2550" xr:uid="{00000000-0005-0000-0000-0000FE060000}"/>
    <cellStyle name="_Расшифровки АУП_4П 2" xfId="2551" xr:uid="{00000000-0005-0000-0000-0000FF060000}"/>
    <cellStyle name="_Расшифровки АУП_4П 2 2" xfId="6322" xr:uid="{00000000-0005-0000-0000-000000070000}"/>
    <cellStyle name="_Расшифровки АУП_4П 3" xfId="6321" xr:uid="{00000000-0005-0000-0000-000001070000}"/>
    <cellStyle name="_Расшифровки к бюджету на 2011-2015 годы" xfId="263" xr:uid="{00000000-0005-0000-0000-000002070000}"/>
    <cellStyle name="_Расшифровки к бюджету на 2011-2015 годы 2" xfId="2552" xr:uid="{00000000-0005-0000-0000-000003070000}"/>
    <cellStyle name="_Расшифровки к бюджету на 2011-2015 годы 2 2" xfId="6323" xr:uid="{00000000-0005-0000-0000-000004070000}"/>
    <cellStyle name="_Расшифровки к бюджету на 2011-2015 годы 3" xfId="4202" xr:uid="{00000000-0005-0000-0000-000005070000}"/>
    <cellStyle name="_расшифровки к ТС на 2010 год" xfId="264" xr:uid="{00000000-0005-0000-0000-000006070000}"/>
    <cellStyle name="_расшифровки к ТС на 2010 год 2" xfId="2553" xr:uid="{00000000-0005-0000-0000-000007070000}"/>
    <cellStyle name="_расшифровки к ТС на 2010 год 2 2" xfId="6324" xr:uid="{00000000-0005-0000-0000-000008070000}"/>
    <cellStyle name="_расшифровки к ТС на 2010 год 3" xfId="4203" xr:uid="{00000000-0005-0000-0000-000009070000}"/>
    <cellStyle name="_Расшифровки к ТС на 2011-2013 г.г.(окончательный)" xfId="265" xr:uid="{00000000-0005-0000-0000-00000A070000}"/>
    <cellStyle name="_Расшифровки к ТС на 2011-2013 г.г.(окончательный) 2" xfId="2554" xr:uid="{00000000-0005-0000-0000-00000B070000}"/>
    <cellStyle name="_Расшифровки к ТС на 2011-2013 г.г.(окончательный) 2 2" xfId="6325" xr:uid="{00000000-0005-0000-0000-00000C070000}"/>
    <cellStyle name="_Расшифровки к ТС на 2011-2013 г.г.(окончательный) 3" xfId="4204" xr:uid="{00000000-0005-0000-0000-00000D070000}"/>
    <cellStyle name="_Расшифровки на 2009 год." xfId="266" xr:uid="{00000000-0005-0000-0000-00000E070000}"/>
    <cellStyle name="_Расшифровки на 2009 год. 2" xfId="2555" xr:uid="{00000000-0005-0000-0000-00000F070000}"/>
    <cellStyle name="_Расшифровки на 2009 год. 2 2" xfId="6326" xr:uid="{00000000-0005-0000-0000-000010070000}"/>
    <cellStyle name="_Расшифровки на 2009 год. 3" xfId="4205" xr:uid="{00000000-0005-0000-0000-000011070000}"/>
    <cellStyle name="_Расшифровки_1кв_2002" xfId="267" xr:uid="{00000000-0005-0000-0000-000012070000}"/>
    <cellStyle name="_Расшифровки_1кв_2002 2" xfId="268" xr:uid="{00000000-0005-0000-0000-000013070000}"/>
    <cellStyle name="_Расшифровки_1кв_2002 2 2" xfId="2556" xr:uid="{00000000-0005-0000-0000-000014070000}"/>
    <cellStyle name="_Расшифровки_1кв_2002 2 2 2" xfId="6327" xr:uid="{00000000-0005-0000-0000-000015070000}"/>
    <cellStyle name="_Расшифровки_1кв_2002 2 3" xfId="2557" xr:uid="{00000000-0005-0000-0000-000016070000}"/>
    <cellStyle name="_Расшифровки_1кв_2002 2 3 2" xfId="6328" xr:uid="{00000000-0005-0000-0000-000017070000}"/>
    <cellStyle name="_Расшифровки_1кв_2002 2 4" xfId="4207" xr:uid="{00000000-0005-0000-0000-000018070000}"/>
    <cellStyle name="_Расшифровки_1кв_2002 2_4П" xfId="2558" xr:uid="{00000000-0005-0000-0000-000019070000}"/>
    <cellStyle name="_Расшифровки_1кв_2002 2_4П 2" xfId="2559" xr:uid="{00000000-0005-0000-0000-00001A070000}"/>
    <cellStyle name="_Расшифровки_1кв_2002 2_4П 2 2" xfId="6330" xr:uid="{00000000-0005-0000-0000-00001B070000}"/>
    <cellStyle name="_Расшифровки_1кв_2002 2_4П 3" xfId="6329" xr:uid="{00000000-0005-0000-0000-00001C070000}"/>
    <cellStyle name="_Расшифровки_1кв_2002 3" xfId="2560" xr:uid="{00000000-0005-0000-0000-00001D070000}"/>
    <cellStyle name="_Расшифровки_1кв_2002 3 2" xfId="6331" xr:uid="{00000000-0005-0000-0000-00001E070000}"/>
    <cellStyle name="_Расшифровки_1кв_2002 4" xfId="4206" xr:uid="{00000000-0005-0000-0000-00001F070000}"/>
    <cellStyle name="_Расшифровки_1кв_2002 5" xfId="5660" xr:uid="{00000000-0005-0000-0000-000020070000}"/>
    <cellStyle name="_расш-ки от Айнур" xfId="269" xr:uid="{00000000-0005-0000-0000-000021070000}"/>
    <cellStyle name="_расш-ки от Айнур 2" xfId="2561" xr:uid="{00000000-0005-0000-0000-000022070000}"/>
    <cellStyle name="_расш-ки от Айнур 2 2" xfId="6332" xr:uid="{00000000-0005-0000-0000-000023070000}"/>
    <cellStyle name="_расш-ки от Айнур 3" xfId="4208" xr:uid="{00000000-0005-0000-0000-000024070000}"/>
    <cellStyle name="_расш-ки от Айнур_4П" xfId="2562" xr:uid="{00000000-0005-0000-0000-000025070000}"/>
    <cellStyle name="_расш-ки от Айнур_4П 2" xfId="2563" xr:uid="{00000000-0005-0000-0000-000026070000}"/>
    <cellStyle name="_расш-ки от Айнур_4П 2 2" xfId="6334" xr:uid="{00000000-0005-0000-0000-000027070000}"/>
    <cellStyle name="_расш-ки от Айнур_4П 3" xfId="6333" xr:uid="{00000000-0005-0000-0000-000028070000}"/>
    <cellStyle name="_РБ АЖК" xfId="270" xr:uid="{00000000-0005-0000-0000-000029070000}"/>
    <cellStyle name="_РБ АЖК 2" xfId="2564" xr:uid="{00000000-0005-0000-0000-00002A070000}"/>
    <cellStyle name="_РБ АЖК 2 2" xfId="6335" xr:uid="{00000000-0005-0000-0000-00002B070000}"/>
    <cellStyle name="_РБ АЖК 3" xfId="4209" xr:uid="{00000000-0005-0000-0000-00002C070000}"/>
    <cellStyle name="_РБ АЖК_4П" xfId="2565" xr:uid="{00000000-0005-0000-0000-00002D070000}"/>
    <cellStyle name="_РБ АЖК_4П 2" xfId="2566" xr:uid="{00000000-0005-0000-0000-00002E070000}"/>
    <cellStyle name="_РБ АЖК_4П 2 2" xfId="6337" xr:uid="{00000000-0005-0000-0000-00002F070000}"/>
    <cellStyle name="_РБ АЖК_4П 3" xfId="6336" xr:uid="{00000000-0005-0000-0000-000030070000}"/>
    <cellStyle name="_РБ АлЭС" xfId="271" xr:uid="{00000000-0005-0000-0000-000031070000}"/>
    <cellStyle name="_РБ АлЭС 2" xfId="2567" xr:uid="{00000000-0005-0000-0000-000032070000}"/>
    <cellStyle name="_РБ АлЭС 2 2" xfId="6338" xr:uid="{00000000-0005-0000-0000-000033070000}"/>
    <cellStyle name="_РБ АлЭС 3" xfId="4210" xr:uid="{00000000-0005-0000-0000-000034070000}"/>
    <cellStyle name="_РБ АлЭС_4П" xfId="2568" xr:uid="{00000000-0005-0000-0000-000035070000}"/>
    <cellStyle name="_РБ АлЭС_4П 2" xfId="2569" xr:uid="{00000000-0005-0000-0000-000036070000}"/>
    <cellStyle name="_РБ АлЭС_4П 2 2" xfId="6340" xr:uid="{00000000-0005-0000-0000-000037070000}"/>
    <cellStyle name="_РБ АлЭС_4П 3" xfId="6339" xr:uid="{00000000-0005-0000-0000-000038070000}"/>
    <cellStyle name="_реализ. коман" xfId="272" xr:uid="{00000000-0005-0000-0000-000039070000}"/>
    <cellStyle name="_реализ. коман 2" xfId="2570" xr:uid="{00000000-0005-0000-0000-00003A070000}"/>
    <cellStyle name="_реализ. коман 2 2" xfId="6341" xr:uid="{00000000-0005-0000-0000-00003B070000}"/>
    <cellStyle name="_реализ. коман 3" xfId="4211" xr:uid="{00000000-0005-0000-0000-00003C070000}"/>
    <cellStyle name="_Регистрация договоров 2003" xfId="273" xr:uid="{00000000-0005-0000-0000-00003D070000}"/>
    <cellStyle name="_Регистрация договоров 2003 2" xfId="274" xr:uid="{00000000-0005-0000-0000-00003E070000}"/>
    <cellStyle name="_Регистрация договоров 2003 2 2" xfId="2571" xr:uid="{00000000-0005-0000-0000-00003F070000}"/>
    <cellStyle name="_Регистрация договоров 2003 2 2 2" xfId="6342" xr:uid="{00000000-0005-0000-0000-000040070000}"/>
    <cellStyle name="_Регистрация договоров 2003 2 3" xfId="2572" xr:uid="{00000000-0005-0000-0000-000041070000}"/>
    <cellStyle name="_Регистрация договоров 2003 2 3 2" xfId="6343" xr:uid="{00000000-0005-0000-0000-000042070000}"/>
    <cellStyle name="_Регистрация договоров 2003 2 4" xfId="4213" xr:uid="{00000000-0005-0000-0000-000043070000}"/>
    <cellStyle name="_Регистрация договоров 2003 2_4П" xfId="2573" xr:uid="{00000000-0005-0000-0000-000044070000}"/>
    <cellStyle name="_Регистрация договоров 2003 2_4П 2" xfId="2574" xr:uid="{00000000-0005-0000-0000-000045070000}"/>
    <cellStyle name="_Регистрация договоров 2003 2_4П 2 2" xfId="6345" xr:uid="{00000000-0005-0000-0000-000046070000}"/>
    <cellStyle name="_Регистрация договоров 2003 2_4П 3" xfId="6344" xr:uid="{00000000-0005-0000-0000-000047070000}"/>
    <cellStyle name="_Регистрация договоров 2003 3" xfId="2575" xr:uid="{00000000-0005-0000-0000-000048070000}"/>
    <cellStyle name="_Регистрация договоров 2003 3 2" xfId="6346" xr:uid="{00000000-0005-0000-0000-000049070000}"/>
    <cellStyle name="_Регистрация договоров 2003 4" xfId="4212" xr:uid="{00000000-0005-0000-0000-00004A070000}"/>
    <cellStyle name="_Регистрация договоров 2003 5" xfId="5659" xr:uid="{00000000-0005-0000-0000-00004B070000}"/>
    <cellStyle name="_Регистрация договоров 2003_4П" xfId="2576" xr:uid="{00000000-0005-0000-0000-00004C070000}"/>
    <cellStyle name="_Регистрация договоров 2003_4П 2" xfId="2577" xr:uid="{00000000-0005-0000-0000-00004D070000}"/>
    <cellStyle name="_Регистрация договоров 2003_4П 2 2" xfId="6348" xr:uid="{00000000-0005-0000-0000-00004E070000}"/>
    <cellStyle name="_Регистрация договоров 2003_4П 3" xfId="6347" xr:uid="{00000000-0005-0000-0000-00004F070000}"/>
    <cellStyle name="_РЭ Ф3" xfId="275" xr:uid="{00000000-0005-0000-0000-000050070000}"/>
    <cellStyle name="_РЭ Ф3 2" xfId="276" xr:uid="{00000000-0005-0000-0000-000051070000}"/>
    <cellStyle name="_РЭ Ф3 2 2" xfId="2578" xr:uid="{00000000-0005-0000-0000-000052070000}"/>
    <cellStyle name="_РЭ Ф3 2 2 2" xfId="6349" xr:uid="{00000000-0005-0000-0000-000053070000}"/>
    <cellStyle name="_РЭ Ф3 2 3" xfId="2579" xr:uid="{00000000-0005-0000-0000-000054070000}"/>
    <cellStyle name="_РЭ Ф3 2 3 2" xfId="6350" xr:uid="{00000000-0005-0000-0000-000055070000}"/>
    <cellStyle name="_РЭ Ф3 2 4" xfId="4215" xr:uid="{00000000-0005-0000-0000-000056070000}"/>
    <cellStyle name="_РЭ Ф3 2_4П" xfId="2580" xr:uid="{00000000-0005-0000-0000-000057070000}"/>
    <cellStyle name="_РЭ Ф3 2_4П 2" xfId="2581" xr:uid="{00000000-0005-0000-0000-000058070000}"/>
    <cellStyle name="_РЭ Ф3 2_4П 2 2" xfId="6352" xr:uid="{00000000-0005-0000-0000-000059070000}"/>
    <cellStyle name="_РЭ Ф3 2_4П 3" xfId="6351" xr:uid="{00000000-0005-0000-0000-00005A070000}"/>
    <cellStyle name="_РЭ Ф3 3" xfId="2582" xr:uid="{00000000-0005-0000-0000-00005B070000}"/>
    <cellStyle name="_РЭ Ф3 3 2" xfId="6353" xr:uid="{00000000-0005-0000-0000-00005C070000}"/>
    <cellStyle name="_РЭ Ф3 4" xfId="4214" xr:uid="{00000000-0005-0000-0000-00005D070000}"/>
    <cellStyle name="_РЭ Ф3 5" xfId="5658" xr:uid="{00000000-0005-0000-0000-00005E070000}"/>
    <cellStyle name="_Самрук-Инвест" xfId="277" xr:uid="{00000000-0005-0000-0000-00005F070000}"/>
    <cellStyle name="_Самрук-Инвест 2" xfId="2583" xr:uid="{00000000-0005-0000-0000-000060070000}"/>
    <cellStyle name="_Самрук-Инвест 2 2" xfId="6354" xr:uid="{00000000-0005-0000-0000-000061070000}"/>
    <cellStyle name="_Самрук-Инвест 3" xfId="4216" xr:uid="{00000000-0005-0000-0000-000062070000}"/>
    <cellStyle name="_Самрук-Энерго" xfId="278" xr:uid="{00000000-0005-0000-0000-000063070000}"/>
    <cellStyle name="_Самрук-Энерго 2" xfId="2584" xr:uid="{00000000-0005-0000-0000-000064070000}"/>
    <cellStyle name="_Самрук-Энерго 2 2" xfId="6355" xr:uid="{00000000-0005-0000-0000-000065070000}"/>
    <cellStyle name="_Самрук-Энерго 3" xfId="4217" xr:uid="{00000000-0005-0000-0000-000066070000}"/>
    <cellStyle name="_САС-БП 2004 г (2вариант)" xfId="2585" xr:uid="{00000000-0005-0000-0000-000067070000}"/>
    <cellStyle name="_САС-БП 2004 г (2вариант) 2" xfId="6356" xr:uid="{00000000-0005-0000-0000-000068070000}"/>
    <cellStyle name="_САС-БП 2004 г (2вариант) ЮКОС" xfId="2586" xr:uid="{00000000-0005-0000-0000-000069070000}"/>
    <cellStyle name="_САС-БП 2004 г (2вариант) ЮКОС 2" xfId="6357" xr:uid="{00000000-0005-0000-0000-00006A070000}"/>
    <cellStyle name="_СВЕРКА ФАКТ 2006 с Ф.2Бух" xfId="279" xr:uid="{00000000-0005-0000-0000-00006B070000}"/>
    <cellStyle name="_СВЕРКА ФАКТ 2006 с Ф.2Бух 2" xfId="2587" xr:uid="{00000000-0005-0000-0000-00006C070000}"/>
    <cellStyle name="_СВЕРКА ФАКТ 2006 с Ф.2Бух 2 2" xfId="6358" xr:uid="{00000000-0005-0000-0000-00006D070000}"/>
    <cellStyle name="_СВЕРКА ФАКТ 2006 с Ф.2Бух 3" xfId="4218" xr:uid="{00000000-0005-0000-0000-00006E070000}"/>
    <cellStyle name="_Свод (производство)" xfId="280" xr:uid="{00000000-0005-0000-0000-00006F070000}"/>
    <cellStyle name="_Свод (производство) 2" xfId="2588" xr:uid="{00000000-0005-0000-0000-000070070000}"/>
    <cellStyle name="_Свод (производство) 2 2" xfId="6359" xr:uid="{00000000-0005-0000-0000-000071070000}"/>
    <cellStyle name="_Свод (производство) 3" xfId="4219" xr:uid="{00000000-0005-0000-0000-000072070000}"/>
    <cellStyle name="_Свод (производство)_4П" xfId="2589" xr:uid="{00000000-0005-0000-0000-000073070000}"/>
    <cellStyle name="_Свод (производство)_4П 2" xfId="2590" xr:uid="{00000000-0005-0000-0000-000074070000}"/>
    <cellStyle name="_Свод (производство)_4П 2 2" xfId="6361" xr:uid="{00000000-0005-0000-0000-000075070000}"/>
    <cellStyle name="_Свод (производство)_4П 3" xfId="6360" xr:uid="{00000000-0005-0000-0000-000076070000}"/>
    <cellStyle name="_Свод (производство)2" xfId="281" xr:uid="{00000000-0005-0000-0000-000077070000}"/>
    <cellStyle name="_Свод (производство)2 2" xfId="2591" xr:uid="{00000000-0005-0000-0000-000078070000}"/>
    <cellStyle name="_Свод (производство)2 2 2" xfId="6362" xr:uid="{00000000-0005-0000-0000-000079070000}"/>
    <cellStyle name="_Свод (производство)2 3" xfId="4220" xr:uid="{00000000-0005-0000-0000-00007A070000}"/>
    <cellStyle name="_Свод (производство)2_4П" xfId="2592" xr:uid="{00000000-0005-0000-0000-00007B070000}"/>
    <cellStyle name="_Свод (производство)2_4П 2" xfId="2593" xr:uid="{00000000-0005-0000-0000-00007C070000}"/>
    <cellStyle name="_Свод (производство)2_4П 2 2" xfId="6364" xr:uid="{00000000-0005-0000-0000-00007D070000}"/>
    <cellStyle name="_Свод (производство)2_4П 3" xfId="6363" xr:uid="{00000000-0005-0000-0000-00007E070000}"/>
    <cellStyle name="_Свод Общие и административные" xfId="282" xr:uid="{00000000-0005-0000-0000-00007F070000}"/>
    <cellStyle name="_Свод Общие и административные 2" xfId="2594" xr:uid="{00000000-0005-0000-0000-000080070000}"/>
    <cellStyle name="_Свод Общие и административные 2 2" xfId="6365" xr:uid="{00000000-0005-0000-0000-000081070000}"/>
    <cellStyle name="_Свод Общие и административные 3" xfId="4221" xr:uid="{00000000-0005-0000-0000-000082070000}"/>
    <cellStyle name="_Свод Общие и административные 555" xfId="283" xr:uid="{00000000-0005-0000-0000-000083070000}"/>
    <cellStyle name="_Свод Общие и административные 555 2" xfId="2595" xr:uid="{00000000-0005-0000-0000-000084070000}"/>
    <cellStyle name="_Свод Общие и административные 555 2 2" xfId="6366" xr:uid="{00000000-0005-0000-0000-000085070000}"/>
    <cellStyle name="_Свод Общие и административные 555 3" xfId="4222" xr:uid="{00000000-0005-0000-0000-000086070000}"/>
    <cellStyle name="_Свод Общие и административные 555_4П" xfId="2596" xr:uid="{00000000-0005-0000-0000-000087070000}"/>
    <cellStyle name="_Свод Общие и административные 555_4П 2" xfId="2597" xr:uid="{00000000-0005-0000-0000-000088070000}"/>
    <cellStyle name="_Свод Общие и административные 555_4П 2 2" xfId="6368" xr:uid="{00000000-0005-0000-0000-000089070000}"/>
    <cellStyle name="_Свод Общие и административные 555_4П 3" xfId="6367" xr:uid="{00000000-0005-0000-0000-00008A070000}"/>
    <cellStyle name="_Свод Общие и административные на 2011-2013 годы" xfId="284" xr:uid="{00000000-0005-0000-0000-00008B070000}"/>
    <cellStyle name="_Свод Общие и административные на 2011-2013 годы 2" xfId="2598" xr:uid="{00000000-0005-0000-0000-00008C070000}"/>
    <cellStyle name="_Свод Общие и административные на 2011-2013 годы 2 2" xfId="6369" xr:uid="{00000000-0005-0000-0000-00008D070000}"/>
    <cellStyle name="_Свод Общие и административные на 2011-2013 годы 3" xfId="4223" xr:uid="{00000000-0005-0000-0000-00008E070000}"/>
    <cellStyle name="_Свод Общие и административные на 2011-2013 годы_4П" xfId="2599" xr:uid="{00000000-0005-0000-0000-00008F070000}"/>
    <cellStyle name="_Свод Общие и административные на 2011-2013 годы_4П 2" xfId="2600" xr:uid="{00000000-0005-0000-0000-000090070000}"/>
    <cellStyle name="_Свод Общие и административные на 2011-2013 годы_4П 2 2" xfId="6371" xr:uid="{00000000-0005-0000-0000-000091070000}"/>
    <cellStyle name="_Свод Общие и административные на 2011-2013 годы_4П 3" xfId="6370" xr:uid="{00000000-0005-0000-0000-000092070000}"/>
    <cellStyle name="_Свод Общие и административные_4П" xfId="2601" xr:uid="{00000000-0005-0000-0000-000093070000}"/>
    <cellStyle name="_Свод Общие и административные_4П 2" xfId="2602" xr:uid="{00000000-0005-0000-0000-000094070000}"/>
    <cellStyle name="_Свод Общие и административные_4П 2 2" xfId="6373" xr:uid="{00000000-0005-0000-0000-000095070000}"/>
    <cellStyle name="_Свод Общие и административные_4П 3" xfId="6372" xr:uid="{00000000-0005-0000-0000-000096070000}"/>
    <cellStyle name="_СВОД ПО РЕАЛИЗ." xfId="285" xr:uid="{00000000-0005-0000-0000-000097070000}"/>
    <cellStyle name="_СВОД ПО РЕАЛИЗ. 2" xfId="2603" xr:uid="{00000000-0005-0000-0000-000098070000}"/>
    <cellStyle name="_СВОД ПО РЕАЛИЗ. 2 2" xfId="6374" xr:uid="{00000000-0005-0000-0000-000099070000}"/>
    <cellStyle name="_СВОД ПО РЕАЛИЗ. 3" xfId="4224" xr:uid="{00000000-0005-0000-0000-00009A070000}"/>
    <cellStyle name="_СВОД ПО РЕАЛИЗ._4П" xfId="2604" xr:uid="{00000000-0005-0000-0000-00009B070000}"/>
    <cellStyle name="_СВОД ПО РЕАЛИЗ._4П 2" xfId="2605" xr:uid="{00000000-0005-0000-0000-00009C070000}"/>
    <cellStyle name="_СВОД ПО РЕАЛИЗ._4П 2 2" xfId="6376" xr:uid="{00000000-0005-0000-0000-00009D070000}"/>
    <cellStyle name="_СВОД ПО РЕАЛИЗ._4П 3" xfId="6375" xr:uid="{00000000-0005-0000-0000-00009E070000}"/>
    <cellStyle name="_Связь на 2010 год" xfId="286" xr:uid="{00000000-0005-0000-0000-00009F070000}"/>
    <cellStyle name="_Связь на 2010 год 2" xfId="2606" xr:uid="{00000000-0005-0000-0000-0000A0070000}"/>
    <cellStyle name="_Связь на 2010 год 2 2" xfId="6377" xr:uid="{00000000-0005-0000-0000-0000A1070000}"/>
    <cellStyle name="_Связь на 2010 год 3" xfId="4225" xr:uid="{00000000-0005-0000-0000-0000A2070000}"/>
    <cellStyle name="_Себестоимость" xfId="287" xr:uid="{00000000-0005-0000-0000-0000A3070000}"/>
    <cellStyle name="_Себестоимость 2" xfId="288" xr:uid="{00000000-0005-0000-0000-0000A4070000}"/>
    <cellStyle name="_Себестоимость 2 2" xfId="2607" xr:uid="{00000000-0005-0000-0000-0000A5070000}"/>
    <cellStyle name="_Себестоимость 2 2 2" xfId="6378" xr:uid="{00000000-0005-0000-0000-0000A6070000}"/>
    <cellStyle name="_Себестоимость 2 3" xfId="2608" xr:uid="{00000000-0005-0000-0000-0000A7070000}"/>
    <cellStyle name="_Себестоимость 2 3 2" xfId="6379" xr:uid="{00000000-0005-0000-0000-0000A8070000}"/>
    <cellStyle name="_Себестоимость 2 4" xfId="4227" xr:uid="{00000000-0005-0000-0000-0000A9070000}"/>
    <cellStyle name="_Себестоимость 2_4П" xfId="2609" xr:uid="{00000000-0005-0000-0000-0000AA070000}"/>
    <cellStyle name="_Себестоимость 2_4П 2" xfId="2610" xr:uid="{00000000-0005-0000-0000-0000AB070000}"/>
    <cellStyle name="_Себестоимость 2_4П 2 2" xfId="6381" xr:uid="{00000000-0005-0000-0000-0000AC070000}"/>
    <cellStyle name="_Себестоимость 2_4П 3" xfId="6380" xr:uid="{00000000-0005-0000-0000-0000AD070000}"/>
    <cellStyle name="_Себестоимость 3" xfId="2611" xr:uid="{00000000-0005-0000-0000-0000AE070000}"/>
    <cellStyle name="_Себестоимость 3 2" xfId="6382" xr:uid="{00000000-0005-0000-0000-0000AF070000}"/>
    <cellStyle name="_Себестоимость 4" xfId="4226" xr:uid="{00000000-0005-0000-0000-0000B0070000}"/>
    <cellStyle name="_Себестоимость 5" xfId="5656" xr:uid="{00000000-0005-0000-0000-0000B1070000}"/>
    <cellStyle name="_Себестоимость_4П" xfId="2612" xr:uid="{00000000-0005-0000-0000-0000B2070000}"/>
    <cellStyle name="_Себестоимость_4П 2" xfId="2613" xr:uid="{00000000-0005-0000-0000-0000B3070000}"/>
    <cellStyle name="_Себестоимость_4П 2 2" xfId="6384" xr:uid="{00000000-0005-0000-0000-0000B4070000}"/>
    <cellStyle name="_Себестоимость_4П 3" xfId="6383" xr:uid="{00000000-0005-0000-0000-0000B5070000}"/>
    <cellStyle name="_скоррект. расходы по вознагражениям" xfId="289" xr:uid="{00000000-0005-0000-0000-0000B6070000}"/>
    <cellStyle name="_скоррект. расходы по вознагражениям 2" xfId="2614" xr:uid="{00000000-0005-0000-0000-0000B7070000}"/>
    <cellStyle name="_скоррект. расходы по вознагражениям 2 2" xfId="6385" xr:uid="{00000000-0005-0000-0000-0000B8070000}"/>
    <cellStyle name="_скоррект. расходы по вознагражениям 3" xfId="4228" xr:uid="{00000000-0005-0000-0000-0000B9070000}"/>
    <cellStyle name="_скоррект. расходы по вознагражениям_4П" xfId="2615" xr:uid="{00000000-0005-0000-0000-0000BA070000}"/>
    <cellStyle name="_скоррект. расходы по вознагражениям_4П 2" xfId="2616" xr:uid="{00000000-0005-0000-0000-0000BB070000}"/>
    <cellStyle name="_скоррект. расходы по вознагражениям_4П 2 2" xfId="6387" xr:uid="{00000000-0005-0000-0000-0000BC070000}"/>
    <cellStyle name="_скоррект. расходы по вознагражениям_4П 3" xfId="6386" xr:uid="{00000000-0005-0000-0000-0000BD070000}"/>
    <cellStyle name="_Совета Директоров на 2010 года" xfId="290" xr:uid="{00000000-0005-0000-0000-0000BE070000}"/>
    <cellStyle name="_Совета Директоров на 2010 года 2" xfId="2617" xr:uid="{00000000-0005-0000-0000-0000BF070000}"/>
    <cellStyle name="_Совета Директоров на 2010 года 2 2" xfId="6388" xr:uid="{00000000-0005-0000-0000-0000C0070000}"/>
    <cellStyle name="_Совета Директоров на 2010 года 3" xfId="4229" xr:uid="{00000000-0005-0000-0000-0000C1070000}"/>
    <cellStyle name="_Соц. налог 2012, 2013,2014,2015 гг." xfId="291" xr:uid="{00000000-0005-0000-0000-0000C2070000}"/>
    <cellStyle name="_Соц. налог 2012, 2013,2014,2015 гг. 2" xfId="2618" xr:uid="{00000000-0005-0000-0000-0000C3070000}"/>
    <cellStyle name="_Соц. налог 2012, 2013,2014,2015 гг. 2 2" xfId="6389" xr:uid="{00000000-0005-0000-0000-0000C4070000}"/>
    <cellStyle name="_Соц. налог 2012, 2013,2014,2015 гг. 3" xfId="4230" xr:uid="{00000000-0005-0000-0000-0000C5070000}"/>
    <cellStyle name="_Соц. налог 2012, 2013,2014,2015 гг._4П" xfId="2619" xr:uid="{00000000-0005-0000-0000-0000C6070000}"/>
    <cellStyle name="_Соц. налог 2012, 2013,2014,2015 гг._4П 2" xfId="2620" xr:uid="{00000000-0005-0000-0000-0000C7070000}"/>
    <cellStyle name="_Соц. налог 2012, 2013,2014,2015 гг._4П 2 2" xfId="6391" xr:uid="{00000000-0005-0000-0000-0000C8070000}"/>
    <cellStyle name="_Соц. налог 2012, 2013,2014,2015 гг._4П 3" xfId="6390" xr:uid="{00000000-0005-0000-0000-0000C9070000}"/>
    <cellStyle name="_Спецификация к договору Актобе" xfId="292" xr:uid="{00000000-0005-0000-0000-0000CA070000}"/>
    <cellStyle name="_Спецификация к договору Актобе 2" xfId="293" xr:uid="{00000000-0005-0000-0000-0000CB070000}"/>
    <cellStyle name="_Спецификация к договору Актобе 2 2" xfId="2621" xr:uid="{00000000-0005-0000-0000-0000CC070000}"/>
    <cellStyle name="_Спецификация к договору Актобе 2 2 2" xfId="6392" xr:uid="{00000000-0005-0000-0000-0000CD070000}"/>
    <cellStyle name="_Спецификация к договору Актобе 2 3" xfId="2622" xr:uid="{00000000-0005-0000-0000-0000CE070000}"/>
    <cellStyle name="_Спецификация к договору Актобе 2 3 2" xfId="6393" xr:uid="{00000000-0005-0000-0000-0000CF070000}"/>
    <cellStyle name="_Спецификация к договору Актобе 2 4" xfId="4232" xr:uid="{00000000-0005-0000-0000-0000D0070000}"/>
    <cellStyle name="_Спецификация к договору Актобе 2_4П" xfId="2623" xr:uid="{00000000-0005-0000-0000-0000D1070000}"/>
    <cellStyle name="_Спецификация к договору Актобе 2_4П 2" xfId="2624" xr:uid="{00000000-0005-0000-0000-0000D2070000}"/>
    <cellStyle name="_Спецификация к договору Актобе 2_4П 2 2" xfId="6395" xr:uid="{00000000-0005-0000-0000-0000D3070000}"/>
    <cellStyle name="_Спецификация к договору Актобе 2_4П 3" xfId="6394" xr:uid="{00000000-0005-0000-0000-0000D4070000}"/>
    <cellStyle name="_Спецификация к договору Актобе 3" xfId="2625" xr:uid="{00000000-0005-0000-0000-0000D5070000}"/>
    <cellStyle name="_Спецификация к договору Актобе 3 2" xfId="6396" xr:uid="{00000000-0005-0000-0000-0000D6070000}"/>
    <cellStyle name="_Спецификация к договору Актобе 4" xfId="4231" xr:uid="{00000000-0005-0000-0000-0000D7070000}"/>
    <cellStyle name="_Спецификация к договору Актобе 5" xfId="5655" xr:uid="{00000000-0005-0000-0000-0000D8070000}"/>
    <cellStyle name="_Тарифная смета АО АЖК" xfId="294" xr:uid="{00000000-0005-0000-0000-0000D9070000}"/>
    <cellStyle name="_Тарифная смета АО АЖК 2" xfId="2626" xr:uid="{00000000-0005-0000-0000-0000DA070000}"/>
    <cellStyle name="_Тарифная смета АО АЖК 2 2" xfId="6397" xr:uid="{00000000-0005-0000-0000-0000DB070000}"/>
    <cellStyle name="_Тарифная смета АО АЖК 3" xfId="4233" xr:uid="{00000000-0005-0000-0000-0000DC070000}"/>
    <cellStyle name="_Тех обслуж замена запчастей" xfId="295" xr:uid="{00000000-0005-0000-0000-0000DD070000}"/>
    <cellStyle name="_Тех обслуж замена запчастей 2" xfId="2627" xr:uid="{00000000-0005-0000-0000-0000DE070000}"/>
    <cellStyle name="_Тех обслуж замена запчастей 2 2" xfId="6398" xr:uid="{00000000-0005-0000-0000-0000DF070000}"/>
    <cellStyle name="_Тех обслуж замена запчастей 3" xfId="4234" xr:uid="{00000000-0005-0000-0000-0000E0070000}"/>
    <cellStyle name="_ТИС расшифровка" xfId="296" xr:uid="{00000000-0005-0000-0000-0000E1070000}"/>
    <cellStyle name="_ТИС расшифровка 2" xfId="2628" xr:uid="{00000000-0005-0000-0000-0000E2070000}"/>
    <cellStyle name="_ТИС расшифровка 2 2" xfId="6399" xr:uid="{00000000-0005-0000-0000-0000E3070000}"/>
    <cellStyle name="_ТИС расшифровка 3" xfId="4235" xr:uid="{00000000-0005-0000-0000-0000E4070000}"/>
    <cellStyle name="_ТОО БАК МСФО ФИН ОТЧ 31.12.08" xfId="297" xr:uid="{00000000-0005-0000-0000-0000E5070000}"/>
    <cellStyle name="_ТОО БАК МСФО ФИН ОТЧ 31.12.08 2" xfId="2629" xr:uid="{00000000-0005-0000-0000-0000E6070000}"/>
    <cellStyle name="_ТОО БАК МСФО ФИН ОТЧ 31.12.08 2 2" xfId="6400" xr:uid="{00000000-0005-0000-0000-0000E7070000}"/>
    <cellStyle name="_ТОО БАК МСФО ФИН ОТЧ 31.12.08 3" xfId="4236" xr:uid="{00000000-0005-0000-0000-0000E8070000}"/>
    <cellStyle name="_ТОО БАК МСФО ФИН ОТЧ 31.12.08_4П" xfId="2630" xr:uid="{00000000-0005-0000-0000-0000E9070000}"/>
    <cellStyle name="_ТОО БАК МСФО ФИН ОТЧ 31.12.08_4П 2" xfId="2631" xr:uid="{00000000-0005-0000-0000-0000EA070000}"/>
    <cellStyle name="_ТОО БАК МСФО ФИН ОТЧ 31.12.08_4П 2 2" xfId="6402" xr:uid="{00000000-0005-0000-0000-0000EB070000}"/>
    <cellStyle name="_ТОО БАК МСФО ФИН ОТЧ 31.12.08_4П 3" xfId="6401" xr:uid="{00000000-0005-0000-0000-0000EC070000}"/>
    <cellStyle name="_ТС 2008 с расшифровками от 03,09,2007" xfId="298" xr:uid="{00000000-0005-0000-0000-0000ED070000}"/>
    <cellStyle name="_ТС 2008 с расшифровками от 03,09,2007 2" xfId="2632" xr:uid="{00000000-0005-0000-0000-0000EE070000}"/>
    <cellStyle name="_ТС 2008 с расшифровками от 03,09,2007 2 2" xfId="6403" xr:uid="{00000000-0005-0000-0000-0000EF070000}"/>
    <cellStyle name="_ТС 2008 с расшифровками от 03,09,2007 3" xfId="4237" xr:uid="{00000000-0005-0000-0000-0000F0070000}"/>
    <cellStyle name="_ТС 2011г" xfId="299" xr:uid="{00000000-0005-0000-0000-0000F1070000}"/>
    <cellStyle name="_ТС 2011г 2" xfId="2633" xr:uid="{00000000-0005-0000-0000-0000F2070000}"/>
    <cellStyle name="_ТС 2011г 2 2" xfId="6404" xr:uid="{00000000-0005-0000-0000-0000F3070000}"/>
    <cellStyle name="_ТС 2011г 3" xfId="4238" xr:uid="{00000000-0005-0000-0000-0000F4070000}"/>
    <cellStyle name="_ТС на 2010 год расшифровки" xfId="300" xr:uid="{00000000-0005-0000-0000-0000F5070000}"/>
    <cellStyle name="_ТС на 2010 год расшифровки 2" xfId="2634" xr:uid="{00000000-0005-0000-0000-0000F6070000}"/>
    <cellStyle name="_ТС на 2010 год расшифровки 2 2" xfId="6405" xr:uid="{00000000-0005-0000-0000-0000F7070000}"/>
    <cellStyle name="_ТС на 2010 год расшифровки 3" xfId="4239" xr:uid="{00000000-0005-0000-0000-0000F8070000}"/>
    <cellStyle name="_услуги свзязи Производство" xfId="301" xr:uid="{00000000-0005-0000-0000-0000F9070000}"/>
    <cellStyle name="_услуги свзязи Производство 2" xfId="2635" xr:uid="{00000000-0005-0000-0000-0000FA070000}"/>
    <cellStyle name="_услуги свзязи Производство 2 2" xfId="6406" xr:uid="{00000000-0005-0000-0000-0000FB070000}"/>
    <cellStyle name="_услуги свзязи Производство 3" xfId="4240" xr:uid="{00000000-0005-0000-0000-0000FC070000}"/>
    <cellStyle name="_услуги свзязи Производство_4П" xfId="2636" xr:uid="{00000000-0005-0000-0000-0000FD070000}"/>
    <cellStyle name="_услуги свзязи Производство_4П 2" xfId="2637" xr:uid="{00000000-0005-0000-0000-0000FE070000}"/>
    <cellStyle name="_услуги свзязи Производство_4П 2 2" xfId="6408" xr:uid="{00000000-0005-0000-0000-0000FF070000}"/>
    <cellStyle name="_услуги свзязи Производство_4П 3" xfId="6407" xr:uid="{00000000-0005-0000-0000-000000080000}"/>
    <cellStyle name="_услуги связи" xfId="302" xr:uid="{00000000-0005-0000-0000-000001080000}"/>
    <cellStyle name="_услуги связи 2" xfId="2638" xr:uid="{00000000-0005-0000-0000-000002080000}"/>
    <cellStyle name="_услуги связи 2 2" xfId="6409" xr:uid="{00000000-0005-0000-0000-000003080000}"/>
    <cellStyle name="_услуги связи 3" xfId="4241" xr:uid="{00000000-0005-0000-0000-000004080000}"/>
    <cellStyle name="_услуги связи_4П" xfId="2639" xr:uid="{00000000-0005-0000-0000-000005080000}"/>
    <cellStyle name="_услуги связи_4П 2" xfId="2640" xr:uid="{00000000-0005-0000-0000-000006080000}"/>
    <cellStyle name="_услуги связи_4П 2 2" xfId="6411" xr:uid="{00000000-0005-0000-0000-000007080000}"/>
    <cellStyle name="_услуги связи_4П 3" xfId="6410" xr:uid="{00000000-0005-0000-0000-000008080000}"/>
    <cellStyle name="_Утв СД Бюджет расшиф 29 12 05" xfId="303" xr:uid="{00000000-0005-0000-0000-000009080000}"/>
    <cellStyle name="_Утв СД Бюджет расшиф 29 12 05 2" xfId="304" xr:uid="{00000000-0005-0000-0000-00000A080000}"/>
    <cellStyle name="_Утв СД Бюджет расшиф 29 12 05 2 2" xfId="2641" xr:uid="{00000000-0005-0000-0000-00000B080000}"/>
    <cellStyle name="_Утв СД Бюджет расшиф 29 12 05 2 2 2" xfId="6412" xr:uid="{00000000-0005-0000-0000-00000C080000}"/>
    <cellStyle name="_Утв СД Бюджет расшиф 29 12 05 2 3" xfId="2642" xr:uid="{00000000-0005-0000-0000-00000D080000}"/>
    <cellStyle name="_Утв СД Бюджет расшиф 29 12 05 2 3 2" xfId="6413" xr:uid="{00000000-0005-0000-0000-00000E080000}"/>
    <cellStyle name="_Утв СД Бюджет расшиф 29 12 05 2 4" xfId="4243" xr:uid="{00000000-0005-0000-0000-00000F080000}"/>
    <cellStyle name="_Утв СД Бюджет расшиф 29 12 05 2_4П" xfId="2643" xr:uid="{00000000-0005-0000-0000-000010080000}"/>
    <cellStyle name="_Утв СД Бюджет расшиф 29 12 05 2_4П 2" xfId="2644" xr:uid="{00000000-0005-0000-0000-000011080000}"/>
    <cellStyle name="_Утв СД Бюджет расшиф 29 12 05 2_4П 2 2" xfId="6415" xr:uid="{00000000-0005-0000-0000-000012080000}"/>
    <cellStyle name="_Утв СД Бюджет расшиф 29 12 05 2_4П 3" xfId="6414" xr:uid="{00000000-0005-0000-0000-000013080000}"/>
    <cellStyle name="_Утв СД Бюджет расшиф 29 12 05 3" xfId="2645" xr:uid="{00000000-0005-0000-0000-000014080000}"/>
    <cellStyle name="_Утв СД Бюджет расшиф 29 12 05 3 2" xfId="6416" xr:uid="{00000000-0005-0000-0000-000015080000}"/>
    <cellStyle name="_Утв СД Бюджет расшиф 29 12 05 4" xfId="4242" xr:uid="{00000000-0005-0000-0000-000016080000}"/>
    <cellStyle name="_Утв СД Бюджет расшиф 29 12 05 5" xfId="5654" xr:uid="{00000000-0005-0000-0000-000017080000}"/>
    <cellStyle name="_Утв СД Бюджет расшиф 29 12 05_4П" xfId="2646" xr:uid="{00000000-0005-0000-0000-000018080000}"/>
    <cellStyle name="_Утв СД Бюджет расшиф 29 12 05_4П 2" xfId="2647" xr:uid="{00000000-0005-0000-0000-000019080000}"/>
    <cellStyle name="_Утв СД Бюджет расшиф 29 12 05_4П 2 2" xfId="6418" xr:uid="{00000000-0005-0000-0000-00001A080000}"/>
    <cellStyle name="_Утв СД Бюджет расшиф 29 12 05_4П 3" xfId="6417" xr:uid="{00000000-0005-0000-0000-00001B080000}"/>
    <cellStyle name="_УЭУ Ф3" xfId="305" xr:uid="{00000000-0005-0000-0000-00001C080000}"/>
    <cellStyle name="_УЭУ Ф3 2" xfId="306" xr:uid="{00000000-0005-0000-0000-00001D080000}"/>
    <cellStyle name="_УЭУ Ф3 2 2" xfId="2648" xr:uid="{00000000-0005-0000-0000-00001E080000}"/>
    <cellStyle name="_УЭУ Ф3 2 2 2" xfId="6419" xr:uid="{00000000-0005-0000-0000-00001F080000}"/>
    <cellStyle name="_УЭУ Ф3 2 3" xfId="2649" xr:uid="{00000000-0005-0000-0000-000020080000}"/>
    <cellStyle name="_УЭУ Ф3 2 3 2" xfId="6420" xr:uid="{00000000-0005-0000-0000-000021080000}"/>
    <cellStyle name="_УЭУ Ф3 2 4" xfId="4245" xr:uid="{00000000-0005-0000-0000-000022080000}"/>
    <cellStyle name="_УЭУ Ф3 2_4П" xfId="2650" xr:uid="{00000000-0005-0000-0000-000023080000}"/>
    <cellStyle name="_УЭУ Ф3 2_4П 2" xfId="2651" xr:uid="{00000000-0005-0000-0000-000024080000}"/>
    <cellStyle name="_УЭУ Ф3 2_4П 2 2" xfId="6422" xr:uid="{00000000-0005-0000-0000-000025080000}"/>
    <cellStyle name="_УЭУ Ф3 2_4П 3" xfId="6421" xr:uid="{00000000-0005-0000-0000-000026080000}"/>
    <cellStyle name="_УЭУ Ф3 3" xfId="2652" xr:uid="{00000000-0005-0000-0000-000027080000}"/>
    <cellStyle name="_УЭУ Ф3 3 2" xfId="6423" xr:uid="{00000000-0005-0000-0000-000028080000}"/>
    <cellStyle name="_УЭУ Ф3 4" xfId="4244" xr:uid="{00000000-0005-0000-0000-000029080000}"/>
    <cellStyle name="_УЭУ Ф3 5" xfId="5653" xr:uid="{00000000-0005-0000-0000-00002A080000}"/>
    <cellStyle name="_Факт КТГ за 1-кв.2007г+." xfId="307" xr:uid="{00000000-0005-0000-0000-00002B080000}"/>
    <cellStyle name="_Факт КТГ за 1-кв.2007г+. 2" xfId="308" xr:uid="{00000000-0005-0000-0000-00002C080000}"/>
    <cellStyle name="_Факт КТГ за 1-кв.2007г+. 2 2" xfId="2653" xr:uid="{00000000-0005-0000-0000-00002D080000}"/>
    <cellStyle name="_Факт КТГ за 1-кв.2007г+. 2 2 2" xfId="6424" xr:uid="{00000000-0005-0000-0000-00002E080000}"/>
    <cellStyle name="_Факт КТГ за 1-кв.2007г+. 2 3" xfId="2654" xr:uid="{00000000-0005-0000-0000-00002F080000}"/>
    <cellStyle name="_Факт КТГ за 1-кв.2007г+. 2 3 2" xfId="6425" xr:uid="{00000000-0005-0000-0000-000030080000}"/>
    <cellStyle name="_Факт КТГ за 1-кв.2007г+. 2 4" xfId="4247" xr:uid="{00000000-0005-0000-0000-000031080000}"/>
    <cellStyle name="_Факт КТГ за 1-кв.2007г+. 2_4П" xfId="2655" xr:uid="{00000000-0005-0000-0000-000032080000}"/>
    <cellStyle name="_Факт КТГ за 1-кв.2007г+. 2_4П 2" xfId="2656" xr:uid="{00000000-0005-0000-0000-000033080000}"/>
    <cellStyle name="_Факт КТГ за 1-кв.2007г+. 2_4П 2 2" xfId="6427" xr:uid="{00000000-0005-0000-0000-000034080000}"/>
    <cellStyle name="_Факт КТГ за 1-кв.2007г+. 2_4П 3" xfId="6426" xr:uid="{00000000-0005-0000-0000-000035080000}"/>
    <cellStyle name="_Факт КТГ за 1-кв.2007г+. 3" xfId="2657" xr:uid="{00000000-0005-0000-0000-000036080000}"/>
    <cellStyle name="_Факт КТГ за 1-кв.2007г+. 3 2" xfId="6428" xr:uid="{00000000-0005-0000-0000-000037080000}"/>
    <cellStyle name="_Факт КТГ за 1-кв.2007г+. 4" xfId="4246" xr:uid="{00000000-0005-0000-0000-000038080000}"/>
    <cellStyle name="_Факт КТГ за 1-кв.2007г+. 5" xfId="7467" xr:uid="{00000000-0005-0000-0000-000039080000}"/>
    <cellStyle name="_Факт КТГ за 1-кв.2007г+._4П" xfId="2658" xr:uid="{00000000-0005-0000-0000-00003A080000}"/>
    <cellStyle name="_Факт КТГ за 1-кв.2007г+._4П 2" xfId="2659" xr:uid="{00000000-0005-0000-0000-00003B080000}"/>
    <cellStyle name="_Факт КТГ за 1-кв.2007г+._4П 2 2" xfId="6430" xr:uid="{00000000-0005-0000-0000-00003C080000}"/>
    <cellStyle name="_Факт КТГ за 1-кв.2007г+._4П 3" xfId="6429" xr:uid="{00000000-0005-0000-0000-00003D080000}"/>
    <cellStyle name="_ФОРМА 2011-2015 годы  АО АЖК для работы посл 160710" xfId="309" xr:uid="{00000000-0005-0000-0000-00003E080000}"/>
    <cellStyle name="_ФОРМА 2011-2015 годы  АО АЖК для работы посл 160710 (2)" xfId="310" xr:uid="{00000000-0005-0000-0000-00003F080000}"/>
    <cellStyle name="_ФОРМА 2011-2015 годы  АО АЖК для работы посл 160710 (2) 2" xfId="2660" xr:uid="{00000000-0005-0000-0000-000040080000}"/>
    <cellStyle name="_ФОРМА 2011-2015 годы  АО АЖК для работы посл 160710 (2) 2 2" xfId="6431" xr:uid="{00000000-0005-0000-0000-000041080000}"/>
    <cellStyle name="_ФОРМА 2011-2015 годы  АО АЖК для работы посл 160710 (2) 3" xfId="4249" xr:uid="{00000000-0005-0000-0000-000042080000}"/>
    <cellStyle name="_ФОРМА 2011-2015 годы  АО АЖК для работы посл 160710 (2)_4П" xfId="2661" xr:uid="{00000000-0005-0000-0000-000043080000}"/>
    <cellStyle name="_ФОРМА 2011-2015 годы  АО АЖК для работы посл 160710 (2)_4П 2" xfId="2662" xr:uid="{00000000-0005-0000-0000-000044080000}"/>
    <cellStyle name="_ФОРМА 2011-2015 годы  АО АЖК для работы посл 160710 (2)_4П 2 2" xfId="6433" xr:uid="{00000000-0005-0000-0000-000045080000}"/>
    <cellStyle name="_ФОРМА 2011-2015 годы  АО АЖК для работы посл 160710 (2)_4П 3" xfId="6432" xr:uid="{00000000-0005-0000-0000-000046080000}"/>
    <cellStyle name="_ФОРМА 2011-2015 годы  АО АЖК для работы посл 160710 2" xfId="2663" xr:uid="{00000000-0005-0000-0000-000047080000}"/>
    <cellStyle name="_ФОРМА 2011-2015 годы  АО АЖК для работы посл 160710 2 2" xfId="6434" xr:uid="{00000000-0005-0000-0000-000048080000}"/>
    <cellStyle name="_ФОРМА 2011-2015 годы  АО АЖК для работы посл 160710 3" xfId="4248" xr:uid="{00000000-0005-0000-0000-000049080000}"/>
    <cellStyle name="_ФОРМА 2011-2015 годы  АО АЖК для работы посл 160710 4" xfId="7466" xr:uid="{00000000-0005-0000-0000-00004A080000}"/>
    <cellStyle name="_ФОРМА 2011-2015 годы  АО АЖК для работы посл 160710_4П" xfId="2664" xr:uid="{00000000-0005-0000-0000-00004B080000}"/>
    <cellStyle name="_ФОРМА 2011-2015 годы  АО АЖК для работы посл 160710_4П 2" xfId="2665" xr:uid="{00000000-0005-0000-0000-00004C080000}"/>
    <cellStyle name="_ФОРМА 2011-2015 годы  АО АЖК для работы посл 160710_4П 2 2" xfId="6436" xr:uid="{00000000-0005-0000-0000-00004D080000}"/>
    <cellStyle name="_ФОРМА 2011-2015 годы  АО АЖК для работы посл 160710_4П 3" xfId="6435" xr:uid="{00000000-0005-0000-0000-00004E080000}"/>
    <cellStyle name="_Форма дуль 2" xfId="311" xr:uid="{00000000-0005-0000-0000-00004F080000}"/>
    <cellStyle name="_Форма дуль 2 2" xfId="312" xr:uid="{00000000-0005-0000-0000-000050080000}"/>
    <cellStyle name="_Форма дуль 2 2 2" xfId="2666" xr:uid="{00000000-0005-0000-0000-000051080000}"/>
    <cellStyle name="_Форма дуль 2 2 2 2" xfId="6437" xr:uid="{00000000-0005-0000-0000-000052080000}"/>
    <cellStyle name="_Форма дуль 2 2 3" xfId="2667" xr:uid="{00000000-0005-0000-0000-000053080000}"/>
    <cellStyle name="_Форма дуль 2 2 3 2" xfId="6438" xr:uid="{00000000-0005-0000-0000-000054080000}"/>
    <cellStyle name="_Форма дуль 2 2 4" xfId="4251" xr:uid="{00000000-0005-0000-0000-000055080000}"/>
    <cellStyle name="_Форма дуль 2 2_4П" xfId="2668" xr:uid="{00000000-0005-0000-0000-000056080000}"/>
    <cellStyle name="_Форма дуль 2 2_4П 2" xfId="2669" xr:uid="{00000000-0005-0000-0000-000057080000}"/>
    <cellStyle name="_Форма дуль 2 2_4П 2 2" xfId="6440" xr:uid="{00000000-0005-0000-0000-000058080000}"/>
    <cellStyle name="_Форма дуль 2 2_4П 3" xfId="6439" xr:uid="{00000000-0005-0000-0000-000059080000}"/>
    <cellStyle name="_Форма дуль 2 3" xfId="2670" xr:uid="{00000000-0005-0000-0000-00005A080000}"/>
    <cellStyle name="_Форма дуль 2 3 2" xfId="6441" xr:uid="{00000000-0005-0000-0000-00005B080000}"/>
    <cellStyle name="_Форма дуль 2 4" xfId="4250" xr:uid="{00000000-0005-0000-0000-00005C080000}"/>
    <cellStyle name="_Форма дуль 2 5" xfId="7465" xr:uid="{00000000-0005-0000-0000-00005D080000}"/>
    <cellStyle name="_Форма дуль 2_4П" xfId="2671" xr:uid="{00000000-0005-0000-0000-00005E080000}"/>
    <cellStyle name="_Форма дуль 2_4П 2" xfId="2672" xr:uid="{00000000-0005-0000-0000-00005F080000}"/>
    <cellStyle name="_Форма дуль 2_4П 2 2" xfId="6443" xr:uid="{00000000-0005-0000-0000-000060080000}"/>
    <cellStyle name="_Форма дуль 2_4П 3" xfId="6442" xr:uid="{00000000-0005-0000-0000-000061080000}"/>
    <cellStyle name="_Формы БП_ Юкос (послед)" xfId="2673" xr:uid="{00000000-0005-0000-0000-000062080000}"/>
    <cellStyle name="_Формы БП_ Юкос (послед) 2" xfId="6444" xr:uid="{00000000-0005-0000-0000-000063080000}"/>
    <cellStyle name="_Формы МСФО- для ДЧП КМГ-Финотчет-1 кв.2007 г." xfId="313" xr:uid="{00000000-0005-0000-0000-000064080000}"/>
    <cellStyle name="_Формы МСФО- для ДЧП КМГ-Финотчет-1 кв.2007 г. 2" xfId="2674" xr:uid="{00000000-0005-0000-0000-000065080000}"/>
    <cellStyle name="_Формы МСФО- для ДЧП КМГ-Финотчет-1 кв.2007 г. 2 2" xfId="6445" xr:uid="{00000000-0005-0000-0000-000066080000}"/>
    <cellStyle name="_Формы МСФО- для ДЧП КМГ-Финотчет-1 кв.2007 г. 3" xfId="4252" xr:uid="{00000000-0005-0000-0000-000067080000}"/>
    <cellStyle name="_ФОТ на 2010 годПОВЫШЕНИЕ на 9% (выпл.в разм.окл.АУП)" xfId="314" xr:uid="{00000000-0005-0000-0000-000068080000}"/>
    <cellStyle name="_ФОТ на 2010 годПОВЫШЕНИЕ на 9% (выпл.в разм.окл.АУП) 2" xfId="2675" xr:uid="{00000000-0005-0000-0000-000069080000}"/>
    <cellStyle name="_ФОТ на 2010 годПОВЫШЕНИЕ на 9% (выпл.в разм.окл.АУП) 2 2" xfId="6446" xr:uid="{00000000-0005-0000-0000-00006A080000}"/>
    <cellStyle name="_ФОТ на 2010 годПОВЫШЕНИЕ на 9% (выпл.в разм.окл.АУП) 3" xfId="4253" xr:uid="{00000000-0005-0000-0000-00006B080000}"/>
    <cellStyle name="_ФОТ на 2010 годПОВЫШЕНИЕ на 9% (выпл.в разм.окл.АУП)_4П" xfId="2676" xr:uid="{00000000-0005-0000-0000-00006C080000}"/>
    <cellStyle name="_ФОТ на 2010 годПОВЫШЕНИЕ на 9% (выпл.в разм.окл.АУП)_4П 2" xfId="2677" xr:uid="{00000000-0005-0000-0000-00006D080000}"/>
    <cellStyle name="_ФОТ на 2010 годПОВЫШЕНИЕ на 9% (выпл.в разм.окл.АУП)_4П 2 2" xfId="6448" xr:uid="{00000000-0005-0000-0000-00006E080000}"/>
    <cellStyle name="_ФОТ на 2010 годПОВЫШЕНИЕ на 9% (выпл.в разм.окл.АУП)_4П 3" xfId="6447" xr:uid="{00000000-0005-0000-0000-00006F080000}"/>
    <cellStyle name="_ФОТ по  ТС и БЮДЖЕТ на 2012 г.План по мес." xfId="315" xr:uid="{00000000-0005-0000-0000-000070080000}"/>
    <cellStyle name="_ФОТ по  ТС и БЮДЖЕТ на 2012 г.План по мес. 2" xfId="2678" xr:uid="{00000000-0005-0000-0000-000071080000}"/>
    <cellStyle name="_ФОТ по  ТС и БЮДЖЕТ на 2012 г.План по мес. 2 2" xfId="6449" xr:uid="{00000000-0005-0000-0000-000072080000}"/>
    <cellStyle name="_ФОТ по  ТС и БЮДЖЕТ на 2012 г.План по мес. 3" xfId="4254" xr:uid="{00000000-0005-0000-0000-000073080000}"/>
    <cellStyle name="_ФОТ по  ТС и БЮДЖЕТ на 2012 г.План по мес._4П" xfId="2679" xr:uid="{00000000-0005-0000-0000-000074080000}"/>
    <cellStyle name="_ФОТ по  ТС и БЮДЖЕТ на 2012 г.План по мес._4П 2" xfId="2680" xr:uid="{00000000-0005-0000-0000-000075080000}"/>
    <cellStyle name="_ФОТ по  ТС и БЮДЖЕТ на 2012 г.План по мес._4П 2 2" xfId="6451" xr:uid="{00000000-0005-0000-0000-000076080000}"/>
    <cellStyle name="_ФОТ по  ТС и БЮДЖЕТ на 2012 г.План по мес._4П 3" xfId="6450" xr:uid="{00000000-0005-0000-0000-000077080000}"/>
    <cellStyle name="_ФОТ по  ТС и БЮДЖЕТ на 2013 г.План по мес." xfId="316" xr:uid="{00000000-0005-0000-0000-000078080000}"/>
    <cellStyle name="_ФОТ по  ТС и БЮДЖЕТ на 2013 г.План по мес. 2" xfId="2681" xr:uid="{00000000-0005-0000-0000-000079080000}"/>
    <cellStyle name="_ФОТ по  ТС и БЮДЖЕТ на 2013 г.План по мес. 2 2" xfId="6452" xr:uid="{00000000-0005-0000-0000-00007A080000}"/>
    <cellStyle name="_ФОТ по  ТС и БЮДЖЕТ на 2013 г.План по мес. 3" xfId="4255" xr:uid="{00000000-0005-0000-0000-00007B080000}"/>
    <cellStyle name="_ФОТ по  ТС и БЮДЖЕТ на 2013 г.План по мес._4П" xfId="2682" xr:uid="{00000000-0005-0000-0000-00007C080000}"/>
    <cellStyle name="_ФОТ по  ТС и БЮДЖЕТ на 2013 г.План по мес._4П 2" xfId="2683" xr:uid="{00000000-0005-0000-0000-00007D080000}"/>
    <cellStyle name="_ФОТ по  ТС и БЮДЖЕТ на 2013 г.План по мес._4П 2 2" xfId="6454" xr:uid="{00000000-0005-0000-0000-00007E080000}"/>
    <cellStyle name="_ФОТ по  ТС и БЮДЖЕТ на 2013 г.План по мес._4П 3" xfId="6453" xr:uid="{00000000-0005-0000-0000-00007F080000}"/>
    <cellStyle name="_шаблон к письму нк 03-8777" xfId="2684" xr:uid="{00000000-0005-0000-0000-000080080000}"/>
    <cellStyle name="_шаблон к письму нк 03-8777 2" xfId="6455" xr:uid="{00000000-0005-0000-0000-000081080000}"/>
    <cellStyle name="_январь-май 2007" xfId="317" xr:uid="{00000000-0005-0000-0000-000082080000}"/>
    <cellStyle name="_январь-май 2007 2" xfId="2685" xr:uid="{00000000-0005-0000-0000-000083080000}"/>
    <cellStyle name="_январь-май 2007 2 2" xfId="6456" xr:uid="{00000000-0005-0000-0000-000084080000}"/>
    <cellStyle name="_январь-май 2007 3" xfId="4256" xr:uid="{00000000-0005-0000-0000-000085080000}"/>
    <cellStyle name="_январь-май 2007_4П" xfId="2686" xr:uid="{00000000-0005-0000-0000-000086080000}"/>
    <cellStyle name="_январь-май 2007_4П 2" xfId="2687" xr:uid="{00000000-0005-0000-0000-000087080000}"/>
    <cellStyle name="_январь-май 2007_4П 2 2" xfId="6458" xr:uid="{00000000-0005-0000-0000-000088080000}"/>
    <cellStyle name="_январь-май 2007_4П 3" xfId="6457" xr:uid="{00000000-0005-0000-0000-000089080000}"/>
    <cellStyle name="”€?ђ?‘?‚›?" xfId="318" xr:uid="{00000000-0005-0000-0000-00008A080000}"/>
    <cellStyle name="”€ЌЂЌ‘Ћ‚›‰" xfId="319" xr:uid="{00000000-0005-0000-0000-00008B080000}"/>
    <cellStyle name="”€ќђќ‘ћ‚›‰ 2" xfId="2688" xr:uid="{00000000-0005-0000-0000-00008C080000}"/>
    <cellStyle name="”€ЌЂЌ‘Ћ‚›‰ 3" xfId="2689" xr:uid="{00000000-0005-0000-0000-00008D080000}"/>
    <cellStyle name="”€ЌЂЌ‘Ћ‚›‰ 3 2" xfId="6460" xr:uid="{00000000-0005-0000-0000-00008E080000}"/>
    <cellStyle name="”€ЌЂЌ‘Ћ‚›‰ 4" xfId="4258" xr:uid="{00000000-0005-0000-0000-00008F080000}"/>
    <cellStyle name="”€ЌЂЌ‘Ћ‚›‰ 5" xfId="7464" xr:uid="{00000000-0005-0000-0000-000090080000}"/>
    <cellStyle name="”€ЌЂЌ‘Ћ‚›‰_4П" xfId="2690" xr:uid="{00000000-0005-0000-0000-000091080000}"/>
    <cellStyle name="”€қђқ‘һ‚›ү" xfId="320" xr:uid="{00000000-0005-0000-0000-000092080000}"/>
    <cellStyle name="”€љ‘€ђ?‚ђ??›?" xfId="321" xr:uid="{00000000-0005-0000-0000-000093080000}"/>
    <cellStyle name="”€Љ‘€ђҺ‚ЂҚҚ›ү" xfId="322" xr:uid="{00000000-0005-0000-0000-000094080000}"/>
    <cellStyle name="”€Љ‘€ђҺ‚ЂҚҚ›ү 2" xfId="2691" xr:uid="{00000000-0005-0000-0000-000095080000}"/>
    <cellStyle name="”€Љ‘€ђҺ‚ЂҚҚ›ү 2 2" xfId="6461" xr:uid="{00000000-0005-0000-0000-000096080000}"/>
    <cellStyle name="”€Љ‘€ђҺ‚ЂҚҚ›ү 3" xfId="4261" xr:uid="{00000000-0005-0000-0000-000097080000}"/>
    <cellStyle name="”€Љ‘€ђЋ‚ЂЌЌ›‰" xfId="323" xr:uid="{00000000-0005-0000-0000-000098080000}"/>
    <cellStyle name="”€љ‘€ђћ‚ђќќ›‰ 2" xfId="2692" xr:uid="{00000000-0005-0000-0000-000099080000}"/>
    <cellStyle name="”€Љ‘€ђЋ‚ЂЌЌ›‰ 3" xfId="2693" xr:uid="{00000000-0005-0000-0000-00009A080000}"/>
    <cellStyle name="”€Љ‘€ђЋ‚ЂЌЌ›‰ 3 2" xfId="6463" xr:uid="{00000000-0005-0000-0000-00009B080000}"/>
    <cellStyle name="”€Љ‘€ђЋ‚ЂЌЌ›‰ 4" xfId="4262" xr:uid="{00000000-0005-0000-0000-00009C080000}"/>
    <cellStyle name="”€Љ‘€ђЋ‚ЂЌЌ›‰ 5" xfId="5652" xr:uid="{00000000-0005-0000-0000-00009D080000}"/>
    <cellStyle name="”€Љ‘€ђЋ‚ЂЌЌ›‰_4П" xfId="2694" xr:uid="{00000000-0005-0000-0000-00009E080000}"/>
    <cellStyle name="”ќђќ‘ћ‚›‰" xfId="324" xr:uid="{00000000-0005-0000-0000-00009F080000}"/>
    <cellStyle name="”ќђќ‘ћ‚›‰ 2" xfId="325" xr:uid="{00000000-0005-0000-0000-0000A0080000}"/>
    <cellStyle name="”ќђќ‘ћ‚›‰ 2 2" xfId="2695" xr:uid="{00000000-0005-0000-0000-0000A1080000}"/>
    <cellStyle name="”ќђќ‘ћ‚›‰ 2 3" xfId="2696" xr:uid="{00000000-0005-0000-0000-0000A2080000}"/>
    <cellStyle name="”љ‘ђћ‚ђќќ›‰" xfId="326" xr:uid="{00000000-0005-0000-0000-0000A3080000}"/>
    <cellStyle name="”љ‘ђћ‚ђќќ›‰ 2" xfId="327" xr:uid="{00000000-0005-0000-0000-0000A4080000}"/>
    <cellStyle name="”љ‘ђћ‚ђќќ›‰ 2 2" xfId="2697" xr:uid="{00000000-0005-0000-0000-0000A5080000}"/>
    <cellStyle name="”љ‘ђћ‚ђќќ›‰ 2 3" xfId="2698" xr:uid="{00000000-0005-0000-0000-0000A6080000}"/>
    <cellStyle name="„…?…†?›?" xfId="328" xr:uid="{00000000-0005-0000-0000-0000A7080000}"/>
    <cellStyle name="„…ќ…†ќ›‰" xfId="329" xr:uid="{00000000-0005-0000-0000-0000A8080000}"/>
    <cellStyle name="„…ќ…†ќ›‰ 2" xfId="330" xr:uid="{00000000-0005-0000-0000-0000A9080000}"/>
    <cellStyle name="„…ќ…†ќ›‰ 2 2" xfId="2699" xr:uid="{00000000-0005-0000-0000-0000AA080000}"/>
    <cellStyle name="„…ќ…†ќ›‰ 2 3" xfId="2700" xr:uid="{00000000-0005-0000-0000-0000AB080000}"/>
    <cellStyle name="„…ќ…†ќ›‰_4П" xfId="2701" xr:uid="{00000000-0005-0000-0000-0000AC080000}"/>
    <cellStyle name="„…қ…†қ›ү" xfId="331" xr:uid="{00000000-0005-0000-0000-0000AD080000}"/>
    <cellStyle name="€’???‚›?" xfId="332" xr:uid="{00000000-0005-0000-0000-0000AE080000}"/>
    <cellStyle name="€’???‚›? 2" xfId="2702" xr:uid="{00000000-0005-0000-0000-0000AF080000}"/>
    <cellStyle name="€’???‚›? 2 2" xfId="6470" xr:uid="{00000000-0005-0000-0000-0000B0080000}"/>
    <cellStyle name="€’???‚›? 3" xfId="4271" xr:uid="{00000000-0005-0000-0000-0000B1080000}"/>
    <cellStyle name="€’???‚›?_4П" xfId="2703" xr:uid="{00000000-0005-0000-0000-0000B2080000}"/>
    <cellStyle name="€’һғһ‚›ү" xfId="333" xr:uid="{00000000-0005-0000-0000-0000B3080000}"/>
    <cellStyle name="€’һғһ‚›ү 2" xfId="2704" xr:uid="{00000000-0005-0000-0000-0000B4080000}"/>
    <cellStyle name="€’һғһ‚›ү 2 2" xfId="6471" xr:uid="{00000000-0005-0000-0000-0000B5080000}"/>
    <cellStyle name="€’һғһ‚›ү 3" xfId="4272" xr:uid="{00000000-0005-0000-0000-0000B6080000}"/>
    <cellStyle name="€’ЋѓЋ‚›‰" xfId="334" xr:uid="{00000000-0005-0000-0000-0000B7080000}"/>
    <cellStyle name="€’ћѓћ‚›‰ 2" xfId="2705" xr:uid="{00000000-0005-0000-0000-0000B8080000}"/>
    <cellStyle name="€’ћѓћ‚›‰ 2 2" xfId="2706" xr:uid="{00000000-0005-0000-0000-0000B9080000}"/>
    <cellStyle name="€’ћѓћ‚›‰ 2 2 2" xfId="6473" xr:uid="{00000000-0005-0000-0000-0000BA080000}"/>
    <cellStyle name="€’ћѓћ‚›‰ 2 3" xfId="6472" xr:uid="{00000000-0005-0000-0000-0000BB080000}"/>
    <cellStyle name="€’ЋѓЋ‚›‰ 3" xfId="2707" xr:uid="{00000000-0005-0000-0000-0000BC080000}"/>
    <cellStyle name="€’ЋѓЋ‚›‰ 3 2" xfId="6474" xr:uid="{00000000-0005-0000-0000-0000BD080000}"/>
    <cellStyle name="€’ЋѓЋ‚›‰ 4" xfId="4273" xr:uid="{00000000-0005-0000-0000-0000BE080000}"/>
    <cellStyle name="€’ЋѓЋ‚›‰ 5" xfId="5651" xr:uid="{00000000-0005-0000-0000-0000BF080000}"/>
    <cellStyle name="€’ЋѓЋ‚›‰_4П" xfId="2708" xr:uid="{00000000-0005-0000-0000-0000C0080000}"/>
    <cellStyle name="=C:\WINNT35\SYSTEM32\COMMAND.COM" xfId="335" xr:uid="{00000000-0005-0000-0000-0000C1080000}"/>
    <cellStyle name="=C:\WINNT35\SYSTEM32\COMMAND.COM 2" xfId="2709" xr:uid="{00000000-0005-0000-0000-0000C2080000}"/>
    <cellStyle name="=C:\WINNT35\SYSTEM32\COMMAND.COM 2 2" xfId="6475" xr:uid="{00000000-0005-0000-0000-0000C3080000}"/>
    <cellStyle name="=C:\WINNT35\SYSTEM32\COMMAND.COM 3" xfId="4274" xr:uid="{00000000-0005-0000-0000-0000C4080000}"/>
    <cellStyle name="‡ђѓћ‹ћ‚ћљ1" xfId="336" xr:uid="{00000000-0005-0000-0000-0000C5080000}"/>
    <cellStyle name="‡ђѓћ‹ћ‚ћљ1 2" xfId="337" xr:uid="{00000000-0005-0000-0000-0000C6080000}"/>
    <cellStyle name="‡ђѓћ‹ћ‚ћљ1 2 2" xfId="2710" xr:uid="{00000000-0005-0000-0000-0000C7080000}"/>
    <cellStyle name="‡ђѓћ‹ћ‚ћљ1 2 2 2" xfId="6476" xr:uid="{00000000-0005-0000-0000-0000C8080000}"/>
    <cellStyle name="‡ђѓћ‹ћ‚ћљ1 2 3" xfId="2711" xr:uid="{00000000-0005-0000-0000-0000C9080000}"/>
    <cellStyle name="‡ђѓћ‹ћ‚ћљ1 2 3 2" xfId="6477" xr:uid="{00000000-0005-0000-0000-0000CA080000}"/>
    <cellStyle name="‡ђѓћ‹ћ‚ћљ1 2 4" xfId="4276" xr:uid="{00000000-0005-0000-0000-0000CB080000}"/>
    <cellStyle name="‡ђѓћ‹ћ‚ћљ1 3" xfId="2712" xr:uid="{00000000-0005-0000-0000-0000CC080000}"/>
    <cellStyle name="‡ђѓћ‹ћ‚ћљ1 3 2" xfId="6478" xr:uid="{00000000-0005-0000-0000-0000CD080000}"/>
    <cellStyle name="‡ђѓћ‹ћ‚ћљ1 4" xfId="4275" xr:uid="{00000000-0005-0000-0000-0000CE080000}"/>
    <cellStyle name="‡ђѓћ‹ћ‚ћљ1_4П" xfId="2713" xr:uid="{00000000-0005-0000-0000-0000CF080000}"/>
    <cellStyle name="‡ђѓћ‹ћ‚ћљ2" xfId="338" xr:uid="{00000000-0005-0000-0000-0000D0080000}"/>
    <cellStyle name="‡ђѓћ‹ћ‚ћљ2 2" xfId="339" xr:uid="{00000000-0005-0000-0000-0000D1080000}"/>
    <cellStyle name="‡ђѓћ‹ћ‚ћљ2 2 2" xfId="2714" xr:uid="{00000000-0005-0000-0000-0000D2080000}"/>
    <cellStyle name="‡ђѓћ‹ћ‚ћљ2 2 2 2" xfId="6479" xr:uid="{00000000-0005-0000-0000-0000D3080000}"/>
    <cellStyle name="‡ђѓћ‹ћ‚ћљ2 2 3" xfId="2715" xr:uid="{00000000-0005-0000-0000-0000D4080000}"/>
    <cellStyle name="‡ђѓћ‹ћ‚ћљ2 2 3 2" xfId="6480" xr:uid="{00000000-0005-0000-0000-0000D5080000}"/>
    <cellStyle name="‡ђѓћ‹ћ‚ћљ2 2 4" xfId="4278" xr:uid="{00000000-0005-0000-0000-0000D6080000}"/>
    <cellStyle name="‡ђѓћ‹ћ‚ћљ2 3" xfId="2716" xr:uid="{00000000-0005-0000-0000-0000D7080000}"/>
    <cellStyle name="‡ђѓћ‹ћ‚ћљ2 3 2" xfId="6481" xr:uid="{00000000-0005-0000-0000-0000D8080000}"/>
    <cellStyle name="‡ђѓћ‹ћ‚ћљ2 4" xfId="4277" xr:uid="{00000000-0005-0000-0000-0000D9080000}"/>
    <cellStyle name="‡ђѓћ‹ћ‚ћљ2_4П" xfId="2717" xr:uid="{00000000-0005-0000-0000-0000DA080000}"/>
    <cellStyle name="•WЏЂ_ЉO‰?—a‹?" xfId="2718" xr:uid="{00000000-0005-0000-0000-0000DB080000}"/>
    <cellStyle name="’ћѓћ‚›‰" xfId="340" xr:uid="{00000000-0005-0000-0000-0000DC080000}"/>
    <cellStyle name="’ћѓћ‚›‰ 2" xfId="341" xr:uid="{00000000-0005-0000-0000-0000DD080000}"/>
    <cellStyle name="’ћѓћ‚›‰ 2 2" xfId="2719" xr:uid="{00000000-0005-0000-0000-0000DE080000}"/>
    <cellStyle name="’ћѓћ‚›‰ 2 2 2" xfId="6482" xr:uid="{00000000-0005-0000-0000-0000DF080000}"/>
    <cellStyle name="’ћѓћ‚›‰ 2 3" xfId="2720" xr:uid="{00000000-0005-0000-0000-0000E0080000}"/>
    <cellStyle name="’ћѓћ‚›‰ 2 3 2" xfId="6483" xr:uid="{00000000-0005-0000-0000-0000E1080000}"/>
    <cellStyle name="’ћѓћ‚›‰ 2 4" xfId="4280" xr:uid="{00000000-0005-0000-0000-0000E2080000}"/>
    <cellStyle name="’ћѓћ‚›‰ 3" xfId="2721" xr:uid="{00000000-0005-0000-0000-0000E3080000}"/>
    <cellStyle name="’ћѓћ‚›‰ 3 2" xfId="6484" xr:uid="{00000000-0005-0000-0000-0000E4080000}"/>
    <cellStyle name="’ћѓћ‚›‰ 4" xfId="4279" xr:uid="{00000000-0005-0000-0000-0000E5080000}"/>
    <cellStyle name="" xfId="342" xr:uid="{00000000-0005-0000-0000-0000E6080000}"/>
    <cellStyle name="" xfId="343" xr:uid="{00000000-0005-0000-0000-0000E7080000}"/>
    <cellStyle name=" 2" xfId="2722" xr:uid="{00000000-0005-0000-0000-0000E8080000}"/>
    <cellStyle name=" 2" xfId="2723" xr:uid="{00000000-0005-0000-0000-0000E9080000}"/>
    <cellStyle name=" 2 2" xfId="6485" xr:uid="{00000000-0005-0000-0000-0000EA080000}"/>
    <cellStyle name=" 2 2" xfId="6486" xr:uid="{00000000-0005-0000-0000-0000EB080000}"/>
    <cellStyle name=" 2 3" xfId="7596" xr:uid="{00000000-0005-0000-0000-0000EC080000}"/>
    <cellStyle name=" 2 3" xfId="7597" xr:uid="{00000000-0005-0000-0000-0000ED080000}"/>
    <cellStyle name=" 3" xfId="4281" xr:uid="{00000000-0005-0000-0000-0000EE080000}"/>
    <cellStyle name=" 3" xfId="4282" xr:uid="{00000000-0005-0000-0000-0000EF080000}"/>
    <cellStyle name=" 4" xfId="5701" xr:uid="{00000000-0005-0000-0000-0000F0080000}"/>
    <cellStyle name=" 4" xfId="5650" xr:uid="{00000000-0005-0000-0000-0000F1080000}"/>
    <cellStyle name="_06.09" xfId="344" xr:uid="{00000000-0005-0000-0000-0000F2080000}"/>
    <cellStyle name="_06.09" xfId="345" xr:uid="{00000000-0005-0000-0000-0000F3080000}"/>
    <cellStyle name="_06.09 2" xfId="4283" xr:uid="{00000000-0005-0000-0000-0000F4080000}"/>
    <cellStyle name="_06.09 2" xfId="4284" xr:uid="{00000000-0005-0000-0000-0000F5080000}"/>
    <cellStyle name="_06.09 3" xfId="3956" xr:uid="{00000000-0005-0000-0000-0000F6080000}"/>
    <cellStyle name="_06.09 3" xfId="5649" xr:uid="{00000000-0005-0000-0000-0000F7080000}"/>
    <cellStyle name="_10 месяцев 2010 амортизация" xfId="346" xr:uid="{00000000-0005-0000-0000-0000F8080000}"/>
    <cellStyle name="_10 месяцев 2010 амортизация" xfId="347" xr:uid="{00000000-0005-0000-0000-0000F9080000}"/>
    <cellStyle name="_10 месяцев 2010 амортизация 2" xfId="4285" xr:uid="{00000000-0005-0000-0000-0000FA080000}"/>
    <cellStyle name="_10 месяцев 2010 амортизация 2" xfId="4286" xr:uid="{00000000-0005-0000-0000-0000FB080000}"/>
    <cellStyle name="_10 месяцев 2010 амортизация 3" xfId="3957" xr:uid="{00000000-0005-0000-0000-0000FC080000}"/>
    <cellStyle name="_10 месяцев 2010 амортизация 3" xfId="7463" xr:uid="{00000000-0005-0000-0000-0000FD080000}"/>
    <cellStyle name="_3. Пакет на ежеквартальной основе" xfId="348" xr:uid="{00000000-0005-0000-0000-0000FE080000}"/>
    <cellStyle name="_3. Пакет на ежеквартальной основе" xfId="349" xr:uid="{00000000-0005-0000-0000-0000FF080000}"/>
    <cellStyle name="_3. Пакет на ежеквартальной основе 2" xfId="4287" xr:uid="{00000000-0005-0000-0000-000000090000}"/>
    <cellStyle name="_3. Пакет на ежеквартальной основе 2" xfId="4288" xr:uid="{00000000-0005-0000-0000-000001090000}"/>
    <cellStyle name="_3. Пакет на ежеквартальной основе 3" xfId="5647" xr:uid="{00000000-0005-0000-0000-000002090000}"/>
    <cellStyle name="_3. Пакет на ежеквартальной основе 3" xfId="7462" xr:uid="{00000000-0005-0000-0000-000003090000}"/>
    <cellStyle name="_Бюджет 2010" xfId="350" xr:uid="{00000000-0005-0000-0000-000004090000}"/>
    <cellStyle name="_Бюджет 2010" xfId="351" xr:uid="{00000000-0005-0000-0000-000005090000}"/>
    <cellStyle name="_Бюджет 2010 2" xfId="2724" xr:uid="{00000000-0005-0000-0000-000006090000}"/>
    <cellStyle name="_Бюджет 2010 2" xfId="2725" xr:uid="{00000000-0005-0000-0000-000007090000}"/>
    <cellStyle name="_Бюджет 2010 2 2" xfId="6487" xr:uid="{00000000-0005-0000-0000-000008090000}"/>
    <cellStyle name="_Бюджет 2010 2 2" xfId="6488" xr:uid="{00000000-0005-0000-0000-000009090000}"/>
    <cellStyle name="_Бюджет 2010 2 3" xfId="7598" xr:uid="{00000000-0005-0000-0000-00000A090000}"/>
    <cellStyle name="_Бюджет 2010 2 3" xfId="7599" xr:uid="{00000000-0005-0000-0000-00000B090000}"/>
    <cellStyle name="_Бюджет 2010 3" xfId="2726" xr:uid="{00000000-0005-0000-0000-00000C090000}"/>
    <cellStyle name="_Бюджет 2010 3" xfId="2727" xr:uid="{00000000-0005-0000-0000-00000D090000}"/>
    <cellStyle name="_Бюджет 2010 3 2" xfId="6489" xr:uid="{00000000-0005-0000-0000-00000E090000}"/>
    <cellStyle name="_Бюджет 2010 3 2" xfId="6490" xr:uid="{00000000-0005-0000-0000-00000F090000}"/>
    <cellStyle name="_Бюджет 2010 3 3" xfId="7600" xr:uid="{00000000-0005-0000-0000-000010090000}"/>
    <cellStyle name="_Бюджет 2010 3 3" xfId="7601" xr:uid="{00000000-0005-0000-0000-000011090000}"/>
    <cellStyle name="_Бюджет 2010 4" xfId="2728" xr:uid="{00000000-0005-0000-0000-000012090000}"/>
    <cellStyle name="_Бюджет 2010 4" xfId="2729" xr:uid="{00000000-0005-0000-0000-000013090000}"/>
    <cellStyle name="_Бюджет 2010 4 2" xfId="6491" xr:uid="{00000000-0005-0000-0000-000014090000}"/>
    <cellStyle name="_Бюджет 2010 4 2" xfId="6492" xr:uid="{00000000-0005-0000-0000-000015090000}"/>
    <cellStyle name="_Бюджет 2010 4 3" xfId="7602" xr:uid="{00000000-0005-0000-0000-000016090000}"/>
    <cellStyle name="_Бюджет 2010 4 3" xfId="7603" xr:uid="{00000000-0005-0000-0000-000017090000}"/>
    <cellStyle name="_Бюджет 2010 5" xfId="2730" xr:uid="{00000000-0005-0000-0000-000018090000}"/>
    <cellStyle name="_Бюджет 2010 5" xfId="2731" xr:uid="{00000000-0005-0000-0000-000019090000}"/>
    <cellStyle name="_Бюджет 2010 5 2" xfId="6493" xr:uid="{00000000-0005-0000-0000-00001A090000}"/>
    <cellStyle name="_Бюджет 2010 5 2" xfId="6494" xr:uid="{00000000-0005-0000-0000-00001B090000}"/>
    <cellStyle name="_Бюджет 2010 5 3" xfId="7604" xr:uid="{00000000-0005-0000-0000-00001C090000}"/>
    <cellStyle name="_Бюджет 2010 5 3" xfId="7605" xr:uid="{00000000-0005-0000-0000-00001D090000}"/>
    <cellStyle name="_Бюджет 2010 6" xfId="4289" xr:uid="{00000000-0005-0000-0000-00001E090000}"/>
    <cellStyle name="_Бюджет 2010 6" xfId="4290" xr:uid="{00000000-0005-0000-0000-00001F090000}"/>
    <cellStyle name="_Бюджет 2010 7" xfId="7461" xr:uid="{00000000-0005-0000-0000-000020090000}"/>
    <cellStyle name="_Бюджет 2010 7" xfId="5646" xr:uid="{00000000-0005-0000-0000-000021090000}"/>
    <cellStyle name="_Бюджет АО АлэС_2011_2015" xfId="352" xr:uid="{00000000-0005-0000-0000-000022090000}"/>
    <cellStyle name="_Бюджет АО АлэС_2011_2015" xfId="353" xr:uid="{00000000-0005-0000-0000-000023090000}"/>
    <cellStyle name="_Бюджет АО АлэС_2011_2015 2" xfId="2732" xr:uid="{00000000-0005-0000-0000-000024090000}"/>
    <cellStyle name="_Бюджет АО АлэС_2011_2015 2" xfId="2733" xr:uid="{00000000-0005-0000-0000-000025090000}"/>
    <cellStyle name="_Бюджет АО АлэС_2011_2015 2 2" xfId="6495" xr:uid="{00000000-0005-0000-0000-000026090000}"/>
    <cellStyle name="_Бюджет АО АлэС_2011_2015 2 2" xfId="6496" xr:uid="{00000000-0005-0000-0000-000027090000}"/>
    <cellStyle name="_Бюджет АО АлэС_2011_2015 2 3" xfId="7606" xr:uid="{00000000-0005-0000-0000-000028090000}"/>
    <cellStyle name="_Бюджет АО АлэС_2011_2015 2 3" xfId="7607" xr:uid="{00000000-0005-0000-0000-000029090000}"/>
    <cellStyle name="_Бюджет АО АлэС_2011_2015 3" xfId="4291" xr:uid="{00000000-0005-0000-0000-00002A090000}"/>
    <cellStyle name="_Бюджет АО АлэС_2011_2015 3" xfId="4292" xr:uid="{00000000-0005-0000-0000-00002B090000}"/>
    <cellStyle name="_Бюджет АО АлэС_2011_2015 4" xfId="5645" xr:uid="{00000000-0005-0000-0000-00002C090000}"/>
    <cellStyle name="_Бюджет АО АлэС_2011_2015 4" xfId="5644" xr:uid="{00000000-0005-0000-0000-00002D090000}"/>
    <cellStyle name="_бюджет на 2009 ТЭЦ-1." xfId="354" xr:uid="{00000000-0005-0000-0000-00002E090000}"/>
    <cellStyle name="_бюджет на 2009 ТЭЦ-1." xfId="355" xr:uid="{00000000-0005-0000-0000-00002F090000}"/>
    <cellStyle name="_бюджет на 2009 ТЭЦ-1. 10" xfId="356" xr:uid="{00000000-0005-0000-0000-000030090000}"/>
    <cellStyle name="_бюджет на 2009 ТЭЦ-1. 10" xfId="357" xr:uid="{00000000-0005-0000-0000-000031090000}"/>
    <cellStyle name="_бюджет на 2009 ТЭЦ-1. 10 2" xfId="4295" xr:uid="{00000000-0005-0000-0000-000032090000}"/>
    <cellStyle name="_бюджет на 2009 ТЭЦ-1. 10 2" xfId="4296" xr:uid="{00000000-0005-0000-0000-000033090000}"/>
    <cellStyle name="_бюджет на 2009 ТЭЦ-1. 10 3" xfId="7459" xr:uid="{00000000-0005-0000-0000-000034090000}"/>
    <cellStyle name="_бюджет на 2009 ТЭЦ-1. 10 3" xfId="5642" xr:uid="{00000000-0005-0000-0000-000035090000}"/>
    <cellStyle name="_бюджет на 2009 ТЭЦ-1. 11" xfId="358" xr:uid="{00000000-0005-0000-0000-000036090000}"/>
    <cellStyle name="_бюджет на 2009 ТЭЦ-1. 11" xfId="359" xr:uid="{00000000-0005-0000-0000-000037090000}"/>
    <cellStyle name="_бюджет на 2009 ТЭЦ-1. 11 2" xfId="4297" xr:uid="{00000000-0005-0000-0000-000038090000}"/>
    <cellStyle name="_бюджет на 2009 ТЭЦ-1. 11 2" xfId="4298" xr:uid="{00000000-0005-0000-0000-000039090000}"/>
    <cellStyle name="_бюджет на 2009 ТЭЦ-1. 11 3" xfId="5641" xr:uid="{00000000-0005-0000-0000-00003A090000}"/>
    <cellStyle name="_бюджет на 2009 ТЭЦ-1. 11 3" xfId="5639" xr:uid="{00000000-0005-0000-0000-00003B090000}"/>
    <cellStyle name="_бюджет на 2009 ТЭЦ-1. 12" xfId="360" xr:uid="{00000000-0005-0000-0000-00003C090000}"/>
    <cellStyle name="_бюджет на 2009 ТЭЦ-1. 12" xfId="361" xr:uid="{00000000-0005-0000-0000-00003D090000}"/>
    <cellStyle name="_бюджет на 2009 ТЭЦ-1. 12 2" xfId="4299" xr:uid="{00000000-0005-0000-0000-00003E090000}"/>
    <cellStyle name="_бюджет на 2009 ТЭЦ-1. 12 2" xfId="4300" xr:uid="{00000000-0005-0000-0000-00003F090000}"/>
    <cellStyle name="_бюджет на 2009 ТЭЦ-1. 12 3" xfId="5638" xr:uid="{00000000-0005-0000-0000-000040090000}"/>
    <cellStyle name="_бюджет на 2009 ТЭЦ-1. 12 3" xfId="5637" xr:uid="{00000000-0005-0000-0000-000041090000}"/>
    <cellStyle name="_бюджет на 2009 ТЭЦ-1. 13" xfId="2734" xr:uid="{00000000-0005-0000-0000-000042090000}"/>
    <cellStyle name="_бюджет на 2009 ТЭЦ-1. 13" xfId="2735" xr:uid="{00000000-0005-0000-0000-000043090000}"/>
    <cellStyle name="_бюджет на 2009 ТЭЦ-1. 13 2" xfId="6497" xr:uid="{00000000-0005-0000-0000-000044090000}"/>
    <cellStyle name="_бюджет на 2009 ТЭЦ-1. 13 2" xfId="6498" xr:uid="{00000000-0005-0000-0000-000045090000}"/>
    <cellStyle name="_бюджет на 2009 ТЭЦ-1. 13 3" xfId="7608" xr:uid="{00000000-0005-0000-0000-000046090000}"/>
    <cellStyle name="_бюджет на 2009 ТЭЦ-1. 13 3" xfId="7609" xr:uid="{00000000-0005-0000-0000-000047090000}"/>
    <cellStyle name="_бюджет на 2009 ТЭЦ-1. 14" xfId="4293" xr:uid="{00000000-0005-0000-0000-000048090000}"/>
    <cellStyle name="_бюджет на 2009 ТЭЦ-1. 14" xfId="4294" xr:uid="{00000000-0005-0000-0000-000049090000}"/>
    <cellStyle name="_бюджет на 2009 ТЭЦ-1. 15" xfId="5643" xr:uid="{00000000-0005-0000-0000-00004A090000}"/>
    <cellStyle name="_бюджет на 2009 ТЭЦ-1. 15" xfId="7460" xr:uid="{00000000-0005-0000-0000-00004B090000}"/>
    <cellStyle name="_бюджет на 2009 ТЭЦ-1. 2" xfId="362" xr:uid="{00000000-0005-0000-0000-00004C090000}"/>
    <cellStyle name="_бюджет на 2009 ТЭЦ-1. 2" xfId="363" xr:uid="{00000000-0005-0000-0000-00004D090000}"/>
    <cellStyle name="_бюджет на 2009 ТЭЦ-1. 2 2" xfId="4301" xr:uid="{00000000-0005-0000-0000-00004E090000}"/>
    <cellStyle name="_бюджет на 2009 ТЭЦ-1. 2 2" xfId="4302" xr:uid="{00000000-0005-0000-0000-00004F090000}"/>
    <cellStyle name="_бюджет на 2009 ТЭЦ-1. 2 3" xfId="5636" xr:uid="{00000000-0005-0000-0000-000050090000}"/>
    <cellStyle name="_бюджет на 2009 ТЭЦ-1. 2 3" xfId="7458" xr:uid="{00000000-0005-0000-0000-000051090000}"/>
    <cellStyle name="_бюджет на 2009 ТЭЦ-1. 3" xfId="364" xr:uid="{00000000-0005-0000-0000-000052090000}"/>
    <cellStyle name="_бюджет на 2009 ТЭЦ-1. 3" xfId="365" xr:uid="{00000000-0005-0000-0000-000053090000}"/>
    <cellStyle name="_бюджет на 2009 ТЭЦ-1. 3 2" xfId="4303" xr:uid="{00000000-0005-0000-0000-000054090000}"/>
    <cellStyle name="_бюджет на 2009 ТЭЦ-1. 3 2" xfId="4304" xr:uid="{00000000-0005-0000-0000-000055090000}"/>
    <cellStyle name="_бюджет на 2009 ТЭЦ-1. 3 3" xfId="5635" xr:uid="{00000000-0005-0000-0000-000056090000}"/>
    <cellStyle name="_бюджет на 2009 ТЭЦ-1. 3 3" xfId="3954" xr:uid="{00000000-0005-0000-0000-000057090000}"/>
    <cellStyle name="_бюджет на 2009 ТЭЦ-1. 4" xfId="366" xr:uid="{00000000-0005-0000-0000-000058090000}"/>
    <cellStyle name="_бюджет на 2009 ТЭЦ-1. 4" xfId="367" xr:uid="{00000000-0005-0000-0000-000059090000}"/>
    <cellStyle name="_бюджет на 2009 ТЭЦ-1. 4 2" xfId="4305" xr:uid="{00000000-0005-0000-0000-00005A090000}"/>
    <cellStyle name="_бюджет на 2009 ТЭЦ-1. 4 2" xfId="4306" xr:uid="{00000000-0005-0000-0000-00005B090000}"/>
    <cellStyle name="_бюджет на 2009 ТЭЦ-1. 4 3" xfId="5634" xr:uid="{00000000-0005-0000-0000-00005C090000}"/>
    <cellStyle name="_бюджет на 2009 ТЭЦ-1. 4 3" xfId="7457" xr:uid="{00000000-0005-0000-0000-00005D090000}"/>
    <cellStyle name="_бюджет на 2009 ТЭЦ-1. 5" xfId="368" xr:uid="{00000000-0005-0000-0000-00005E090000}"/>
    <cellStyle name="_бюджет на 2009 ТЭЦ-1. 5" xfId="369" xr:uid="{00000000-0005-0000-0000-00005F090000}"/>
    <cellStyle name="_бюджет на 2009 ТЭЦ-1. 5 2" xfId="4307" xr:uid="{00000000-0005-0000-0000-000060090000}"/>
    <cellStyle name="_бюджет на 2009 ТЭЦ-1. 5 2" xfId="4308" xr:uid="{00000000-0005-0000-0000-000061090000}"/>
    <cellStyle name="_бюджет на 2009 ТЭЦ-1. 5 3" xfId="5633" xr:uid="{00000000-0005-0000-0000-000062090000}"/>
    <cellStyle name="_бюджет на 2009 ТЭЦ-1. 5 3" xfId="5630" xr:uid="{00000000-0005-0000-0000-000063090000}"/>
    <cellStyle name="_бюджет на 2009 ТЭЦ-1. 6" xfId="370" xr:uid="{00000000-0005-0000-0000-000064090000}"/>
    <cellStyle name="_бюджет на 2009 ТЭЦ-1. 6" xfId="371" xr:uid="{00000000-0005-0000-0000-000065090000}"/>
    <cellStyle name="_бюджет на 2009 ТЭЦ-1. 6 2" xfId="4309" xr:uid="{00000000-0005-0000-0000-000066090000}"/>
    <cellStyle name="_бюджет на 2009 ТЭЦ-1. 6 2" xfId="4310" xr:uid="{00000000-0005-0000-0000-000067090000}"/>
    <cellStyle name="_бюджет на 2009 ТЭЦ-1. 6 3" xfId="5629" xr:uid="{00000000-0005-0000-0000-000068090000}"/>
    <cellStyle name="_бюджет на 2009 ТЭЦ-1. 6 3" xfId="7454" xr:uid="{00000000-0005-0000-0000-000069090000}"/>
    <cellStyle name="_бюджет на 2009 ТЭЦ-1. 7" xfId="372" xr:uid="{00000000-0005-0000-0000-00006A090000}"/>
    <cellStyle name="_бюджет на 2009 ТЭЦ-1. 7" xfId="373" xr:uid="{00000000-0005-0000-0000-00006B090000}"/>
    <cellStyle name="_бюджет на 2009 ТЭЦ-1. 7 2" xfId="4311" xr:uid="{00000000-0005-0000-0000-00006C090000}"/>
    <cellStyle name="_бюджет на 2009 ТЭЦ-1. 7 2" xfId="4312" xr:uid="{00000000-0005-0000-0000-00006D090000}"/>
    <cellStyle name="_бюджет на 2009 ТЭЦ-1. 7 3" xfId="7453" xr:uid="{00000000-0005-0000-0000-00006E090000}"/>
    <cellStyle name="_бюджет на 2009 ТЭЦ-1. 7 3" xfId="7452" xr:uid="{00000000-0005-0000-0000-00006F090000}"/>
    <cellStyle name="_бюджет на 2009 ТЭЦ-1. 8" xfId="374" xr:uid="{00000000-0005-0000-0000-000070090000}"/>
    <cellStyle name="_бюджет на 2009 ТЭЦ-1. 8" xfId="375" xr:uid="{00000000-0005-0000-0000-000071090000}"/>
    <cellStyle name="_бюджет на 2009 ТЭЦ-1. 8 2" xfId="4313" xr:uid="{00000000-0005-0000-0000-000072090000}"/>
    <cellStyle name="_бюджет на 2009 ТЭЦ-1. 8 2" xfId="4314" xr:uid="{00000000-0005-0000-0000-000073090000}"/>
    <cellStyle name="_бюджет на 2009 ТЭЦ-1. 8 3" xfId="7451" xr:uid="{00000000-0005-0000-0000-000074090000}"/>
    <cellStyle name="_бюджет на 2009 ТЭЦ-1. 8 3" xfId="5628" xr:uid="{00000000-0005-0000-0000-000075090000}"/>
    <cellStyle name="_бюджет на 2009 ТЭЦ-1. 9" xfId="376" xr:uid="{00000000-0005-0000-0000-000076090000}"/>
    <cellStyle name="_бюджет на 2009 ТЭЦ-1. 9" xfId="377" xr:uid="{00000000-0005-0000-0000-000077090000}"/>
    <cellStyle name="_бюджет на 2009 ТЭЦ-1. 9 2" xfId="4315" xr:uid="{00000000-0005-0000-0000-000078090000}"/>
    <cellStyle name="_бюджет на 2009 ТЭЦ-1. 9 2" xfId="4316" xr:uid="{00000000-0005-0000-0000-000079090000}"/>
    <cellStyle name="_бюджет на 2009 ТЭЦ-1. 9 3" xfId="5627" xr:uid="{00000000-0005-0000-0000-00007A090000}"/>
    <cellStyle name="_бюджет на 2009 ТЭЦ-1. 9 3" xfId="5626" xr:uid="{00000000-0005-0000-0000-00007B090000}"/>
    <cellStyle name="_бюджет на 2009 ТЭЦ-1._06.10_Услуги по санобработке и вывозу мусора_2011" xfId="378" xr:uid="{00000000-0005-0000-0000-00007C090000}"/>
    <cellStyle name="_бюджет на 2009 ТЭЦ-1._06.10_Услуги по санобработке и вывозу мусора_2011" xfId="379" xr:uid="{00000000-0005-0000-0000-00007D090000}"/>
    <cellStyle name="_бюджет на 2009 ТЭЦ-1._06.10_Услуги по санобработке и вывозу мусора_2011 2" xfId="4317" xr:uid="{00000000-0005-0000-0000-00007E090000}"/>
    <cellStyle name="_бюджет на 2009 ТЭЦ-1._06.10_Услуги по санобработке и вывозу мусора_2011 2" xfId="4318" xr:uid="{00000000-0005-0000-0000-00007F090000}"/>
    <cellStyle name="_бюджет на 2009 ТЭЦ-1._06.10_Услуги по санобработке и вывозу мусора_2011 3" xfId="7450" xr:uid="{00000000-0005-0000-0000-000080090000}"/>
    <cellStyle name="_бюджет на 2009 ТЭЦ-1._06.10_Услуги по санобработке и вывозу мусора_2011 3" xfId="7449" xr:uid="{00000000-0005-0000-0000-000081090000}"/>
    <cellStyle name="_бюджет на 2010 ТЭЦ-1." xfId="380" xr:uid="{00000000-0005-0000-0000-000082090000}"/>
    <cellStyle name="_бюджет на 2010 ТЭЦ-1." xfId="381" xr:uid="{00000000-0005-0000-0000-000083090000}"/>
    <cellStyle name="_бюджет на 2010 ТЭЦ-1. 10" xfId="382" xr:uid="{00000000-0005-0000-0000-000084090000}"/>
    <cellStyle name="_бюджет на 2010 ТЭЦ-1. 10" xfId="383" xr:uid="{00000000-0005-0000-0000-000085090000}"/>
    <cellStyle name="_бюджет на 2010 ТЭЦ-1. 10 2" xfId="4321" xr:uid="{00000000-0005-0000-0000-000086090000}"/>
    <cellStyle name="_бюджет на 2010 ТЭЦ-1. 10 2" xfId="4322" xr:uid="{00000000-0005-0000-0000-000087090000}"/>
    <cellStyle name="_бюджет на 2010 ТЭЦ-1. 10 3" xfId="7443" xr:uid="{00000000-0005-0000-0000-000088090000}"/>
    <cellStyle name="_бюджет на 2010 ТЭЦ-1. 10 3" xfId="7442" xr:uid="{00000000-0005-0000-0000-000089090000}"/>
    <cellStyle name="_бюджет на 2010 ТЭЦ-1. 11" xfId="384" xr:uid="{00000000-0005-0000-0000-00008A090000}"/>
    <cellStyle name="_бюджет на 2010 ТЭЦ-1. 11" xfId="385" xr:uid="{00000000-0005-0000-0000-00008B090000}"/>
    <cellStyle name="_бюджет на 2010 ТЭЦ-1. 11 2" xfId="4323" xr:uid="{00000000-0005-0000-0000-00008C090000}"/>
    <cellStyle name="_бюджет на 2010 ТЭЦ-1. 11 2" xfId="4324" xr:uid="{00000000-0005-0000-0000-00008D090000}"/>
    <cellStyle name="_бюджет на 2010 ТЭЦ-1. 11 3" xfId="7423" xr:uid="{00000000-0005-0000-0000-00008E090000}"/>
    <cellStyle name="_бюджет на 2010 ТЭЦ-1. 11 3" xfId="7422" xr:uid="{00000000-0005-0000-0000-00008F090000}"/>
    <cellStyle name="_бюджет на 2010 ТЭЦ-1. 12" xfId="386" xr:uid="{00000000-0005-0000-0000-000090090000}"/>
    <cellStyle name="_бюджет на 2010 ТЭЦ-1. 12" xfId="387" xr:uid="{00000000-0005-0000-0000-000091090000}"/>
    <cellStyle name="_бюджет на 2010 ТЭЦ-1. 12 2" xfId="4325" xr:uid="{00000000-0005-0000-0000-000092090000}"/>
    <cellStyle name="_бюджет на 2010 ТЭЦ-1. 12 2" xfId="4326" xr:uid="{00000000-0005-0000-0000-000093090000}"/>
    <cellStyle name="_бюджет на 2010 ТЭЦ-1. 12 3" xfId="5591" xr:uid="{00000000-0005-0000-0000-000094090000}"/>
    <cellStyle name="_бюджет на 2010 ТЭЦ-1. 12 3" xfId="7421" xr:uid="{00000000-0005-0000-0000-000095090000}"/>
    <cellStyle name="_бюджет на 2010 ТЭЦ-1. 13" xfId="2736" xr:uid="{00000000-0005-0000-0000-000096090000}"/>
    <cellStyle name="_бюджет на 2010 ТЭЦ-1. 13" xfId="2737" xr:uid="{00000000-0005-0000-0000-000097090000}"/>
    <cellStyle name="_бюджет на 2010 ТЭЦ-1. 13 2" xfId="6499" xr:uid="{00000000-0005-0000-0000-000098090000}"/>
    <cellStyle name="_бюджет на 2010 ТЭЦ-1. 13 2" xfId="6500" xr:uid="{00000000-0005-0000-0000-000099090000}"/>
    <cellStyle name="_бюджет на 2010 ТЭЦ-1. 13 3" xfId="7610" xr:uid="{00000000-0005-0000-0000-00009A090000}"/>
    <cellStyle name="_бюджет на 2010 ТЭЦ-1. 13 3" xfId="7611" xr:uid="{00000000-0005-0000-0000-00009B090000}"/>
    <cellStyle name="_бюджет на 2010 ТЭЦ-1. 14" xfId="4319" xr:uid="{00000000-0005-0000-0000-00009C090000}"/>
    <cellStyle name="_бюджет на 2010 ТЭЦ-1. 14" xfId="4320" xr:uid="{00000000-0005-0000-0000-00009D090000}"/>
    <cellStyle name="_бюджет на 2010 ТЭЦ-1. 15" xfId="7447" xr:uid="{00000000-0005-0000-0000-00009E090000}"/>
    <cellStyle name="_бюджет на 2010 ТЭЦ-1. 15" xfId="7446" xr:uid="{00000000-0005-0000-0000-00009F090000}"/>
    <cellStyle name="_бюджет на 2010 ТЭЦ-1. 2" xfId="388" xr:uid="{00000000-0005-0000-0000-0000A0090000}"/>
    <cellStyle name="_бюджет на 2010 ТЭЦ-1. 2" xfId="389" xr:uid="{00000000-0005-0000-0000-0000A1090000}"/>
    <cellStyle name="_бюджет на 2010 ТЭЦ-1. 2 2" xfId="4327" xr:uid="{00000000-0005-0000-0000-0000A2090000}"/>
    <cellStyle name="_бюджет на 2010 ТЭЦ-1. 2 2" xfId="4328" xr:uid="{00000000-0005-0000-0000-0000A3090000}"/>
    <cellStyle name="_бюджет на 2010 ТЭЦ-1. 2 3" xfId="5590" xr:uid="{00000000-0005-0000-0000-0000A4090000}"/>
    <cellStyle name="_бюджет на 2010 ТЭЦ-1. 2 3" xfId="5589" xr:uid="{00000000-0005-0000-0000-0000A5090000}"/>
    <cellStyle name="_бюджет на 2010 ТЭЦ-1. 3" xfId="390" xr:uid="{00000000-0005-0000-0000-0000A6090000}"/>
    <cellStyle name="_бюджет на 2010 ТЭЦ-1. 3" xfId="391" xr:uid="{00000000-0005-0000-0000-0000A7090000}"/>
    <cellStyle name="_бюджет на 2010 ТЭЦ-1. 3 2" xfId="4329" xr:uid="{00000000-0005-0000-0000-0000A8090000}"/>
    <cellStyle name="_бюджет на 2010 ТЭЦ-1. 3 2" xfId="4330" xr:uid="{00000000-0005-0000-0000-0000A9090000}"/>
    <cellStyle name="_бюджет на 2010 ТЭЦ-1. 3 3" xfId="5588" xr:uid="{00000000-0005-0000-0000-0000AA090000}"/>
    <cellStyle name="_бюджет на 2010 ТЭЦ-1. 3 3" xfId="7420" xr:uid="{00000000-0005-0000-0000-0000AB090000}"/>
    <cellStyle name="_бюджет на 2010 ТЭЦ-1. 4" xfId="392" xr:uid="{00000000-0005-0000-0000-0000AC090000}"/>
    <cellStyle name="_бюджет на 2010 ТЭЦ-1. 4" xfId="393" xr:uid="{00000000-0005-0000-0000-0000AD090000}"/>
    <cellStyle name="_бюджет на 2010 ТЭЦ-1. 4 2" xfId="4331" xr:uid="{00000000-0005-0000-0000-0000AE090000}"/>
    <cellStyle name="_бюджет на 2010 ТЭЦ-1. 4 2" xfId="4332" xr:uid="{00000000-0005-0000-0000-0000AF090000}"/>
    <cellStyle name="_бюджет на 2010 ТЭЦ-1. 4 3" xfId="7419" xr:uid="{00000000-0005-0000-0000-0000B0090000}"/>
    <cellStyle name="_бюджет на 2010 ТЭЦ-1. 4 3" xfId="5587" xr:uid="{00000000-0005-0000-0000-0000B1090000}"/>
    <cellStyle name="_бюджет на 2010 ТЭЦ-1. 5" xfId="394" xr:uid="{00000000-0005-0000-0000-0000B2090000}"/>
    <cellStyle name="_бюджет на 2010 ТЭЦ-1. 5" xfId="395" xr:uid="{00000000-0005-0000-0000-0000B3090000}"/>
    <cellStyle name="_бюджет на 2010 ТЭЦ-1. 5 2" xfId="4333" xr:uid="{00000000-0005-0000-0000-0000B4090000}"/>
    <cellStyle name="_бюджет на 2010 ТЭЦ-1. 5 2" xfId="4334" xr:uid="{00000000-0005-0000-0000-0000B5090000}"/>
    <cellStyle name="_бюджет на 2010 ТЭЦ-1. 5 3" xfId="5586" xr:uid="{00000000-0005-0000-0000-0000B6090000}"/>
    <cellStyle name="_бюджет на 2010 ТЭЦ-1. 5 3" xfId="7418" xr:uid="{00000000-0005-0000-0000-0000B7090000}"/>
    <cellStyle name="_бюджет на 2010 ТЭЦ-1. 6" xfId="396" xr:uid="{00000000-0005-0000-0000-0000B8090000}"/>
    <cellStyle name="_бюджет на 2010 ТЭЦ-1. 6" xfId="397" xr:uid="{00000000-0005-0000-0000-0000B9090000}"/>
    <cellStyle name="_бюджет на 2010 ТЭЦ-1. 6 2" xfId="4335" xr:uid="{00000000-0005-0000-0000-0000BA090000}"/>
    <cellStyle name="_бюджет на 2010 ТЭЦ-1. 6 2" xfId="4336" xr:uid="{00000000-0005-0000-0000-0000BB090000}"/>
    <cellStyle name="_бюджет на 2010 ТЭЦ-1. 6 3" xfId="5585" xr:uid="{00000000-0005-0000-0000-0000BC090000}"/>
    <cellStyle name="_бюджет на 2010 ТЭЦ-1. 6 3" xfId="7417" xr:uid="{00000000-0005-0000-0000-0000BD090000}"/>
    <cellStyle name="_бюджет на 2010 ТЭЦ-1. 7" xfId="398" xr:uid="{00000000-0005-0000-0000-0000BE090000}"/>
    <cellStyle name="_бюджет на 2010 ТЭЦ-1. 7" xfId="399" xr:uid="{00000000-0005-0000-0000-0000BF090000}"/>
    <cellStyle name="_бюджет на 2010 ТЭЦ-1. 7 2" xfId="4337" xr:uid="{00000000-0005-0000-0000-0000C0090000}"/>
    <cellStyle name="_бюджет на 2010 ТЭЦ-1. 7 2" xfId="4338" xr:uid="{00000000-0005-0000-0000-0000C1090000}"/>
    <cellStyle name="_бюджет на 2010 ТЭЦ-1. 7 3" xfId="7416" xr:uid="{00000000-0005-0000-0000-0000C2090000}"/>
    <cellStyle name="_бюджет на 2010 ТЭЦ-1. 7 3" xfId="5584" xr:uid="{00000000-0005-0000-0000-0000C3090000}"/>
    <cellStyle name="_бюджет на 2010 ТЭЦ-1. 8" xfId="400" xr:uid="{00000000-0005-0000-0000-0000C4090000}"/>
    <cellStyle name="_бюджет на 2010 ТЭЦ-1. 8" xfId="401" xr:uid="{00000000-0005-0000-0000-0000C5090000}"/>
    <cellStyle name="_бюджет на 2010 ТЭЦ-1. 8 2" xfId="4339" xr:uid="{00000000-0005-0000-0000-0000C6090000}"/>
    <cellStyle name="_бюджет на 2010 ТЭЦ-1. 8 2" xfId="4340" xr:uid="{00000000-0005-0000-0000-0000C7090000}"/>
    <cellStyle name="_бюджет на 2010 ТЭЦ-1. 8 3" xfId="5583" xr:uid="{00000000-0005-0000-0000-0000C8090000}"/>
    <cellStyle name="_бюджет на 2010 ТЭЦ-1. 8 3" xfId="5582" xr:uid="{00000000-0005-0000-0000-0000C9090000}"/>
    <cellStyle name="_бюджет на 2010 ТЭЦ-1. 9" xfId="402" xr:uid="{00000000-0005-0000-0000-0000CA090000}"/>
    <cellStyle name="_бюджет на 2010 ТЭЦ-1. 9" xfId="403" xr:uid="{00000000-0005-0000-0000-0000CB090000}"/>
    <cellStyle name="_бюджет на 2010 ТЭЦ-1. 9 2" xfId="4341" xr:uid="{00000000-0005-0000-0000-0000CC090000}"/>
    <cellStyle name="_бюджет на 2010 ТЭЦ-1. 9 2" xfId="4342" xr:uid="{00000000-0005-0000-0000-0000CD090000}"/>
    <cellStyle name="_бюджет на 2010 ТЭЦ-1. 9 3" xfId="5581" xr:uid="{00000000-0005-0000-0000-0000CE090000}"/>
    <cellStyle name="_бюджет на 2010 ТЭЦ-1. 9 3" xfId="7415" xr:uid="{00000000-0005-0000-0000-0000CF090000}"/>
    <cellStyle name="_бюджет на 2010 ТЭЦ-1._06.10_Услуги по санобработке и вывозу мусора_2011" xfId="404" xr:uid="{00000000-0005-0000-0000-0000D0090000}"/>
    <cellStyle name="_бюджет на 2010 ТЭЦ-1._06.10_Услуги по санобработке и вывозу мусора_2011" xfId="405" xr:uid="{00000000-0005-0000-0000-0000D1090000}"/>
    <cellStyle name="_бюджет на 2010 ТЭЦ-1._06.10_Услуги по санобработке и вывозу мусора_2011 2" xfId="4343" xr:uid="{00000000-0005-0000-0000-0000D2090000}"/>
    <cellStyle name="_бюджет на 2010 ТЭЦ-1._06.10_Услуги по санобработке и вывозу мусора_2011 2" xfId="4344" xr:uid="{00000000-0005-0000-0000-0000D3090000}"/>
    <cellStyle name="_бюджет на 2010 ТЭЦ-1._06.10_Услуги по санобработке и вывозу мусора_2011 3" xfId="7414" xr:uid="{00000000-0005-0000-0000-0000D4090000}"/>
    <cellStyle name="_бюджет на 2010 ТЭЦ-1._06.10_Услуги по санобработке и вывозу мусора_2011 3" xfId="5580" xr:uid="{00000000-0005-0000-0000-0000D5090000}"/>
    <cellStyle name="_Бюджет ТЭЦ-2 проект 2010г._Наташа восстановл." xfId="406" xr:uid="{00000000-0005-0000-0000-0000D6090000}"/>
    <cellStyle name="_Бюджет ТЭЦ-2 проект 2010г._Наташа восстановл." xfId="407" xr:uid="{00000000-0005-0000-0000-0000D7090000}"/>
    <cellStyle name="_Бюджет ТЭЦ-2 проект 2010г._Наташа восстановл. 2" xfId="4345" xr:uid="{00000000-0005-0000-0000-0000D8090000}"/>
    <cellStyle name="_Бюджет ТЭЦ-2 проект 2010г._Наташа восстановл. 2" xfId="4346" xr:uid="{00000000-0005-0000-0000-0000D9090000}"/>
    <cellStyle name="_Бюджет ТЭЦ-2 проект 2010г._Наташа восстановл. 3" xfId="5579" xr:uid="{00000000-0005-0000-0000-0000DA090000}"/>
    <cellStyle name="_Бюджет ТЭЦ-2 проект 2010г._Наташа восстановл. 3" xfId="5578" xr:uid="{00000000-0005-0000-0000-0000DB090000}"/>
    <cellStyle name="_Бюджет ТЭЦ-2 проект 2010г._Наташа восстановл._06.10_Услуги по санобработке и вывозу мусора_2011" xfId="408" xr:uid="{00000000-0005-0000-0000-0000DC090000}"/>
    <cellStyle name="_Бюджет ТЭЦ-2 проект 2010г._Наташа восстановл._06.10_Услуги по санобработке и вывозу мусора_2011" xfId="409" xr:uid="{00000000-0005-0000-0000-0000DD090000}"/>
    <cellStyle name="_Бюджет ТЭЦ-2 проект 2010г._Наташа восстановл._06.10_Услуги по санобработке и вывозу мусора_2011 2" xfId="4347" xr:uid="{00000000-0005-0000-0000-0000DE090000}"/>
    <cellStyle name="_Бюджет ТЭЦ-2 проект 2010г._Наташа восстановл._06.10_Услуги по санобработке и вывозу мусора_2011 2" xfId="4348" xr:uid="{00000000-0005-0000-0000-0000DF090000}"/>
    <cellStyle name="_Бюджет ТЭЦ-2 проект 2010г._Наташа восстановл._06.10_Услуги по санобработке и вывозу мусора_2011 3" xfId="5577" xr:uid="{00000000-0005-0000-0000-0000E0090000}"/>
    <cellStyle name="_Бюджет ТЭЦ-2 проект 2010г._Наташа восстановл._06.10_Услуги по санобработке и вывозу мусора_2011 3" xfId="5576" xr:uid="{00000000-0005-0000-0000-0000E1090000}"/>
    <cellStyle name="_Бюджет ТЭЦ-2 проект 2010г._Наташа восстановл._ТЭЦ-2 Командировочные 2011.г  23.07.2010г." xfId="410" xr:uid="{00000000-0005-0000-0000-0000E2090000}"/>
    <cellStyle name="_Бюджет ТЭЦ-2 проект 2010г._Наташа восстановл._ТЭЦ-2 Командировочные 2011.г  23.07.2010г." xfId="411" xr:uid="{00000000-0005-0000-0000-0000E3090000}"/>
    <cellStyle name="_Бюджет ТЭЦ-2 проект 2010г._Наташа восстановл._ТЭЦ-2 Командировочные 2011.г  23.07.2010г. 2" xfId="4349" xr:uid="{00000000-0005-0000-0000-0000E4090000}"/>
    <cellStyle name="_Бюджет ТЭЦ-2 проект 2010г._Наташа восстановл._ТЭЦ-2 Командировочные 2011.г  23.07.2010г. 2" xfId="4350" xr:uid="{00000000-0005-0000-0000-0000E5090000}"/>
    <cellStyle name="_Бюджет ТЭЦ-2 проект 2010г._Наташа восстановл._ТЭЦ-2 Командировочные 2011.г  23.07.2010г. 3" xfId="5575" xr:uid="{00000000-0005-0000-0000-0000E6090000}"/>
    <cellStyle name="_Бюджет ТЭЦ-2 проект 2010г._Наташа восстановл._ТЭЦ-2 Командировочные 2011.г  23.07.2010г. 3" xfId="5574" xr:uid="{00000000-0005-0000-0000-0000E7090000}"/>
    <cellStyle name="_департаменты 9 мес" xfId="412" xr:uid="{00000000-0005-0000-0000-0000E8090000}"/>
    <cellStyle name="_департаменты 9 мес" xfId="413" xr:uid="{00000000-0005-0000-0000-0000E9090000}"/>
    <cellStyle name="_департаменты 9 мес 2" xfId="4351" xr:uid="{00000000-0005-0000-0000-0000EA090000}"/>
    <cellStyle name="_департаменты 9 мес 2" xfId="4352" xr:uid="{00000000-0005-0000-0000-0000EB090000}"/>
    <cellStyle name="_департаменты 9 мес 3" xfId="5573" xr:uid="{00000000-0005-0000-0000-0000EC090000}"/>
    <cellStyle name="_департаменты 9 мес 3" xfId="5572" xr:uid="{00000000-0005-0000-0000-0000ED090000}"/>
    <cellStyle name="_ежем.отчет_инвест" xfId="414" xr:uid="{00000000-0005-0000-0000-0000EE090000}"/>
    <cellStyle name="_ежем.отчет_инвест" xfId="415" xr:uid="{00000000-0005-0000-0000-0000EF090000}"/>
    <cellStyle name="_ежем.отчет_инвест 2" xfId="4353" xr:uid="{00000000-0005-0000-0000-0000F0090000}"/>
    <cellStyle name="_ежем.отчет_инвест 2" xfId="4354" xr:uid="{00000000-0005-0000-0000-0000F1090000}"/>
    <cellStyle name="_ежем.отчет_инвест 3" xfId="5571" xr:uid="{00000000-0005-0000-0000-0000F2090000}"/>
    <cellStyle name="_ежем.отчет_инвест 3" xfId="5570" xr:uid="{00000000-0005-0000-0000-0000F3090000}"/>
    <cellStyle name="_Ежемес.отчёт MMR_2009 Самрук-Энерго_01.10.09_last" xfId="416" xr:uid="{00000000-0005-0000-0000-0000F4090000}"/>
    <cellStyle name="_Ежемес.отчёт MMR_2009 Самрук-Энерго_01.10.09_last" xfId="417" xr:uid="{00000000-0005-0000-0000-0000F5090000}"/>
    <cellStyle name="_Ежемес.отчёт MMR_2009 Самрук-Энерго_01.10.09_last 2" xfId="4355" xr:uid="{00000000-0005-0000-0000-0000F6090000}"/>
    <cellStyle name="_Ежемес.отчёт MMR_2009 Самрук-Энерго_01.10.09_last 2" xfId="4356" xr:uid="{00000000-0005-0000-0000-0000F7090000}"/>
    <cellStyle name="_Ежемес.отчёт MMR_2009 Самрук-Энерго_01.10.09_last 3" xfId="5569" xr:uid="{00000000-0005-0000-0000-0000F8090000}"/>
    <cellStyle name="_Ежемес.отчёт MMR_2009 Самрук-Энерго_01.10.09_last 3" xfId="5568" xr:uid="{00000000-0005-0000-0000-0000F9090000}"/>
    <cellStyle name="_Ежемес.отчёт MMR_2009 Самрук-Энерго_october_last (1)" xfId="418" xr:uid="{00000000-0005-0000-0000-0000FA090000}"/>
    <cellStyle name="_Ежемес.отчёт MMR_2009 Самрук-Энерго_october_last (1)" xfId="419" xr:uid="{00000000-0005-0000-0000-0000FB090000}"/>
    <cellStyle name="_Ежемес.отчёт MMR_2009 Самрук-Энерго_october_last (1) 2" xfId="4357" xr:uid="{00000000-0005-0000-0000-0000FC090000}"/>
    <cellStyle name="_Ежемес.отчёт MMR_2009 Самрук-Энерго_october_last (1) 2" xfId="4358" xr:uid="{00000000-0005-0000-0000-0000FD090000}"/>
    <cellStyle name="_Ежемес.отчёт MMR_2009 Самрук-Энерго_october_last (1) 3" xfId="5567" xr:uid="{00000000-0005-0000-0000-0000FE090000}"/>
    <cellStyle name="_Ежемес.отчёт MMR_2009 Самрук-Энерго_october_last (1) 3" xfId="5566" xr:uid="{00000000-0005-0000-0000-0000FF090000}"/>
    <cellStyle name="_Испол бюджета 11 месяцев" xfId="420" xr:uid="{00000000-0005-0000-0000-0000000A0000}"/>
    <cellStyle name="_Испол бюджета 11 месяцев" xfId="421" xr:uid="{00000000-0005-0000-0000-0000010A0000}"/>
    <cellStyle name="_Испол бюджета 11 месяцев 2" xfId="2738" xr:uid="{00000000-0005-0000-0000-0000020A0000}"/>
    <cellStyle name="_Испол бюджета 11 месяцев 2" xfId="2739" xr:uid="{00000000-0005-0000-0000-0000030A0000}"/>
    <cellStyle name="_Испол бюджета 11 месяцев 2 2" xfId="6501" xr:uid="{00000000-0005-0000-0000-0000040A0000}"/>
    <cellStyle name="_Испол бюджета 11 месяцев 2 2" xfId="6502" xr:uid="{00000000-0005-0000-0000-0000050A0000}"/>
    <cellStyle name="_Испол бюджета 11 месяцев 2 3" xfId="7612" xr:uid="{00000000-0005-0000-0000-0000060A0000}"/>
    <cellStyle name="_Испол бюджета 11 месяцев 2 3" xfId="7613" xr:uid="{00000000-0005-0000-0000-0000070A0000}"/>
    <cellStyle name="_Испол бюджета 11 месяцев 3" xfId="4359" xr:uid="{00000000-0005-0000-0000-0000080A0000}"/>
    <cellStyle name="_Испол бюджета 11 месяцев 3" xfId="4360" xr:uid="{00000000-0005-0000-0000-0000090A0000}"/>
    <cellStyle name="_Испол бюджета 11 месяцев 4" xfId="5565" xr:uid="{00000000-0005-0000-0000-00000A0A0000}"/>
    <cellStyle name="_Испол бюджета 11 месяцев 4" xfId="5564" xr:uid="{00000000-0005-0000-0000-00000B0A0000}"/>
    <cellStyle name="_Испол. бюджета_2009г_2008." xfId="422" xr:uid="{00000000-0005-0000-0000-00000C0A0000}"/>
    <cellStyle name="_Испол. бюджета_2009г_2008." xfId="423" xr:uid="{00000000-0005-0000-0000-00000D0A0000}"/>
    <cellStyle name="_Испол. бюджета_2009г_2008. 2" xfId="4361" xr:uid="{00000000-0005-0000-0000-00000E0A0000}"/>
    <cellStyle name="_Испол. бюджета_2009г_2008. 2" xfId="4362" xr:uid="{00000000-0005-0000-0000-00000F0A0000}"/>
    <cellStyle name="_Испол. бюджета_2009г_2008. 3" xfId="5563" xr:uid="{00000000-0005-0000-0000-0000100A0000}"/>
    <cellStyle name="_Испол. бюджета_2009г_2008. 3" xfId="5562" xr:uid="{00000000-0005-0000-0000-0000110A0000}"/>
    <cellStyle name="_Квартальный отчет_2010 - формы для ТЭЦ-1,с комент. к разделу 7" xfId="424" xr:uid="{00000000-0005-0000-0000-0000120A0000}"/>
    <cellStyle name="_Квартальный отчет_2010 - формы для ТЭЦ-1,с комент. к разделу 7" xfId="425" xr:uid="{00000000-0005-0000-0000-0000130A0000}"/>
    <cellStyle name="_Квартальный отчет_2010 - формы для ТЭЦ-1,с комент. к разделу 7 2" xfId="4363" xr:uid="{00000000-0005-0000-0000-0000140A0000}"/>
    <cellStyle name="_Квартальный отчет_2010 - формы для ТЭЦ-1,с комент. к разделу 7 2" xfId="4364" xr:uid="{00000000-0005-0000-0000-0000150A0000}"/>
    <cellStyle name="_Квартальный отчет_2010 - формы для ТЭЦ-1,с комент. к разделу 7 3" xfId="7413" xr:uid="{00000000-0005-0000-0000-0000160A0000}"/>
    <cellStyle name="_Квартальный отчет_2010 - формы для ТЭЦ-1,с комент. к разделу 7 3" xfId="7412" xr:uid="{00000000-0005-0000-0000-0000170A0000}"/>
    <cellStyle name="_Копия расш. услуг по месячно 2010г. посл" xfId="426" xr:uid="{00000000-0005-0000-0000-0000180A0000}"/>
    <cellStyle name="_Копия расш. услуг по месячно 2010г. посл" xfId="427" xr:uid="{00000000-0005-0000-0000-0000190A0000}"/>
    <cellStyle name="_Копия расш. услуг по месячно 2010г. посл 2" xfId="4365" xr:uid="{00000000-0005-0000-0000-00001A0A0000}"/>
    <cellStyle name="_Копия расш. услуг по месячно 2010г. посл 2" xfId="4366" xr:uid="{00000000-0005-0000-0000-00001B0A0000}"/>
    <cellStyle name="_Копия расш. услуг по месячно 2010г. посл 3" xfId="5561" xr:uid="{00000000-0005-0000-0000-00001C0A0000}"/>
    <cellStyle name="_Копия расш. услуг по месячно 2010г. посл 3" xfId="5560" xr:uid="{00000000-0005-0000-0000-00001D0A0000}"/>
    <cellStyle name="_Лист15" xfId="428" xr:uid="{00000000-0005-0000-0000-00001E0A0000}"/>
    <cellStyle name="_Лист15" xfId="429" xr:uid="{00000000-0005-0000-0000-00001F0A0000}"/>
    <cellStyle name="_Лист15 2" xfId="4367" xr:uid="{00000000-0005-0000-0000-0000200A0000}"/>
    <cellStyle name="_Лист15 2" xfId="4368" xr:uid="{00000000-0005-0000-0000-0000210A0000}"/>
    <cellStyle name="_Лист15 3" xfId="5559" xr:uid="{00000000-0005-0000-0000-0000220A0000}"/>
    <cellStyle name="_Лист15 3" xfId="5558" xr:uid="{00000000-0005-0000-0000-0000230A0000}"/>
    <cellStyle name="_методика для СЭ" xfId="430" xr:uid="{00000000-0005-0000-0000-0000240A0000}"/>
    <cellStyle name="_методика для СЭ" xfId="431" xr:uid="{00000000-0005-0000-0000-0000250A0000}"/>
    <cellStyle name="_методика для СЭ 2" xfId="4369" xr:uid="{00000000-0005-0000-0000-0000260A0000}"/>
    <cellStyle name="_методика для СЭ 2" xfId="4370" xr:uid="{00000000-0005-0000-0000-0000270A0000}"/>
    <cellStyle name="_методика для СЭ 3" xfId="5557" xr:uid="{00000000-0005-0000-0000-0000280A0000}"/>
    <cellStyle name="_методика для СЭ 3" xfId="7411" xr:uid="{00000000-0005-0000-0000-0000290A0000}"/>
    <cellStyle name="_Оператив. отчет_2009_АО АлЭС_10.12.09_15.00" xfId="432" xr:uid="{00000000-0005-0000-0000-00002A0A0000}"/>
    <cellStyle name="_Оператив. отчет_2009_АО АлЭС_10.12.09_15.00" xfId="433" xr:uid="{00000000-0005-0000-0000-00002B0A0000}"/>
    <cellStyle name="_Оператив. отчет_2009_АО АлЭС_10.12.09_15.00 2" xfId="4371" xr:uid="{00000000-0005-0000-0000-00002C0A0000}"/>
    <cellStyle name="_Оператив. отчет_2009_АО АлЭС_10.12.09_15.00 2" xfId="4372" xr:uid="{00000000-0005-0000-0000-00002D0A0000}"/>
    <cellStyle name="_Оператив. отчет_2009_АО АлЭС_10.12.09_15.00 3" xfId="7410" xr:uid="{00000000-0005-0000-0000-00002E0A0000}"/>
    <cellStyle name="_Оператив. отчет_2009_АО АлЭС_10.12.09_15.00 3" xfId="7409" xr:uid="{00000000-0005-0000-0000-00002F0A0000}"/>
    <cellStyle name="_Помесячный транзит 2010г (1)" xfId="434" xr:uid="{00000000-0005-0000-0000-0000300A0000}"/>
    <cellStyle name="_Помесячный транзит 2010г (1)" xfId="435" xr:uid="{00000000-0005-0000-0000-0000310A0000}"/>
    <cellStyle name="_Помесячный транзит 2010г (1) 2" xfId="2740" xr:uid="{00000000-0005-0000-0000-0000320A0000}"/>
    <cellStyle name="_Помесячный транзит 2010г (1) 2" xfId="2741" xr:uid="{00000000-0005-0000-0000-0000330A0000}"/>
    <cellStyle name="_Помесячный транзит 2010г (1) 2 2" xfId="6503" xr:uid="{00000000-0005-0000-0000-0000340A0000}"/>
    <cellStyle name="_Помесячный транзит 2010г (1) 2 2" xfId="6504" xr:uid="{00000000-0005-0000-0000-0000350A0000}"/>
    <cellStyle name="_Помесячный транзит 2010г (1) 2 3" xfId="7614" xr:uid="{00000000-0005-0000-0000-0000360A0000}"/>
    <cellStyle name="_Помесячный транзит 2010г (1) 2 3" xfId="7615" xr:uid="{00000000-0005-0000-0000-0000370A0000}"/>
    <cellStyle name="_Помесячный транзит 2010г (1) 3" xfId="4373" xr:uid="{00000000-0005-0000-0000-0000380A0000}"/>
    <cellStyle name="_Помесячный транзит 2010г (1) 3" xfId="4374" xr:uid="{00000000-0005-0000-0000-0000390A0000}"/>
    <cellStyle name="_Помесячный транзит 2010г (1) 4" xfId="7408" xr:uid="{00000000-0005-0000-0000-00003A0A0000}"/>
    <cellStyle name="_Помесячный транзит 2010г (1) 4" xfId="7407" xr:uid="{00000000-0005-0000-0000-00003B0A0000}"/>
    <cellStyle name="_расчеты и расшиф.кондиционеры,газ.вода-11" xfId="436" xr:uid="{00000000-0005-0000-0000-00003C0A0000}"/>
    <cellStyle name="_расчеты и расшиф.кондиционеры,газ.вода-11" xfId="437" xr:uid="{00000000-0005-0000-0000-00003D0A0000}"/>
    <cellStyle name="_расчеты и расшиф.кондиционеры,газ.вода-11 2" xfId="4375" xr:uid="{00000000-0005-0000-0000-00003E0A0000}"/>
    <cellStyle name="_расчеты и расшиф.кондиционеры,газ.вода-11 2" xfId="4376" xr:uid="{00000000-0005-0000-0000-00003F0A0000}"/>
    <cellStyle name="_расчеты и расшиф.кондиционеры,газ.вода-11 3" xfId="7406" xr:uid="{00000000-0005-0000-0000-0000400A0000}"/>
    <cellStyle name="_расчеты и расшиф.кондиционеры,газ.вода-11 3" xfId="5556" xr:uid="{00000000-0005-0000-0000-0000410A0000}"/>
    <cellStyle name="_расчеты и расшиф.кондиционеры,газ.вода-11_Копия Копия РАСШИФРОВКИ ПОСЛЕДНИЙ ВАРИАН С БЮДЖЕТОМ пос верс" xfId="438" xr:uid="{00000000-0005-0000-0000-0000420A0000}"/>
    <cellStyle name="_расчеты и расшиф.кондиционеры,газ.вода-11_Копия Копия РАСШИФРОВКИ ПОСЛЕДНИЙ ВАРИАН С БЮДЖЕТОМ пос верс" xfId="439" xr:uid="{00000000-0005-0000-0000-0000430A0000}"/>
    <cellStyle name="_расчеты и расшиф.кондиционеры,газ.вода-11_Копия Копия РАСШИФРОВКИ ПОСЛЕДНИЙ ВАРИАН С БЮДЖЕТОМ пос верс 2" xfId="4377" xr:uid="{00000000-0005-0000-0000-0000440A0000}"/>
    <cellStyle name="_расчеты и расшиф.кондиционеры,газ.вода-11_Копия Копия РАСШИФРОВКИ ПОСЛЕДНИЙ ВАРИАН С БЮДЖЕТОМ пос верс 2" xfId="4378" xr:uid="{00000000-0005-0000-0000-0000450A0000}"/>
    <cellStyle name="_расчеты и расшиф.кондиционеры,газ.вода-11_Копия Копия РАСШИФРОВКИ ПОСЛЕДНИЙ ВАРИАН С БЮДЖЕТОМ пос верс 3" xfId="7405" xr:uid="{00000000-0005-0000-0000-0000460A0000}"/>
    <cellStyle name="_расчеты и расшиф.кондиционеры,газ.вода-11_Копия Копия РАСШИФРОВКИ ПОСЛЕДНИЙ ВАРИАН С БЮДЖЕТОМ пос верс 3" xfId="7404" xr:uid="{00000000-0005-0000-0000-0000470A0000}"/>
    <cellStyle name="_расчеты и расшиф.кондиционеры,газ.вода-11_ТЭЦ-1_БЮДЖЕТ 2011 от 20.07.10г" xfId="440" xr:uid="{00000000-0005-0000-0000-0000480A0000}"/>
    <cellStyle name="_расчеты и расшиф.кондиционеры,газ.вода-11_ТЭЦ-1_БЮДЖЕТ 2011 от 20.07.10г" xfId="441" xr:uid="{00000000-0005-0000-0000-0000490A0000}"/>
    <cellStyle name="_расчеты и расшиф.кондиционеры,газ.вода-11_ТЭЦ-1_БЮДЖЕТ 2011 от 20.07.10г 2" xfId="4379" xr:uid="{00000000-0005-0000-0000-00004A0A0000}"/>
    <cellStyle name="_расчеты и расшиф.кондиционеры,газ.вода-11_ТЭЦ-1_БЮДЖЕТ 2011 от 20.07.10г 2" xfId="4380" xr:uid="{00000000-0005-0000-0000-00004B0A0000}"/>
    <cellStyle name="_расчеты и расшиф.кондиционеры,газ.вода-11_ТЭЦ-1_БЮДЖЕТ 2011 от 20.07.10г 3" xfId="7403" xr:uid="{00000000-0005-0000-0000-00004C0A0000}"/>
    <cellStyle name="_расчеты и расшиф.кондиционеры,газ.вода-11_ТЭЦ-1_БЮДЖЕТ 2011 от 20.07.10г 3" xfId="5555" xr:uid="{00000000-0005-0000-0000-00004D0A0000}"/>
    <cellStyle name="_расчеты и расшиф.ст.06.10 дератизация-11" xfId="442" xr:uid="{00000000-0005-0000-0000-00004E0A0000}"/>
    <cellStyle name="_расчеты и расшиф.ст.06.10 дератизация-11" xfId="443" xr:uid="{00000000-0005-0000-0000-00004F0A0000}"/>
    <cellStyle name="_расчеты и расшиф.ст.06.10 дератизация-11 2" xfId="4381" xr:uid="{00000000-0005-0000-0000-0000500A0000}"/>
    <cellStyle name="_расчеты и расшиф.ст.06.10 дератизация-11 2" xfId="4382" xr:uid="{00000000-0005-0000-0000-0000510A0000}"/>
    <cellStyle name="_расчеты и расшиф.ст.06.10 дератизация-11 3" xfId="5554" xr:uid="{00000000-0005-0000-0000-0000520A0000}"/>
    <cellStyle name="_расчеты и расшиф.ст.06.10 дератизация-11 3" xfId="7402" xr:uid="{00000000-0005-0000-0000-0000530A0000}"/>
    <cellStyle name="_расчеты и расшиф.ст.06.10 дератизация-11_Копия Копия РАСШИФРОВКИ ПОСЛЕДНИЙ ВАРИАН С БЮДЖЕТОМ пос верс" xfId="444" xr:uid="{00000000-0005-0000-0000-0000540A0000}"/>
    <cellStyle name="_расчеты и расшиф.ст.06.10 дератизация-11_Копия Копия РАСШИФРОВКИ ПОСЛЕДНИЙ ВАРИАН С БЮДЖЕТОМ пос верс" xfId="445" xr:uid="{00000000-0005-0000-0000-0000550A0000}"/>
    <cellStyle name="_расчеты и расшиф.ст.06.10 дератизация-11_Копия Копия РАСШИФРОВКИ ПОСЛЕДНИЙ ВАРИАН С БЮДЖЕТОМ пос верс 2" xfId="4383" xr:uid="{00000000-0005-0000-0000-0000560A0000}"/>
    <cellStyle name="_расчеты и расшиф.ст.06.10 дератизация-11_Копия Копия РАСШИФРОВКИ ПОСЛЕДНИЙ ВАРИАН С БЮДЖЕТОМ пос верс 2" xfId="4384" xr:uid="{00000000-0005-0000-0000-0000570A0000}"/>
    <cellStyle name="_расчеты и расшиф.ст.06.10 дератизация-11_Копия Копия РАСШИФРОВКИ ПОСЛЕДНИЙ ВАРИАН С БЮДЖЕТОМ пос верс 3" xfId="7401" xr:uid="{00000000-0005-0000-0000-0000580A0000}"/>
    <cellStyle name="_расчеты и расшиф.ст.06.10 дератизация-11_Копия Копия РАСШИФРОВКИ ПОСЛЕДНИЙ ВАРИАН С БЮДЖЕТОМ пос верс 3" xfId="5553" xr:uid="{00000000-0005-0000-0000-0000590A0000}"/>
    <cellStyle name="_расчеты и расшиф.ст.06.10 дератизация-11_ТЭЦ-1_БЮДЖЕТ 2011 от 20.07.10г" xfId="446" xr:uid="{00000000-0005-0000-0000-00005A0A0000}"/>
    <cellStyle name="_расчеты и расшиф.ст.06.10 дератизация-11_ТЭЦ-1_БЮДЖЕТ 2011 от 20.07.10г" xfId="447" xr:uid="{00000000-0005-0000-0000-00005B0A0000}"/>
    <cellStyle name="_расчеты и расшиф.ст.06.10 дератизация-11_ТЭЦ-1_БЮДЖЕТ 2011 от 20.07.10г 2" xfId="4385" xr:uid="{00000000-0005-0000-0000-00005C0A0000}"/>
    <cellStyle name="_расчеты и расшиф.ст.06.10 дератизация-11_ТЭЦ-1_БЮДЖЕТ 2011 от 20.07.10г 2" xfId="4386" xr:uid="{00000000-0005-0000-0000-00005D0A0000}"/>
    <cellStyle name="_расчеты и расшиф.ст.06.10 дератизация-11_ТЭЦ-1_БЮДЖЕТ 2011 от 20.07.10г 3" xfId="5552" xr:uid="{00000000-0005-0000-0000-00005E0A0000}"/>
    <cellStyle name="_расчеты и расшиф.ст.06.10 дератизация-11_ТЭЦ-1_БЮДЖЕТ 2011 от 20.07.10г 3" xfId="5551" xr:uid="{00000000-0005-0000-0000-00005F0A0000}"/>
    <cellStyle name="_расш. услуг по месячно 2009г." xfId="448" xr:uid="{00000000-0005-0000-0000-0000600A0000}"/>
    <cellStyle name="_расш. услуг по месячно 2009г." xfId="449" xr:uid="{00000000-0005-0000-0000-0000610A0000}"/>
    <cellStyle name="_расш. услуг по месячно 2009г. 2" xfId="4387" xr:uid="{00000000-0005-0000-0000-0000620A0000}"/>
    <cellStyle name="_расш. услуг по месячно 2009г. 2" xfId="4388" xr:uid="{00000000-0005-0000-0000-0000630A0000}"/>
    <cellStyle name="_расш. услуг по месячно 2009г. 3" xfId="5550" xr:uid="{00000000-0005-0000-0000-0000640A0000}"/>
    <cellStyle name="_расш. услуг по месячно 2009г. 3" xfId="5549" xr:uid="{00000000-0005-0000-0000-0000650A0000}"/>
    <cellStyle name="_расш. услуг по месячно 2009г._Копия Копия РАСШИФРОВКИ ПОСЛЕДНИЙ ВАРИАН С БЮДЖЕТОМ пос верс" xfId="450" xr:uid="{00000000-0005-0000-0000-0000660A0000}"/>
    <cellStyle name="_расш. услуг по месячно 2009г._Копия Копия РАСШИФРОВКИ ПОСЛЕДНИЙ ВАРИАН С БЮДЖЕТОМ пос верс" xfId="451" xr:uid="{00000000-0005-0000-0000-0000670A0000}"/>
    <cellStyle name="_расш. услуг по месячно 2009г._Копия Копия РАСШИФРОВКИ ПОСЛЕДНИЙ ВАРИАН С БЮДЖЕТОМ пос верс 2" xfId="4389" xr:uid="{00000000-0005-0000-0000-0000680A0000}"/>
    <cellStyle name="_расш. услуг по месячно 2009г._Копия Копия РАСШИФРОВКИ ПОСЛЕДНИЙ ВАРИАН С БЮДЖЕТОМ пос верс 2" xfId="4390" xr:uid="{00000000-0005-0000-0000-0000690A0000}"/>
    <cellStyle name="_расш. услуг по месячно 2009г._Копия Копия РАСШИФРОВКИ ПОСЛЕДНИЙ ВАРИАН С БЮДЖЕТОМ пос верс 3" xfId="5548" xr:uid="{00000000-0005-0000-0000-00006A0A0000}"/>
    <cellStyle name="_расш. услуг по месячно 2009г._Копия Копия РАСШИФРОВКИ ПОСЛЕДНИЙ ВАРИАН С БЮДЖЕТОМ пос верс 3" xfId="7400" xr:uid="{00000000-0005-0000-0000-00006B0A0000}"/>
    <cellStyle name="_расш. услуг по месячно 2009г._ТЭЦ-1_БЮДЖЕТ 2011 от 20.07.10г" xfId="452" xr:uid="{00000000-0005-0000-0000-00006C0A0000}"/>
    <cellStyle name="_расш. услуг по месячно 2009г._ТЭЦ-1_БЮДЖЕТ 2011 от 20.07.10г" xfId="453" xr:uid="{00000000-0005-0000-0000-00006D0A0000}"/>
    <cellStyle name="_расш. услуг по месячно 2009г._ТЭЦ-1_БЮДЖЕТ 2011 от 20.07.10г 2" xfId="4391" xr:uid="{00000000-0005-0000-0000-00006E0A0000}"/>
    <cellStyle name="_расш. услуг по месячно 2009г._ТЭЦ-1_БЮДЖЕТ 2011 от 20.07.10г 2" xfId="4392" xr:uid="{00000000-0005-0000-0000-00006F0A0000}"/>
    <cellStyle name="_расш. услуг по месячно 2009г._ТЭЦ-1_БЮДЖЕТ 2011 от 20.07.10г 3" xfId="7399" xr:uid="{00000000-0005-0000-0000-0000700A0000}"/>
    <cellStyle name="_расш. услуг по месячно 2009г._ТЭЦ-1_БЮДЖЕТ 2011 от 20.07.10г 3" xfId="5547" xr:uid="{00000000-0005-0000-0000-0000710A0000}"/>
    <cellStyle name="_расш. услуг по месячно 2010г." xfId="454" xr:uid="{00000000-0005-0000-0000-0000720A0000}"/>
    <cellStyle name="_расш. услуг по месячно 2010г." xfId="455" xr:uid="{00000000-0005-0000-0000-0000730A0000}"/>
    <cellStyle name="_расш. услуг по месячно 2010г. 2" xfId="4393" xr:uid="{00000000-0005-0000-0000-0000740A0000}"/>
    <cellStyle name="_расш. услуг по месячно 2010г. 2" xfId="4394" xr:uid="{00000000-0005-0000-0000-0000750A0000}"/>
    <cellStyle name="_расш. услуг по месячно 2010г. 3" xfId="5546" xr:uid="{00000000-0005-0000-0000-0000760A0000}"/>
    <cellStyle name="_расш. услуг по месячно 2010г. 3" xfId="5545" xr:uid="{00000000-0005-0000-0000-0000770A0000}"/>
    <cellStyle name="_РАСШИФРОВКИ" xfId="456" xr:uid="{00000000-0005-0000-0000-0000780A0000}"/>
    <cellStyle name="_РАСШИФРОВКИ" xfId="457" xr:uid="{00000000-0005-0000-0000-0000790A0000}"/>
    <cellStyle name="_РАСШИФРОВКИ 2" xfId="4395" xr:uid="{00000000-0005-0000-0000-00007A0A0000}"/>
    <cellStyle name="_РАСШИФРОВКИ 2" xfId="4396" xr:uid="{00000000-0005-0000-0000-00007B0A0000}"/>
    <cellStyle name="_РАСШИФРОВКИ 3" xfId="5544" xr:uid="{00000000-0005-0000-0000-00007C0A0000}"/>
    <cellStyle name="_РАСШИФРОВКИ 3" xfId="5543" xr:uid="{00000000-0005-0000-0000-00007D0A0000}"/>
    <cellStyle name="_Расшифровки помесячно 2010 с бюджетом" xfId="458" xr:uid="{00000000-0005-0000-0000-00007E0A0000}"/>
    <cellStyle name="_Расшифровки помесячно 2010 с бюджетом" xfId="459" xr:uid="{00000000-0005-0000-0000-00007F0A0000}"/>
    <cellStyle name="_Расшифровки помесячно 2010 с бюджетом 2" xfId="4397" xr:uid="{00000000-0005-0000-0000-0000800A0000}"/>
    <cellStyle name="_Расшифровки помесячно 2010 с бюджетом 2" xfId="4398" xr:uid="{00000000-0005-0000-0000-0000810A0000}"/>
    <cellStyle name="_Расшифровки помесячно 2010 с бюджетом 3" xfId="7398" xr:uid="{00000000-0005-0000-0000-0000820A0000}"/>
    <cellStyle name="_Расшифровки помесячно 2010 с бюджетом 3" xfId="7397" xr:uid="{00000000-0005-0000-0000-0000830A0000}"/>
    <cellStyle name="_расшифровки-форма-год Вика" xfId="460" xr:uid="{00000000-0005-0000-0000-0000840A0000}"/>
    <cellStyle name="_расшифровки-форма-год Вика" xfId="461" xr:uid="{00000000-0005-0000-0000-0000850A0000}"/>
    <cellStyle name="_расшифровки-форма-год Вика 2" xfId="4399" xr:uid="{00000000-0005-0000-0000-0000860A0000}"/>
    <cellStyle name="_расшифровки-форма-год Вика 2" xfId="4400" xr:uid="{00000000-0005-0000-0000-0000870A0000}"/>
    <cellStyle name="_расшифровки-форма-год Вика 3" xfId="5542" xr:uid="{00000000-0005-0000-0000-0000880A0000}"/>
    <cellStyle name="_расшифровки-форма-год Вика 3" xfId="7396" xr:uid="{00000000-0005-0000-0000-0000890A0000}"/>
    <cellStyle name="_расшифровки-форма-год ст.06.09" xfId="462" xr:uid="{00000000-0005-0000-0000-00008A0A0000}"/>
    <cellStyle name="_расшифровки-форма-год ст.06.09" xfId="463" xr:uid="{00000000-0005-0000-0000-00008B0A0000}"/>
    <cellStyle name="_расшифровки-форма-год ст.06.09 (1)" xfId="464" xr:uid="{00000000-0005-0000-0000-00008C0A0000}"/>
    <cellStyle name="_расшифровки-форма-год ст.06.09 (1)" xfId="465" xr:uid="{00000000-0005-0000-0000-00008D0A0000}"/>
    <cellStyle name="_расшифровки-форма-год ст.06.09 (1) 10" xfId="466" xr:uid="{00000000-0005-0000-0000-00008E0A0000}"/>
    <cellStyle name="_расшифровки-форма-год ст.06.09 (1) 10" xfId="467" xr:uid="{00000000-0005-0000-0000-00008F0A0000}"/>
    <cellStyle name="_расшифровки-форма-год ст.06.09 (1) 10 2" xfId="4405" xr:uid="{00000000-0005-0000-0000-0000900A0000}"/>
    <cellStyle name="_расшифровки-форма-год ст.06.09 (1) 10 2" xfId="4406" xr:uid="{00000000-0005-0000-0000-0000910A0000}"/>
    <cellStyle name="_расшифровки-форма-год ст.06.09 (1) 10 3" xfId="7512" xr:uid="{00000000-0005-0000-0000-0000920A0000}"/>
    <cellStyle name="_расшифровки-форма-год ст.06.09 (1) 10 3" xfId="7395" xr:uid="{00000000-0005-0000-0000-0000930A0000}"/>
    <cellStyle name="_расшифровки-форма-год ст.06.09 (1) 11" xfId="468" xr:uid="{00000000-0005-0000-0000-0000940A0000}"/>
    <cellStyle name="_расшифровки-форма-год ст.06.09 (1) 11" xfId="469" xr:uid="{00000000-0005-0000-0000-0000950A0000}"/>
    <cellStyle name="_расшифровки-форма-год ст.06.09 (1) 11 2" xfId="4407" xr:uid="{00000000-0005-0000-0000-0000960A0000}"/>
    <cellStyle name="_расшифровки-форма-год ст.06.09 (1) 11 2" xfId="4408" xr:uid="{00000000-0005-0000-0000-0000970A0000}"/>
    <cellStyle name="_расшифровки-форма-год ст.06.09 (1) 11 3" xfId="7394" xr:uid="{00000000-0005-0000-0000-0000980A0000}"/>
    <cellStyle name="_расшифровки-форма-год ст.06.09 (1) 11 3" xfId="7393" xr:uid="{00000000-0005-0000-0000-0000990A0000}"/>
    <cellStyle name="_расшифровки-форма-год ст.06.09 (1) 12" xfId="470" xr:uid="{00000000-0005-0000-0000-00009A0A0000}"/>
    <cellStyle name="_расшифровки-форма-год ст.06.09 (1) 12" xfId="471" xr:uid="{00000000-0005-0000-0000-00009B0A0000}"/>
    <cellStyle name="_расшифровки-форма-год ст.06.09 (1) 12 2" xfId="4409" xr:uid="{00000000-0005-0000-0000-00009C0A0000}"/>
    <cellStyle name="_расшифровки-форма-год ст.06.09 (1) 12 2" xfId="4410" xr:uid="{00000000-0005-0000-0000-00009D0A0000}"/>
    <cellStyle name="_расшифровки-форма-год ст.06.09 (1) 12 3" xfId="7392" xr:uid="{00000000-0005-0000-0000-00009E0A0000}"/>
    <cellStyle name="_расшифровки-форма-год ст.06.09 (1) 12 3" xfId="7391" xr:uid="{00000000-0005-0000-0000-00009F0A0000}"/>
    <cellStyle name="_расшифровки-форма-год ст.06.09 (1) 13" xfId="2742" xr:uid="{00000000-0005-0000-0000-0000A00A0000}"/>
    <cellStyle name="_расшифровки-форма-год ст.06.09 (1) 13" xfId="2743" xr:uid="{00000000-0005-0000-0000-0000A10A0000}"/>
    <cellStyle name="_расшифровки-форма-год ст.06.09 (1) 13 2" xfId="6505" xr:uid="{00000000-0005-0000-0000-0000A20A0000}"/>
    <cellStyle name="_расшифровки-форма-год ст.06.09 (1) 13 2" xfId="6506" xr:uid="{00000000-0005-0000-0000-0000A30A0000}"/>
    <cellStyle name="_расшифровки-форма-год ст.06.09 (1) 13 3" xfId="7616" xr:uid="{00000000-0005-0000-0000-0000A40A0000}"/>
    <cellStyle name="_расшифровки-форма-год ст.06.09 (1) 13 3" xfId="7617" xr:uid="{00000000-0005-0000-0000-0000A50A0000}"/>
    <cellStyle name="_расшифровки-форма-год ст.06.09 (1) 14" xfId="4403" xr:uid="{00000000-0005-0000-0000-0000A60A0000}"/>
    <cellStyle name="_расшифровки-форма-год ст.06.09 (1) 14" xfId="4404" xr:uid="{00000000-0005-0000-0000-0000A70A0000}"/>
    <cellStyle name="_расшифровки-форма-год ст.06.09 (1) 15" xfId="5539" xr:uid="{00000000-0005-0000-0000-0000A80A0000}"/>
    <cellStyle name="_расшифровки-форма-год ст.06.09 (1) 15" xfId="5538" xr:uid="{00000000-0005-0000-0000-0000A90A0000}"/>
    <cellStyle name="_расшифровки-форма-год ст.06.09 (1) 2" xfId="472" xr:uid="{00000000-0005-0000-0000-0000AA0A0000}"/>
    <cellStyle name="_расшифровки-форма-год ст.06.09 (1) 2" xfId="473" xr:uid="{00000000-0005-0000-0000-0000AB0A0000}"/>
    <cellStyle name="_расшифровки-форма-год ст.06.09 (1) 2 2" xfId="4411" xr:uid="{00000000-0005-0000-0000-0000AC0A0000}"/>
    <cellStyle name="_расшифровки-форма-год ст.06.09 (1) 2 2" xfId="4412" xr:uid="{00000000-0005-0000-0000-0000AD0A0000}"/>
    <cellStyle name="_расшифровки-форма-год ст.06.09 (1) 2 3" xfId="7390" xr:uid="{00000000-0005-0000-0000-0000AE0A0000}"/>
    <cellStyle name="_расшифровки-форма-год ст.06.09 (1) 2 3" xfId="7389" xr:uid="{00000000-0005-0000-0000-0000AF0A0000}"/>
    <cellStyle name="_расшифровки-форма-год ст.06.09 (1) 3" xfId="474" xr:uid="{00000000-0005-0000-0000-0000B00A0000}"/>
    <cellStyle name="_расшифровки-форма-год ст.06.09 (1) 3" xfId="475" xr:uid="{00000000-0005-0000-0000-0000B10A0000}"/>
    <cellStyle name="_расшифровки-форма-год ст.06.09 (1) 3 2" xfId="4413" xr:uid="{00000000-0005-0000-0000-0000B20A0000}"/>
    <cellStyle name="_расшифровки-форма-год ст.06.09 (1) 3 2" xfId="4414" xr:uid="{00000000-0005-0000-0000-0000B30A0000}"/>
    <cellStyle name="_расшифровки-форма-год ст.06.09 (1) 3 3" xfId="7388" xr:uid="{00000000-0005-0000-0000-0000B40A0000}"/>
    <cellStyle name="_расшифровки-форма-год ст.06.09 (1) 3 3" xfId="7387" xr:uid="{00000000-0005-0000-0000-0000B50A0000}"/>
    <cellStyle name="_расшифровки-форма-год ст.06.09 (1) 4" xfId="476" xr:uid="{00000000-0005-0000-0000-0000B60A0000}"/>
    <cellStyle name="_расшифровки-форма-год ст.06.09 (1) 4" xfId="477" xr:uid="{00000000-0005-0000-0000-0000B70A0000}"/>
    <cellStyle name="_расшифровки-форма-год ст.06.09 (1) 4 2" xfId="4415" xr:uid="{00000000-0005-0000-0000-0000B80A0000}"/>
    <cellStyle name="_расшифровки-форма-год ст.06.09 (1) 4 2" xfId="4416" xr:uid="{00000000-0005-0000-0000-0000B90A0000}"/>
    <cellStyle name="_расшифровки-форма-год ст.06.09 (1) 4 3" xfId="7386" xr:uid="{00000000-0005-0000-0000-0000BA0A0000}"/>
    <cellStyle name="_расшифровки-форма-год ст.06.09 (1) 4 3" xfId="7385" xr:uid="{00000000-0005-0000-0000-0000BB0A0000}"/>
    <cellStyle name="_расшифровки-форма-год ст.06.09 (1) 5" xfId="478" xr:uid="{00000000-0005-0000-0000-0000BC0A0000}"/>
    <cellStyle name="_расшифровки-форма-год ст.06.09 (1) 5" xfId="479" xr:uid="{00000000-0005-0000-0000-0000BD0A0000}"/>
    <cellStyle name="_расшифровки-форма-год ст.06.09 (1) 5 2" xfId="4417" xr:uid="{00000000-0005-0000-0000-0000BE0A0000}"/>
    <cellStyle name="_расшифровки-форма-год ст.06.09 (1) 5 2" xfId="4418" xr:uid="{00000000-0005-0000-0000-0000BF0A0000}"/>
    <cellStyle name="_расшифровки-форма-год ст.06.09 (1) 5 3" xfId="7384" xr:uid="{00000000-0005-0000-0000-0000C00A0000}"/>
    <cellStyle name="_расшифровки-форма-год ст.06.09 (1) 5 3" xfId="7383" xr:uid="{00000000-0005-0000-0000-0000C10A0000}"/>
    <cellStyle name="_расшифровки-форма-год ст.06.09 (1) 6" xfId="480" xr:uid="{00000000-0005-0000-0000-0000C20A0000}"/>
    <cellStyle name="_расшифровки-форма-год ст.06.09 (1) 6" xfId="481" xr:uid="{00000000-0005-0000-0000-0000C30A0000}"/>
    <cellStyle name="_расшифровки-форма-год ст.06.09 (1) 6 2" xfId="4419" xr:uid="{00000000-0005-0000-0000-0000C40A0000}"/>
    <cellStyle name="_расшифровки-форма-год ст.06.09 (1) 6 2" xfId="4420" xr:uid="{00000000-0005-0000-0000-0000C50A0000}"/>
    <cellStyle name="_расшифровки-форма-год ст.06.09 (1) 6 3" xfId="7382" xr:uid="{00000000-0005-0000-0000-0000C60A0000}"/>
    <cellStyle name="_расшифровки-форма-год ст.06.09 (1) 6 3" xfId="7381" xr:uid="{00000000-0005-0000-0000-0000C70A0000}"/>
    <cellStyle name="_расшифровки-форма-год ст.06.09 (1) 7" xfId="482" xr:uid="{00000000-0005-0000-0000-0000C80A0000}"/>
    <cellStyle name="_расшифровки-форма-год ст.06.09 (1) 7" xfId="483" xr:uid="{00000000-0005-0000-0000-0000C90A0000}"/>
    <cellStyle name="_расшифровки-форма-год ст.06.09 (1) 7 2" xfId="4421" xr:uid="{00000000-0005-0000-0000-0000CA0A0000}"/>
    <cellStyle name="_расшифровки-форма-год ст.06.09 (1) 7 2" xfId="4422" xr:uid="{00000000-0005-0000-0000-0000CB0A0000}"/>
    <cellStyle name="_расшифровки-форма-год ст.06.09 (1) 7 3" xfId="7380" xr:uid="{00000000-0005-0000-0000-0000CC0A0000}"/>
    <cellStyle name="_расшифровки-форма-год ст.06.09 (1) 7 3" xfId="7379" xr:uid="{00000000-0005-0000-0000-0000CD0A0000}"/>
    <cellStyle name="_расшифровки-форма-год ст.06.09 (1) 8" xfId="484" xr:uid="{00000000-0005-0000-0000-0000CE0A0000}"/>
    <cellStyle name="_расшифровки-форма-год ст.06.09 (1) 8" xfId="485" xr:uid="{00000000-0005-0000-0000-0000CF0A0000}"/>
    <cellStyle name="_расшифровки-форма-год ст.06.09 (1) 8 2" xfId="4423" xr:uid="{00000000-0005-0000-0000-0000D00A0000}"/>
    <cellStyle name="_расшифровки-форма-год ст.06.09 (1) 8 2" xfId="4424" xr:uid="{00000000-0005-0000-0000-0000D10A0000}"/>
    <cellStyle name="_расшифровки-форма-год ст.06.09 (1) 8 3" xfId="7378" xr:uid="{00000000-0005-0000-0000-0000D20A0000}"/>
    <cellStyle name="_расшифровки-форма-год ст.06.09 (1) 8 3" xfId="7377" xr:uid="{00000000-0005-0000-0000-0000D30A0000}"/>
    <cellStyle name="_расшифровки-форма-год ст.06.09 (1) 9" xfId="486" xr:uid="{00000000-0005-0000-0000-0000D40A0000}"/>
    <cellStyle name="_расшифровки-форма-год ст.06.09 (1) 9" xfId="487" xr:uid="{00000000-0005-0000-0000-0000D50A0000}"/>
    <cellStyle name="_расшифровки-форма-год ст.06.09 (1) 9 2" xfId="4425" xr:uid="{00000000-0005-0000-0000-0000D60A0000}"/>
    <cellStyle name="_расшифровки-форма-год ст.06.09 (1) 9 2" xfId="4426" xr:uid="{00000000-0005-0000-0000-0000D70A0000}"/>
    <cellStyle name="_расшифровки-форма-год ст.06.09 (1) 9 3" xfId="7376" xr:uid="{00000000-0005-0000-0000-0000D80A0000}"/>
    <cellStyle name="_расшифровки-форма-год ст.06.09 (1) 9 3" xfId="7375" xr:uid="{00000000-0005-0000-0000-0000D90A0000}"/>
    <cellStyle name="_расшифровки-форма-год ст.06.09 (1)_06.10_Услуги по санобработке и вывозу мусора_2011" xfId="488" xr:uid="{00000000-0005-0000-0000-0000DA0A0000}"/>
    <cellStyle name="_расшифровки-форма-год ст.06.09 (1)_06.10_Услуги по санобработке и вывозу мусора_2011" xfId="489" xr:uid="{00000000-0005-0000-0000-0000DB0A0000}"/>
    <cellStyle name="_расшифровки-форма-год ст.06.09 (1)_06.10_Услуги по санобработке и вывозу мусора_2011 2" xfId="4427" xr:uid="{00000000-0005-0000-0000-0000DC0A0000}"/>
    <cellStyle name="_расшифровки-форма-год ст.06.09 (1)_06.10_Услуги по санобработке и вывозу мусора_2011 2" xfId="4428" xr:uid="{00000000-0005-0000-0000-0000DD0A0000}"/>
    <cellStyle name="_расшифровки-форма-год ст.06.09 (1)_06.10_Услуги по санобработке и вывозу мусора_2011 3" xfId="7374" xr:uid="{00000000-0005-0000-0000-0000DE0A0000}"/>
    <cellStyle name="_расшифровки-форма-год ст.06.09 (1)_06.10_Услуги по санобработке и вывозу мусора_2011 3" xfId="7373" xr:uid="{00000000-0005-0000-0000-0000DF0A0000}"/>
    <cellStyle name="_расшифровки-форма-год ст.06.09 10" xfId="490" xr:uid="{00000000-0005-0000-0000-0000E00A0000}"/>
    <cellStyle name="_расшифровки-форма-год ст.06.09 10" xfId="491" xr:uid="{00000000-0005-0000-0000-0000E10A0000}"/>
    <cellStyle name="_расшифровки-форма-год ст.06.09 10 2" xfId="4429" xr:uid="{00000000-0005-0000-0000-0000E20A0000}"/>
    <cellStyle name="_расшифровки-форма-год ст.06.09 10 2" xfId="4430" xr:uid="{00000000-0005-0000-0000-0000E30A0000}"/>
    <cellStyle name="_расшифровки-форма-год ст.06.09 10 3" xfId="7372" xr:uid="{00000000-0005-0000-0000-0000E40A0000}"/>
    <cellStyle name="_расшифровки-форма-год ст.06.09 10 3" xfId="5537" xr:uid="{00000000-0005-0000-0000-0000E50A0000}"/>
    <cellStyle name="_расшифровки-форма-год ст.06.09 11" xfId="492" xr:uid="{00000000-0005-0000-0000-0000E60A0000}"/>
    <cellStyle name="_расшифровки-форма-год ст.06.09 11" xfId="493" xr:uid="{00000000-0005-0000-0000-0000E70A0000}"/>
    <cellStyle name="_расшифровки-форма-год ст.06.09 11 2" xfId="4431" xr:uid="{00000000-0005-0000-0000-0000E80A0000}"/>
    <cellStyle name="_расшифровки-форма-год ст.06.09 11 2" xfId="4432" xr:uid="{00000000-0005-0000-0000-0000E90A0000}"/>
    <cellStyle name="_расшифровки-форма-год ст.06.09 11 3" xfId="7371" xr:uid="{00000000-0005-0000-0000-0000EA0A0000}"/>
    <cellStyle name="_расшифровки-форма-год ст.06.09 11 3" xfId="7370" xr:uid="{00000000-0005-0000-0000-0000EB0A0000}"/>
    <cellStyle name="_расшифровки-форма-год ст.06.09 12" xfId="494" xr:uid="{00000000-0005-0000-0000-0000EC0A0000}"/>
    <cellStyle name="_расшифровки-форма-год ст.06.09 12" xfId="495" xr:uid="{00000000-0005-0000-0000-0000ED0A0000}"/>
    <cellStyle name="_расшифровки-форма-год ст.06.09 12 2" xfId="4433" xr:uid="{00000000-0005-0000-0000-0000EE0A0000}"/>
    <cellStyle name="_расшифровки-форма-год ст.06.09 12 2" xfId="4434" xr:uid="{00000000-0005-0000-0000-0000EF0A0000}"/>
    <cellStyle name="_расшифровки-форма-год ст.06.09 12 3" xfId="7369" xr:uid="{00000000-0005-0000-0000-0000F00A0000}"/>
    <cellStyle name="_расшифровки-форма-год ст.06.09 12 3" xfId="7368" xr:uid="{00000000-0005-0000-0000-0000F10A0000}"/>
    <cellStyle name="_расшифровки-форма-год ст.06.09 13" xfId="2744" xr:uid="{00000000-0005-0000-0000-0000F20A0000}"/>
    <cellStyle name="_расшифровки-форма-год ст.06.09 13" xfId="2745" xr:uid="{00000000-0005-0000-0000-0000F30A0000}"/>
    <cellStyle name="_расшифровки-форма-год ст.06.09 13 2" xfId="6507" xr:uid="{00000000-0005-0000-0000-0000F40A0000}"/>
    <cellStyle name="_расшифровки-форма-год ст.06.09 13 2" xfId="6508" xr:uid="{00000000-0005-0000-0000-0000F50A0000}"/>
    <cellStyle name="_расшифровки-форма-год ст.06.09 13 3" xfId="7618" xr:uid="{00000000-0005-0000-0000-0000F60A0000}"/>
    <cellStyle name="_расшифровки-форма-год ст.06.09 13 3" xfId="7619" xr:uid="{00000000-0005-0000-0000-0000F70A0000}"/>
    <cellStyle name="_расшифровки-форма-год ст.06.09 14" xfId="4401" xr:uid="{00000000-0005-0000-0000-0000F80A0000}"/>
    <cellStyle name="_расшифровки-форма-год ст.06.09 14" xfId="4402" xr:uid="{00000000-0005-0000-0000-0000F90A0000}"/>
    <cellStyle name="_расшифровки-форма-год ст.06.09 15" xfId="5541" xr:uid="{00000000-0005-0000-0000-0000FA0A0000}"/>
    <cellStyle name="_расшифровки-форма-год ст.06.09 15" xfId="5540" xr:uid="{00000000-0005-0000-0000-0000FB0A0000}"/>
    <cellStyle name="_расшифровки-форма-год ст.06.09 2" xfId="496" xr:uid="{00000000-0005-0000-0000-0000FC0A0000}"/>
    <cellStyle name="_расшифровки-форма-год ст.06.09 2" xfId="497" xr:uid="{00000000-0005-0000-0000-0000FD0A0000}"/>
    <cellStyle name="_расшифровки-форма-год ст.06.09 2 2" xfId="4435" xr:uid="{00000000-0005-0000-0000-0000FE0A0000}"/>
    <cellStyle name="_расшифровки-форма-год ст.06.09 2 2" xfId="4436" xr:uid="{00000000-0005-0000-0000-0000FF0A0000}"/>
    <cellStyle name="_расшифровки-форма-год ст.06.09 2 3" xfId="5536" xr:uid="{00000000-0005-0000-0000-0000000B0000}"/>
    <cellStyle name="_расшифровки-форма-год ст.06.09 2 3" xfId="7367" xr:uid="{00000000-0005-0000-0000-0000010B0000}"/>
    <cellStyle name="_расшифровки-форма-год ст.06.09 3" xfId="498" xr:uid="{00000000-0005-0000-0000-0000020B0000}"/>
    <cellStyle name="_расшифровки-форма-год ст.06.09 3" xfId="499" xr:uid="{00000000-0005-0000-0000-0000030B0000}"/>
    <cellStyle name="_расшифровки-форма-год ст.06.09 3 2" xfId="4437" xr:uid="{00000000-0005-0000-0000-0000040B0000}"/>
    <cellStyle name="_расшифровки-форма-год ст.06.09 3 2" xfId="4438" xr:uid="{00000000-0005-0000-0000-0000050B0000}"/>
    <cellStyle name="_расшифровки-форма-год ст.06.09 3 3" xfId="5535" xr:uid="{00000000-0005-0000-0000-0000060B0000}"/>
    <cellStyle name="_расшифровки-форма-год ст.06.09 3 3" xfId="5534" xr:uid="{00000000-0005-0000-0000-0000070B0000}"/>
    <cellStyle name="_расшифровки-форма-год ст.06.09 4" xfId="500" xr:uid="{00000000-0005-0000-0000-0000080B0000}"/>
    <cellStyle name="_расшифровки-форма-год ст.06.09 4" xfId="501" xr:uid="{00000000-0005-0000-0000-0000090B0000}"/>
    <cellStyle name="_расшифровки-форма-год ст.06.09 4 2" xfId="4439" xr:uid="{00000000-0005-0000-0000-00000A0B0000}"/>
    <cellStyle name="_расшифровки-форма-год ст.06.09 4 2" xfId="4440" xr:uid="{00000000-0005-0000-0000-00000B0B0000}"/>
    <cellStyle name="_расшифровки-форма-год ст.06.09 4 3" xfId="5533" xr:uid="{00000000-0005-0000-0000-00000C0B0000}"/>
    <cellStyle name="_расшифровки-форма-год ст.06.09 4 3" xfId="5532" xr:uid="{00000000-0005-0000-0000-00000D0B0000}"/>
    <cellStyle name="_расшифровки-форма-год ст.06.09 5" xfId="502" xr:uid="{00000000-0005-0000-0000-00000E0B0000}"/>
    <cellStyle name="_расшифровки-форма-год ст.06.09 5" xfId="503" xr:uid="{00000000-0005-0000-0000-00000F0B0000}"/>
    <cellStyle name="_расшифровки-форма-год ст.06.09 5 2" xfId="4441" xr:uid="{00000000-0005-0000-0000-0000100B0000}"/>
    <cellStyle name="_расшифровки-форма-год ст.06.09 5 2" xfId="4442" xr:uid="{00000000-0005-0000-0000-0000110B0000}"/>
    <cellStyle name="_расшифровки-форма-год ст.06.09 5 3" xfId="5531" xr:uid="{00000000-0005-0000-0000-0000120B0000}"/>
    <cellStyle name="_расшифровки-форма-год ст.06.09 5 3" xfId="5530" xr:uid="{00000000-0005-0000-0000-0000130B0000}"/>
    <cellStyle name="_расшифровки-форма-год ст.06.09 6" xfId="504" xr:uid="{00000000-0005-0000-0000-0000140B0000}"/>
    <cellStyle name="_расшифровки-форма-год ст.06.09 6" xfId="505" xr:uid="{00000000-0005-0000-0000-0000150B0000}"/>
    <cellStyle name="_расшифровки-форма-год ст.06.09 6 2" xfId="4443" xr:uid="{00000000-0005-0000-0000-0000160B0000}"/>
    <cellStyle name="_расшифровки-форма-год ст.06.09 6 2" xfId="4444" xr:uid="{00000000-0005-0000-0000-0000170B0000}"/>
    <cellStyle name="_расшифровки-форма-год ст.06.09 6 3" xfId="5529" xr:uid="{00000000-0005-0000-0000-0000180B0000}"/>
    <cellStyle name="_расшифровки-форма-год ст.06.09 6 3" xfId="5528" xr:uid="{00000000-0005-0000-0000-0000190B0000}"/>
    <cellStyle name="_расшифровки-форма-год ст.06.09 7" xfId="506" xr:uid="{00000000-0005-0000-0000-00001A0B0000}"/>
    <cellStyle name="_расшифровки-форма-год ст.06.09 7" xfId="507" xr:uid="{00000000-0005-0000-0000-00001B0B0000}"/>
    <cellStyle name="_расшифровки-форма-год ст.06.09 7 2" xfId="4445" xr:uid="{00000000-0005-0000-0000-00001C0B0000}"/>
    <cellStyle name="_расшифровки-форма-год ст.06.09 7 2" xfId="4446" xr:uid="{00000000-0005-0000-0000-00001D0B0000}"/>
    <cellStyle name="_расшифровки-форма-год ст.06.09 7 3" xfId="5527" xr:uid="{00000000-0005-0000-0000-00001E0B0000}"/>
    <cellStyle name="_расшифровки-форма-год ст.06.09 7 3" xfId="7366" xr:uid="{00000000-0005-0000-0000-00001F0B0000}"/>
    <cellStyle name="_расшифровки-форма-год ст.06.09 8" xfId="508" xr:uid="{00000000-0005-0000-0000-0000200B0000}"/>
    <cellStyle name="_расшифровки-форма-год ст.06.09 8" xfId="509" xr:uid="{00000000-0005-0000-0000-0000210B0000}"/>
    <cellStyle name="_расшифровки-форма-год ст.06.09 8 2" xfId="4447" xr:uid="{00000000-0005-0000-0000-0000220B0000}"/>
    <cellStyle name="_расшифровки-форма-год ст.06.09 8 2" xfId="4448" xr:uid="{00000000-0005-0000-0000-0000230B0000}"/>
    <cellStyle name="_расшифровки-форма-год ст.06.09 8 3" xfId="5526" xr:uid="{00000000-0005-0000-0000-0000240B0000}"/>
    <cellStyle name="_расшифровки-форма-год ст.06.09 8 3" xfId="5525" xr:uid="{00000000-0005-0000-0000-0000250B0000}"/>
    <cellStyle name="_расшифровки-форма-год ст.06.09 9" xfId="510" xr:uid="{00000000-0005-0000-0000-0000260B0000}"/>
    <cellStyle name="_расшифровки-форма-год ст.06.09 9" xfId="511" xr:uid="{00000000-0005-0000-0000-0000270B0000}"/>
    <cellStyle name="_расшифровки-форма-год ст.06.09 9 2" xfId="4449" xr:uid="{00000000-0005-0000-0000-0000280B0000}"/>
    <cellStyle name="_расшифровки-форма-год ст.06.09 9 2" xfId="4450" xr:uid="{00000000-0005-0000-0000-0000290B0000}"/>
    <cellStyle name="_расшифровки-форма-год ст.06.09 9 3" xfId="5524" xr:uid="{00000000-0005-0000-0000-00002A0B0000}"/>
    <cellStyle name="_расшифровки-форма-год ст.06.09 9 3" xfId="5523" xr:uid="{00000000-0005-0000-0000-00002B0B0000}"/>
    <cellStyle name="_расшифровки-форма-год ст.06.09_06.10_Услуги по санобработке и вывозу мусора_2011" xfId="512" xr:uid="{00000000-0005-0000-0000-00002C0B0000}"/>
    <cellStyle name="_расшифровки-форма-год ст.06.09_06.10_Услуги по санобработке и вывозу мусора_2011" xfId="513" xr:uid="{00000000-0005-0000-0000-00002D0B0000}"/>
    <cellStyle name="_расшифровки-форма-год ст.06.09_06.10_Услуги по санобработке и вывозу мусора_2011 2" xfId="4451" xr:uid="{00000000-0005-0000-0000-00002E0B0000}"/>
    <cellStyle name="_расшифровки-форма-год ст.06.09_06.10_Услуги по санобработке и вывозу мусора_2011 2" xfId="4452" xr:uid="{00000000-0005-0000-0000-00002F0B0000}"/>
    <cellStyle name="_расшифровки-форма-год ст.06.09_06.10_Услуги по санобработке и вывозу мусора_2011 3" xfId="5522" xr:uid="{00000000-0005-0000-0000-0000300B0000}"/>
    <cellStyle name="_расшифровки-форма-год ст.06.09_06.10_Услуги по санобработке и вывозу мусора_2011 3" xfId="5521" xr:uid="{00000000-0005-0000-0000-0000310B0000}"/>
    <cellStyle name="_расшифровки-форма-год ТЭЦ-1" xfId="514" xr:uid="{00000000-0005-0000-0000-0000320B0000}"/>
    <cellStyle name="_расшифровки-форма-год ТЭЦ-1" xfId="515" xr:uid="{00000000-0005-0000-0000-0000330B0000}"/>
    <cellStyle name="_расшифровки-форма-год ТЭЦ-1 10" xfId="516" xr:uid="{00000000-0005-0000-0000-0000340B0000}"/>
    <cellStyle name="_расшифровки-форма-год ТЭЦ-1 10" xfId="517" xr:uid="{00000000-0005-0000-0000-0000350B0000}"/>
    <cellStyle name="_расшифровки-форма-год ТЭЦ-1 10 2" xfId="4455" xr:uid="{00000000-0005-0000-0000-0000360B0000}"/>
    <cellStyle name="_расшифровки-форма-год ТЭЦ-1 10 2" xfId="4456" xr:uid="{00000000-0005-0000-0000-0000370B0000}"/>
    <cellStyle name="_расшифровки-форма-год ТЭЦ-1 10 3" xfId="7364" xr:uid="{00000000-0005-0000-0000-0000380B0000}"/>
    <cellStyle name="_расшифровки-форма-год ТЭЦ-1 10 3" xfId="7363" xr:uid="{00000000-0005-0000-0000-0000390B0000}"/>
    <cellStyle name="_расшифровки-форма-год ТЭЦ-1 11" xfId="518" xr:uid="{00000000-0005-0000-0000-00003A0B0000}"/>
    <cellStyle name="_расшифровки-форма-год ТЭЦ-1 11" xfId="519" xr:uid="{00000000-0005-0000-0000-00003B0B0000}"/>
    <cellStyle name="_расшифровки-форма-год ТЭЦ-1 11 2" xfId="4457" xr:uid="{00000000-0005-0000-0000-00003C0B0000}"/>
    <cellStyle name="_расшифровки-форма-год ТЭЦ-1 11 2" xfId="4458" xr:uid="{00000000-0005-0000-0000-00003D0B0000}"/>
    <cellStyle name="_расшифровки-форма-год ТЭЦ-1 11 3" xfId="7362" xr:uid="{00000000-0005-0000-0000-00003E0B0000}"/>
    <cellStyle name="_расшифровки-форма-год ТЭЦ-1 11 3" xfId="7361" xr:uid="{00000000-0005-0000-0000-00003F0B0000}"/>
    <cellStyle name="_расшифровки-форма-год ТЭЦ-1 12" xfId="520" xr:uid="{00000000-0005-0000-0000-0000400B0000}"/>
    <cellStyle name="_расшифровки-форма-год ТЭЦ-1 12" xfId="521" xr:uid="{00000000-0005-0000-0000-0000410B0000}"/>
    <cellStyle name="_расшифровки-форма-год ТЭЦ-1 12 2" xfId="4459" xr:uid="{00000000-0005-0000-0000-0000420B0000}"/>
    <cellStyle name="_расшифровки-форма-год ТЭЦ-1 12 2" xfId="4460" xr:uid="{00000000-0005-0000-0000-0000430B0000}"/>
    <cellStyle name="_расшифровки-форма-год ТЭЦ-1 12 3" xfId="7360" xr:uid="{00000000-0005-0000-0000-0000440B0000}"/>
    <cellStyle name="_расшифровки-форма-год ТЭЦ-1 12 3" xfId="7359" xr:uid="{00000000-0005-0000-0000-0000450B0000}"/>
    <cellStyle name="_расшифровки-форма-год ТЭЦ-1 13" xfId="4453" xr:uid="{00000000-0005-0000-0000-0000460B0000}"/>
    <cellStyle name="_расшифровки-форма-год ТЭЦ-1 13" xfId="4454" xr:uid="{00000000-0005-0000-0000-0000470B0000}"/>
    <cellStyle name="_расшифровки-форма-год ТЭЦ-1 14" xfId="5520" xr:uid="{00000000-0005-0000-0000-0000480B0000}"/>
    <cellStyle name="_расшифровки-форма-год ТЭЦ-1 14" xfId="7365" xr:uid="{00000000-0005-0000-0000-0000490B0000}"/>
    <cellStyle name="_расшифровки-форма-год ТЭЦ-1 2" xfId="522" xr:uid="{00000000-0005-0000-0000-00004A0B0000}"/>
    <cellStyle name="_расшифровки-форма-год ТЭЦ-1 2" xfId="523" xr:uid="{00000000-0005-0000-0000-00004B0B0000}"/>
    <cellStyle name="_расшифровки-форма-год ТЭЦ-1 2 2" xfId="4461" xr:uid="{00000000-0005-0000-0000-00004C0B0000}"/>
    <cellStyle name="_расшифровки-форма-год ТЭЦ-1 2 2" xfId="4462" xr:uid="{00000000-0005-0000-0000-00004D0B0000}"/>
    <cellStyle name="_расшифровки-форма-год ТЭЦ-1 2 3" xfId="7358" xr:uid="{00000000-0005-0000-0000-00004E0B0000}"/>
    <cellStyle name="_расшифровки-форма-год ТЭЦ-1 2 3" xfId="7357" xr:uid="{00000000-0005-0000-0000-00004F0B0000}"/>
    <cellStyle name="_расшифровки-форма-год ТЭЦ-1 3" xfId="524" xr:uid="{00000000-0005-0000-0000-0000500B0000}"/>
    <cellStyle name="_расшифровки-форма-год ТЭЦ-1 3" xfId="525" xr:uid="{00000000-0005-0000-0000-0000510B0000}"/>
    <cellStyle name="_расшифровки-форма-год ТЭЦ-1 3 2" xfId="4463" xr:uid="{00000000-0005-0000-0000-0000520B0000}"/>
    <cellStyle name="_расшифровки-форма-год ТЭЦ-1 3 2" xfId="4464" xr:uid="{00000000-0005-0000-0000-0000530B0000}"/>
    <cellStyle name="_расшифровки-форма-год ТЭЦ-1 3 3" xfId="7356" xr:uid="{00000000-0005-0000-0000-0000540B0000}"/>
    <cellStyle name="_расшифровки-форма-год ТЭЦ-1 3 3" xfId="7355" xr:uid="{00000000-0005-0000-0000-0000550B0000}"/>
    <cellStyle name="_расшифровки-форма-год ТЭЦ-1 4" xfId="526" xr:uid="{00000000-0005-0000-0000-0000560B0000}"/>
    <cellStyle name="_расшифровки-форма-год ТЭЦ-1 4" xfId="527" xr:uid="{00000000-0005-0000-0000-0000570B0000}"/>
    <cellStyle name="_расшифровки-форма-год ТЭЦ-1 4 2" xfId="4465" xr:uid="{00000000-0005-0000-0000-0000580B0000}"/>
    <cellStyle name="_расшифровки-форма-год ТЭЦ-1 4 2" xfId="4466" xr:uid="{00000000-0005-0000-0000-0000590B0000}"/>
    <cellStyle name="_расшифровки-форма-год ТЭЦ-1 4 3" xfId="7354" xr:uid="{00000000-0005-0000-0000-00005A0B0000}"/>
    <cellStyle name="_расшифровки-форма-год ТЭЦ-1 4 3" xfId="7353" xr:uid="{00000000-0005-0000-0000-00005B0B0000}"/>
    <cellStyle name="_расшифровки-форма-год ТЭЦ-1 5" xfId="528" xr:uid="{00000000-0005-0000-0000-00005C0B0000}"/>
    <cellStyle name="_расшифровки-форма-год ТЭЦ-1 5" xfId="529" xr:uid="{00000000-0005-0000-0000-00005D0B0000}"/>
    <cellStyle name="_расшифровки-форма-год ТЭЦ-1 5 2" xfId="4467" xr:uid="{00000000-0005-0000-0000-00005E0B0000}"/>
    <cellStyle name="_расшифровки-форма-год ТЭЦ-1 5 2" xfId="4468" xr:uid="{00000000-0005-0000-0000-00005F0B0000}"/>
    <cellStyle name="_расшифровки-форма-год ТЭЦ-1 5 3" xfId="7352" xr:uid="{00000000-0005-0000-0000-0000600B0000}"/>
    <cellStyle name="_расшифровки-форма-год ТЭЦ-1 5 3" xfId="7351" xr:uid="{00000000-0005-0000-0000-0000610B0000}"/>
    <cellStyle name="_расшифровки-форма-год ТЭЦ-1 6" xfId="530" xr:uid="{00000000-0005-0000-0000-0000620B0000}"/>
    <cellStyle name="_расшифровки-форма-год ТЭЦ-1 6" xfId="531" xr:uid="{00000000-0005-0000-0000-0000630B0000}"/>
    <cellStyle name="_расшифровки-форма-год ТЭЦ-1 6 2" xfId="4469" xr:uid="{00000000-0005-0000-0000-0000640B0000}"/>
    <cellStyle name="_расшифровки-форма-год ТЭЦ-1 6 2" xfId="4470" xr:uid="{00000000-0005-0000-0000-0000650B0000}"/>
    <cellStyle name="_расшифровки-форма-год ТЭЦ-1 6 3" xfId="7350" xr:uid="{00000000-0005-0000-0000-0000660B0000}"/>
    <cellStyle name="_расшифровки-форма-год ТЭЦ-1 6 3" xfId="7349" xr:uid="{00000000-0005-0000-0000-0000670B0000}"/>
    <cellStyle name="_расшифровки-форма-год ТЭЦ-1 7" xfId="532" xr:uid="{00000000-0005-0000-0000-0000680B0000}"/>
    <cellStyle name="_расшифровки-форма-год ТЭЦ-1 7" xfId="533" xr:uid="{00000000-0005-0000-0000-0000690B0000}"/>
    <cellStyle name="_расшифровки-форма-год ТЭЦ-1 7 2" xfId="4471" xr:uid="{00000000-0005-0000-0000-00006A0B0000}"/>
    <cellStyle name="_расшифровки-форма-год ТЭЦ-1 7 2" xfId="4472" xr:uid="{00000000-0005-0000-0000-00006B0B0000}"/>
    <cellStyle name="_расшифровки-форма-год ТЭЦ-1 7 3" xfId="7348" xr:uid="{00000000-0005-0000-0000-00006C0B0000}"/>
    <cellStyle name="_расшифровки-форма-год ТЭЦ-1 7 3" xfId="7347" xr:uid="{00000000-0005-0000-0000-00006D0B0000}"/>
    <cellStyle name="_расшифровки-форма-год ТЭЦ-1 8" xfId="534" xr:uid="{00000000-0005-0000-0000-00006E0B0000}"/>
    <cellStyle name="_расшифровки-форма-год ТЭЦ-1 8" xfId="535" xr:uid="{00000000-0005-0000-0000-00006F0B0000}"/>
    <cellStyle name="_расшифровки-форма-год ТЭЦ-1 8 2" xfId="4473" xr:uid="{00000000-0005-0000-0000-0000700B0000}"/>
    <cellStyle name="_расшифровки-форма-год ТЭЦ-1 8 2" xfId="4474" xr:uid="{00000000-0005-0000-0000-0000710B0000}"/>
    <cellStyle name="_расшифровки-форма-год ТЭЦ-1 8 3" xfId="7346" xr:uid="{00000000-0005-0000-0000-0000720B0000}"/>
    <cellStyle name="_расшифровки-форма-год ТЭЦ-1 8 3" xfId="7345" xr:uid="{00000000-0005-0000-0000-0000730B0000}"/>
    <cellStyle name="_расшифровки-форма-год ТЭЦ-1 9" xfId="536" xr:uid="{00000000-0005-0000-0000-0000740B0000}"/>
    <cellStyle name="_расшифровки-форма-год ТЭЦ-1 9" xfId="537" xr:uid="{00000000-0005-0000-0000-0000750B0000}"/>
    <cellStyle name="_расшифровки-форма-год ТЭЦ-1 9 2" xfId="4475" xr:uid="{00000000-0005-0000-0000-0000760B0000}"/>
    <cellStyle name="_расшифровки-форма-год ТЭЦ-1 9 2" xfId="4476" xr:uid="{00000000-0005-0000-0000-0000770B0000}"/>
    <cellStyle name="_расшифровки-форма-год ТЭЦ-1 9 3" xfId="7344" xr:uid="{00000000-0005-0000-0000-0000780B0000}"/>
    <cellStyle name="_расшифровки-форма-год ТЭЦ-1 9 3" xfId="7343" xr:uid="{00000000-0005-0000-0000-0000790B0000}"/>
    <cellStyle name="_Ремонт" xfId="538" xr:uid="{00000000-0005-0000-0000-00007A0B0000}"/>
    <cellStyle name="_Ремонт" xfId="539" xr:uid="{00000000-0005-0000-0000-00007B0B0000}"/>
    <cellStyle name="_ремонт (1)" xfId="540" xr:uid="{00000000-0005-0000-0000-00007C0B0000}"/>
    <cellStyle name="_ремонт (1)" xfId="541" xr:uid="{00000000-0005-0000-0000-00007D0B0000}"/>
    <cellStyle name="_ремонт (1) 2" xfId="4479" xr:uid="{00000000-0005-0000-0000-00007E0B0000}"/>
    <cellStyle name="_ремонт (1) 2" xfId="4480" xr:uid="{00000000-0005-0000-0000-00007F0B0000}"/>
    <cellStyle name="_ремонт (1) 3" xfId="7340" xr:uid="{00000000-0005-0000-0000-0000800B0000}"/>
    <cellStyle name="_ремонт (1) 3" xfId="7339" xr:uid="{00000000-0005-0000-0000-0000810B0000}"/>
    <cellStyle name="_Ремонт 2" xfId="4477" xr:uid="{00000000-0005-0000-0000-0000820B0000}"/>
    <cellStyle name="_Ремонт 2" xfId="4478" xr:uid="{00000000-0005-0000-0000-0000830B0000}"/>
    <cellStyle name="_Ремонт 3" xfId="7342" xr:uid="{00000000-0005-0000-0000-0000840B0000}"/>
    <cellStyle name="_Ремонт 3" xfId="7341" xr:uid="{00000000-0005-0000-0000-0000850B0000}"/>
    <cellStyle name="_ремонт с бюдж" xfId="542" xr:uid="{00000000-0005-0000-0000-0000860B0000}"/>
    <cellStyle name="_ремонт с бюдж" xfId="543" xr:uid="{00000000-0005-0000-0000-0000870B0000}"/>
    <cellStyle name="_ремонт с бюдж 2" xfId="4481" xr:uid="{00000000-0005-0000-0000-0000880B0000}"/>
    <cellStyle name="_ремонт с бюдж 2" xfId="4482" xr:uid="{00000000-0005-0000-0000-0000890B0000}"/>
    <cellStyle name="_ремонт с бюдж 3" xfId="7338" xr:uid="{00000000-0005-0000-0000-00008A0B0000}"/>
    <cellStyle name="_ремонт с бюдж 3" xfId="7337" xr:uid="{00000000-0005-0000-0000-00008B0B0000}"/>
    <cellStyle name="_Ремонт_10 месяцев 2010 амортизация" xfId="544" xr:uid="{00000000-0005-0000-0000-00008C0B0000}"/>
    <cellStyle name="_Ремонт_10 месяцев 2010 амортизация" xfId="545" xr:uid="{00000000-0005-0000-0000-00008D0B0000}"/>
    <cellStyle name="_Ремонт_10 месяцев 2010 амортизация 2" xfId="4483" xr:uid="{00000000-0005-0000-0000-00008E0B0000}"/>
    <cellStyle name="_Ремонт_10 месяцев 2010 амортизация 2" xfId="4484" xr:uid="{00000000-0005-0000-0000-00008F0B0000}"/>
    <cellStyle name="_Ремонт_10 месяцев 2010 амортизация 3" xfId="7336" xr:uid="{00000000-0005-0000-0000-0000900B0000}"/>
    <cellStyle name="_Ремонт_10 месяцев 2010 амортизация 3" xfId="7335" xr:uid="{00000000-0005-0000-0000-0000910B0000}"/>
    <cellStyle name="_Ремонт_факт на 2009 под.воды- от 31.05.10" xfId="546" xr:uid="{00000000-0005-0000-0000-0000920B0000}"/>
    <cellStyle name="_Ремонт_факт на 2009 под.воды- от 31.05.10" xfId="547" xr:uid="{00000000-0005-0000-0000-0000930B0000}"/>
    <cellStyle name="_Ремонт_факт на 2009 под.воды- от 31.05.10 (1)" xfId="548" xr:uid="{00000000-0005-0000-0000-0000940B0000}"/>
    <cellStyle name="_Ремонт_факт на 2009 под.воды- от 31.05.10 (1)" xfId="549" xr:uid="{00000000-0005-0000-0000-0000950B0000}"/>
    <cellStyle name="_Ремонт_факт на 2009 под.воды- от 31.05.10 (1) 2" xfId="4487" xr:uid="{00000000-0005-0000-0000-0000960B0000}"/>
    <cellStyle name="_Ремонт_факт на 2009 под.воды- от 31.05.10 (1) 2" xfId="4488" xr:uid="{00000000-0005-0000-0000-0000970B0000}"/>
    <cellStyle name="_Ремонт_факт на 2009 под.воды- от 31.05.10 (1) 3" xfId="5517" xr:uid="{00000000-0005-0000-0000-0000980B0000}"/>
    <cellStyle name="_Ремонт_факт на 2009 под.воды- от 31.05.10 (1) 3" xfId="7522" xr:uid="{00000000-0005-0000-0000-0000990B0000}"/>
    <cellStyle name="_Ремонт_факт на 2009 под.воды- от 31.05.10 (2)" xfId="550" xr:uid="{00000000-0005-0000-0000-00009A0B0000}"/>
    <cellStyle name="_Ремонт_факт на 2009 под.воды- от 31.05.10 (2)" xfId="551" xr:uid="{00000000-0005-0000-0000-00009B0B0000}"/>
    <cellStyle name="_Ремонт_факт на 2009 под.воды- от 31.05.10 (2) 2" xfId="4489" xr:uid="{00000000-0005-0000-0000-00009C0B0000}"/>
    <cellStyle name="_Ремонт_факт на 2009 под.воды- от 31.05.10 (2) 2" xfId="4490" xr:uid="{00000000-0005-0000-0000-00009D0B0000}"/>
    <cellStyle name="_Ремонт_факт на 2009 под.воды- от 31.05.10 (2) 3" xfId="7334" xr:uid="{00000000-0005-0000-0000-00009E0B0000}"/>
    <cellStyle name="_Ремонт_факт на 2009 под.воды- от 31.05.10 (2) 3" xfId="7329" xr:uid="{00000000-0005-0000-0000-00009F0B0000}"/>
    <cellStyle name="_Ремонт_факт на 2009 под.воды- от 31.05.10 2" xfId="4485" xr:uid="{00000000-0005-0000-0000-0000A00B0000}"/>
    <cellStyle name="_Ремонт_факт на 2009 под.воды- от 31.05.10 2" xfId="4486" xr:uid="{00000000-0005-0000-0000-0000A10B0000}"/>
    <cellStyle name="_Ремонт_факт на 2009 под.воды- от 31.05.10 3" xfId="5519" xr:uid="{00000000-0005-0000-0000-0000A20B0000}"/>
    <cellStyle name="_Ремонт_факт на 2009 под.воды- от 31.05.10 3" xfId="5518" xr:uid="{00000000-0005-0000-0000-0000A30B0000}"/>
    <cellStyle name="_Ремонт_факт на 2009-2010 под.воды-10.06.10г" xfId="552" xr:uid="{00000000-0005-0000-0000-0000A40B0000}"/>
    <cellStyle name="_Ремонт_факт на 2009-2010 под.воды-10.06.10г" xfId="553" xr:uid="{00000000-0005-0000-0000-0000A50B0000}"/>
    <cellStyle name="_Ремонт_факт на 2009-2010 под.воды-10.06.10г 2" xfId="4491" xr:uid="{00000000-0005-0000-0000-0000A60B0000}"/>
    <cellStyle name="_Ремонт_факт на 2009-2010 под.воды-10.06.10г 2" xfId="4492" xr:uid="{00000000-0005-0000-0000-0000A70B0000}"/>
    <cellStyle name="_Ремонт_факт на 2009-2010 под.воды-10.06.10г 3" xfId="7141" xr:uid="{00000000-0005-0000-0000-0000A80B0000}"/>
    <cellStyle name="_Ремонт_факт на 2009-2010 под.воды-10.06.10г 3" xfId="7140" xr:uid="{00000000-0005-0000-0000-0000A90B0000}"/>
    <cellStyle name="_Ремонт_факт подпитка на 2010г." xfId="554" xr:uid="{00000000-0005-0000-0000-0000AA0B0000}"/>
    <cellStyle name="_Ремонт_факт подпитка на 2010г." xfId="555" xr:uid="{00000000-0005-0000-0000-0000AB0B0000}"/>
    <cellStyle name="_Ремонт_факт подпитка на 2010г. 2" xfId="4493" xr:uid="{00000000-0005-0000-0000-0000AC0B0000}"/>
    <cellStyle name="_Ремонт_факт подпитка на 2010г. 2" xfId="4494" xr:uid="{00000000-0005-0000-0000-0000AD0B0000}"/>
    <cellStyle name="_Ремонт_факт подпитка на 2010г. 3" xfId="7137" xr:uid="{00000000-0005-0000-0000-0000AE0B0000}"/>
    <cellStyle name="_Ремонт_факт подпитка на 2010г. 3" xfId="7126" xr:uid="{00000000-0005-0000-0000-0000AF0B0000}"/>
    <cellStyle name="_Ремонт_ХЦ подпитка за 9мес." xfId="556" xr:uid="{00000000-0005-0000-0000-0000B00B0000}"/>
    <cellStyle name="_Ремонт_ХЦ подпитка за 9мес." xfId="557" xr:uid="{00000000-0005-0000-0000-0000B10B0000}"/>
    <cellStyle name="_Ремонт_ХЦ подпитка за 9мес. 2" xfId="4495" xr:uid="{00000000-0005-0000-0000-0000B20B0000}"/>
    <cellStyle name="_Ремонт_ХЦ подпитка за 9мес. 2" xfId="4496" xr:uid="{00000000-0005-0000-0000-0000B30B0000}"/>
    <cellStyle name="_Ремонт_ХЦ подпитка за 9мес. 3" xfId="7122" xr:uid="{00000000-0005-0000-0000-0000B40B0000}"/>
    <cellStyle name="_Ремонт_ХЦ подпитка за 9мес. 3" xfId="7121" xr:uid="{00000000-0005-0000-0000-0000B50B0000}"/>
    <cellStyle name="_ст.01.05ТТЦ" xfId="558" xr:uid="{00000000-0005-0000-0000-0000B60B0000}"/>
    <cellStyle name="_ст.01.05ТТЦ" xfId="559" xr:uid="{00000000-0005-0000-0000-0000B70B0000}"/>
    <cellStyle name="_ст.01.05ТТЦ 2" xfId="4497" xr:uid="{00000000-0005-0000-0000-0000B80B0000}"/>
    <cellStyle name="_ст.01.05ТТЦ 2" xfId="4498" xr:uid="{00000000-0005-0000-0000-0000B90B0000}"/>
    <cellStyle name="_ст.01.05ТТЦ 3" xfId="5368" xr:uid="{00000000-0005-0000-0000-0000BA0B0000}"/>
    <cellStyle name="_ст.01.05ТТЦ 3" xfId="5358" xr:uid="{00000000-0005-0000-0000-0000BB0B0000}"/>
    <cellStyle name="_ст.01.05ТТЦ_Копия Копия РАСШИФРОВКИ ПОСЛЕДНИЙ ВАРИАН С БЮДЖЕТОМ пос верс" xfId="560" xr:uid="{00000000-0005-0000-0000-0000BC0B0000}"/>
    <cellStyle name="_ст.01.05ТТЦ_Копия Копия РАСШИФРОВКИ ПОСЛЕДНИЙ ВАРИАН С БЮДЖЕТОМ пос верс" xfId="561" xr:uid="{00000000-0005-0000-0000-0000BD0B0000}"/>
    <cellStyle name="_ст.01.05ТТЦ_Копия Копия РАСШИФРОВКИ ПОСЛЕДНИЙ ВАРИАН С БЮДЖЕТОМ пос верс 2" xfId="4499" xr:uid="{00000000-0005-0000-0000-0000BE0B0000}"/>
    <cellStyle name="_ст.01.05ТТЦ_Копия Копия РАСШИФРОВКИ ПОСЛЕДНИЙ ВАРИАН С БЮДЖЕТОМ пос верс 2" xfId="4500" xr:uid="{00000000-0005-0000-0000-0000BF0B0000}"/>
    <cellStyle name="_ст.01.05ТТЦ_Копия Копия РАСШИФРОВКИ ПОСЛЕДНИЙ ВАРИАН С БЮДЖЕТОМ пос верс 3" xfId="5357" xr:uid="{00000000-0005-0000-0000-0000C00B0000}"/>
    <cellStyle name="_ст.01.05ТТЦ_Копия Копия РАСШИФРОВКИ ПОСЛЕДНИЙ ВАРИАН С БЮДЖЕТОМ пос верс 3" xfId="5356" xr:uid="{00000000-0005-0000-0000-0000C10B0000}"/>
    <cellStyle name="_ст.01.05ТТЦ_ТЭЦ-1_БЮДЖЕТ 2011 от 20.07.10г" xfId="562" xr:uid="{00000000-0005-0000-0000-0000C20B0000}"/>
    <cellStyle name="_ст.01.05ТТЦ_ТЭЦ-1_БЮДЖЕТ 2011 от 20.07.10г" xfId="563" xr:uid="{00000000-0005-0000-0000-0000C30B0000}"/>
    <cellStyle name="_ст.01.05ТТЦ_ТЭЦ-1_БЮДЖЕТ 2011 от 20.07.10г 2" xfId="4501" xr:uid="{00000000-0005-0000-0000-0000C40B0000}"/>
    <cellStyle name="_ст.01.05ТТЦ_ТЭЦ-1_БЮДЖЕТ 2011 от 20.07.10г 2" xfId="4502" xr:uid="{00000000-0005-0000-0000-0000C50B0000}"/>
    <cellStyle name="_ст.01.05ТТЦ_ТЭЦ-1_БЮДЖЕТ 2011 от 20.07.10г 3" xfId="7110" xr:uid="{00000000-0005-0000-0000-0000C60B0000}"/>
    <cellStyle name="_ст.01.05ТТЦ_ТЭЦ-1_БЮДЖЕТ 2011 от 20.07.10г 3" xfId="5355" xr:uid="{00000000-0005-0000-0000-0000C70B0000}"/>
    <cellStyle name="_ст.06.10 вневед." xfId="564" xr:uid="{00000000-0005-0000-0000-0000C80B0000}"/>
    <cellStyle name="_ст.06.10 вневед." xfId="565" xr:uid="{00000000-0005-0000-0000-0000C90B0000}"/>
    <cellStyle name="_ст.06.10 вневед. 2" xfId="4503" xr:uid="{00000000-0005-0000-0000-0000CA0B0000}"/>
    <cellStyle name="_ст.06.10 вневед. 2" xfId="4504" xr:uid="{00000000-0005-0000-0000-0000CB0B0000}"/>
    <cellStyle name="_ст.06.10 вневед. 3" xfId="7109" xr:uid="{00000000-0005-0000-0000-0000CC0B0000}"/>
    <cellStyle name="_ст.06.10 вневед. 3" xfId="7107" xr:uid="{00000000-0005-0000-0000-0000CD0B0000}"/>
    <cellStyle name="_ст.06.10 вневед._Копия Копия РАСШИФРОВКИ ПОСЛЕДНИЙ ВАРИАН С БЮДЖЕТОМ пос верс" xfId="566" xr:uid="{00000000-0005-0000-0000-0000CE0B0000}"/>
    <cellStyle name="_ст.06.10 вневед._Копия Копия РАСШИФРОВКИ ПОСЛЕДНИЙ ВАРИАН С БЮДЖЕТОМ пос верс" xfId="567" xr:uid="{00000000-0005-0000-0000-0000CF0B0000}"/>
    <cellStyle name="_ст.06.10 вневед._Копия Копия РАСШИФРОВКИ ПОСЛЕДНИЙ ВАРИАН С БЮДЖЕТОМ пос верс 2" xfId="4505" xr:uid="{00000000-0005-0000-0000-0000D00B0000}"/>
    <cellStyle name="_ст.06.10 вневед._Копия Копия РАСШИФРОВКИ ПОСЛЕДНИЙ ВАРИАН С БЮДЖЕТОМ пос верс 2" xfId="4506" xr:uid="{00000000-0005-0000-0000-0000D10B0000}"/>
    <cellStyle name="_ст.06.10 вневед._Копия Копия РАСШИФРОВКИ ПОСЛЕДНИЙ ВАРИАН С БЮДЖЕТОМ пос верс 3" xfId="7106" xr:uid="{00000000-0005-0000-0000-0000D20B0000}"/>
    <cellStyle name="_ст.06.10 вневед._Копия Копия РАСШИФРОВКИ ПОСЛЕДНИЙ ВАРИАН С БЮДЖЕТОМ пос верс 3" xfId="7104" xr:uid="{00000000-0005-0000-0000-0000D30B0000}"/>
    <cellStyle name="_ст.06.10 вневед._ТЭЦ-1_БЮДЖЕТ 2011 от 20.07.10г" xfId="568" xr:uid="{00000000-0005-0000-0000-0000D40B0000}"/>
    <cellStyle name="_ст.06.10 вневед._ТЭЦ-1_БЮДЖЕТ 2011 от 20.07.10г" xfId="569" xr:uid="{00000000-0005-0000-0000-0000D50B0000}"/>
    <cellStyle name="_ст.06.10 вневед._ТЭЦ-1_БЮДЖЕТ 2011 от 20.07.10г 2" xfId="4507" xr:uid="{00000000-0005-0000-0000-0000D60B0000}"/>
    <cellStyle name="_ст.06.10 вневед._ТЭЦ-1_БЮДЖЕТ 2011 от 20.07.10г 2" xfId="4508" xr:uid="{00000000-0005-0000-0000-0000D70B0000}"/>
    <cellStyle name="_ст.06.10 вневед._ТЭЦ-1_БЮДЖЕТ 2011 от 20.07.10г 3" xfId="7103" xr:uid="{00000000-0005-0000-0000-0000D80B0000}"/>
    <cellStyle name="_ст.06.10 вневед._ТЭЦ-1_БЮДЖЕТ 2011 от 20.07.10г 3" xfId="7093" xr:uid="{00000000-0005-0000-0000-0000D90B0000}"/>
    <cellStyle name="_тепло" xfId="570" xr:uid="{00000000-0005-0000-0000-0000DA0B0000}"/>
    <cellStyle name="_тепло" xfId="571" xr:uid="{00000000-0005-0000-0000-0000DB0B0000}"/>
    <cellStyle name="_тепло 2" xfId="4509" xr:uid="{00000000-0005-0000-0000-0000DC0B0000}"/>
    <cellStyle name="_тепло 2" xfId="4510" xr:uid="{00000000-0005-0000-0000-0000DD0B0000}"/>
    <cellStyle name="_тепло 3" xfId="7092" xr:uid="{00000000-0005-0000-0000-0000DE0B0000}"/>
    <cellStyle name="_тепло 3" xfId="7090" xr:uid="{00000000-0005-0000-0000-0000DF0B0000}"/>
    <cellStyle name="_Топливо 2010" xfId="572" xr:uid="{00000000-0005-0000-0000-0000E00B0000}"/>
    <cellStyle name="_Топливо 2010" xfId="573" xr:uid="{00000000-0005-0000-0000-0000E10B0000}"/>
    <cellStyle name="_Топливо 2010 2" xfId="4511" xr:uid="{00000000-0005-0000-0000-0000E20B0000}"/>
    <cellStyle name="_Топливо 2010 2" xfId="4512" xr:uid="{00000000-0005-0000-0000-0000E30B0000}"/>
    <cellStyle name="_Топливо 2010 3" xfId="5339" xr:uid="{00000000-0005-0000-0000-0000E40B0000}"/>
    <cellStyle name="_Топливо 2010 3" xfId="7077" xr:uid="{00000000-0005-0000-0000-0000E50B0000}"/>
    <cellStyle name="_ТЭЦ-1подпитка 2010 для арем новая вода (1)" xfId="574" xr:uid="{00000000-0005-0000-0000-0000E60B0000}"/>
    <cellStyle name="_ТЭЦ-1подпитка 2010 для арем новая вода (1)" xfId="575" xr:uid="{00000000-0005-0000-0000-0000E70B0000}"/>
    <cellStyle name="_ТЭЦ-1подпитка 2010 для арем новая вода (1) 2" xfId="4513" xr:uid="{00000000-0005-0000-0000-0000E80B0000}"/>
    <cellStyle name="_ТЭЦ-1подпитка 2010 для арем новая вода (1) 2" xfId="4514" xr:uid="{00000000-0005-0000-0000-0000E90B0000}"/>
    <cellStyle name="_ТЭЦ-1подпитка 2010 для арем новая вода (1) 3" xfId="7076" xr:uid="{00000000-0005-0000-0000-0000EA0B0000}"/>
    <cellStyle name="_ТЭЦ-1подпитка 2010 для арем новая вода (1) 3" xfId="7074" xr:uid="{00000000-0005-0000-0000-0000EB0B0000}"/>
    <cellStyle name="_факт на 2009 под.воды- от 31.05.10" xfId="576" xr:uid="{00000000-0005-0000-0000-0000EC0B0000}"/>
    <cellStyle name="_факт на 2009 под.воды- от 31.05.10" xfId="577" xr:uid="{00000000-0005-0000-0000-0000ED0B0000}"/>
    <cellStyle name="_факт на 2009 под.воды- от 31.05.10 (1)" xfId="578" xr:uid="{00000000-0005-0000-0000-0000EE0B0000}"/>
    <cellStyle name="_факт на 2009 под.воды- от 31.05.10 (1)" xfId="579" xr:uid="{00000000-0005-0000-0000-0000EF0B0000}"/>
    <cellStyle name="_факт на 2009 под.воды- от 31.05.10 (1) 2" xfId="4517" xr:uid="{00000000-0005-0000-0000-0000F00B0000}"/>
    <cellStyle name="_факт на 2009 под.воды- от 31.05.10 (1) 2" xfId="4518" xr:uid="{00000000-0005-0000-0000-0000F10B0000}"/>
    <cellStyle name="_факт на 2009 под.воды- от 31.05.10 (1) 3" xfId="5322" xr:uid="{00000000-0005-0000-0000-0000F20B0000}"/>
    <cellStyle name="_факт на 2009 под.воды- от 31.05.10 (1) 3" xfId="5317" xr:uid="{00000000-0005-0000-0000-0000F30B0000}"/>
    <cellStyle name="_факт на 2009 под.воды- от 31.05.10 (2)" xfId="580" xr:uid="{00000000-0005-0000-0000-0000F40B0000}"/>
    <cellStyle name="_факт на 2009 под.воды- от 31.05.10 (2)" xfId="581" xr:uid="{00000000-0005-0000-0000-0000F50B0000}"/>
    <cellStyle name="_факт на 2009 под.воды- от 31.05.10 (2) 2" xfId="4519" xr:uid="{00000000-0005-0000-0000-0000F60B0000}"/>
    <cellStyle name="_факт на 2009 под.воды- от 31.05.10 (2) 2" xfId="4520" xr:uid="{00000000-0005-0000-0000-0000F70B0000}"/>
    <cellStyle name="_факт на 2009 под.воды- от 31.05.10 (2) 3" xfId="7062" xr:uid="{00000000-0005-0000-0000-0000F80B0000}"/>
    <cellStyle name="_факт на 2009 под.воды- от 31.05.10 (2) 3" xfId="5313" xr:uid="{00000000-0005-0000-0000-0000F90B0000}"/>
    <cellStyle name="_факт на 2009 под.воды- от 31.05.10 2" xfId="4515" xr:uid="{00000000-0005-0000-0000-0000FA0B0000}"/>
    <cellStyle name="_факт на 2009 под.воды- от 31.05.10 2" xfId="4516" xr:uid="{00000000-0005-0000-0000-0000FB0B0000}"/>
    <cellStyle name="_факт на 2009 под.воды- от 31.05.10 3" xfId="7073" xr:uid="{00000000-0005-0000-0000-0000FC0B0000}"/>
    <cellStyle name="_факт на 2009 под.воды- от 31.05.10 3" xfId="5323" xr:uid="{00000000-0005-0000-0000-0000FD0B0000}"/>
    <cellStyle name="_факт на 2009 под.воды-от 25.05.10 (1)" xfId="582" xr:uid="{00000000-0005-0000-0000-0000FE0B0000}"/>
    <cellStyle name="_факт на 2009 под.воды-от 25.05.10 (1)" xfId="583" xr:uid="{00000000-0005-0000-0000-0000FF0B0000}"/>
    <cellStyle name="_факт на 2009 под.воды-от 25.05.10 (1) 2" xfId="4521" xr:uid="{00000000-0005-0000-0000-0000000C0000}"/>
    <cellStyle name="_факт на 2009 под.воды-от 25.05.10 (1) 2" xfId="4522" xr:uid="{00000000-0005-0000-0000-0000010C0000}"/>
    <cellStyle name="_факт на 2009 под.воды-от 25.05.10 (1) 3" xfId="5312" xr:uid="{00000000-0005-0000-0000-0000020C0000}"/>
    <cellStyle name="_факт на 2009 под.воды-от 25.05.10 (1) 3" xfId="7061" xr:uid="{00000000-0005-0000-0000-0000030C0000}"/>
    <cellStyle name="_факт на 2009 под.воды-от 25.05.10 (1)_10 месяцев 2010 амортизация" xfId="584" xr:uid="{00000000-0005-0000-0000-0000040C0000}"/>
    <cellStyle name="_факт на 2009 под.воды-от 25.05.10 (1)_10 месяцев 2010 амортизация" xfId="585" xr:uid="{00000000-0005-0000-0000-0000050C0000}"/>
    <cellStyle name="_факт на 2009 под.воды-от 25.05.10 (1)_10 месяцев 2010 амортизация 2" xfId="4523" xr:uid="{00000000-0005-0000-0000-0000060C0000}"/>
    <cellStyle name="_факт на 2009 под.воды-от 25.05.10 (1)_10 месяцев 2010 амортизация 2" xfId="4524" xr:uid="{00000000-0005-0000-0000-0000070C0000}"/>
    <cellStyle name="_факт на 2009 под.воды-от 25.05.10 (1)_10 месяцев 2010 амортизация 3" xfId="5311" xr:uid="{00000000-0005-0000-0000-0000080C0000}"/>
    <cellStyle name="_факт на 2009 под.воды-от 25.05.10 (1)_10 месяцев 2010 амортизация 3" xfId="5310" xr:uid="{00000000-0005-0000-0000-0000090C0000}"/>
    <cellStyle name="_факт на 2009 под.воды-от 25.05.10 (1)_факт на 2009 под.воды- от 31.05.10" xfId="586" xr:uid="{00000000-0005-0000-0000-00000A0C0000}"/>
    <cellStyle name="_факт на 2009 под.воды-от 25.05.10 (1)_факт на 2009 под.воды- от 31.05.10" xfId="587" xr:uid="{00000000-0005-0000-0000-00000B0C0000}"/>
    <cellStyle name="_факт на 2009 под.воды-от 25.05.10 (1)_факт на 2009 под.воды- от 31.05.10 (1)" xfId="588" xr:uid="{00000000-0005-0000-0000-00000C0C0000}"/>
    <cellStyle name="_факт на 2009 под.воды-от 25.05.10 (1)_факт на 2009 под.воды- от 31.05.10 (1)" xfId="589" xr:uid="{00000000-0005-0000-0000-00000D0C0000}"/>
    <cellStyle name="_факт на 2009 под.воды-от 25.05.10 (1)_факт на 2009 под.воды- от 31.05.10 (1) 2" xfId="4527" xr:uid="{00000000-0005-0000-0000-00000E0C0000}"/>
    <cellStyle name="_факт на 2009 под.воды-от 25.05.10 (1)_факт на 2009 под.воды- от 31.05.10 (1) 2" xfId="4528" xr:uid="{00000000-0005-0000-0000-00000F0C0000}"/>
    <cellStyle name="_факт на 2009 под.воды-от 25.05.10 (1)_факт на 2009 под.воды- от 31.05.10 (1) 3" xfId="5307" xr:uid="{00000000-0005-0000-0000-0000100C0000}"/>
    <cellStyle name="_факт на 2009 под.воды-от 25.05.10 (1)_факт на 2009 под.воды- от 31.05.10 (1) 3" xfId="7060" xr:uid="{00000000-0005-0000-0000-0000110C0000}"/>
    <cellStyle name="_факт на 2009 под.воды-от 25.05.10 (1)_факт на 2009 под.воды- от 31.05.10 (2)" xfId="590" xr:uid="{00000000-0005-0000-0000-0000120C0000}"/>
    <cellStyle name="_факт на 2009 под.воды-от 25.05.10 (1)_факт на 2009 под.воды- от 31.05.10 (2)" xfId="591" xr:uid="{00000000-0005-0000-0000-0000130C0000}"/>
    <cellStyle name="_факт на 2009 под.воды-от 25.05.10 (1)_факт на 2009 под.воды- от 31.05.10 (2) 2" xfId="4529" xr:uid="{00000000-0005-0000-0000-0000140C0000}"/>
    <cellStyle name="_факт на 2009 под.воды-от 25.05.10 (1)_факт на 2009 под.воды- от 31.05.10 (2) 2" xfId="4530" xr:uid="{00000000-0005-0000-0000-0000150C0000}"/>
    <cellStyle name="_факт на 2009 под.воды-от 25.05.10 (1)_факт на 2009 под.воды- от 31.05.10 (2) 3" xfId="5303" xr:uid="{00000000-0005-0000-0000-0000160C0000}"/>
    <cellStyle name="_факт на 2009 под.воды-от 25.05.10 (1)_факт на 2009 под.воды- от 31.05.10 (2) 3" xfId="5301" xr:uid="{00000000-0005-0000-0000-0000170C0000}"/>
    <cellStyle name="_факт на 2009 под.воды-от 25.05.10 (1)_факт на 2009 под.воды- от 31.05.10 2" xfId="4525" xr:uid="{00000000-0005-0000-0000-0000180C0000}"/>
    <cellStyle name="_факт на 2009 под.воды-от 25.05.10 (1)_факт на 2009 под.воды- от 31.05.10 2" xfId="4526" xr:uid="{00000000-0005-0000-0000-0000190C0000}"/>
    <cellStyle name="_факт на 2009 под.воды-от 25.05.10 (1)_факт на 2009 под.воды- от 31.05.10 3" xfId="5309" xr:uid="{00000000-0005-0000-0000-00001A0C0000}"/>
    <cellStyle name="_факт на 2009 под.воды-от 25.05.10 (1)_факт на 2009 под.воды- от 31.05.10 3" xfId="5308" xr:uid="{00000000-0005-0000-0000-00001B0C0000}"/>
    <cellStyle name="_факт на 2009 под.воды-от 25.05.10 (1)_факт на 2009-2010 под.воды-10.06.10г" xfId="592" xr:uid="{00000000-0005-0000-0000-00001C0C0000}"/>
    <cellStyle name="_факт на 2009 под.воды-от 25.05.10 (1)_факт на 2009-2010 под.воды-10.06.10г" xfId="593" xr:uid="{00000000-0005-0000-0000-00001D0C0000}"/>
    <cellStyle name="_факт на 2009 под.воды-от 25.05.10 (1)_факт на 2009-2010 под.воды-10.06.10г 2" xfId="4531" xr:uid="{00000000-0005-0000-0000-00001E0C0000}"/>
    <cellStyle name="_факт на 2009 под.воды-от 25.05.10 (1)_факт на 2009-2010 под.воды-10.06.10г 2" xfId="4532" xr:uid="{00000000-0005-0000-0000-00001F0C0000}"/>
    <cellStyle name="_факт на 2009 под.воды-от 25.05.10 (1)_факт на 2009-2010 под.воды-10.06.10г 3" xfId="5300" xr:uid="{00000000-0005-0000-0000-0000200C0000}"/>
    <cellStyle name="_факт на 2009 под.воды-от 25.05.10 (1)_факт на 2009-2010 под.воды-10.06.10г 3" xfId="5298" xr:uid="{00000000-0005-0000-0000-0000210C0000}"/>
    <cellStyle name="_факт на 2009 под.воды-от 25.05.10 (1)_ХЦ подпитка за 9мес." xfId="594" xr:uid="{00000000-0005-0000-0000-0000220C0000}"/>
    <cellStyle name="_факт на 2009 под.воды-от 25.05.10 (1)_ХЦ подпитка за 9мес." xfId="595" xr:uid="{00000000-0005-0000-0000-0000230C0000}"/>
    <cellStyle name="_факт на 2009 под.воды-от 25.05.10 (1)_ХЦ подпитка за 9мес. 2" xfId="4533" xr:uid="{00000000-0005-0000-0000-0000240C0000}"/>
    <cellStyle name="_факт на 2009 под.воды-от 25.05.10 (1)_ХЦ подпитка за 9мес. 2" xfId="4534" xr:uid="{00000000-0005-0000-0000-0000250C0000}"/>
    <cellStyle name="_факт на 2009 под.воды-от 25.05.10 (1)_ХЦ подпитка за 9мес. 3" xfId="5296" xr:uid="{00000000-0005-0000-0000-0000260C0000}"/>
    <cellStyle name="_факт на 2009 под.воды-от 25.05.10 (1)_ХЦ подпитка за 9мес. 3" xfId="5295" xr:uid="{00000000-0005-0000-0000-0000270C0000}"/>
    <cellStyle name="_факт на 2009-2010 под.воды-10.06.10г" xfId="596" xr:uid="{00000000-0005-0000-0000-0000280C0000}"/>
    <cellStyle name="_факт на 2009-2010 под.воды-10.06.10г" xfId="597" xr:uid="{00000000-0005-0000-0000-0000290C0000}"/>
    <cellStyle name="_факт на 2009-2010 под.воды-10.06.10г 2" xfId="4535" xr:uid="{00000000-0005-0000-0000-00002A0C0000}"/>
    <cellStyle name="_факт на 2009-2010 под.воды-10.06.10г 2" xfId="4536" xr:uid="{00000000-0005-0000-0000-00002B0C0000}"/>
    <cellStyle name="_факт на 2009-2010 под.воды-10.06.10г 3" xfId="5293" xr:uid="{00000000-0005-0000-0000-00002C0C0000}"/>
    <cellStyle name="_факт на 2009-2010 под.воды-10.06.10г 3" xfId="5289" xr:uid="{00000000-0005-0000-0000-00002D0C0000}"/>
    <cellStyle name="_факт подпитка на 2010г." xfId="598" xr:uid="{00000000-0005-0000-0000-00002E0C0000}"/>
    <cellStyle name="_факт подпитка на 2010г." xfId="599" xr:uid="{00000000-0005-0000-0000-00002F0C0000}"/>
    <cellStyle name="_факт подпитка на 2010г. 2" xfId="4537" xr:uid="{00000000-0005-0000-0000-0000300C0000}"/>
    <cellStyle name="_факт подпитка на 2010г. 2" xfId="4538" xr:uid="{00000000-0005-0000-0000-0000310C0000}"/>
    <cellStyle name="_факт подпитка на 2010г. 3" xfId="5288" xr:uid="{00000000-0005-0000-0000-0000320C0000}"/>
    <cellStyle name="_факт подпитка на 2010г. 3" xfId="5287" xr:uid="{00000000-0005-0000-0000-0000330C0000}"/>
    <cellStyle name="_Форма бюджета 0106" xfId="600" xr:uid="{00000000-0005-0000-0000-0000340C0000}"/>
    <cellStyle name="_Форма бюджета 0106" xfId="601" xr:uid="{00000000-0005-0000-0000-0000350C0000}"/>
    <cellStyle name="_Форма бюджета 0106 10" xfId="602" xr:uid="{00000000-0005-0000-0000-0000360C0000}"/>
    <cellStyle name="_Форма бюджета 0106 10" xfId="603" xr:uid="{00000000-0005-0000-0000-0000370C0000}"/>
    <cellStyle name="_Форма бюджета 0106 10 2" xfId="4541" xr:uid="{00000000-0005-0000-0000-0000380C0000}"/>
    <cellStyle name="_Форма бюджета 0106 10 2" xfId="4542" xr:uid="{00000000-0005-0000-0000-0000390C0000}"/>
    <cellStyle name="_Форма бюджета 0106 10 3" xfId="5284" xr:uid="{00000000-0005-0000-0000-00003A0C0000}"/>
    <cellStyle name="_Форма бюджета 0106 10 3" xfId="5275" xr:uid="{00000000-0005-0000-0000-00003B0C0000}"/>
    <cellStyle name="_Форма бюджета 0106 11" xfId="604" xr:uid="{00000000-0005-0000-0000-00003C0C0000}"/>
    <cellStyle name="_Форма бюджета 0106 11" xfId="605" xr:uid="{00000000-0005-0000-0000-00003D0C0000}"/>
    <cellStyle name="_Форма бюджета 0106 11 2" xfId="4543" xr:uid="{00000000-0005-0000-0000-00003E0C0000}"/>
    <cellStyle name="_Форма бюджета 0106 11 2" xfId="4544" xr:uid="{00000000-0005-0000-0000-00003F0C0000}"/>
    <cellStyle name="_Форма бюджета 0106 11 3" xfId="5274" xr:uid="{00000000-0005-0000-0000-0000400C0000}"/>
    <cellStyle name="_Форма бюджета 0106 11 3" xfId="5272" xr:uid="{00000000-0005-0000-0000-0000410C0000}"/>
    <cellStyle name="_Форма бюджета 0106 12" xfId="606" xr:uid="{00000000-0005-0000-0000-0000420C0000}"/>
    <cellStyle name="_Форма бюджета 0106 12" xfId="607" xr:uid="{00000000-0005-0000-0000-0000430C0000}"/>
    <cellStyle name="_Форма бюджета 0106 12 2" xfId="4545" xr:uid="{00000000-0005-0000-0000-0000440C0000}"/>
    <cellStyle name="_Форма бюджета 0106 12 2" xfId="4546" xr:uid="{00000000-0005-0000-0000-0000450C0000}"/>
    <cellStyle name="_Форма бюджета 0106 12 3" xfId="5271" xr:uid="{00000000-0005-0000-0000-0000460C0000}"/>
    <cellStyle name="_Форма бюджета 0106 12 3" xfId="5270" xr:uid="{00000000-0005-0000-0000-0000470C0000}"/>
    <cellStyle name="_Форма бюджета 0106 13" xfId="2746" xr:uid="{00000000-0005-0000-0000-0000480C0000}"/>
    <cellStyle name="_Форма бюджета 0106 13" xfId="2747" xr:uid="{00000000-0005-0000-0000-0000490C0000}"/>
    <cellStyle name="_Форма бюджета 0106 13 2" xfId="6509" xr:uid="{00000000-0005-0000-0000-00004A0C0000}"/>
    <cellStyle name="_Форма бюджета 0106 13 2" xfId="6510" xr:uid="{00000000-0005-0000-0000-00004B0C0000}"/>
    <cellStyle name="_Форма бюджета 0106 13 3" xfId="7620" xr:uid="{00000000-0005-0000-0000-00004C0C0000}"/>
    <cellStyle name="_Форма бюджета 0106 13 3" xfId="7621" xr:uid="{00000000-0005-0000-0000-00004D0C0000}"/>
    <cellStyle name="_Форма бюджета 0106 14" xfId="4539" xr:uid="{00000000-0005-0000-0000-00004E0C0000}"/>
    <cellStyle name="_Форма бюджета 0106 14" xfId="4540" xr:uid="{00000000-0005-0000-0000-00004F0C0000}"/>
    <cellStyle name="_Форма бюджета 0106 15" xfId="5286" xr:uid="{00000000-0005-0000-0000-0000500C0000}"/>
    <cellStyle name="_Форма бюджета 0106 15" xfId="5285" xr:uid="{00000000-0005-0000-0000-0000510C0000}"/>
    <cellStyle name="_Форма бюджета 0106 2" xfId="608" xr:uid="{00000000-0005-0000-0000-0000520C0000}"/>
    <cellStyle name="_Форма бюджета 0106 2" xfId="609" xr:uid="{00000000-0005-0000-0000-0000530C0000}"/>
    <cellStyle name="_Форма бюджета 0106 2 2" xfId="4547" xr:uid="{00000000-0005-0000-0000-0000540C0000}"/>
    <cellStyle name="_Форма бюджета 0106 2 2" xfId="4548" xr:uid="{00000000-0005-0000-0000-0000550C0000}"/>
    <cellStyle name="_Форма бюджета 0106 2 3" xfId="5269" xr:uid="{00000000-0005-0000-0000-0000560C0000}"/>
    <cellStyle name="_Форма бюджета 0106 2 3" xfId="5268" xr:uid="{00000000-0005-0000-0000-0000570C0000}"/>
    <cellStyle name="_Форма бюджета 0106 3" xfId="610" xr:uid="{00000000-0005-0000-0000-0000580C0000}"/>
    <cellStyle name="_Форма бюджета 0106 3" xfId="611" xr:uid="{00000000-0005-0000-0000-0000590C0000}"/>
    <cellStyle name="_Форма бюджета 0106 3 2" xfId="4549" xr:uid="{00000000-0005-0000-0000-00005A0C0000}"/>
    <cellStyle name="_Форма бюджета 0106 3 2" xfId="4550" xr:uid="{00000000-0005-0000-0000-00005B0C0000}"/>
    <cellStyle name="_Форма бюджета 0106 3 3" xfId="5267" xr:uid="{00000000-0005-0000-0000-00005C0C0000}"/>
    <cellStyle name="_Форма бюджета 0106 3 3" xfId="5266" xr:uid="{00000000-0005-0000-0000-00005D0C0000}"/>
    <cellStyle name="_Форма бюджета 0106 4" xfId="612" xr:uid="{00000000-0005-0000-0000-00005E0C0000}"/>
    <cellStyle name="_Форма бюджета 0106 4" xfId="613" xr:uid="{00000000-0005-0000-0000-00005F0C0000}"/>
    <cellStyle name="_Форма бюджета 0106 4 2" xfId="4551" xr:uid="{00000000-0005-0000-0000-0000600C0000}"/>
    <cellStyle name="_Форма бюджета 0106 4 2" xfId="4552" xr:uid="{00000000-0005-0000-0000-0000610C0000}"/>
    <cellStyle name="_Форма бюджета 0106 4 3" xfId="5265" xr:uid="{00000000-0005-0000-0000-0000620C0000}"/>
    <cellStyle name="_Форма бюджета 0106 4 3" xfId="5264" xr:uid="{00000000-0005-0000-0000-0000630C0000}"/>
    <cellStyle name="_Форма бюджета 0106 5" xfId="614" xr:uid="{00000000-0005-0000-0000-0000640C0000}"/>
    <cellStyle name="_Форма бюджета 0106 5" xfId="615" xr:uid="{00000000-0005-0000-0000-0000650C0000}"/>
    <cellStyle name="_Форма бюджета 0106 5 2" xfId="4553" xr:uid="{00000000-0005-0000-0000-0000660C0000}"/>
    <cellStyle name="_Форма бюджета 0106 5 2" xfId="4554" xr:uid="{00000000-0005-0000-0000-0000670C0000}"/>
    <cellStyle name="_Форма бюджета 0106 5 3" xfId="5263" xr:uid="{00000000-0005-0000-0000-0000680C0000}"/>
    <cellStyle name="_Форма бюджета 0106 5 3" xfId="5262" xr:uid="{00000000-0005-0000-0000-0000690C0000}"/>
    <cellStyle name="_Форма бюджета 0106 6" xfId="616" xr:uid="{00000000-0005-0000-0000-00006A0C0000}"/>
    <cellStyle name="_Форма бюджета 0106 6" xfId="617" xr:uid="{00000000-0005-0000-0000-00006B0C0000}"/>
    <cellStyle name="_Форма бюджета 0106 6 2" xfId="4555" xr:uid="{00000000-0005-0000-0000-00006C0C0000}"/>
    <cellStyle name="_Форма бюджета 0106 6 2" xfId="4556" xr:uid="{00000000-0005-0000-0000-00006D0C0000}"/>
    <cellStyle name="_Форма бюджета 0106 6 3" xfId="5261" xr:uid="{00000000-0005-0000-0000-00006E0C0000}"/>
    <cellStyle name="_Форма бюджета 0106 6 3" xfId="5259" xr:uid="{00000000-0005-0000-0000-00006F0C0000}"/>
    <cellStyle name="_Форма бюджета 0106 7" xfId="618" xr:uid="{00000000-0005-0000-0000-0000700C0000}"/>
    <cellStyle name="_Форма бюджета 0106 7" xfId="619" xr:uid="{00000000-0005-0000-0000-0000710C0000}"/>
    <cellStyle name="_Форма бюджета 0106 7 2" xfId="4557" xr:uid="{00000000-0005-0000-0000-0000720C0000}"/>
    <cellStyle name="_Форма бюджета 0106 7 2" xfId="4558" xr:uid="{00000000-0005-0000-0000-0000730C0000}"/>
    <cellStyle name="_Форма бюджета 0106 7 3" xfId="5258" xr:uid="{00000000-0005-0000-0000-0000740C0000}"/>
    <cellStyle name="_Форма бюджета 0106 7 3" xfId="5257" xr:uid="{00000000-0005-0000-0000-0000750C0000}"/>
    <cellStyle name="_Форма бюджета 0106 8" xfId="620" xr:uid="{00000000-0005-0000-0000-0000760C0000}"/>
    <cellStyle name="_Форма бюджета 0106 8" xfId="621" xr:uid="{00000000-0005-0000-0000-0000770C0000}"/>
    <cellStyle name="_Форма бюджета 0106 8 2" xfId="4559" xr:uid="{00000000-0005-0000-0000-0000780C0000}"/>
    <cellStyle name="_Форма бюджета 0106 8 2" xfId="4560" xr:uid="{00000000-0005-0000-0000-0000790C0000}"/>
    <cellStyle name="_Форма бюджета 0106 8 3" xfId="5256" xr:uid="{00000000-0005-0000-0000-00007A0C0000}"/>
    <cellStyle name="_Форма бюджета 0106 8 3" xfId="5255" xr:uid="{00000000-0005-0000-0000-00007B0C0000}"/>
    <cellStyle name="_Форма бюджета 0106 9" xfId="622" xr:uid="{00000000-0005-0000-0000-00007C0C0000}"/>
    <cellStyle name="_Форма бюджета 0106 9" xfId="623" xr:uid="{00000000-0005-0000-0000-00007D0C0000}"/>
    <cellStyle name="_Форма бюджета 0106 9 2" xfId="4561" xr:uid="{00000000-0005-0000-0000-00007E0C0000}"/>
    <cellStyle name="_Форма бюджета 0106 9 2" xfId="4562" xr:uid="{00000000-0005-0000-0000-00007F0C0000}"/>
    <cellStyle name="_Форма бюджета 0106 9 3" xfId="7007" xr:uid="{00000000-0005-0000-0000-0000800C0000}"/>
    <cellStyle name="_Форма бюджета 0106 9 3" xfId="5254" xr:uid="{00000000-0005-0000-0000-0000810C0000}"/>
    <cellStyle name="_Формы бюдж АО АлЭС_2010 для конс." xfId="624" xr:uid="{00000000-0005-0000-0000-0000820C0000}"/>
    <cellStyle name="_Формы бюдж АО АлЭС_2010 для конс." xfId="625" xr:uid="{00000000-0005-0000-0000-0000830C0000}"/>
    <cellStyle name="_Формы бюдж АО АлЭС_2010 для конс. 2" xfId="4563" xr:uid="{00000000-0005-0000-0000-0000840C0000}"/>
    <cellStyle name="_Формы бюдж АО АлЭС_2010 для конс. 2" xfId="4564" xr:uid="{00000000-0005-0000-0000-0000850C0000}"/>
    <cellStyle name="_Формы бюдж АО АлЭС_2010 для конс. 3" xfId="7006" xr:uid="{00000000-0005-0000-0000-0000860C0000}"/>
    <cellStyle name="_Формы бюдж АО АлЭС_2010 для конс. 3" xfId="7003" xr:uid="{00000000-0005-0000-0000-0000870C0000}"/>
    <cellStyle name="_Формы бюдж АО АлЭС_2010_01 09 09" xfId="626" xr:uid="{00000000-0005-0000-0000-0000880C0000}"/>
    <cellStyle name="_Формы бюдж АО АлЭС_2010_01 09 09" xfId="627" xr:uid="{00000000-0005-0000-0000-0000890C0000}"/>
    <cellStyle name="_Формы бюдж АО АлЭС_2010_01 09 09 2" xfId="2748" xr:uid="{00000000-0005-0000-0000-00008A0C0000}"/>
    <cellStyle name="_Формы бюдж АО АлЭС_2010_01 09 09 2" xfId="2749" xr:uid="{00000000-0005-0000-0000-00008B0C0000}"/>
    <cellStyle name="_Формы бюдж АО АлЭС_2010_01 09 09 2 2" xfId="6511" xr:uid="{00000000-0005-0000-0000-00008C0C0000}"/>
    <cellStyle name="_Формы бюдж АО АлЭС_2010_01 09 09 2 2" xfId="6512" xr:uid="{00000000-0005-0000-0000-00008D0C0000}"/>
    <cellStyle name="_Формы бюдж АО АлЭС_2010_01 09 09 2 3" xfId="7622" xr:uid="{00000000-0005-0000-0000-00008E0C0000}"/>
    <cellStyle name="_Формы бюдж АО АлЭС_2010_01 09 09 2 3" xfId="7623" xr:uid="{00000000-0005-0000-0000-00008F0C0000}"/>
    <cellStyle name="_Формы бюдж АО АлЭС_2010_01 09 09 3" xfId="4565" xr:uid="{00000000-0005-0000-0000-0000900C0000}"/>
    <cellStyle name="_Формы бюдж АО АлЭС_2010_01 09 09 3" xfId="4566" xr:uid="{00000000-0005-0000-0000-0000910C0000}"/>
    <cellStyle name="_Формы бюдж АО АлЭС_2010_01 09 09 4" xfId="5251" xr:uid="{00000000-0005-0000-0000-0000920C0000}"/>
    <cellStyle name="_Формы бюдж АО АлЭС_2010_01 09 09 4" xfId="7002" xr:uid="{00000000-0005-0000-0000-0000930C0000}"/>
    <cellStyle name="_Формы по корректир. бюдж. АО АлЭС_2010_02.02.10" xfId="628" xr:uid="{00000000-0005-0000-0000-0000940C0000}"/>
    <cellStyle name="_Формы по корректир. бюдж. АО АлЭС_2010_02.02.10" xfId="629" xr:uid="{00000000-0005-0000-0000-0000950C0000}"/>
    <cellStyle name="_Формы по корректир. бюдж. АО АлЭС_2010_02.02.10 2" xfId="2750" xr:uid="{00000000-0005-0000-0000-0000960C0000}"/>
    <cellStyle name="_Формы по корректир. бюдж. АО АлЭС_2010_02.02.10 2" xfId="2751" xr:uid="{00000000-0005-0000-0000-0000970C0000}"/>
    <cellStyle name="_Формы по корректир. бюдж. АО АлЭС_2010_02.02.10 2 2" xfId="6513" xr:uid="{00000000-0005-0000-0000-0000980C0000}"/>
    <cellStyle name="_Формы по корректир. бюдж. АО АлЭС_2010_02.02.10 2 2" xfId="6514" xr:uid="{00000000-0005-0000-0000-0000990C0000}"/>
    <cellStyle name="_Формы по корректир. бюдж. АО АлЭС_2010_02.02.10 2 3" xfId="7624" xr:uid="{00000000-0005-0000-0000-00009A0C0000}"/>
    <cellStyle name="_Формы по корректир. бюдж. АО АлЭС_2010_02.02.10 2 3" xfId="7625" xr:uid="{00000000-0005-0000-0000-00009B0C0000}"/>
    <cellStyle name="_Формы по корректир. бюдж. АО АлЭС_2010_02.02.10 3" xfId="4567" xr:uid="{00000000-0005-0000-0000-00009C0C0000}"/>
    <cellStyle name="_Формы по корректир. бюдж. АО АлЭС_2010_02.02.10 3" xfId="4568" xr:uid="{00000000-0005-0000-0000-00009D0C0000}"/>
    <cellStyle name="_Формы по корректир. бюдж. АО АлЭС_2010_02.02.10 4" xfId="7001" xr:uid="{00000000-0005-0000-0000-00009E0C0000}"/>
    <cellStyle name="_Формы по корректир. бюдж. АО АлЭС_2010_02.02.10 4" xfId="7000" xr:uid="{00000000-0005-0000-0000-00009F0C0000}"/>
    <cellStyle name="_Формы по корректир. бюдж. АО АлЭС_2010_last" xfId="630" xr:uid="{00000000-0005-0000-0000-0000A00C0000}"/>
    <cellStyle name="_Формы по корректир. бюдж. АО АлЭС_2010_last" xfId="631" xr:uid="{00000000-0005-0000-0000-0000A10C0000}"/>
    <cellStyle name="_Формы по корректир. бюдж. АО АлЭС_2010_last 2" xfId="2752" xr:uid="{00000000-0005-0000-0000-0000A20C0000}"/>
    <cellStyle name="_Формы по корректир. бюдж. АО АлЭС_2010_last 2" xfId="2753" xr:uid="{00000000-0005-0000-0000-0000A30C0000}"/>
    <cellStyle name="_Формы по корректир. бюдж. АО АлЭС_2010_last 2 2" xfId="6515" xr:uid="{00000000-0005-0000-0000-0000A40C0000}"/>
    <cellStyle name="_Формы по корректир. бюдж. АО АлЭС_2010_last 2 2" xfId="6516" xr:uid="{00000000-0005-0000-0000-0000A50C0000}"/>
    <cellStyle name="_Формы по корректир. бюдж. АО АлЭС_2010_last 2 3" xfId="7626" xr:uid="{00000000-0005-0000-0000-0000A60C0000}"/>
    <cellStyle name="_Формы по корректир. бюдж. АО АлЭС_2010_last 2 3" xfId="7627" xr:uid="{00000000-0005-0000-0000-0000A70C0000}"/>
    <cellStyle name="_Формы по корректир. бюдж. АО АлЭС_2010_last 3" xfId="4569" xr:uid="{00000000-0005-0000-0000-0000A80C0000}"/>
    <cellStyle name="_Формы по корректир. бюдж. АО АлЭС_2010_last 3" xfId="4570" xr:uid="{00000000-0005-0000-0000-0000A90C0000}"/>
    <cellStyle name="_Формы по корректир. бюдж. АО АлЭС_2010_last 4" xfId="5250" xr:uid="{00000000-0005-0000-0000-0000AA0C0000}"/>
    <cellStyle name="_Формы по корректир. бюдж. АО АлЭС_2010_last 4" xfId="5249" xr:uid="{00000000-0005-0000-0000-0000AB0C0000}"/>
    <cellStyle name="_ХЦ подпитка за 9мес." xfId="632" xr:uid="{00000000-0005-0000-0000-0000AC0C0000}"/>
    <cellStyle name="_ХЦ подпитка за 9мес." xfId="633" xr:uid="{00000000-0005-0000-0000-0000AD0C0000}"/>
    <cellStyle name="_ХЦ подпитка за 9мес. 2" xfId="4571" xr:uid="{00000000-0005-0000-0000-0000AE0C0000}"/>
    <cellStyle name="_ХЦ подпитка за 9мес. 2" xfId="4572" xr:uid="{00000000-0005-0000-0000-0000AF0C0000}"/>
    <cellStyle name="_ХЦ подпитка за 9мес. 3" xfId="6999" xr:uid="{00000000-0005-0000-0000-0000B00C0000}"/>
    <cellStyle name="_ХЦ подпитка за 9мес. 3" xfId="6998" xr:uid="{00000000-0005-0000-0000-0000B10C0000}"/>
    <cellStyle name="_Шаблон_2011" xfId="634" xr:uid="{00000000-0005-0000-0000-0000B20C0000}"/>
    <cellStyle name="_Шаблон_2011" xfId="635" xr:uid="{00000000-0005-0000-0000-0000B30C0000}"/>
    <cellStyle name="_Шаблон_2011 2" xfId="4573" xr:uid="{00000000-0005-0000-0000-0000B40C0000}"/>
    <cellStyle name="_Шаблон_2011 2" xfId="4574" xr:uid="{00000000-0005-0000-0000-0000B50C0000}"/>
    <cellStyle name="_Шаблон_2011 3" xfId="6997" xr:uid="{00000000-0005-0000-0000-0000B60C0000}"/>
    <cellStyle name="_Шаблон_2011 3" xfId="5248" xr:uid="{00000000-0005-0000-0000-0000B70C0000}"/>
    <cellStyle name="_эксп." xfId="636" xr:uid="{00000000-0005-0000-0000-0000B80C0000}"/>
    <cellStyle name="_эксп." xfId="637" xr:uid="{00000000-0005-0000-0000-0000B90C0000}"/>
    <cellStyle name="_эксп. 10" xfId="638" xr:uid="{00000000-0005-0000-0000-0000BA0C0000}"/>
    <cellStyle name="_эксп. 10" xfId="639" xr:uid="{00000000-0005-0000-0000-0000BB0C0000}"/>
    <cellStyle name="_эксп. 10 2" xfId="4577" xr:uid="{00000000-0005-0000-0000-0000BC0C0000}"/>
    <cellStyle name="_эксп. 10 2" xfId="4578" xr:uid="{00000000-0005-0000-0000-0000BD0C0000}"/>
    <cellStyle name="_эксп. 10 3" xfId="6995" xr:uid="{00000000-0005-0000-0000-0000BE0C0000}"/>
    <cellStyle name="_эксп. 10 3" xfId="6994" xr:uid="{00000000-0005-0000-0000-0000BF0C0000}"/>
    <cellStyle name="_эксп. 11" xfId="640" xr:uid="{00000000-0005-0000-0000-0000C00C0000}"/>
    <cellStyle name="_эксп. 11" xfId="641" xr:uid="{00000000-0005-0000-0000-0000C10C0000}"/>
    <cellStyle name="_эксп. 11 2" xfId="4579" xr:uid="{00000000-0005-0000-0000-0000C20C0000}"/>
    <cellStyle name="_эксп. 11 2" xfId="4580" xr:uid="{00000000-0005-0000-0000-0000C30C0000}"/>
    <cellStyle name="_эксп. 11 3" xfId="5246" xr:uid="{00000000-0005-0000-0000-0000C40C0000}"/>
    <cellStyle name="_эксп. 11 3" xfId="5245" xr:uid="{00000000-0005-0000-0000-0000C50C0000}"/>
    <cellStyle name="_эксп. 12" xfId="642" xr:uid="{00000000-0005-0000-0000-0000C60C0000}"/>
    <cellStyle name="_эксп. 12" xfId="643" xr:uid="{00000000-0005-0000-0000-0000C70C0000}"/>
    <cellStyle name="_эксп. 12 2" xfId="4581" xr:uid="{00000000-0005-0000-0000-0000C80C0000}"/>
    <cellStyle name="_эксп. 12 2" xfId="4582" xr:uid="{00000000-0005-0000-0000-0000C90C0000}"/>
    <cellStyle name="_эксп. 12 3" xfId="6993" xr:uid="{00000000-0005-0000-0000-0000CA0C0000}"/>
    <cellStyle name="_эксп. 12 3" xfId="6992" xr:uid="{00000000-0005-0000-0000-0000CB0C0000}"/>
    <cellStyle name="_эксп. 13" xfId="2754" xr:uid="{00000000-0005-0000-0000-0000CC0C0000}"/>
    <cellStyle name="_эксп. 13" xfId="2755" xr:uid="{00000000-0005-0000-0000-0000CD0C0000}"/>
    <cellStyle name="_эксп. 13 2" xfId="6517" xr:uid="{00000000-0005-0000-0000-0000CE0C0000}"/>
    <cellStyle name="_эксп. 13 2" xfId="6518" xr:uid="{00000000-0005-0000-0000-0000CF0C0000}"/>
    <cellStyle name="_эксп. 13 3" xfId="7628" xr:uid="{00000000-0005-0000-0000-0000D00C0000}"/>
    <cellStyle name="_эксп. 13 3" xfId="7629" xr:uid="{00000000-0005-0000-0000-0000D10C0000}"/>
    <cellStyle name="_эксп. 14" xfId="4575" xr:uid="{00000000-0005-0000-0000-0000D20C0000}"/>
    <cellStyle name="_эксп. 14" xfId="4576" xr:uid="{00000000-0005-0000-0000-0000D30C0000}"/>
    <cellStyle name="_эксп. 15" xfId="5247" xr:uid="{00000000-0005-0000-0000-0000D40C0000}"/>
    <cellStyle name="_эксп. 15" xfId="6996" xr:uid="{00000000-0005-0000-0000-0000D50C0000}"/>
    <cellStyle name="_эксп. 2" xfId="644" xr:uid="{00000000-0005-0000-0000-0000D60C0000}"/>
    <cellStyle name="_эксп. 2" xfId="645" xr:uid="{00000000-0005-0000-0000-0000D70C0000}"/>
    <cellStyle name="_эксп. 2 2" xfId="4583" xr:uid="{00000000-0005-0000-0000-0000D80C0000}"/>
    <cellStyle name="_эксп. 2 2" xfId="4584" xr:uid="{00000000-0005-0000-0000-0000D90C0000}"/>
    <cellStyle name="_эксп. 2 3" xfId="6991" xr:uid="{00000000-0005-0000-0000-0000DA0C0000}"/>
    <cellStyle name="_эксп. 2 3" xfId="5244" xr:uid="{00000000-0005-0000-0000-0000DB0C0000}"/>
    <cellStyle name="_эксп. 3" xfId="646" xr:uid="{00000000-0005-0000-0000-0000DC0C0000}"/>
    <cellStyle name="_эксп. 3" xfId="647" xr:uid="{00000000-0005-0000-0000-0000DD0C0000}"/>
    <cellStyle name="_эксп. 3 2" xfId="4585" xr:uid="{00000000-0005-0000-0000-0000DE0C0000}"/>
    <cellStyle name="_эксп. 3 2" xfId="4586" xr:uid="{00000000-0005-0000-0000-0000DF0C0000}"/>
    <cellStyle name="_эксп. 3 3" xfId="5243" xr:uid="{00000000-0005-0000-0000-0000E00C0000}"/>
    <cellStyle name="_эксп. 3 3" xfId="6990" xr:uid="{00000000-0005-0000-0000-0000E10C0000}"/>
    <cellStyle name="_эксп. 4" xfId="648" xr:uid="{00000000-0005-0000-0000-0000E20C0000}"/>
    <cellStyle name="_эксп. 4" xfId="649" xr:uid="{00000000-0005-0000-0000-0000E30C0000}"/>
    <cellStyle name="_эксп. 4 2" xfId="4587" xr:uid="{00000000-0005-0000-0000-0000E40C0000}"/>
    <cellStyle name="_эксп. 4 2" xfId="4588" xr:uid="{00000000-0005-0000-0000-0000E50C0000}"/>
    <cellStyle name="_эксп. 4 3" xfId="6989" xr:uid="{00000000-0005-0000-0000-0000E60C0000}"/>
    <cellStyle name="_эксп. 4 3" xfId="6988" xr:uid="{00000000-0005-0000-0000-0000E70C0000}"/>
    <cellStyle name="_эксп. 5" xfId="650" xr:uid="{00000000-0005-0000-0000-0000E80C0000}"/>
    <cellStyle name="_эксп. 5" xfId="651" xr:uid="{00000000-0005-0000-0000-0000E90C0000}"/>
    <cellStyle name="_эксп. 5 2" xfId="4589" xr:uid="{00000000-0005-0000-0000-0000EA0C0000}"/>
    <cellStyle name="_эксп. 5 2" xfId="4590" xr:uid="{00000000-0005-0000-0000-0000EB0C0000}"/>
    <cellStyle name="_эксп. 5 3" xfId="5242" xr:uid="{00000000-0005-0000-0000-0000EC0C0000}"/>
    <cellStyle name="_эксп. 5 3" xfId="5241" xr:uid="{00000000-0005-0000-0000-0000ED0C0000}"/>
    <cellStyle name="_эксп. 6" xfId="652" xr:uid="{00000000-0005-0000-0000-0000EE0C0000}"/>
    <cellStyle name="_эксп. 6" xfId="653" xr:uid="{00000000-0005-0000-0000-0000EF0C0000}"/>
    <cellStyle name="_эксп. 6 2" xfId="4591" xr:uid="{00000000-0005-0000-0000-0000F00C0000}"/>
    <cellStyle name="_эксп. 6 2" xfId="4592" xr:uid="{00000000-0005-0000-0000-0000F10C0000}"/>
    <cellStyle name="_эксп. 6 3" xfId="6987" xr:uid="{00000000-0005-0000-0000-0000F20C0000}"/>
    <cellStyle name="_эксп. 6 3" xfId="6986" xr:uid="{00000000-0005-0000-0000-0000F30C0000}"/>
    <cellStyle name="_эксп. 7" xfId="654" xr:uid="{00000000-0005-0000-0000-0000F40C0000}"/>
    <cellStyle name="_эксп. 7" xfId="655" xr:uid="{00000000-0005-0000-0000-0000F50C0000}"/>
    <cellStyle name="_эксп. 7 2" xfId="4593" xr:uid="{00000000-0005-0000-0000-0000F60C0000}"/>
    <cellStyle name="_эксп. 7 2" xfId="4594" xr:uid="{00000000-0005-0000-0000-0000F70C0000}"/>
    <cellStyle name="_эксп. 7 3" xfId="6985" xr:uid="{00000000-0005-0000-0000-0000F80C0000}"/>
    <cellStyle name="_эксп. 7 3" xfId="6984" xr:uid="{00000000-0005-0000-0000-0000F90C0000}"/>
    <cellStyle name="_эксп. 8" xfId="656" xr:uid="{00000000-0005-0000-0000-0000FA0C0000}"/>
    <cellStyle name="_эксп. 8" xfId="657" xr:uid="{00000000-0005-0000-0000-0000FB0C0000}"/>
    <cellStyle name="_эксп. 8 2" xfId="4595" xr:uid="{00000000-0005-0000-0000-0000FC0C0000}"/>
    <cellStyle name="_эксп. 8 2" xfId="4596" xr:uid="{00000000-0005-0000-0000-0000FD0C0000}"/>
    <cellStyle name="_эксп. 8 3" xfId="5240" xr:uid="{00000000-0005-0000-0000-0000FE0C0000}"/>
    <cellStyle name="_эксп. 8 3" xfId="5239" xr:uid="{00000000-0005-0000-0000-0000FF0C0000}"/>
    <cellStyle name="_эксп. 9" xfId="658" xr:uid="{00000000-0005-0000-0000-0000000D0000}"/>
    <cellStyle name="_эксп. 9" xfId="659" xr:uid="{00000000-0005-0000-0000-0000010D0000}"/>
    <cellStyle name="_эксп. 9 2" xfId="4597" xr:uid="{00000000-0005-0000-0000-0000020D0000}"/>
    <cellStyle name="_эксп. 9 2" xfId="4598" xr:uid="{00000000-0005-0000-0000-0000030D0000}"/>
    <cellStyle name="_эксп. 9 3" xfId="6983" xr:uid="{00000000-0005-0000-0000-0000040D0000}"/>
    <cellStyle name="_эксп. 9 3" xfId="6982" xr:uid="{00000000-0005-0000-0000-0000050D0000}"/>
    <cellStyle name="_эксп._06.10_Услуги по санобработке и вывозу мусора_2011" xfId="660" xr:uid="{00000000-0005-0000-0000-0000060D0000}"/>
    <cellStyle name="_эксп._06.10_Услуги по санобработке и вывозу мусора_2011" xfId="661" xr:uid="{00000000-0005-0000-0000-0000070D0000}"/>
    <cellStyle name="_эксп._06.10_Услуги по санобработке и вывозу мусора_2011 2" xfId="4599" xr:uid="{00000000-0005-0000-0000-0000080D0000}"/>
    <cellStyle name="_эксп._06.10_Услуги по санобработке и вывозу мусора_2011 2" xfId="4600" xr:uid="{00000000-0005-0000-0000-0000090D0000}"/>
    <cellStyle name="_эксп._06.10_Услуги по санобработке и вывозу мусора_2011 3" xfId="5238" xr:uid="{00000000-0005-0000-0000-00000A0D0000}"/>
    <cellStyle name="_эксп._06.10_Услуги по санобработке и вывозу мусора_2011 3" xfId="5237" xr:uid="{00000000-0005-0000-0000-00000B0D0000}"/>
    <cellStyle name="_яяяПомесячный баланс на 2010г(1.03.10) 4 762" xfId="662" xr:uid="{00000000-0005-0000-0000-00000C0D0000}"/>
    <cellStyle name="_яяяПомесячный баланс на 2010г(1.03.10) 4 762" xfId="663" xr:uid="{00000000-0005-0000-0000-00000D0D0000}"/>
    <cellStyle name="_яяяПомесячный баланс на 2010г(1.03.10) 4 762 2" xfId="664" xr:uid="{00000000-0005-0000-0000-00000E0D0000}"/>
    <cellStyle name="_яяяПомесячный баланс на 2010г(1.03.10) 4 762 2" xfId="665" xr:uid="{00000000-0005-0000-0000-00000F0D0000}"/>
    <cellStyle name="_яяяПомесячный баланс на 2010г(1.03.10) 4 762 2 2" xfId="2756" xr:uid="{00000000-0005-0000-0000-0000100D0000}"/>
    <cellStyle name="_яяяПомесячный баланс на 2010г(1.03.10) 4 762 2 2" xfId="2757" xr:uid="{00000000-0005-0000-0000-0000110D0000}"/>
    <cellStyle name="_яяяПомесячный баланс на 2010г(1.03.10) 4 762 2 2 2" xfId="6519" xr:uid="{00000000-0005-0000-0000-0000120D0000}"/>
    <cellStyle name="_яяяПомесячный баланс на 2010г(1.03.10) 4 762 2 2 2" xfId="6520" xr:uid="{00000000-0005-0000-0000-0000130D0000}"/>
    <cellStyle name="_яяяПомесячный баланс на 2010г(1.03.10) 4 762 2 2 3" xfId="7630" xr:uid="{00000000-0005-0000-0000-0000140D0000}"/>
    <cellStyle name="_яяяПомесячный баланс на 2010г(1.03.10) 4 762 2 2 3" xfId="7631" xr:uid="{00000000-0005-0000-0000-0000150D0000}"/>
    <cellStyle name="_яяяПомесячный баланс на 2010г(1.03.10) 4 762 2 3" xfId="2758" xr:uid="{00000000-0005-0000-0000-0000160D0000}"/>
    <cellStyle name="_яяяПомесячный баланс на 2010г(1.03.10) 4 762 2 3" xfId="2759" xr:uid="{00000000-0005-0000-0000-0000170D0000}"/>
    <cellStyle name="_яяяПомесячный баланс на 2010г(1.03.10) 4 762 2 3 2" xfId="6521" xr:uid="{00000000-0005-0000-0000-0000180D0000}"/>
    <cellStyle name="_яяяПомесячный баланс на 2010г(1.03.10) 4 762 2 3 2" xfId="6522" xr:uid="{00000000-0005-0000-0000-0000190D0000}"/>
    <cellStyle name="_яяяПомесячный баланс на 2010г(1.03.10) 4 762 2 3 3" xfId="7632" xr:uid="{00000000-0005-0000-0000-00001A0D0000}"/>
    <cellStyle name="_яяяПомесячный баланс на 2010г(1.03.10) 4 762 2 3 3" xfId="7633" xr:uid="{00000000-0005-0000-0000-00001B0D0000}"/>
    <cellStyle name="_яяяПомесячный баланс на 2010г(1.03.10) 4 762 2 4" xfId="2760" xr:uid="{00000000-0005-0000-0000-00001C0D0000}"/>
    <cellStyle name="_яяяПомесячный баланс на 2010г(1.03.10) 4 762 2 4" xfId="2761" xr:uid="{00000000-0005-0000-0000-00001D0D0000}"/>
    <cellStyle name="_яяяПомесячный баланс на 2010г(1.03.10) 4 762 2 4 2" xfId="6523" xr:uid="{00000000-0005-0000-0000-00001E0D0000}"/>
    <cellStyle name="_яяяПомесячный баланс на 2010г(1.03.10) 4 762 2 4 2" xfId="6524" xr:uid="{00000000-0005-0000-0000-00001F0D0000}"/>
    <cellStyle name="_яяяПомесячный баланс на 2010г(1.03.10) 4 762 2 4 3" xfId="7634" xr:uid="{00000000-0005-0000-0000-0000200D0000}"/>
    <cellStyle name="_яяяПомесячный баланс на 2010г(1.03.10) 4 762 2 4 3" xfId="7635" xr:uid="{00000000-0005-0000-0000-0000210D0000}"/>
    <cellStyle name="_яяяПомесячный баланс на 2010г(1.03.10) 4 762 2 5" xfId="2762" xr:uid="{00000000-0005-0000-0000-0000220D0000}"/>
    <cellStyle name="_яяяПомесячный баланс на 2010г(1.03.10) 4 762 2 5" xfId="2763" xr:uid="{00000000-0005-0000-0000-0000230D0000}"/>
    <cellStyle name="_яяяПомесячный баланс на 2010г(1.03.10) 4 762 2 5 2" xfId="6525" xr:uid="{00000000-0005-0000-0000-0000240D0000}"/>
    <cellStyle name="_яяяПомесячный баланс на 2010г(1.03.10) 4 762 2 5 2" xfId="6526" xr:uid="{00000000-0005-0000-0000-0000250D0000}"/>
    <cellStyle name="_яяяПомесячный баланс на 2010г(1.03.10) 4 762 2 5 3" xfId="7636" xr:uid="{00000000-0005-0000-0000-0000260D0000}"/>
    <cellStyle name="_яяяПомесячный баланс на 2010г(1.03.10) 4 762 2 5 3" xfId="7637" xr:uid="{00000000-0005-0000-0000-0000270D0000}"/>
    <cellStyle name="_яяяПомесячный баланс на 2010г(1.03.10) 4 762 2 6" xfId="4603" xr:uid="{00000000-0005-0000-0000-0000280D0000}"/>
    <cellStyle name="_яяяПомесячный баланс на 2010г(1.03.10) 4 762 2 6" xfId="4604" xr:uid="{00000000-0005-0000-0000-0000290D0000}"/>
    <cellStyle name="_яяяПомесячный баланс на 2010г(1.03.10) 4 762 2 7" xfId="6980" xr:uid="{00000000-0005-0000-0000-00002A0D0000}"/>
    <cellStyle name="_яяяПомесячный баланс на 2010г(1.03.10) 4 762 2 7" xfId="6979" xr:uid="{00000000-0005-0000-0000-00002B0D0000}"/>
    <cellStyle name="_яяяПомесячный баланс на 2010г(1.03.10) 4 762 3" xfId="2764" xr:uid="{00000000-0005-0000-0000-00002C0D0000}"/>
    <cellStyle name="_яяяПомесячный баланс на 2010г(1.03.10) 4 762 3" xfId="2765" xr:uid="{00000000-0005-0000-0000-00002D0D0000}"/>
    <cellStyle name="_яяяПомесячный баланс на 2010г(1.03.10) 4 762 3 2" xfId="6527" xr:uid="{00000000-0005-0000-0000-00002E0D0000}"/>
    <cellStyle name="_яяяПомесячный баланс на 2010г(1.03.10) 4 762 3 2" xfId="6528" xr:uid="{00000000-0005-0000-0000-00002F0D0000}"/>
    <cellStyle name="_яяяПомесячный баланс на 2010г(1.03.10) 4 762 3 3" xfId="7638" xr:uid="{00000000-0005-0000-0000-0000300D0000}"/>
    <cellStyle name="_яяяПомесячный баланс на 2010г(1.03.10) 4 762 3 3" xfId="7639" xr:uid="{00000000-0005-0000-0000-0000310D0000}"/>
    <cellStyle name="_яяяПомесячный баланс на 2010г(1.03.10) 4 762 4" xfId="4601" xr:uid="{00000000-0005-0000-0000-0000320D0000}"/>
    <cellStyle name="_яяяПомесячный баланс на 2010г(1.03.10) 4 762 4" xfId="4602" xr:uid="{00000000-0005-0000-0000-0000330D0000}"/>
    <cellStyle name="_яяяПомесячный баланс на 2010г(1.03.10) 4 762 5" xfId="6981" xr:uid="{00000000-0005-0000-0000-0000340D0000}"/>
    <cellStyle name="_яяяПомесячный баланс на 2010г(1.03.10) 4 762 5" xfId="5236" xr:uid="{00000000-0005-0000-0000-0000350D0000}"/>
    <cellStyle name="_яяяПомесячный баланс на 2010г(1.03.10) 4 762_Копия Копия РАСШИФРОВКИ ПОСЛЕДНИЙ ВАРИАН С БЮДЖЕТОМ пос верс" xfId="666" xr:uid="{00000000-0005-0000-0000-0000360D0000}"/>
    <cellStyle name="_яяяПомесячный баланс на 2010г(1.03.10) 4 762_Копия Копия РАСШИФРОВКИ ПОСЛЕДНИЙ ВАРИАН С БЮДЖЕТОМ пос верс" xfId="667" xr:uid="{00000000-0005-0000-0000-0000370D0000}"/>
    <cellStyle name="_яяяПомесячный баланс на 2010г(1.03.10) 4 762_Копия Копия РАСШИФРОВКИ ПОСЛЕДНИЙ ВАРИАН С БЮДЖЕТОМ пос верс 2" xfId="4605" xr:uid="{00000000-0005-0000-0000-0000380D0000}"/>
    <cellStyle name="_яяяПомесячный баланс на 2010г(1.03.10) 4 762_Копия Копия РАСШИФРОВКИ ПОСЛЕДНИЙ ВАРИАН С БЮДЖЕТОМ пос верс 2" xfId="4606" xr:uid="{00000000-0005-0000-0000-0000390D0000}"/>
    <cellStyle name="_яяяПомесячный баланс на 2010г(1.03.10) 4 762_Копия Копия РАСШИФРОВКИ ПОСЛЕДНИЙ ВАРИАН С БЮДЖЕТОМ пос верс 3" xfId="6978" xr:uid="{00000000-0005-0000-0000-00003A0D0000}"/>
    <cellStyle name="_яяяПомесячный баланс на 2010г(1.03.10) 4 762_Копия Копия РАСШИФРОВКИ ПОСЛЕДНИЙ ВАРИАН С БЮДЖЕТОМ пос верс 3" xfId="6977" xr:uid="{00000000-0005-0000-0000-00003B0D0000}"/>
    <cellStyle name="_яяяПомесячный баланс на 2010г(1.03.10) 4 762_ТЭЦ-1_БЮДЖЕТ 2011 от 20.07.10г" xfId="668" xr:uid="{00000000-0005-0000-0000-00003C0D0000}"/>
    <cellStyle name="_яяяПомесячный баланс на 2010г(1.03.10) 4 762_ТЭЦ-1_БЮДЖЕТ 2011 от 20.07.10г" xfId="669" xr:uid="{00000000-0005-0000-0000-00003D0D0000}"/>
    <cellStyle name="_яяяПомесячный баланс на 2010г(1.03.10) 4 762_ТЭЦ-1_БЮДЖЕТ 2011 от 20.07.10г 2" xfId="4607" xr:uid="{00000000-0005-0000-0000-00003E0D0000}"/>
    <cellStyle name="_яяяПомесячный баланс на 2010г(1.03.10) 4 762_ТЭЦ-1_БЮДЖЕТ 2011 от 20.07.10г 2" xfId="4608" xr:uid="{00000000-0005-0000-0000-00003F0D0000}"/>
    <cellStyle name="_яяяПомесячный баланс на 2010г(1.03.10) 4 762_ТЭЦ-1_БЮДЖЕТ 2011 от 20.07.10г 3" xfId="6976" xr:uid="{00000000-0005-0000-0000-0000400D0000}"/>
    <cellStyle name="_яяяПомесячный баланс на 2010г(1.03.10) 4 762_ТЭЦ-1_БЮДЖЕТ 2011 от 20.07.10г 3" xfId="6975" xr:uid="{00000000-0005-0000-0000-0000410D0000}"/>
    <cellStyle name="" xfId="670" xr:uid="{00000000-0005-0000-0000-0000420D0000}"/>
    <cellStyle name="" xfId="671" xr:uid="{00000000-0005-0000-0000-0000430D0000}"/>
    <cellStyle name=" 2" xfId="2766" xr:uid="{00000000-0005-0000-0000-0000440D0000}"/>
    <cellStyle name=" 2" xfId="2767" xr:uid="{00000000-0005-0000-0000-0000450D0000}"/>
    <cellStyle name=" 2 2" xfId="6529" xr:uid="{00000000-0005-0000-0000-0000460D0000}"/>
    <cellStyle name=" 2 2" xfId="6530" xr:uid="{00000000-0005-0000-0000-0000470D0000}"/>
    <cellStyle name=" 2 3" xfId="7640" xr:uid="{00000000-0005-0000-0000-0000480D0000}"/>
    <cellStyle name=" 2 3" xfId="7641" xr:uid="{00000000-0005-0000-0000-0000490D0000}"/>
    <cellStyle name=" 3" xfId="4609" xr:uid="{00000000-0005-0000-0000-00004A0D0000}"/>
    <cellStyle name=" 3" xfId="4610" xr:uid="{00000000-0005-0000-0000-00004B0D0000}"/>
    <cellStyle name=" 4" xfId="6974" xr:uid="{00000000-0005-0000-0000-00004C0D0000}"/>
    <cellStyle name=" 4" xfId="6973" xr:uid="{00000000-0005-0000-0000-00004D0D0000}"/>
    <cellStyle name="_06.09" xfId="672" xr:uid="{00000000-0005-0000-0000-00004E0D0000}"/>
    <cellStyle name="_06.09" xfId="673" xr:uid="{00000000-0005-0000-0000-00004F0D0000}"/>
    <cellStyle name="_06.09 2" xfId="4611" xr:uid="{00000000-0005-0000-0000-0000500D0000}"/>
    <cellStyle name="_06.09 2" xfId="4612" xr:uid="{00000000-0005-0000-0000-0000510D0000}"/>
    <cellStyle name="_06.09 3" xfId="6972" xr:uid="{00000000-0005-0000-0000-0000520D0000}"/>
    <cellStyle name="_06.09 3" xfId="6971" xr:uid="{00000000-0005-0000-0000-0000530D0000}"/>
    <cellStyle name="_10 месяцев 2010 амортизация" xfId="674" xr:uid="{00000000-0005-0000-0000-0000540D0000}"/>
    <cellStyle name="_10 месяцев 2010 амортизация" xfId="675" xr:uid="{00000000-0005-0000-0000-0000550D0000}"/>
    <cellStyle name="_10 месяцев 2010 амортизация 2" xfId="4613" xr:uid="{00000000-0005-0000-0000-0000560D0000}"/>
    <cellStyle name="_10 месяцев 2010 амортизация 2" xfId="4614" xr:uid="{00000000-0005-0000-0000-0000570D0000}"/>
    <cellStyle name="_10 месяцев 2010 амортизация 3" xfId="6970" xr:uid="{00000000-0005-0000-0000-0000580D0000}"/>
    <cellStyle name="_10 месяцев 2010 амортизация 3" xfId="5235" xr:uid="{00000000-0005-0000-0000-0000590D0000}"/>
    <cellStyle name="_3. Пакет на ежеквартальной основе" xfId="676" xr:uid="{00000000-0005-0000-0000-00005A0D0000}"/>
    <cellStyle name="_3. Пакет на ежеквартальной основе" xfId="677" xr:uid="{00000000-0005-0000-0000-00005B0D0000}"/>
    <cellStyle name="_3. Пакет на ежеквартальной основе 2" xfId="4615" xr:uid="{00000000-0005-0000-0000-00005C0D0000}"/>
    <cellStyle name="_3. Пакет на ежеквартальной основе 2" xfId="4616" xr:uid="{00000000-0005-0000-0000-00005D0D0000}"/>
    <cellStyle name="_3. Пакет на ежеквартальной основе 3" xfId="6969" xr:uid="{00000000-0005-0000-0000-00005E0D0000}"/>
    <cellStyle name="_3. Пакет на ежеквартальной основе 3" xfId="6968" xr:uid="{00000000-0005-0000-0000-00005F0D0000}"/>
    <cellStyle name="_Бюджет 2010" xfId="678" xr:uid="{00000000-0005-0000-0000-0000600D0000}"/>
    <cellStyle name="_Бюджет 2010" xfId="679" xr:uid="{00000000-0005-0000-0000-0000610D0000}"/>
    <cellStyle name="_Бюджет 2010 2" xfId="2768" xr:uid="{00000000-0005-0000-0000-0000620D0000}"/>
    <cellStyle name="_Бюджет 2010 2" xfId="2769" xr:uid="{00000000-0005-0000-0000-0000630D0000}"/>
    <cellStyle name="_Бюджет 2010 2 2" xfId="6531" xr:uid="{00000000-0005-0000-0000-0000640D0000}"/>
    <cellStyle name="_Бюджет 2010 2 2" xfId="6532" xr:uid="{00000000-0005-0000-0000-0000650D0000}"/>
    <cellStyle name="_Бюджет 2010 2 3" xfId="7642" xr:uid="{00000000-0005-0000-0000-0000660D0000}"/>
    <cellStyle name="_Бюджет 2010 2 3" xfId="7643" xr:uid="{00000000-0005-0000-0000-0000670D0000}"/>
    <cellStyle name="_Бюджет 2010 3" xfId="2770" xr:uid="{00000000-0005-0000-0000-0000680D0000}"/>
    <cellStyle name="_Бюджет 2010 3" xfId="2771" xr:uid="{00000000-0005-0000-0000-0000690D0000}"/>
    <cellStyle name="_Бюджет 2010 3 2" xfId="6533" xr:uid="{00000000-0005-0000-0000-00006A0D0000}"/>
    <cellStyle name="_Бюджет 2010 3 2" xfId="6534" xr:uid="{00000000-0005-0000-0000-00006B0D0000}"/>
    <cellStyle name="_Бюджет 2010 3 3" xfId="7644" xr:uid="{00000000-0005-0000-0000-00006C0D0000}"/>
    <cellStyle name="_Бюджет 2010 3 3" xfId="7645" xr:uid="{00000000-0005-0000-0000-00006D0D0000}"/>
    <cellStyle name="_Бюджет 2010 4" xfId="2772" xr:uid="{00000000-0005-0000-0000-00006E0D0000}"/>
    <cellStyle name="_Бюджет 2010 4" xfId="2773" xr:uid="{00000000-0005-0000-0000-00006F0D0000}"/>
    <cellStyle name="_Бюджет 2010 4 2" xfId="6535" xr:uid="{00000000-0005-0000-0000-0000700D0000}"/>
    <cellStyle name="_Бюджет 2010 4 2" xfId="6536" xr:uid="{00000000-0005-0000-0000-0000710D0000}"/>
    <cellStyle name="_Бюджет 2010 4 3" xfId="7646" xr:uid="{00000000-0005-0000-0000-0000720D0000}"/>
    <cellStyle name="_Бюджет 2010 4 3" xfId="7647" xr:uid="{00000000-0005-0000-0000-0000730D0000}"/>
    <cellStyle name="_Бюджет 2010 5" xfId="2774" xr:uid="{00000000-0005-0000-0000-0000740D0000}"/>
    <cellStyle name="_Бюджет 2010 5" xfId="2775" xr:uid="{00000000-0005-0000-0000-0000750D0000}"/>
    <cellStyle name="_Бюджет 2010 5 2" xfId="6537" xr:uid="{00000000-0005-0000-0000-0000760D0000}"/>
    <cellStyle name="_Бюджет 2010 5 2" xfId="6538" xr:uid="{00000000-0005-0000-0000-0000770D0000}"/>
    <cellStyle name="_Бюджет 2010 5 3" xfId="7648" xr:uid="{00000000-0005-0000-0000-0000780D0000}"/>
    <cellStyle name="_Бюджет 2010 5 3" xfId="7649" xr:uid="{00000000-0005-0000-0000-0000790D0000}"/>
    <cellStyle name="_Бюджет 2010 6" xfId="4617" xr:uid="{00000000-0005-0000-0000-00007A0D0000}"/>
    <cellStyle name="_Бюджет 2010 6" xfId="4618" xr:uid="{00000000-0005-0000-0000-00007B0D0000}"/>
    <cellStyle name="_Бюджет 2010 7" xfId="6967" xr:uid="{00000000-0005-0000-0000-00007C0D0000}"/>
    <cellStyle name="_Бюджет 2010 7" xfId="6966" xr:uid="{00000000-0005-0000-0000-00007D0D0000}"/>
    <cellStyle name="_Бюджет АО АлэС_2011_2015" xfId="680" xr:uid="{00000000-0005-0000-0000-00007E0D0000}"/>
    <cellStyle name="_Бюджет АО АлэС_2011_2015" xfId="681" xr:uid="{00000000-0005-0000-0000-00007F0D0000}"/>
    <cellStyle name="_Бюджет АО АлэС_2011_2015 2" xfId="2776" xr:uid="{00000000-0005-0000-0000-0000800D0000}"/>
    <cellStyle name="_Бюджет АО АлэС_2011_2015 2" xfId="2777" xr:uid="{00000000-0005-0000-0000-0000810D0000}"/>
    <cellStyle name="_Бюджет АО АлэС_2011_2015 2 2" xfId="6539" xr:uid="{00000000-0005-0000-0000-0000820D0000}"/>
    <cellStyle name="_Бюджет АО АлэС_2011_2015 2 2" xfId="6540" xr:uid="{00000000-0005-0000-0000-0000830D0000}"/>
    <cellStyle name="_Бюджет АО АлэС_2011_2015 2 3" xfId="7650" xr:uid="{00000000-0005-0000-0000-0000840D0000}"/>
    <cellStyle name="_Бюджет АО АлэС_2011_2015 2 3" xfId="7651" xr:uid="{00000000-0005-0000-0000-0000850D0000}"/>
    <cellStyle name="_Бюджет АО АлэС_2011_2015 3" xfId="4619" xr:uid="{00000000-0005-0000-0000-0000860D0000}"/>
    <cellStyle name="_Бюджет АО АлэС_2011_2015 3" xfId="4620" xr:uid="{00000000-0005-0000-0000-0000870D0000}"/>
    <cellStyle name="_Бюджет АО АлэС_2011_2015 4" xfId="6965" xr:uid="{00000000-0005-0000-0000-0000880D0000}"/>
    <cellStyle name="_Бюджет АО АлэС_2011_2015 4" xfId="6964" xr:uid="{00000000-0005-0000-0000-0000890D0000}"/>
    <cellStyle name="_бюджет на 2009 ТЭЦ-1." xfId="682" xr:uid="{00000000-0005-0000-0000-00008A0D0000}"/>
    <cellStyle name="_бюджет на 2009 ТЭЦ-1." xfId="683" xr:uid="{00000000-0005-0000-0000-00008B0D0000}"/>
    <cellStyle name="_бюджет на 2009 ТЭЦ-1. 10" xfId="684" xr:uid="{00000000-0005-0000-0000-00008C0D0000}"/>
    <cellStyle name="_бюджет на 2009 ТЭЦ-1. 10" xfId="685" xr:uid="{00000000-0005-0000-0000-00008D0D0000}"/>
    <cellStyle name="_бюджет на 2009 ТЭЦ-1. 10 2" xfId="4623" xr:uid="{00000000-0005-0000-0000-00008E0D0000}"/>
    <cellStyle name="_бюджет на 2009 ТЭЦ-1. 10 2" xfId="4624" xr:uid="{00000000-0005-0000-0000-00008F0D0000}"/>
    <cellStyle name="_бюджет на 2009 ТЭЦ-1. 10 3" xfId="6961" xr:uid="{00000000-0005-0000-0000-0000900D0000}"/>
    <cellStyle name="_бюджет на 2009 ТЭЦ-1. 10 3" xfId="6960" xr:uid="{00000000-0005-0000-0000-0000910D0000}"/>
    <cellStyle name="_бюджет на 2009 ТЭЦ-1. 11" xfId="686" xr:uid="{00000000-0005-0000-0000-0000920D0000}"/>
    <cellStyle name="_бюджет на 2009 ТЭЦ-1. 11" xfId="687" xr:uid="{00000000-0005-0000-0000-0000930D0000}"/>
    <cellStyle name="_бюджет на 2009 ТЭЦ-1. 11 2" xfId="4625" xr:uid="{00000000-0005-0000-0000-0000940D0000}"/>
    <cellStyle name="_бюджет на 2009 ТЭЦ-1. 11 2" xfId="4626" xr:uid="{00000000-0005-0000-0000-0000950D0000}"/>
    <cellStyle name="_бюджет на 2009 ТЭЦ-1. 11 3" xfId="5234" xr:uid="{00000000-0005-0000-0000-0000960D0000}"/>
    <cellStyle name="_бюджет на 2009 ТЭЦ-1. 11 3" xfId="6959" xr:uid="{00000000-0005-0000-0000-0000970D0000}"/>
    <cellStyle name="_бюджет на 2009 ТЭЦ-1. 12" xfId="688" xr:uid="{00000000-0005-0000-0000-0000980D0000}"/>
    <cellStyle name="_бюджет на 2009 ТЭЦ-1. 12" xfId="689" xr:uid="{00000000-0005-0000-0000-0000990D0000}"/>
    <cellStyle name="_бюджет на 2009 ТЭЦ-1. 12 2" xfId="4627" xr:uid="{00000000-0005-0000-0000-00009A0D0000}"/>
    <cellStyle name="_бюджет на 2009 ТЭЦ-1. 12 2" xfId="4628" xr:uid="{00000000-0005-0000-0000-00009B0D0000}"/>
    <cellStyle name="_бюджет на 2009 ТЭЦ-1. 12 3" xfId="5233" xr:uid="{00000000-0005-0000-0000-00009C0D0000}"/>
    <cellStyle name="_бюджет на 2009 ТЭЦ-1. 12 3" xfId="5232" xr:uid="{00000000-0005-0000-0000-00009D0D0000}"/>
    <cellStyle name="_бюджет на 2009 ТЭЦ-1. 13" xfId="2778" xr:uid="{00000000-0005-0000-0000-00009E0D0000}"/>
    <cellStyle name="_бюджет на 2009 ТЭЦ-1. 13" xfId="2779" xr:uid="{00000000-0005-0000-0000-00009F0D0000}"/>
    <cellStyle name="_бюджет на 2009 ТЭЦ-1. 13 2" xfId="6541" xr:uid="{00000000-0005-0000-0000-0000A00D0000}"/>
    <cellStyle name="_бюджет на 2009 ТЭЦ-1. 13 2" xfId="6542" xr:uid="{00000000-0005-0000-0000-0000A10D0000}"/>
    <cellStyle name="_бюджет на 2009 ТЭЦ-1. 13 3" xfId="7652" xr:uid="{00000000-0005-0000-0000-0000A20D0000}"/>
    <cellStyle name="_бюджет на 2009 ТЭЦ-1. 13 3" xfId="7653" xr:uid="{00000000-0005-0000-0000-0000A30D0000}"/>
    <cellStyle name="_бюджет на 2009 ТЭЦ-1. 14" xfId="4621" xr:uid="{00000000-0005-0000-0000-0000A40D0000}"/>
    <cellStyle name="_бюджет на 2009 ТЭЦ-1. 14" xfId="4622" xr:uid="{00000000-0005-0000-0000-0000A50D0000}"/>
    <cellStyle name="_бюджет на 2009 ТЭЦ-1. 15" xfId="6963" xr:uid="{00000000-0005-0000-0000-0000A60D0000}"/>
    <cellStyle name="_бюджет на 2009 ТЭЦ-1. 15" xfId="6962" xr:uid="{00000000-0005-0000-0000-0000A70D0000}"/>
    <cellStyle name="_бюджет на 2009 ТЭЦ-1. 2" xfId="690" xr:uid="{00000000-0005-0000-0000-0000A80D0000}"/>
    <cellStyle name="_бюджет на 2009 ТЭЦ-1. 2" xfId="691" xr:uid="{00000000-0005-0000-0000-0000A90D0000}"/>
    <cellStyle name="_бюджет на 2009 ТЭЦ-1. 2 2" xfId="4629" xr:uid="{00000000-0005-0000-0000-0000AA0D0000}"/>
    <cellStyle name="_бюджет на 2009 ТЭЦ-1. 2 2" xfId="4630" xr:uid="{00000000-0005-0000-0000-0000AB0D0000}"/>
    <cellStyle name="_бюджет на 2009 ТЭЦ-1. 2 3" xfId="6958" xr:uid="{00000000-0005-0000-0000-0000AC0D0000}"/>
    <cellStyle name="_бюджет на 2009 ТЭЦ-1. 2 3" xfId="5231" xr:uid="{00000000-0005-0000-0000-0000AD0D0000}"/>
    <cellStyle name="_бюджет на 2009 ТЭЦ-1. 3" xfId="692" xr:uid="{00000000-0005-0000-0000-0000AE0D0000}"/>
    <cellStyle name="_бюджет на 2009 ТЭЦ-1. 3" xfId="693" xr:uid="{00000000-0005-0000-0000-0000AF0D0000}"/>
    <cellStyle name="_бюджет на 2009 ТЭЦ-1. 3 2" xfId="4631" xr:uid="{00000000-0005-0000-0000-0000B00D0000}"/>
    <cellStyle name="_бюджет на 2009 ТЭЦ-1. 3 2" xfId="4632" xr:uid="{00000000-0005-0000-0000-0000B10D0000}"/>
    <cellStyle name="_бюджет на 2009 ТЭЦ-1. 3 3" xfId="5230" xr:uid="{00000000-0005-0000-0000-0000B20D0000}"/>
    <cellStyle name="_бюджет на 2009 ТЭЦ-1. 3 3" xfId="6957" xr:uid="{00000000-0005-0000-0000-0000B30D0000}"/>
    <cellStyle name="_бюджет на 2009 ТЭЦ-1. 4" xfId="694" xr:uid="{00000000-0005-0000-0000-0000B40D0000}"/>
    <cellStyle name="_бюджет на 2009 ТЭЦ-1. 4" xfId="695" xr:uid="{00000000-0005-0000-0000-0000B50D0000}"/>
    <cellStyle name="_бюджет на 2009 ТЭЦ-1. 4 2" xfId="4633" xr:uid="{00000000-0005-0000-0000-0000B60D0000}"/>
    <cellStyle name="_бюджет на 2009 ТЭЦ-1. 4 2" xfId="4634" xr:uid="{00000000-0005-0000-0000-0000B70D0000}"/>
    <cellStyle name="_бюджет на 2009 ТЭЦ-1. 4 3" xfId="5229" xr:uid="{00000000-0005-0000-0000-0000B80D0000}"/>
    <cellStyle name="_бюджет на 2009 ТЭЦ-1. 4 3" xfId="6956" xr:uid="{00000000-0005-0000-0000-0000B90D0000}"/>
    <cellStyle name="_бюджет на 2009 ТЭЦ-1. 5" xfId="696" xr:uid="{00000000-0005-0000-0000-0000BA0D0000}"/>
    <cellStyle name="_бюджет на 2009 ТЭЦ-1. 5" xfId="697" xr:uid="{00000000-0005-0000-0000-0000BB0D0000}"/>
    <cellStyle name="_бюджет на 2009 ТЭЦ-1. 5 2" xfId="4635" xr:uid="{00000000-0005-0000-0000-0000BC0D0000}"/>
    <cellStyle name="_бюджет на 2009 ТЭЦ-1. 5 2" xfId="4636" xr:uid="{00000000-0005-0000-0000-0000BD0D0000}"/>
    <cellStyle name="_бюджет на 2009 ТЭЦ-1. 5 3" xfId="6955" xr:uid="{00000000-0005-0000-0000-0000BE0D0000}"/>
    <cellStyle name="_бюджет на 2009 ТЭЦ-1. 5 3" xfId="6954" xr:uid="{00000000-0005-0000-0000-0000BF0D0000}"/>
    <cellStyle name="_бюджет на 2009 ТЭЦ-1. 6" xfId="698" xr:uid="{00000000-0005-0000-0000-0000C00D0000}"/>
    <cellStyle name="_бюджет на 2009 ТЭЦ-1. 6" xfId="699" xr:uid="{00000000-0005-0000-0000-0000C10D0000}"/>
    <cellStyle name="_бюджет на 2009 ТЭЦ-1. 6 2" xfId="4637" xr:uid="{00000000-0005-0000-0000-0000C20D0000}"/>
    <cellStyle name="_бюджет на 2009 ТЭЦ-1. 6 2" xfId="4638" xr:uid="{00000000-0005-0000-0000-0000C30D0000}"/>
    <cellStyle name="_бюджет на 2009 ТЭЦ-1. 6 3" xfId="5223" xr:uid="{00000000-0005-0000-0000-0000C40D0000}"/>
    <cellStyle name="_бюджет на 2009 ТЭЦ-1. 6 3" xfId="5222" xr:uid="{00000000-0005-0000-0000-0000C50D0000}"/>
    <cellStyle name="_бюджет на 2009 ТЭЦ-1. 7" xfId="700" xr:uid="{00000000-0005-0000-0000-0000C60D0000}"/>
    <cellStyle name="_бюджет на 2009 ТЭЦ-1. 7" xfId="701" xr:uid="{00000000-0005-0000-0000-0000C70D0000}"/>
    <cellStyle name="_бюджет на 2009 ТЭЦ-1. 7 2" xfId="4639" xr:uid="{00000000-0005-0000-0000-0000C80D0000}"/>
    <cellStyle name="_бюджет на 2009 ТЭЦ-1. 7 2" xfId="4640" xr:uid="{00000000-0005-0000-0000-0000C90D0000}"/>
    <cellStyle name="_бюджет на 2009 ТЭЦ-1. 7 3" xfId="6948" xr:uid="{00000000-0005-0000-0000-0000CA0D0000}"/>
    <cellStyle name="_бюджет на 2009 ТЭЦ-1. 7 3" xfId="6947" xr:uid="{00000000-0005-0000-0000-0000CB0D0000}"/>
    <cellStyle name="_бюджет на 2009 ТЭЦ-1. 8" xfId="702" xr:uid="{00000000-0005-0000-0000-0000CC0D0000}"/>
    <cellStyle name="_бюджет на 2009 ТЭЦ-1. 8" xfId="703" xr:uid="{00000000-0005-0000-0000-0000CD0D0000}"/>
    <cellStyle name="_бюджет на 2009 ТЭЦ-1. 8 2" xfId="4641" xr:uid="{00000000-0005-0000-0000-0000CE0D0000}"/>
    <cellStyle name="_бюджет на 2009 ТЭЦ-1. 8 2" xfId="4642" xr:uid="{00000000-0005-0000-0000-0000CF0D0000}"/>
    <cellStyle name="_бюджет на 2009 ТЭЦ-1. 8 3" xfId="5220" xr:uid="{00000000-0005-0000-0000-0000D00D0000}"/>
    <cellStyle name="_бюджет на 2009 ТЭЦ-1. 8 3" xfId="5219" xr:uid="{00000000-0005-0000-0000-0000D10D0000}"/>
    <cellStyle name="_бюджет на 2009 ТЭЦ-1. 9" xfId="704" xr:uid="{00000000-0005-0000-0000-0000D20D0000}"/>
    <cellStyle name="_бюджет на 2009 ТЭЦ-1. 9" xfId="705" xr:uid="{00000000-0005-0000-0000-0000D30D0000}"/>
    <cellStyle name="_бюджет на 2009 ТЭЦ-1. 9 2" xfId="4643" xr:uid="{00000000-0005-0000-0000-0000D40D0000}"/>
    <cellStyle name="_бюджет на 2009 ТЭЦ-1. 9 2" xfId="4644" xr:uid="{00000000-0005-0000-0000-0000D50D0000}"/>
    <cellStyle name="_бюджет на 2009 ТЭЦ-1. 9 3" xfId="6946" xr:uid="{00000000-0005-0000-0000-0000D60D0000}"/>
    <cellStyle name="_бюджет на 2009 ТЭЦ-1. 9 3" xfId="6945" xr:uid="{00000000-0005-0000-0000-0000D70D0000}"/>
    <cellStyle name="_бюджет на 2009 ТЭЦ-1._06.10_Услуги по санобработке и вывозу мусора_2011" xfId="706" xr:uid="{00000000-0005-0000-0000-0000D80D0000}"/>
    <cellStyle name="_бюджет на 2009 ТЭЦ-1._06.10_Услуги по санобработке и вывозу мусора_2011" xfId="707" xr:uid="{00000000-0005-0000-0000-0000D90D0000}"/>
    <cellStyle name="_бюджет на 2009 ТЭЦ-1._06.10_Услуги по санобработке и вывозу мусора_2011 2" xfId="4645" xr:uid="{00000000-0005-0000-0000-0000DA0D0000}"/>
    <cellStyle name="_бюджет на 2009 ТЭЦ-1._06.10_Услуги по санобработке и вывозу мусора_2011 2" xfId="4646" xr:uid="{00000000-0005-0000-0000-0000DB0D0000}"/>
    <cellStyle name="_бюджет на 2009 ТЭЦ-1._06.10_Услуги по санобработке и вывозу мусора_2011 3" xfId="6944" xr:uid="{00000000-0005-0000-0000-0000DC0D0000}"/>
    <cellStyle name="_бюджет на 2009 ТЭЦ-1._06.10_Услуги по санобработке и вывозу мусора_2011 3" xfId="5218" xr:uid="{00000000-0005-0000-0000-0000DD0D0000}"/>
    <cellStyle name="_бюджет на 2010 ТЭЦ-1." xfId="708" xr:uid="{00000000-0005-0000-0000-0000DE0D0000}"/>
    <cellStyle name="_бюджет на 2010 ТЭЦ-1." xfId="709" xr:uid="{00000000-0005-0000-0000-0000DF0D0000}"/>
    <cellStyle name="_бюджет на 2010 ТЭЦ-1. 10" xfId="710" xr:uid="{00000000-0005-0000-0000-0000E00D0000}"/>
    <cellStyle name="_бюджет на 2010 ТЭЦ-1. 10" xfId="711" xr:uid="{00000000-0005-0000-0000-0000E10D0000}"/>
    <cellStyle name="_бюджет на 2010 ТЭЦ-1. 10 2" xfId="4649" xr:uid="{00000000-0005-0000-0000-0000E20D0000}"/>
    <cellStyle name="_бюджет на 2010 ТЭЦ-1. 10 2" xfId="4650" xr:uid="{00000000-0005-0000-0000-0000E30D0000}"/>
    <cellStyle name="_бюджет на 2010 ТЭЦ-1. 10 3" xfId="6867" xr:uid="{00000000-0005-0000-0000-0000E40D0000}"/>
    <cellStyle name="_бюджет на 2010 ТЭЦ-1. 10 3" xfId="6866" xr:uid="{00000000-0005-0000-0000-0000E50D0000}"/>
    <cellStyle name="_бюджет на 2010 ТЭЦ-1. 11" xfId="712" xr:uid="{00000000-0005-0000-0000-0000E60D0000}"/>
    <cellStyle name="_бюджет на 2010 ТЭЦ-1. 11" xfId="713" xr:uid="{00000000-0005-0000-0000-0000E70D0000}"/>
    <cellStyle name="_бюджет на 2010 ТЭЦ-1. 11 2" xfId="4651" xr:uid="{00000000-0005-0000-0000-0000E80D0000}"/>
    <cellStyle name="_бюджет на 2010 ТЭЦ-1. 11 2" xfId="4652" xr:uid="{00000000-0005-0000-0000-0000E90D0000}"/>
    <cellStyle name="_бюджет на 2010 ТЭЦ-1. 11 3" xfId="5205" xr:uid="{00000000-0005-0000-0000-0000EA0D0000}"/>
    <cellStyle name="_бюджет на 2010 ТЭЦ-1. 11 3" xfId="6865" xr:uid="{00000000-0005-0000-0000-0000EB0D0000}"/>
    <cellStyle name="_бюджет на 2010 ТЭЦ-1. 12" xfId="714" xr:uid="{00000000-0005-0000-0000-0000EC0D0000}"/>
    <cellStyle name="_бюджет на 2010 ТЭЦ-1. 12" xfId="715" xr:uid="{00000000-0005-0000-0000-0000ED0D0000}"/>
    <cellStyle name="_бюджет на 2010 ТЭЦ-1. 12 2" xfId="4653" xr:uid="{00000000-0005-0000-0000-0000EE0D0000}"/>
    <cellStyle name="_бюджет на 2010 ТЭЦ-1. 12 2" xfId="4654" xr:uid="{00000000-0005-0000-0000-0000EF0D0000}"/>
    <cellStyle name="_бюджет на 2010 ТЭЦ-1. 12 3" xfId="6864" xr:uid="{00000000-0005-0000-0000-0000F00D0000}"/>
    <cellStyle name="_бюджет на 2010 ТЭЦ-1. 12 3" xfId="6863" xr:uid="{00000000-0005-0000-0000-0000F10D0000}"/>
    <cellStyle name="_бюджет на 2010 ТЭЦ-1. 13" xfId="2780" xr:uid="{00000000-0005-0000-0000-0000F20D0000}"/>
    <cellStyle name="_бюджет на 2010 ТЭЦ-1. 13" xfId="2781" xr:uid="{00000000-0005-0000-0000-0000F30D0000}"/>
    <cellStyle name="_бюджет на 2010 ТЭЦ-1. 13 2" xfId="6543" xr:uid="{00000000-0005-0000-0000-0000F40D0000}"/>
    <cellStyle name="_бюджет на 2010 ТЭЦ-1. 13 2" xfId="6544" xr:uid="{00000000-0005-0000-0000-0000F50D0000}"/>
    <cellStyle name="_бюджет на 2010 ТЭЦ-1. 13 3" xfId="7654" xr:uid="{00000000-0005-0000-0000-0000F60D0000}"/>
    <cellStyle name="_бюджет на 2010 ТЭЦ-1. 13 3" xfId="7655" xr:uid="{00000000-0005-0000-0000-0000F70D0000}"/>
    <cellStyle name="_бюджет на 2010 ТЭЦ-1. 14" xfId="4647" xr:uid="{00000000-0005-0000-0000-0000F80D0000}"/>
    <cellStyle name="_бюджет на 2010 ТЭЦ-1. 14" xfId="4648" xr:uid="{00000000-0005-0000-0000-0000F90D0000}"/>
    <cellStyle name="_бюджет на 2010 ТЭЦ-1. 15" xfId="6871" xr:uid="{00000000-0005-0000-0000-0000FA0D0000}"/>
    <cellStyle name="_бюджет на 2010 ТЭЦ-1. 15" xfId="5208" xr:uid="{00000000-0005-0000-0000-0000FB0D0000}"/>
    <cellStyle name="_бюджет на 2010 ТЭЦ-1. 2" xfId="716" xr:uid="{00000000-0005-0000-0000-0000FC0D0000}"/>
    <cellStyle name="_бюджет на 2010 ТЭЦ-1. 2" xfId="717" xr:uid="{00000000-0005-0000-0000-0000FD0D0000}"/>
    <cellStyle name="_бюджет на 2010 ТЭЦ-1. 2 2" xfId="4655" xr:uid="{00000000-0005-0000-0000-0000FE0D0000}"/>
    <cellStyle name="_бюджет на 2010 ТЭЦ-1. 2 2" xfId="4656" xr:uid="{00000000-0005-0000-0000-0000FF0D0000}"/>
    <cellStyle name="_бюджет на 2010 ТЭЦ-1. 2 3" xfId="6862" xr:uid="{00000000-0005-0000-0000-0000000E0000}"/>
    <cellStyle name="_бюджет на 2010 ТЭЦ-1. 2 3" xfId="6861" xr:uid="{00000000-0005-0000-0000-0000010E0000}"/>
    <cellStyle name="_бюджет на 2010 ТЭЦ-1. 3" xfId="718" xr:uid="{00000000-0005-0000-0000-0000020E0000}"/>
    <cellStyle name="_бюджет на 2010 ТЭЦ-1. 3" xfId="719" xr:uid="{00000000-0005-0000-0000-0000030E0000}"/>
    <cellStyle name="_бюджет на 2010 ТЭЦ-1. 3 2" xfId="4657" xr:uid="{00000000-0005-0000-0000-0000040E0000}"/>
    <cellStyle name="_бюджет на 2010 ТЭЦ-1. 3 2" xfId="4658" xr:uid="{00000000-0005-0000-0000-0000050E0000}"/>
    <cellStyle name="_бюджет на 2010 ТЭЦ-1. 3 3" xfId="6860" xr:uid="{00000000-0005-0000-0000-0000060E0000}"/>
    <cellStyle name="_бюджет на 2010 ТЭЦ-1. 3 3" xfId="6859" xr:uid="{00000000-0005-0000-0000-0000070E0000}"/>
    <cellStyle name="_бюджет на 2010 ТЭЦ-1. 4" xfId="720" xr:uid="{00000000-0005-0000-0000-0000080E0000}"/>
    <cellStyle name="_бюджет на 2010 ТЭЦ-1. 4" xfId="721" xr:uid="{00000000-0005-0000-0000-0000090E0000}"/>
    <cellStyle name="_бюджет на 2010 ТЭЦ-1. 4 2" xfId="4659" xr:uid="{00000000-0005-0000-0000-00000A0E0000}"/>
    <cellStyle name="_бюджет на 2010 ТЭЦ-1. 4 2" xfId="4660" xr:uid="{00000000-0005-0000-0000-00000B0E0000}"/>
    <cellStyle name="_бюджет на 2010 ТЭЦ-1. 4 3" xfId="6857" xr:uid="{00000000-0005-0000-0000-00000C0E0000}"/>
    <cellStyle name="_бюджет на 2010 ТЭЦ-1. 4 3" xfId="6856" xr:uid="{00000000-0005-0000-0000-00000D0E0000}"/>
    <cellStyle name="_бюджет на 2010 ТЭЦ-1. 5" xfId="722" xr:uid="{00000000-0005-0000-0000-00000E0E0000}"/>
    <cellStyle name="_бюджет на 2010 ТЭЦ-1. 5" xfId="723" xr:uid="{00000000-0005-0000-0000-00000F0E0000}"/>
    <cellStyle name="_бюджет на 2010 ТЭЦ-1. 5 2" xfId="4661" xr:uid="{00000000-0005-0000-0000-0000100E0000}"/>
    <cellStyle name="_бюджет на 2010 ТЭЦ-1. 5 2" xfId="4662" xr:uid="{00000000-0005-0000-0000-0000110E0000}"/>
    <cellStyle name="_бюджет на 2010 ТЭЦ-1. 5 3" xfId="6855" xr:uid="{00000000-0005-0000-0000-0000120E0000}"/>
    <cellStyle name="_бюджет на 2010 ТЭЦ-1. 5 3" xfId="5201" xr:uid="{00000000-0005-0000-0000-0000130E0000}"/>
    <cellStyle name="_бюджет на 2010 ТЭЦ-1. 6" xfId="724" xr:uid="{00000000-0005-0000-0000-0000140E0000}"/>
    <cellStyle name="_бюджет на 2010 ТЭЦ-1. 6" xfId="725" xr:uid="{00000000-0005-0000-0000-0000150E0000}"/>
    <cellStyle name="_бюджет на 2010 ТЭЦ-1. 6 2" xfId="4663" xr:uid="{00000000-0005-0000-0000-0000160E0000}"/>
    <cellStyle name="_бюджет на 2010 ТЭЦ-1. 6 2" xfId="4664" xr:uid="{00000000-0005-0000-0000-0000170E0000}"/>
    <cellStyle name="_бюджет на 2010 ТЭЦ-1. 6 3" xfId="5200" xr:uid="{00000000-0005-0000-0000-0000180E0000}"/>
    <cellStyle name="_бюджет на 2010 ТЭЦ-1. 6 3" xfId="6854" xr:uid="{00000000-0005-0000-0000-0000190E0000}"/>
    <cellStyle name="_бюджет на 2010 ТЭЦ-1. 7" xfId="726" xr:uid="{00000000-0005-0000-0000-00001A0E0000}"/>
    <cellStyle name="_бюджет на 2010 ТЭЦ-1. 7" xfId="727" xr:uid="{00000000-0005-0000-0000-00001B0E0000}"/>
    <cellStyle name="_бюджет на 2010 ТЭЦ-1. 7 2" xfId="4665" xr:uid="{00000000-0005-0000-0000-00001C0E0000}"/>
    <cellStyle name="_бюджет на 2010 ТЭЦ-1. 7 2" xfId="4666" xr:uid="{00000000-0005-0000-0000-00001D0E0000}"/>
    <cellStyle name="_бюджет на 2010 ТЭЦ-1. 7 3" xfId="6853" xr:uid="{00000000-0005-0000-0000-00001E0E0000}"/>
    <cellStyle name="_бюджет на 2010 ТЭЦ-1. 7 3" xfId="6852" xr:uid="{00000000-0005-0000-0000-00001F0E0000}"/>
    <cellStyle name="_бюджет на 2010 ТЭЦ-1. 8" xfId="728" xr:uid="{00000000-0005-0000-0000-0000200E0000}"/>
    <cellStyle name="_бюджет на 2010 ТЭЦ-1. 8" xfId="729" xr:uid="{00000000-0005-0000-0000-0000210E0000}"/>
    <cellStyle name="_бюджет на 2010 ТЭЦ-1. 8 2" xfId="4667" xr:uid="{00000000-0005-0000-0000-0000220E0000}"/>
    <cellStyle name="_бюджет на 2010 ТЭЦ-1. 8 2" xfId="4668" xr:uid="{00000000-0005-0000-0000-0000230E0000}"/>
    <cellStyle name="_бюджет на 2010 ТЭЦ-1. 8 3" xfId="5199" xr:uid="{00000000-0005-0000-0000-0000240E0000}"/>
    <cellStyle name="_бюджет на 2010 ТЭЦ-1. 8 3" xfId="5198" xr:uid="{00000000-0005-0000-0000-0000250E0000}"/>
    <cellStyle name="_бюджет на 2010 ТЭЦ-1. 9" xfId="730" xr:uid="{00000000-0005-0000-0000-0000260E0000}"/>
    <cellStyle name="_бюджет на 2010 ТЭЦ-1. 9" xfId="731" xr:uid="{00000000-0005-0000-0000-0000270E0000}"/>
    <cellStyle name="_бюджет на 2010 ТЭЦ-1. 9 2" xfId="4669" xr:uid="{00000000-0005-0000-0000-0000280E0000}"/>
    <cellStyle name="_бюджет на 2010 ТЭЦ-1. 9 2" xfId="4670" xr:uid="{00000000-0005-0000-0000-0000290E0000}"/>
    <cellStyle name="_бюджет на 2010 ТЭЦ-1. 9 3" xfId="6851" xr:uid="{00000000-0005-0000-0000-00002A0E0000}"/>
    <cellStyle name="_бюджет на 2010 ТЭЦ-1. 9 3" xfId="6850" xr:uid="{00000000-0005-0000-0000-00002B0E0000}"/>
    <cellStyle name="_бюджет на 2010 ТЭЦ-1._06.10_Услуги по санобработке и вывозу мусора_2011" xfId="732" xr:uid="{00000000-0005-0000-0000-00002C0E0000}"/>
    <cellStyle name="_бюджет на 2010 ТЭЦ-1._06.10_Услуги по санобработке и вывозу мусора_2011" xfId="733" xr:uid="{00000000-0005-0000-0000-00002D0E0000}"/>
    <cellStyle name="_бюджет на 2010 ТЭЦ-1._06.10_Услуги по санобработке и вывозу мусора_2011 2" xfId="4671" xr:uid="{00000000-0005-0000-0000-00002E0E0000}"/>
    <cellStyle name="_бюджет на 2010 ТЭЦ-1._06.10_Услуги по санобработке и вывозу мусора_2011 2" xfId="4672" xr:uid="{00000000-0005-0000-0000-00002F0E0000}"/>
    <cellStyle name="_бюджет на 2010 ТЭЦ-1._06.10_Услуги по санобработке и вывозу мусора_2011 3" xfId="6849" xr:uid="{00000000-0005-0000-0000-0000300E0000}"/>
    <cellStyle name="_бюджет на 2010 ТЭЦ-1._06.10_Услуги по санобработке и вывозу мусора_2011 3" xfId="5197" xr:uid="{00000000-0005-0000-0000-0000310E0000}"/>
    <cellStyle name="_Бюджет ТЭЦ-2 проект 2010г._Наташа восстановл." xfId="734" xr:uid="{00000000-0005-0000-0000-0000320E0000}"/>
    <cellStyle name="_Бюджет ТЭЦ-2 проект 2010г._Наташа восстановл." xfId="735" xr:uid="{00000000-0005-0000-0000-0000330E0000}"/>
    <cellStyle name="_Бюджет ТЭЦ-2 проект 2010г._Наташа восстановл. 2" xfId="4673" xr:uid="{00000000-0005-0000-0000-0000340E0000}"/>
    <cellStyle name="_Бюджет ТЭЦ-2 проект 2010г._Наташа восстановл. 2" xfId="4674" xr:uid="{00000000-0005-0000-0000-0000350E0000}"/>
    <cellStyle name="_Бюджет ТЭЦ-2 проект 2010г._Наташа восстановл. 3" xfId="5196" xr:uid="{00000000-0005-0000-0000-0000360E0000}"/>
    <cellStyle name="_Бюджет ТЭЦ-2 проект 2010г._Наташа восстановл. 3" xfId="6848" xr:uid="{00000000-0005-0000-0000-0000370E0000}"/>
    <cellStyle name="_Бюджет ТЭЦ-2 проект 2010г._Наташа восстановл._06.10_Услуги по санобработке и вывозу мусора_2011" xfId="736" xr:uid="{00000000-0005-0000-0000-0000380E0000}"/>
    <cellStyle name="_Бюджет ТЭЦ-2 проект 2010г._Наташа восстановл._06.10_Услуги по санобработке и вывозу мусора_2011" xfId="737" xr:uid="{00000000-0005-0000-0000-0000390E0000}"/>
    <cellStyle name="_Бюджет ТЭЦ-2 проект 2010г._Наташа восстановл._06.10_Услуги по санобработке и вывозу мусора_2011 2" xfId="4675" xr:uid="{00000000-0005-0000-0000-00003A0E0000}"/>
    <cellStyle name="_Бюджет ТЭЦ-2 проект 2010г._Наташа восстановл._06.10_Услуги по санобработке и вывозу мусора_2011 2" xfId="4676" xr:uid="{00000000-0005-0000-0000-00003B0E0000}"/>
    <cellStyle name="_Бюджет ТЭЦ-2 проект 2010г._Наташа восстановл._06.10_Услуги по санобработке и вывозу мусора_2011 3" xfId="6847" xr:uid="{00000000-0005-0000-0000-00003C0E0000}"/>
    <cellStyle name="_Бюджет ТЭЦ-2 проект 2010г._Наташа восстановл._06.10_Услуги по санобработке и вывозу мусора_2011 3" xfId="6846" xr:uid="{00000000-0005-0000-0000-00003D0E0000}"/>
    <cellStyle name="_Бюджет ТЭЦ-2 проект 2010г._Наташа восстановл._ТЭЦ-2 Командировочные 2011.г  23.07.2010г." xfId="738" xr:uid="{00000000-0005-0000-0000-00003E0E0000}"/>
    <cellStyle name="_Бюджет ТЭЦ-2 проект 2010г._Наташа восстановл._ТЭЦ-2 Командировочные 2011.г  23.07.2010г." xfId="739" xr:uid="{00000000-0005-0000-0000-00003F0E0000}"/>
    <cellStyle name="_Бюджет ТЭЦ-2 проект 2010г._Наташа восстановл._ТЭЦ-2 Командировочные 2011.г  23.07.2010г. 2" xfId="4677" xr:uid="{00000000-0005-0000-0000-0000400E0000}"/>
    <cellStyle name="_Бюджет ТЭЦ-2 проект 2010г._Наташа восстановл._ТЭЦ-2 Командировочные 2011.г  23.07.2010г. 2" xfId="4678" xr:uid="{00000000-0005-0000-0000-0000410E0000}"/>
    <cellStyle name="_Бюджет ТЭЦ-2 проект 2010г._Наташа восстановл._ТЭЦ-2 Командировочные 2011.г  23.07.2010г. 3" xfId="5195" xr:uid="{00000000-0005-0000-0000-0000420E0000}"/>
    <cellStyle name="_Бюджет ТЭЦ-2 проект 2010г._Наташа восстановл._ТЭЦ-2 Командировочные 2011.г  23.07.2010г. 3" xfId="5194" xr:uid="{00000000-0005-0000-0000-0000430E0000}"/>
    <cellStyle name="_департаменты 9 мес" xfId="740" xr:uid="{00000000-0005-0000-0000-0000440E0000}"/>
    <cellStyle name="_департаменты 9 мес" xfId="741" xr:uid="{00000000-0005-0000-0000-0000450E0000}"/>
    <cellStyle name="_департаменты 9 мес 2" xfId="4679" xr:uid="{00000000-0005-0000-0000-0000460E0000}"/>
    <cellStyle name="_департаменты 9 мес 2" xfId="4680" xr:uid="{00000000-0005-0000-0000-0000470E0000}"/>
    <cellStyle name="_департаменты 9 мес 3" xfId="6845" xr:uid="{00000000-0005-0000-0000-0000480E0000}"/>
    <cellStyle name="_департаменты 9 мес 3" xfId="6844" xr:uid="{00000000-0005-0000-0000-0000490E0000}"/>
    <cellStyle name="_ежем.отчет_инвест" xfId="742" xr:uid="{00000000-0005-0000-0000-00004A0E0000}"/>
    <cellStyle name="_ежем.отчет_инвест" xfId="743" xr:uid="{00000000-0005-0000-0000-00004B0E0000}"/>
    <cellStyle name="_ежем.отчет_инвест 2" xfId="4681" xr:uid="{00000000-0005-0000-0000-00004C0E0000}"/>
    <cellStyle name="_ежем.отчет_инвест 2" xfId="4682" xr:uid="{00000000-0005-0000-0000-00004D0E0000}"/>
    <cellStyle name="_ежем.отчет_инвест 3" xfId="6843" xr:uid="{00000000-0005-0000-0000-00004E0E0000}"/>
    <cellStyle name="_ежем.отчет_инвест 3" xfId="5193" xr:uid="{00000000-0005-0000-0000-00004F0E0000}"/>
    <cellStyle name="_Ежемес.отчёт MMR_2009 Самрук-Энерго_01.10.09_last" xfId="744" xr:uid="{00000000-0005-0000-0000-0000500E0000}"/>
    <cellStyle name="_Ежемес.отчёт MMR_2009 Самрук-Энерго_01.10.09_last" xfId="745" xr:uid="{00000000-0005-0000-0000-0000510E0000}"/>
    <cellStyle name="_Ежемес.отчёт MMR_2009 Самрук-Энерго_01.10.09_last 2" xfId="4683" xr:uid="{00000000-0005-0000-0000-0000520E0000}"/>
    <cellStyle name="_Ежемес.отчёт MMR_2009 Самрук-Энерго_01.10.09_last 2" xfId="4684" xr:uid="{00000000-0005-0000-0000-0000530E0000}"/>
    <cellStyle name="_Ежемес.отчёт MMR_2009 Самрук-Энерго_01.10.09_last 3" xfId="5192" xr:uid="{00000000-0005-0000-0000-0000540E0000}"/>
    <cellStyle name="_Ежемес.отчёт MMR_2009 Самрук-Энерго_01.10.09_last 3" xfId="6840" xr:uid="{00000000-0005-0000-0000-0000550E0000}"/>
    <cellStyle name="_Ежемес.отчёт MMR_2009 Самрук-Энерго_october_last (1)" xfId="746" xr:uid="{00000000-0005-0000-0000-0000560E0000}"/>
    <cellStyle name="_Ежемес.отчёт MMR_2009 Самрук-Энерго_october_last (1)" xfId="747" xr:uid="{00000000-0005-0000-0000-0000570E0000}"/>
    <cellStyle name="_Ежемес.отчёт MMR_2009 Самрук-Энерго_october_last (1) 2" xfId="4685" xr:uid="{00000000-0005-0000-0000-0000580E0000}"/>
    <cellStyle name="_Ежемес.отчёт MMR_2009 Самрук-Энерго_october_last (1) 2" xfId="4686" xr:uid="{00000000-0005-0000-0000-0000590E0000}"/>
    <cellStyle name="_Ежемес.отчёт MMR_2009 Самрук-Энерго_october_last (1) 3" xfId="6839" xr:uid="{00000000-0005-0000-0000-00005A0E0000}"/>
    <cellStyle name="_Ежемес.отчёт MMR_2009 Самрук-Энерго_october_last (1) 3" xfId="6838" xr:uid="{00000000-0005-0000-0000-00005B0E0000}"/>
    <cellStyle name="_Испол бюджета 11 месяцев" xfId="748" xr:uid="{00000000-0005-0000-0000-00005C0E0000}"/>
    <cellStyle name="_Испол бюджета 11 месяцев" xfId="749" xr:uid="{00000000-0005-0000-0000-00005D0E0000}"/>
    <cellStyle name="_Испол бюджета 11 месяцев 2" xfId="2782" xr:uid="{00000000-0005-0000-0000-00005E0E0000}"/>
    <cellStyle name="_Испол бюджета 11 месяцев 2" xfId="2783" xr:uid="{00000000-0005-0000-0000-00005F0E0000}"/>
    <cellStyle name="_Испол бюджета 11 месяцев 2 2" xfId="6545" xr:uid="{00000000-0005-0000-0000-0000600E0000}"/>
    <cellStyle name="_Испол бюджета 11 месяцев 2 2" xfId="6546" xr:uid="{00000000-0005-0000-0000-0000610E0000}"/>
    <cellStyle name="_Испол бюджета 11 месяцев 2 3" xfId="7656" xr:uid="{00000000-0005-0000-0000-0000620E0000}"/>
    <cellStyle name="_Испол бюджета 11 месяцев 2 3" xfId="7657" xr:uid="{00000000-0005-0000-0000-0000630E0000}"/>
    <cellStyle name="_Испол бюджета 11 месяцев 3" xfId="4687" xr:uid="{00000000-0005-0000-0000-0000640E0000}"/>
    <cellStyle name="_Испол бюджета 11 месяцев 3" xfId="4688" xr:uid="{00000000-0005-0000-0000-0000650E0000}"/>
    <cellStyle name="_Испол бюджета 11 месяцев 4" xfId="6837" xr:uid="{00000000-0005-0000-0000-0000660E0000}"/>
    <cellStyle name="_Испол бюджета 11 месяцев 4" xfId="5185" xr:uid="{00000000-0005-0000-0000-0000670E0000}"/>
    <cellStyle name="_Испол. бюджета_2009г_2008." xfId="750" xr:uid="{00000000-0005-0000-0000-0000680E0000}"/>
    <cellStyle name="_Испол. бюджета_2009г_2008." xfId="751" xr:uid="{00000000-0005-0000-0000-0000690E0000}"/>
    <cellStyle name="_Испол. бюджета_2009г_2008. 2" xfId="4689" xr:uid="{00000000-0005-0000-0000-00006A0E0000}"/>
    <cellStyle name="_Испол. бюджета_2009г_2008. 2" xfId="4690" xr:uid="{00000000-0005-0000-0000-00006B0E0000}"/>
    <cellStyle name="_Испол. бюджета_2009г_2008. 3" xfId="5184" xr:uid="{00000000-0005-0000-0000-00006C0E0000}"/>
    <cellStyle name="_Испол. бюджета_2009г_2008. 3" xfId="6825" xr:uid="{00000000-0005-0000-0000-00006D0E0000}"/>
    <cellStyle name="_Квартальный отчет_2010 - формы для ТЭЦ-1,с комент. к разделу 7" xfId="752" xr:uid="{00000000-0005-0000-0000-00006E0E0000}"/>
    <cellStyle name="_Квартальный отчет_2010 - формы для ТЭЦ-1,с комент. к разделу 7" xfId="753" xr:uid="{00000000-0005-0000-0000-00006F0E0000}"/>
    <cellStyle name="_Квартальный отчет_2010 - формы для ТЭЦ-1,с комент. к разделу 7 2" xfId="4691" xr:uid="{00000000-0005-0000-0000-0000700E0000}"/>
    <cellStyle name="_Квартальный отчет_2010 - формы для ТЭЦ-1,с комент. к разделу 7 2" xfId="4692" xr:uid="{00000000-0005-0000-0000-0000710E0000}"/>
    <cellStyle name="_Квартальный отчет_2010 - формы для ТЭЦ-1,с комент. к разделу 7 3" xfId="6824" xr:uid="{00000000-0005-0000-0000-0000720E0000}"/>
    <cellStyle name="_Квартальный отчет_2010 - формы для ТЭЦ-1,с комент. к разделу 7 3" xfId="6823" xr:uid="{00000000-0005-0000-0000-0000730E0000}"/>
    <cellStyle name="_Копия расш. услуг по месячно 2010г. посл" xfId="754" xr:uid="{00000000-0005-0000-0000-0000740E0000}"/>
    <cellStyle name="_Копия расш. услуг по месячно 2010г. посл" xfId="755" xr:uid="{00000000-0005-0000-0000-0000750E0000}"/>
    <cellStyle name="_Копия расш. услуг по месячно 2010г. посл 2" xfId="4693" xr:uid="{00000000-0005-0000-0000-0000760E0000}"/>
    <cellStyle name="_Копия расш. услуг по месячно 2010г. посл 2" xfId="4694" xr:uid="{00000000-0005-0000-0000-0000770E0000}"/>
    <cellStyle name="_Копия расш. услуг по месячно 2010г. посл 3" xfId="6822" xr:uid="{00000000-0005-0000-0000-0000780E0000}"/>
    <cellStyle name="_Копия расш. услуг по месячно 2010г. посл 3" xfId="5181" xr:uid="{00000000-0005-0000-0000-0000790E0000}"/>
    <cellStyle name="_Лист15" xfId="756" xr:uid="{00000000-0005-0000-0000-00007A0E0000}"/>
    <cellStyle name="_Лист15" xfId="757" xr:uid="{00000000-0005-0000-0000-00007B0E0000}"/>
    <cellStyle name="_Лист15 2" xfId="4695" xr:uid="{00000000-0005-0000-0000-00007C0E0000}"/>
    <cellStyle name="_Лист15 2" xfId="4696" xr:uid="{00000000-0005-0000-0000-00007D0E0000}"/>
    <cellStyle name="_Лист15 3" xfId="6813" xr:uid="{00000000-0005-0000-0000-00007E0E0000}"/>
    <cellStyle name="_Лист15 3" xfId="5180" xr:uid="{00000000-0005-0000-0000-00007F0E0000}"/>
    <cellStyle name="_методика для СЭ" xfId="758" xr:uid="{00000000-0005-0000-0000-0000800E0000}"/>
    <cellStyle name="_методика для СЭ" xfId="759" xr:uid="{00000000-0005-0000-0000-0000810E0000}"/>
    <cellStyle name="_методика для СЭ 2" xfId="4697" xr:uid="{00000000-0005-0000-0000-0000820E0000}"/>
    <cellStyle name="_методика для СЭ 2" xfId="4698" xr:uid="{00000000-0005-0000-0000-0000830E0000}"/>
    <cellStyle name="_методика для СЭ 3" xfId="5179" xr:uid="{00000000-0005-0000-0000-0000840E0000}"/>
    <cellStyle name="_методика для СЭ 3" xfId="6811" xr:uid="{00000000-0005-0000-0000-0000850E0000}"/>
    <cellStyle name="_Оператив. отчет_2009_АО АлЭС_10.12.09_15.00" xfId="760" xr:uid="{00000000-0005-0000-0000-0000860E0000}"/>
    <cellStyle name="_Оператив. отчет_2009_АО АлЭС_10.12.09_15.00" xfId="761" xr:uid="{00000000-0005-0000-0000-0000870E0000}"/>
    <cellStyle name="_Оператив. отчет_2009_АО АлЭС_10.12.09_15.00 2" xfId="4699" xr:uid="{00000000-0005-0000-0000-0000880E0000}"/>
    <cellStyle name="_Оператив. отчет_2009_АО АлЭС_10.12.09_15.00 2" xfId="4700" xr:uid="{00000000-0005-0000-0000-0000890E0000}"/>
    <cellStyle name="_Оператив. отчет_2009_АО АлЭС_10.12.09_15.00 3" xfId="6810" xr:uid="{00000000-0005-0000-0000-00008A0E0000}"/>
    <cellStyle name="_Оператив. отчет_2009_АО АлЭС_10.12.09_15.00 3" xfId="6809" xr:uid="{00000000-0005-0000-0000-00008B0E0000}"/>
    <cellStyle name="_Помесячный транзит 2010г (1)" xfId="762" xr:uid="{00000000-0005-0000-0000-00008C0E0000}"/>
    <cellStyle name="_Помесячный транзит 2010г (1)" xfId="763" xr:uid="{00000000-0005-0000-0000-00008D0E0000}"/>
    <cellStyle name="_Помесячный транзит 2010г (1) 2" xfId="2784" xr:uid="{00000000-0005-0000-0000-00008E0E0000}"/>
    <cellStyle name="_Помесячный транзит 2010г (1) 2" xfId="2785" xr:uid="{00000000-0005-0000-0000-00008F0E0000}"/>
    <cellStyle name="_Помесячный транзит 2010г (1) 2 2" xfId="6547" xr:uid="{00000000-0005-0000-0000-0000900E0000}"/>
    <cellStyle name="_Помесячный транзит 2010г (1) 2 2" xfId="6548" xr:uid="{00000000-0005-0000-0000-0000910E0000}"/>
    <cellStyle name="_Помесячный транзит 2010г (1) 2 3" xfId="7658" xr:uid="{00000000-0005-0000-0000-0000920E0000}"/>
    <cellStyle name="_Помесячный транзит 2010г (1) 2 3" xfId="7659" xr:uid="{00000000-0005-0000-0000-0000930E0000}"/>
    <cellStyle name="_Помесячный транзит 2010г (1) 3" xfId="4701" xr:uid="{00000000-0005-0000-0000-0000940E0000}"/>
    <cellStyle name="_Помесячный транзит 2010г (1) 3" xfId="4702" xr:uid="{00000000-0005-0000-0000-0000950E0000}"/>
    <cellStyle name="_Помесячный транзит 2010г (1) 4" xfId="6806" xr:uid="{00000000-0005-0000-0000-0000960E0000}"/>
    <cellStyle name="_Помесячный транзит 2010г (1) 4" xfId="6805" xr:uid="{00000000-0005-0000-0000-0000970E0000}"/>
    <cellStyle name="_расчеты и расшиф.кондиционеры,газ.вода-11" xfId="764" xr:uid="{00000000-0005-0000-0000-0000980E0000}"/>
    <cellStyle name="_расчеты и расшиф.кондиционеры,газ.вода-11" xfId="765" xr:uid="{00000000-0005-0000-0000-0000990E0000}"/>
    <cellStyle name="_расчеты и расшиф.кондиционеры,газ.вода-11 2" xfId="4703" xr:uid="{00000000-0005-0000-0000-00009A0E0000}"/>
    <cellStyle name="_расчеты и расшиф.кондиционеры,газ.вода-11 2" xfId="4704" xr:uid="{00000000-0005-0000-0000-00009B0E0000}"/>
    <cellStyle name="_расчеты и расшиф.кондиционеры,газ.вода-11 3" xfId="5168" xr:uid="{00000000-0005-0000-0000-00009C0E0000}"/>
    <cellStyle name="_расчеты и расшиф.кондиционеры,газ.вода-11 3" xfId="5165" xr:uid="{00000000-0005-0000-0000-00009D0E0000}"/>
    <cellStyle name="_расчеты и расшиф.кондиционеры,газ.вода-11_Копия Копия РАСШИФРОВКИ ПОСЛЕДНИЙ ВАРИАН С БЮДЖЕТОМ пос верс" xfId="766" xr:uid="{00000000-0005-0000-0000-00009E0E0000}"/>
    <cellStyle name="_расчеты и расшиф.кондиционеры,газ.вода-11_Копия Копия РАСШИФРОВКИ ПОСЛЕДНИЙ ВАРИАН С БЮДЖЕТОМ пос верс" xfId="767" xr:uid="{00000000-0005-0000-0000-00009F0E0000}"/>
    <cellStyle name="_расчеты и расшиф.кондиционеры,газ.вода-11_Копия Копия РАСШИФРОВКИ ПОСЛЕДНИЙ ВАРИАН С БЮДЖЕТОМ пос верс 2" xfId="4705" xr:uid="{00000000-0005-0000-0000-0000A00E0000}"/>
    <cellStyle name="_расчеты и расшиф.кондиционеры,газ.вода-11_Копия Копия РАСШИФРОВКИ ПОСЛЕДНИЙ ВАРИАН С БЮДЖЕТОМ пос верс 2" xfId="4706" xr:uid="{00000000-0005-0000-0000-0000A10E0000}"/>
    <cellStyle name="_расчеты и расшиф.кондиционеры,газ.вода-11_Копия Копия РАСШИФРОВКИ ПОСЛЕДНИЙ ВАРИАН С БЮДЖЕТОМ пос верс 3" xfId="6799" xr:uid="{00000000-0005-0000-0000-0000A20E0000}"/>
    <cellStyle name="_расчеты и расшиф.кондиционеры,газ.вода-11_Копия Копия РАСШИФРОВКИ ПОСЛЕДНИЙ ВАРИАН С БЮДЖЕТОМ пос верс 3" xfId="5162" xr:uid="{00000000-0005-0000-0000-0000A30E0000}"/>
    <cellStyle name="_расчеты и расшиф.кондиционеры,газ.вода-11_ТЭЦ-1_БЮДЖЕТ 2011 от 20.07.10г" xfId="768" xr:uid="{00000000-0005-0000-0000-0000A40E0000}"/>
    <cellStyle name="_расчеты и расшиф.кондиционеры,газ.вода-11_ТЭЦ-1_БЮДЖЕТ 2011 от 20.07.10г" xfId="769" xr:uid="{00000000-0005-0000-0000-0000A50E0000}"/>
    <cellStyle name="_расчеты и расшиф.кондиционеры,газ.вода-11_ТЭЦ-1_БЮДЖЕТ 2011 от 20.07.10г 2" xfId="4707" xr:uid="{00000000-0005-0000-0000-0000A60E0000}"/>
    <cellStyle name="_расчеты и расшиф.кондиционеры,газ.вода-11_ТЭЦ-1_БЮДЖЕТ 2011 от 20.07.10г 2" xfId="4708" xr:uid="{00000000-0005-0000-0000-0000A70E0000}"/>
    <cellStyle name="_расчеты и расшиф.кондиционеры,газ.вода-11_ТЭЦ-1_БЮДЖЕТ 2011 от 20.07.10г 3" xfId="5161" xr:uid="{00000000-0005-0000-0000-0000A80E0000}"/>
    <cellStyle name="_расчеты и расшиф.кондиционеры,газ.вода-11_ТЭЦ-1_БЮДЖЕТ 2011 от 20.07.10г 3" xfId="6798" xr:uid="{00000000-0005-0000-0000-0000A90E0000}"/>
    <cellStyle name="_расчеты и расшиф.ст.06.10 дератизация-11" xfId="770" xr:uid="{00000000-0005-0000-0000-0000AA0E0000}"/>
    <cellStyle name="_расчеты и расшиф.ст.06.10 дератизация-11" xfId="771" xr:uid="{00000000-0005-0000-0000-0000AB0E0000}"/>
    <cellStyle name="_расчеты и расшиф.ст.06.10 дератизация-11 2" xfId="4709" xr:uid="{00000000-0005-0000-0000-0000AC0E0000}"/>
    <cellStyle name="_расчеты и расшиф.ст.06.10 дератизация-11 2" xfId="4710" xr:uid="{00000000-0005-0000-0000-0000AD0E0000}"/>
    <cellStyle name="_расчеты и расшиф.ст.06.10 дератизация-11 3" xfId="5160" xr:uid="{00000000-0005-0000-0000-0000AE0E0000}"/>
    <cellStyle name="_расчеты и расшиф.ст.06.10 дератизация-11 3" xfId="5159" xr:uid="{00000000-0005-0000-0000-0000AF0E0000}"/>
    <cellStyle name="_расчеты и расшиф.ст.06.10 дератизация-11_Копия Копия РАСШИФРОВКИ ПОСЛЕДНИЙ ВАРИАН С БЮДЖЕТОМ пос верс" xfId="772" xr:uid="{00000000-0005-0000-0000-0000B00E0000}"/>
    <cellStyle name="_расчеты и расшиф.ст.06.10 дератизация-11_Копия Копия РАСШИФРОВКИ ПОСЛЕДНИЙ ВАРИАН С БЮДЖЕТОМ пос верс" xfId="773" xr:uid="{00000000-0005-0000-0000-0000B10E0000}"/>
    <cellStyle name="_расчеты и расшиф.ст.06.10 дератизация-11_Копия Копия РАСШИФРОВКИ ПОСЛЕДНИЙ ВАРИАН С БЮДЖЕТОМ пос верс 2" xfId="4711" xr:uid="{00000000-0005-0000-0000-0000B20E0000}"/>
    <cellStyle name="_расчеты и расшиф.ст.06.10 дератизация-11_Копия Копия РАСШИФРОВКИ ПОСЛЕДНИЙ ВАРИАН С БЮДЖЕТОМ пос верс 2" xfId="4712" xr:uid="{00000000-0005-0000-0000-0000B30E0000}"/>
    <cellStyle name="_расчеты и расшиф.ст.06.10 дератизация-11_Копия Копия РАСШИФРОВКИ ПОСЛЕДНИЙ ВАРИАН С БЮДЖЕТОМ пос верс 3" xfId="5158" xr:uid="{00000000-0005-0000-0000-0000B40E0000}"/>
    <cellStyle name="_расчеты и расшиф.ст.06.10 дератизация-11_Копия Копия РАСШИФРОВКИ ПОСЛЕДНИЙ ВАРИАН С БЮДЖЕТОМ пос верс 3" xfId="6797" xr:uid="{00000000-0005-0000-0000-0000B50E0000}"/>
    <cellStyle name="_расчеты и расшиф.ст.06.10 дератизация-11_ТЭЦ-1_БЮДЖЕТ 2011 от 20.07.10г" xfId="774" xr:uid="{00000000-0005-0000-0000-0000B60E0000}"/>
    <cellStyle name="_расчеты и расшиф.ст.06.10 дератизация-11_ТЭЦ-1_БЮДЖЕТ 2011 от 20.07.10г" xfId="775" xr:uid="{00000000-0005-0000-0000-0000B70E0000}"/>
    <cellStyle name="_расчеты и расшиф.ст.06.10 дератизация-11_ТЭЦ-1_БЮДЖЕТ 2011 от 20.07.10г 2" xfId="4713" xr:uid="{00000000-0005-0000-0000-0000B80E0000}"/>
    <cellStyle name="_расчеты и расшиф.ст.06.10 дератизация-11_ТЭЦ-1_БЮДЖЕТ 2011 от 20.07.10г 2" xfId="4714" xr:uid="{00000000-0005-0000-0000-0000B90E0000}"/>
    <cellStyle name="_расчеты и расшиф.ст.06.10 дератизация-11_ТЭЦ-1_БЮДЖЕТ 2011 от 20.07.10г 3" xfId="6795" xr:uid="{00000000-0005-0000-0000-0000BA0E0000}"/>
    <cellStyle name="_расчеты и расшиф.ст.06.10 дератизация-11_ТЭЦ-1_БЮДЖЕТ 2011 от 20.07.10г 3" xfId="6794" xr:uid="{00000000-0005-0000-0000-0000BB0E0000}"/>
    <cellStyle name="_расш. услуг по месячно 2009г." xfId="776" xr:uid="{00000000-0005-0000-0000-0000BC0E0000}"/>
    <cellStyle name="_расш. услуг по месячно 2009г." xfId="777" xr:uid="{00000000-0005-0000-0000-0000BD0E0000}"/>
    <cellStyle name="_расш. услуг по месячно 2009г. 2" xfId="4715" xr:uid="{00000000-0005-0000-0000-0000BE0E0000}"/>
    <cellStyle name="_расш. услуг по месячно 2009г. 2" xfId="4716" xr:uid="{00000000-0005-0000-0000-0000BF0E0000}"/>
    <cellStyle name="_расш. услуг по месячно 2009г. 3" xfId="6793" xr:uid="{00000000-0005-0000-0000-0000C00E0000}"/>
    <cellStyle name="_расш. услуг по месячно 2009г. 3" xfId="5155" xr:uid="{00000000-0005-0000-0000-0000C10E0000}"/>
    <cellStyle name="_расш. услуг по месячно 2009г._Копия Копия РАСШИФРОВКИ ПОСЛЕДНИЙ ВАРИАН С БЮДЖЕТОМ пос верс" xfId="778" xr:uid="{00000000-0005-0000-0000-0000C20E0000}"/>
    <cellStyle name="_расш. услуг по месячно 2009г._Копия Копия РАСШИФРОВКИ ПОСЛЕДНИЙ ВАРИАН С БЮДЖЕТОМ пос верс" xfId="779" xr:uid="{00000000-0005-0000-0000-0000C30E0000}"/>
    <cellStyle name="_расш. услуг по месячно 2009г._Копия Копия РАСШИФРОВКИ ПОСЛЕДНИЙ ВАРИАН С БЮДЖЕТОМ пос верс 2" xfId="4717" xr:uid="{00000000-0005-0000-0000-0000C40E0000}"/>
    <cellStyle name="_расш. услуг по месячно 2009г._Копия Копия РАСШИФРОВКИ ПОСЛЕДНИЙ ВАРИАН С БЮДЖЕТОМ пос верс 2" xfId="4718" xr:uid="{00000000-0005-0000-0000-0000C50E0000}"/>
    <cellStyle name="_расш. услуг по месячно 2009г._Копия Копия РАСШИФРОВКИ ПОСЛЕДНИЙ ВАРИАН С БЮДЖЕТОМ пос верс 3" xfId="5154" xr:uid="{00000000-0005-0000-0000-0000C60E0000}"/>
    <cellStyle name="_расш. услуг по месячно 2009г._Копия Копия РАСШИФРОВКИ ПОСЛЕДНИЙ ВАРИАН С БЮДЖЕТОМ пос верс 3" xfId="6792" xr:uid="{00000000-0005-0000-0000-0000C70E0000}"/>
    <cellStyle name="_расш. услуг по месячно 2009г._ТЭЦ-1_БЮДЖЕТ 2011 от 20.07.10г" xfId="780" xr:uid="{00000000-0005-0000-0000-0000C80E0000}"/>
    <cellStyle name="_расш. услуг по месячно 2009г._ТЭЦ-1_БЮДЖЕТ 2011 от 20.07.10г" xfId="781" xr:uid="{00000000-0005-0000-0000-0000C90E0000}"/>
    <cellStyle name="_расш. услуг по месячно 2009г._ТЭЦ-1_БЮДЖЕТ 2011 от 20.07.10г 2" xfId="4719" xr:uid="{00000000-0005-0000-0000-0000CA0E0000}"/>
    <cellStyle name="_расш. услуг по месячно 2009г._ТЭЦ-1_БЮДЖЕТ 2011 от 20.07.10г 2" xfId="4720" xr:uid="{00000000-0005-0000-0000-0000CB0E0000}"/>
    <cellStyle name="_расш. услуг по месячно 2009г._ТЭЦ-1_БЮДЖЕТ 2011 от 20.07.10г 3" xfId="6791" xr:uid="{00000000-0005-0000-0000-0000CC0E0000}"/>
    <cellStyle name="_расш. услуг по месячно 2009г._ТЭЦ-1_БЮДЖЕТ 2011 от 20.07.10г 3" xfId="6790" xr:uid="{00000000-0005-0000-0000-0000CD0E0000}"/>
    <cellStyle name="_расш. услуг по месячно 2010г." xfId="782" xr:uid="{00000000-0005-0000-0000-0000CE0E0000}"/>
    <cellStyle name="_расш. услуг по месячно 2010г." xfId="783" xr:uid="{00000000-0005-0000-0000-0000CF0E0000}"/>
    <cellStyle name="_расш. услуг по месячно 2010г. 2" xfId="4721" xr:uid="{00000000-0005-0000-0000-0000D00E0000}"/>
    <cellStyle name="_расш. услуг по месячно 2010г. 2" xfId="4722" xr:uid="{00000000-0005-0000-0000-0000D10E0000}"/>
    <cellStyle name="_расш. услуг по месячно 2010г. 3" xfId="5153" xr:uid="{00000000-0005-0000-0000-0000D20E0000}"/>
    <cellStyle name="_расш. услуг по месячно 2010г. 3" xfId="5152" xr:uid="{00000000-0005-0000-0000-0000D30E0000}"/>
    <cellStyle name="_РАСШИФРОВКИ" xfId="784" xr:uid="{00000000-0005-0000-0000-0000D40E0000}"/>
    <cellStyle name="_РАСШИФРОВКИ" xfId="785" xr:uid="{00000000-0005-0000-0000-0000D50E0000}"/>
    <cellStyle name="_РАСШИФРОВКИ 2" xfId="4723" xr:uid="{00000000-0005-0000-0000-0000D60E0000}"/>
    <cellStyle name="_РАСШИФРОВКИ 2" xfId="4724" xr:uid="{00000000-0005-0000-0000-0000D70E0000}"/>
    <cellStyle name="_РАСШИФРОВКИ 3" xfId="6789" xr:uid="{00000000-0005-0000-0000-0000D80E0000}"/>
    <cellStyle name="_РАСШИФРОВКИ 3" xfId="6788" xr:uid="{00000000-0005-0000-0000-0000D90E0000}"/>
    <cellStyle name="_Расшифровки помесячно 2010 с бюджетом" xfId="786" xr:uid="{00000000-0005-0000-0000-0000DA0E0000}"/>
    <cellStyle name="_Расшифровки помесячно 2010 с бюджетом" xfId="787" xr:uid="{00000000-0005-0000-0000-0000DB0E0000}"/>
    <cellStyle name="_Расшифровки помесячно 2010 с бюджетом 2" xfId="4725" xr:uid="{00000000-0005-0000-0000-0000DC0E0000}"/>
    <cellStyle name="_Расшифровки помесячно 2010 с бюджетом 2" xfId="4726" xr:uid="{00000000-0005-0000-0000-0000DD0E0000}"/>
    <cellStyle name="_Расшифровки помесячно 2010 с бюджетом 3" xfId="6787" xr:uid="{00000000-0005-0000-0000-0000DE0E0000}"/>
    <cellStyle name="_Расшифровки помесячно 2010 с бюджетом 3" xfId="5151" xr:uid="{00000000-0005-0000-0000-0000DF0E0000}"/>
    <cellStyle name="_расшифровки-форма-год Вика" xfId="788" xr:uid="{00000000-0005-0000-0000-0000E00E0000}"/>
    <cellStyle name="_расшифровки-форма-год Вика" xfId="789" xr:uid="{00000000-0005-0000-0000-0000E10E0000}"/>
    <cellStyle name="_расшифровки-форма-год Вика 2" xfId="4727" xr:uid="{00000000-0005-0000-0000-0000E20E0000}"/>
    <cellStyle name="_расшифровки-форма-год Вика 2" xfId="4728" xr:uid="{00000000-0005-0000-0000-0000E30E0000}"/>
    <cellStyle name="_расшифровки-форма-год Вика 3" xfId="5150" xr:uid="{00000000-0005-0000-0000-0000E40E0000}"/>
    <cellStyle name="_расшифровки-форма-год Вика 3" xfId="6786" xr:uid="{00000000-0005-0000-0000-0000E50E0000}"/>
    <cellStyle name="_расшифровки-форма-год ст.06.09" xfId="790" xr:uid="{00000000-0005-0000-0000-0000E60E0000}"/>
    <cellStyle name="_расшифровки-форма-год ст.06.09" xfId="791" xr:uid="{00000000-0005-0000-0000-0000E70E0000}"/>
    <cellStyle name="_расшифровки-форма-год ст.06.09 (1)" xfId="792" xr:uid="{00000000-0005-0000-0000-0000E80E0000}"/>
    <cellStyle name="_расшифровки-форма-год ст.06.09 (1)" xfId="793" xr:uid="{00000000-0005-0000-0000-0000E90E0000}"/>
    <cellStyle name="_расшифровки-форма-год ст.06.09 (1) 10" xfId="794" xr:uid="{00000000-0005-0000-0000-0000EA0E0000}"/>
    <cellStyle name="_расшифровки-форма-год ст.06.09 (1) 10" xfId="795" xr:uid="{00000000-0005-0000-0000-0000EB0E0000}"/>
    <cellStyle name="_расшифровки-форма-год ст.06.09 (1) 10 2" xfId="4733" xr:uid="{00000000-0005-0000-0000-0000EC0E0000}"/>
    <cellStyle name="_расшифровки-форма-год ст.06.09 (1) 10 2" xfId="4734" xr:uid="{00000000-0005-0000-0000-0000ED0E0000}"/>
    <cellStyle name="_расшифровки-форма-год ст.06.09 (1) 10 3" xfId="6783" xr:uid="{00000000-0005-0000-0000-0000EE0E0000}"/>
    <cellStyle name="_расшифровки-форма-год ст.06.09 (1) 10 3" xfId="6782" xr:uid="{00000000-0005-0000-0000-0000EF0E0000}"/>
    <cellStyle name="_расшифровки-форма-год ст.06.09 (1) 11" xfId="796" xr:uid="{00000000-0005-0000-0000-0000F00E0000}"/>
    <cellStyle name="_расшифровки-форма-год ст.06.09 (1) 11" xfId="797" xr:uid="{00000000-0005-0000-0000-0000F10E0000}"/>
    <cellStyle name="_расшифровки-форма-год ст.06.09 (1) 11 2" xfId="4735" xr:uid="{00000000-0005-0000-0000-0000F20E0000}"/>
    <cellStyle name="_расшифровки-форма-год ст.06.09 (1) 11 2" xfId="4736" xr:uid="{00000000-0005-0000-0000-0000F30E0000}"/>
    <cellStyle name="_расшифровки-форма-год ст.06.09 (1) 11 3" xfId="6781" xr:uid="{00000000-0005-0000-0000-0000F40E0000}"/>
    <cellStyle name="_расшифровки-форма-год ст.06.09 (1) 11 3" xfId="5147" xr:uid="{00000000-0005-0000-0000-0000F50E0000}"/>
    <cellStyle name="_расшифровки-форма-год ст.06.09 (1) 12" xfId="798" xr:uid="{00000000-0005-0000-0000-0000F60E0000}"/>
    <cellStyle name="_расшифровки-форма-год ст.06.09 (1) 12" xfId="799" xr:uid="{00000000-0005-0000-0000-0000F70E0000}"/>
    <cellStyle name="_расшифровки-форма-год ст.06.09 (1) 12 2" xfId="4737" xr:uid="{00000000-0005-0000-0000-0000F80E0000}"/>
    <cellStyle name="_расшифровки-форма-год ст.06.09 (1) 12 2" xfId="4738" xr:uid="{00000000-0005-0000-0000-0000F90E0000}"/>
    <cellStyle name="_расшифровки-форма-год ст.06.09 (1) 12 3" xfId="5146" xr:uid="{00000000-0005-0000-0000-0000FA0E0000}"/>
    <cellStyle name="_расшифровки-форма-год ст.06.09 (1) 12 3" xfId="6776" xr:uid="{00000000-0005-0000-0000-0000FB0E0000}"/>
    <cellStyle name="_расшифровки-форма-год ст.06.09 (1) 13" xfId="2786" xr:uid="{00000000-0005-0000-0000-0000FC0E0000}"/>
    <cellStyle name="_расшифровки-форма-год ст.06.09 (1) 13" xfId="2787" xr:uid="{00000000-0005-0000-0000-0000FD0E0000}"/>
    <cellStyle name="_расшифровки-форма-год ст.06.09 (1) 13 2" xfId="6549" xr:uid="{00000000-0005-0000-0000-0000FE0E0000}"/>
    <cellStyle name="_расшифровки-форма-год ст.06.09 (1) 13 2" xfId="6550" xr:uid="{00000000-0005-0000-0000-0000FF0E0000}"/>
    <cellStyle name="_расшифровки-форма-год ст.06.09 (1) 13 3" xfId="7660" xr:uid="{00000000-0005-0000-0000-0000000F0000}"/>
    <cellStyle name="_расшифровки-форма-год ст.06.09 (1) 13 3" xfId="7661" xr:uid="{00000000-0005-0000-0000-0000010F0000}"/>
    <cellStyle name="_расшифровки-форма-год ст.06.09 (1) 14" xfId="4731" xr:uid="{00000000-0005-0000-0000-0000020F0000}"/>
    <cellStyle name="_расшифровки-форма-год ст.06.09 (1) 14" xfId="4732" xr:uid="{00000000-0005-0000-0000-0000030F0000}"/>
    <cellStyle name="_расшифровки-форма-год ст.06.09 (1) 15" xfId="5149" xr:uid="{00000000-0005-0000-0000-0000040F0000}"/>
    <cellStyle name="_расшифровки-форма-год ст.06.09 (1) 15" xfId="5148" xr:uid="{00000000-0005-0000-0000-0000050F0000}"/>
    <cellStyle name="_расшифровки-форма-год ст.06.09 (1) 2" xfId="800" xr:uid="{00000000-0005-0000-0000-0000060F0000}"/>
    <cellStyle name="_расшифровки-форма-год ст.06.09 (1) 2" xfId="801" xr:uid="{00000000-0005-0000-0000-0000070F0000}"/>
    <cellStyle name="_расшифровки-форма-год ст.06.09 (1) 2 2" xfId="4739" xr:uid="{00000000-0005-0000-0000-0000080F0000}"/>
    <cellStyle name="_расшифровки-форма-год ст.06.09 (1) 2 2" xfId="4740" xr:uid="{00000000-0005-0000-0000-0000090F0000}"/>
    <cellStyle name="_расшифровки-форма-год ст.06.09 (1) 2 3" xfId="6775" xr:uid="{00000000-0005-0000-0000-00000A0F0000}"/>
    <cellStyle name="_расшифровки-форма-год ст.06.09 (1) 2 3" xfId="6774" xr:uid="{00000000-0005-0000-0000-00000B0F0000}"/>
    <cellStyle name="_расшифровки-форма-год ст.06.09 (1) 3" xfId="802" xr:uid="{00000000-0005-0000-0000-00000C0F0000}"/>
    <cellStyle name="_расшифровки-форма-год ст.06.09 (1) 3" xfId="803" xr:uid="{00000000-0005-0000-0000-00000D0F0000}"/>
    <cellStyle name="_расшифровки-форма-год ст.06.09 (1) 3 2" xfId="4741" xr:uid="{00000000-0005-0000-0000-00000E0F0000}"/>
    <cellStyle name="_расшифровки-форма-год ст.06.09 (1) 3 2" xfId="4742" xr:uid="{00000000-0005-0000-0000-00000F0F0000}"/>
    <cellStyle name="_расшифровки-форма-год ст.06.09 (1) 3 3" xfId="6773" xr:uid="{00000000-0005-0000-0000-0000100F0000}"/>
    <cellStyle name="_расшифровки-форма-год ст.06.09 (1) 3 3" xfId="5141" xr:uid="{00000000-0005-0000-0000-0000110F0000}"/>
    <cellStyle name="_расшифровки-форма-год ст.06.09 (1) 4" xfId="804" xr:uid="{00000000-0005-0000-0000-0000120F0000}"/>
    <cellStyle name="_расшифровки-форма-год ст.06.09 (1) 4" xfId="805" xr:uid="{00000000-0005-0000-0000-0000130F0000}"/>
    <cellStyle name="_расшифровки-форма-год ст.06.09 (1) 4 2" xfId="4743" xr:uid="{00000000-0005-0000-0000-0000140F0000}"/>
    <cellStyle name="_расшифровки-форма-год ст.06.09 (1) 4 2" xfId="4744" xr:uid="{00000000-0005-0000-0000-0000150F0000}"/>
    <cellStyle name="_расшифровки-форма-год ст.06.09 (1) 4 3" xfId="6772" xr:uid="{00000000-0005-0000-0000-0000160F0000}"/>
    <cellStyle name="_расшифровки-форма-год ст.06.09 (1) 4 3" xfId="6771" xr:uid="{00000000-0005-0000-0000-0000170F0000}"/>
    <cellStyle name="_расшифровки-форма-год ст.06.09 (1) 5" xfId="806" xr:uid="{00000000-0005-0000-0000-0000180F0000}"/>
    <cellStyle name="_расшифровки-форма-год ст.06.09 (1) 5" xfId="807" xr:uid="{00000000-0005-0000-0000-0000190F0000}"/>
    <cellStyle name="_расшифровки-форма-год ст.06.09 (1) 5 2" xfId="4745" xr:uid="{00000000-0005-0000-0000-00001A0F0000}"/>
    <cellStyle name="_расшифровки-форма-год ст.06.09 (1) 5 2" xfId="4746" xr:uid="{00000000-0005-0000-0000-00001B0F0000}"/>
    <cellStyle name="_расшифровки-форма-год ст.06.09 (1) 5 3" xfId="5140" xr:uid="{00000000-0005-0000-0000-00001C0F0000}"/>
    <cellStyle name="_расшифровки-форма-год ст.06.09 (1) 5 3" xfId="6770" xr:uid="{00000000-0005-0000-0000-00001D0F0000}"/>
    <cellStyle name="_расшифровки-форма-год ст.06.09 (1) 6" xfId="808" xr:uid="{00000000-0005-0000-0000-00001E0F0000}"/>
    <cellStyle name="_расшифровки-форма-год ст.06.09 (1) 6" xfId="809" xr:uid="{00000000-0005-0000-0000-00001F0F0000}"/>
    <cellStyle name="_расшифровки-форма-год ст.06.09 (1) 6 2" xfId="4747" xr:uid="{00000000-0005-0000-0000-0000200F0000}"/>
    <cellStyle name="_расшифровки-форма-год ст.06.09 (1) 6 2" xfId="4748" xr:uid="{00000000-0005-0000-0000-0000210F0000}"/>
    <cellStyle name="_расшифровки-форма-год ст.06.09 (1) 6 3" xfId="5138" xr:uid="{00000000-0005-0000-0000-0000220F0000}"/>
    <cellStyle name="_расшифровки-форма-год ст.06.09 (1) 6 3" xfId="6769" xr:uid="{00000000-0005-0000-0000-0000230F0000}"/>
    <cellStyle name="_расшифровки-форма-год ст.06.09 (1) 7" xfId="810" xr:uid="{00000000-0005-0000-0000-0000240F0000}"/>
    <cellStyle name="_расшифровки-форма-год ст.06.09 (1) 7" xfId="811" xr:uid="{00000000-0005-0000-0000-0000250F0000}"/>
    <cellStyle name="_расшифровки-форма-год ст.06.09 (1) 7 2" xfId="4749" xr:uid="{00000000-0005-0000-0000-0000260F0000}"/>
    <cellStyle name="_расшифровки-форма-год ст.06.09 (1) 7 2" xfId="4750" xr:uid="{00000000-0005-0000-0000-0000270F0000}"/>
    <cellStyle name="_расшифровки-форма-год ст.06.09 (1) 7 3" xfId="5128" xr:uid="{00000000-0005-0000-0000-0000280F0000}"/>
    <cellStyle name="_расшифровки-форма-год ст.06.09 (1) 7 3" xfId="5127" xr:uid="{00000000-0005-0000-0000-0000290F0000}"/>
    <cellStyle name="_расшифровки-форма-год ст.06.09 (1) 8" xfId="812" xr:uid="{00000000-0005-0000-0000-00002A0F0000}"/>
    <cellStyle name="_расшифровки-форма-год ст.06.09 (1) 8" xfId="813" xr:uid="{00000000-0005-0000-0000-00002B0F0000}"/>
    <cellStyle name="_расшифровки-форма-год ст.06.09 (1) 8 2" xfId="4751" xr:uid="{00000000-0005-0000-0000-00002C0F0000}"/>
    <cellStyle name="_расшифровки-форма-год ст.06.09 (1) 8 2" xfId="4752" xr:uid="{00000000-0005-0000-0000-00002D0F0000}"/>
    <cellStyle name="_расшифровки-форма-год ст.06.09 (1) 8 3" xfId="6764" xr:uid="{00000000-0005-0000-0000-00002E0F0000}"/>
    <cellStyle name="_расшифровки-форма-год ст.06.09 (1) 8 3" xfId="6763" xr:uid="{00000000-0005-0000-0000-00002F0F0000}"/>
    <cellStyle name="_расшифровки-форма-год ст.06.09 (1) 9" xfId="814" xr:uid="{00000000-0005-0000-0000-0000300F0000}"/>
    <cellStyle name="_расшифровки-форма-год ст.06.09 (1) 9" xfId="815" xr:uid="{00000000-0005-0000-0000-0000310F0000}"/>
    <cellStyle name="_расшифровки-форма-год ст.06.09 (1) 9 2" xfId="4753" xr:uid="{00000000-0005-0000-0000-0000320F0000}"/>
    <cellStyle name="_расшифровки-форма-год ст.06.09 (1) 9 2" xfId="4754" xr:uid="{00000000-0005-0000-0000-0000330F0000}"/>
    <cellStyle name="_расшифровки-форма-год ст.06.09 (1) 9 3" xfId="6762" xr:uid="{00000000-0005-0000-0000-0000340F0000}"/>
    <cellStyle name="_расшифровки-форма-год ст.06.09 (1) 9 3" xfId="6761" xr:uid="{00000000-0005-0000-0000-0000350F0000}"/>
    <cellStyle name="_расшифровки-форма-год ст.06.09 (1)_06.10_Услуги по санобработке и вывозу мусора_2011" xfId="816" xr:uid="{00000000-0005-0000-0000-0000360F0000}"/>
    <cellStyle name="_расшифровки-форма-год ст.06.09 (1)_06.10_Услуги по санобработке и вывозу мусора_2011" xfId="817" xr:uid="{00000000-0005-0000-0000-0000370F0000}"/>
    <cellStyle name="_расшифровки-форма-год ст.06.09 (1)_06.10_Услуги по санобработке и вывозу мусора_2011 2" xfId="4755" xr:uid="{00000000-0005-0000-0000-0000380F0000}"/>
    <cellStyle name="_расшифровки-форма-год ст.06.09 (1)_06.10_Услуги по санобработке и вывозу мусора_2011 2" xfId="4756" xr:uid="{00000000-0005-0000-0000-0000390F0000}"/>
    <cellStyle name="_расшифровки-форма-год ст.06.09 (1)_06.10_Услуги по санобработке и вывозу мусора_2011 3" xfId="6760" xr:uid="{00000000-0005-0000-0000-00003A0F0000}"/>
    <cellStyle name="_расшифровки-форма-год ст.06.09 (1)_06.10_Услуги по санобработке и вывозу мусора_2011 3" xfId="6759" xr:uid="{00000000-0005-0000-0000-00003B0F0000}"/>
    <cellStyle name="_расшифровки-форма-год ст.06.09 10" xfId="818" xr:uid="{00000000-0005-0000-0000-00003C0F0000}"/>
    <cellStyle name="_расшифровки-форма-год ст.06.09 10" xfId="819" xr:uid="{00000000-0005-0000-0000-00003D0F0000}"/>
    <cellStyle name="_расшифровки-форма-год ст.06.09 10 2" xfId="4757" xr:uid="{00000000-0005-0000-0000-00003E0F0000}"/>
    <cellStyle name="_расшифровки-форма-год ст.06.09 10 2" xfId="4758" xr:uid="{00000000-0005-0000-0000-00003F0F0000}"/>
    <cellStyle name="_расшифровки-форма-год ст.06.09 10 3" xfId="6758" xr:uid="{00000000-0005-0000-0000-0000400F0000}"/>
    <cellStyle name="_расшифровки-форма-год ст.06.09 10 3" xfId="6757" xr:uid="{00000000-0005-0000-0000-0000410F0000}"/>
    <cellStyle name="_расшифровки-форма-год ст.06.09 11" xfId="820" xr:uid="{00000000-0005-0000-0000-0000420F0000}"/>
    <cellStyle name="_расшифровки-форма-год ст.06.09 11" xfId="821" xr:uid="{00000000-0005-0000-0000-0000430F0000}"/>
    <cellStyle name="_расшифровки-форма-год ст.06.09 11 2" xfId="4759" xr:uid="{00000000-0005-0000-0000-0000440F0000}"/>
    <cellStyle name="_расшифровки-форма-год ст.06.09 11 2" xfId="4760" xr:uid="{00000000-0005-0000-0000-0000450F0000}"/>
    <cellStyle name="_расшифровки-форма-год ст.06.09 11 3" xfId="6756" xr:uid="{00000000-0005-0000-0000-0000460F0000}"/>
    <cellStyle name="_расшифровки-форма-год ст.06.09 11 3" xfId="6755" xr:uid="{00000000-0005-0000-0000-0000470F0000}"/>
    <cellStyle name="_расшифровки-форма-год ст.06.09 12" xfId="822" xr:uid="{00000000-0005-0000-0000-0000480F0000}"/>
    <cellStyle name="_расшифровки-форма-год ст.06.09 12" xfId="823" xr:uid="{00000000-0005-0000-0000-0000490F0000}"/>
    <cellStyle name="_расшифровки-форма-год ст.06.09 12 2" xfId="4761" xr:uid="{00000000-0005-0000-0000-00004A0F0000}"/>
    <cellStyle name="_расшифровки-форма-год ст.06.09 12 2" xfId="4762" xr:uid="{00000000-0005-0000-0000-00004B0F0000}"/>
    <cellStyle name="_расшифровки-форма-год ст.06.09 12 3" xfId="6754" xr:uid="{00000000-0005-0000-0000-00004C0F0000}"/>
    <cellStyle name="_расшифровки-форма-год ст.06.09 12 3" xfId="6753" xr:uid="{00000000-0005-0000-0000-00004D0F0000}"/>
    <cellStyle name="_расшифровки-форма-год ст.06.09 13" xfId="2788" xr:uid="{00000000-0005-0000-0000-00004E0F0000}"/>
    <cellStyle name="_расшифровки-форма-год ст.06.09 13" xfId="2789" xr:uid="{00000000-0005-0000-0000-00004F0F0000}"/>
    <cellStyle name="_расшифровки-форма-год ст.06.09 13 2" xfId="6551" xr:uid="{00000000-0005-0000-0000-0000500F0000}"/>
    <cellStyle name="_расшифровки-форма-год ст.06.09 13 2" xfId="6552" xr:uid="{00000000-0005-0000-0000-0000510F0000}"/>
    <cellStyle name="_расшифровки-форма-год ст.06.09 13 3" xfId="7662" xr:uid="{00000000-0005-0000-0000-0000520F0000}"/>
    <cellStyle name="_расшифровки-форма-год ст.06.09 13 3" xfId="7663" xr:uid="{00000000-0005-0000-0000-0000530F0000}"/>
    <cellStyle name="_расшифровки-форма-год ст.06.09 14" xfId="4729" xr:uid="{00000000-0005-0000-0000-0000540F0000}"/>
    <cellStyle name="_расшифровки-форма-год ст.06.09 14" xfId="4730" xr:uid="{00000000-0005-0000-0000-0000550F0000}"/>
    <cellStyle name="_расшифровки-форма-год ст.06.09 15" xfId="6785" xr:uid="{00000000-0005-0000-0000-0000560F0000}"/>
    <cellStyle name="_расшифровки-форма-год ст.06.09 15" xfId="6784" xr:uid="{00000000-0005-0000-0000-0000570F0000}"/>
    <cellStyle name="_расшифровки-форма-год ст.06.09 2" xfId="824" xr:uid="{00000000-0005-0000-0000-0000580F0000}"/>
    <cellStyle name="_расшифровки-форма-год ст.06.09 2" xfId="825" xr:uid="{00000000-0005-0000-0000-0000590F0000}"/>
    <cellStyle name="_расшифровки-форма-год ст.06.09 2 2" xfId="4763" xr:uid="{00000000-0005-0000-0000-00005A0F0000}"/>
    <cellStyle name="_расшифровки-форма-год ст.06.09 2 2" xfId="4764" xr:uid="{00000000-0005-0000-0000-00005B0F0000}"/>
    <cellStyle name="_расшифровки-форма-год ст.06.09 2 3" xfId="5126" xr:uid="{00000000-0005-0000-0000-00005C0F0000}"/>
    <cellStyle name="_расшифровки-форма-год ст.06.09 2 3" xfId="5125" xr:uid="{00000000-0005-0000-0000-00005D0F0000}"/>
    <cellStyle name="_расшифровки-форма-год ст.06.09 3" xfId="826" xr:uid="{00000000-0005-0000-0000-00005E0F0000}"/>
    <cellStyle name="_расшифровки-форма-год ст.06.09 3" xfId="827" xr:uid="{00000000-0005-0000-0000-00005F0F0000}"/>
    <cellStyle name="_расшифровки-форма-год ст.06.09 3 2" xfId="4765" xr:uid="{00000000-0005-0000-0000-0000600F0000}"/>
    <cellStyle name="_расшифровки-форма-год ст.06.09 3 2" xfId="4766" xr:uid="{00000000-0005-0000-0000-0000610F0000}"/>
    <cellStyle name="_расшифровки-форма-год ст.06.09 3 3" xfId="6752" xr:uid="{00000000-0005-0000-0000-0000620F0000}"/>
    <cellStyle name="_расшифровки-форма-год ст.06.09 3 3" xfId="5124" xr:uid="{00000000-0005-0000-0000-0000630F0000}"/>
    <cellStyle name="_расшифровки-форма-год ст.06.09 4" xfId="828" xr:uid="{00000000-0005-0000-0000-0000640F0000}"/>
    <cellStyle name="_расшифровки-форма-год ст.06.09 4" xfId="829" xr:uid="{00000000-0005-0000-0000-0000650F0000}"/>
    <cellStyle name="_расшифровки-форма-год ст.06.09 4 2" xfId="4767" xr:uid="{00000000-0005-0000-0000-0000660F0000}"/>
    <cellStyle name="_расшифровки-форма-год ст.06.09 4 2" xfId="4768" xr:uid="{00000000-0005-0000-0000-0000670F0000}"/>
    <cellStyle name="_расшифровки-форма-год ст.06.09 4 3" xfId="6751" xr:uid="{00000000-0005-0000-0000-0000680F0000}"/>
    <cellStyle name="_расшифровки-форма-год ст.06.09 4 3" xfId="5123" xr:uid="{00000000-0005-0000-0000-0000690F0000}"/>
    <cellStyle name="_расшифровки-форма-год ст.06.09 5" xfId="830" xr:uid="{00000000-0005-0000-0000-00006A0F0000}"/>
    <cellStyle name="_расшифровки-форма-год ст.06.09 5" xfId="831" xr:uid="{00000000-0005-0000-0000-00006B0F0000}"/>
    <cellStyle name="_расшифровки-форма-год ст.06.09 5 2" xfId="4769" xr:uid="{00000000-0005-0000-0000-00006C0F0000}"/>
    <cellStyle name="_расшифровки-форма-год ст.06.09 5 2" xfId="4770" xr:uid="{00000000-0005-0000-0000-00006D0F0000}"/>
    <cellStyle name="_расшифровки-форма-год ст.06.09 5 3" xfId="6750" xr:uid="{00000000-0005-0000-0000-00006E0F0000}"/>
    <cellStyle name="_расшифровки-форма-год ст.06.09 5 3" xfId="6749" xr:uid="{00000000-0005-0000-0000-00006F0F0000}"/>
    <cellStyle name="_расшифровки-форма-год ст.06.09 6" xfId="832" xr:uid="{00000000-0005-0000-0000-0000700F0000}"/>
    <cellStyle name="_расшифровки-форма-год ст.06.09 6" xfId="833" xr:uid="{00000000-0005-0000-0000-0000710F0000}"/>
    <cellStyle name="_расшифровки-форма-год ст.06.09 6 2" xfId="4771" xr:uid="{00000000-0005-0000-0000-0000720F0000}"/>
    <cellStyle name="_расшифровки-форма-год ст.06.09 6 2" xfId="4772" xr:uid="{00000000-0005-0000-0000-0000730F0000}"/>
    <cellStyle name="_расшифровки-форма-год ст.06.09 6 3" xfId="6748" xr:uid="{00000000-0005-0000-0000-0000740F0000}"/>
    <cellStyle name="_расшифровки-форма-год ст.06.09 6 3" xfId="6747" xr:uid="{00000000-0005-0000-0000-0000750F0000}"/>
    <cellStyle name="_расшифровки-форма-год ст.06.09 7" xfId="834" xr:uid="{00000000-0005-0000-0000-0000760F0000}"/>
    <cellStyle name="_расшифровки-форма-год ст.06.09 7" xfId="835" xr:uid="{00000000-0005-0000-0000-0000770F0000}"/>
    <cellStyle name="_расшифровки-форма-год ст.06.09 7 2" xfId="4773" xr:uid="{00000000-0005-0000-0000-0000780F0000}"/>
    <cellStyle name="_расшифровки-форма-год ст.06.09 7 2" xfId="4774" xr:uid="{00000000-0005-0000-0000-0000790F0000}"/>
    <cellStyle name="_расшифровки-форма-год ст.06.09 7 3" xfId="6746" xr:uid="{00000000-0005-0000-0000-00007A0F0000}"/>
    <cellStyle name="_расшифровки-форма-год ст.06.09 7 3" xfId="5122" xr:uid="{00000000-0005-0000-0000-00007B0F0000}"/>
    <cellStyle name="_расшифровки-форма-год ст.06.09 8" xfId="836" xr:uid="{00000000-0005-0000-0000-00007C0F0000}"/>
    <cellStyle name="_расшифровки-форма-год ст.06.09 8" xfId="837" xr:uid="{00000000-0005-0000-0000-00007D0F0000}"/>
    <cellStyle name="_расшифровки-форма-год ст.06.09 8 2" xfId="4775" xr:uid="{00000000-0005-0000-0000-00007E0F0000}"/>
    <cellStyle name="_расшифровки-форма-год ст.06.09 8 2" xfId="4776" xr:uid="{00000000-0005-0000-0000-00007F0F0000}"/>
    <cellStyle name="_расшифровки-форма-год ст.06.09 8 3" xfId="5121" xr:uid="{00000000-0005-0000-0000-0000800F0000}"/>
    <cellStyle name="_расшифровки-форма-год ст.06.09 8 3" xfId="6743" xr:uid="{00000000-0005-0000-0000-0000810F0000}"/>
    <cellStyle name="_расшифровки-форма-год ст.06.09 9" xfId="838" xr:uid="{00000000-0005-0000-0000-0000820F0000}"/>
    <cellStyle name="_расшифровки-форма-год ст.06.09 9" xfId="839" xr:uid="{00000000-0005-0000-0000-0000830F0000}"/>
    <cellStyle name="_расшифровки-форма-год ст.06.09 9 2" xfId="4777" xr:uid="{00000000-0005-0000-0000-0000840F0000}"/>
    <cellStyle name="_расшифровки-форма-год ст.06.09 9 2" xfId="4778" xr:uid="{00000000-0005-0000-0000-0000850F0000}"/>
    <cellStyle name="_расшифровки-форма-год ст.06.09 9 3" xfId="6742" xr:uid="{00000000-0005-0000-0000-0000860F0000}"/>
    <cellStyle name="_расшифровки-форма-год ст.06.09 9 3" xfId="7511" xr:uid="{00000000-0005-0000-0000-0000870F0000}"/>
    <cellStyle name="_расшифровки-форма-год ст.06.09_06.10_Услуги по санобработке и вывозу мусора_2011" xfId="840" xr:uid="{00000000-0005-0000-0000-0000880F0000}"/>
    <cellStyle name="_расшифровки-форма-год ст.06.09_06.10_Услуги по санобработке и вывозу мусора_2011" xfId="841" xr:uid="{00000000-0005-0000-0000-0000890F0000}"/>
    <cellStyle name="_расшифровки-форма-год ст.06.09_06.10_Услуги по санобработке и вывозу мусора_2011 2" xfId="4779" xr:uid="{00000000-0005-0000-0000-00008A0F0000}"/>
    <cellStyle name="_расшифровки-форма-год ст.06.09_06.10_Услуги по санобработке и вывозу мусора_2011 2" xfId="4780" xr:uid="{00000000-0005-0000-0000-00008B0F0000}"/>
    <cellStyle name="_расшифровки-форма-год ст.06.09_06.10_Услуги по санобработке и вывозу мусора_2011 3" xfId="6741" xr:uid="{00000000-0005-0000-0000-00008C0F0000}"/>
    <cellStyle name="_расшифровки-форма-год ст.06.09_06.10_Услуги по санобработке и вывозу мусора_2011 3" xfId="5120" xr:uid="{00000000-0005-0000-0000-00008D0F0000}"/>
    <cellStyle name="_расшифровки-форма-год ТЭЦ-1" xfId="842" xr:uid="{00000000-0005-0000-0000-00008E0F0000}"/>
    <cellStyle name="_расшифровки-форма-год ТЭЦ-1" xfId="843" xr:uid="{00000000-0005-0000-0000-00008F0F0000}"/>
    <cellStyle name="_расшифровки-форма-год ТЭЦ-1 10" xfId="844" xr:uid="{00000000-0005-0000-0000-0000900F0000}"/>
    <cellStyle name="_расшифровки-форма-год ТЭЦ-1 10" xfId="845" xr:uid="{00000000-0005-0000-0000-0000910F0000}"/>
    <cellStyle name="_расшифровки-форма-год ТЭЦ-1 10 2" xfId="4783" xr:uid="{00000000-0005-0000-0000-0000920F0000}"/>
    <cellStyle name="_расшифровки-форма-год ТЭЦ-1 10 2" xfId="4784" xr:uid="{00000000-0005-0000-0000-0000930F0000}"/>
    <cellStyle name="_расшифровки-форма-год ТЭЦ-1 10 3" xfId="6738" xr:uid="{00000000-0005-0000-0000-0000940F0000}"/>
    <cellStyle name="_расшифровки-форма-год ТЭЦ-1 10 3" xfId="6737" xr:uid="{00000000-0005-0000-0000-0000950F0000}"/>
    <cellStyle name="_расшифровки-форма-год ТЭЦ-1 11" xfId="846" xr:uid="{00000000-0005-0000-0000-0000960F0000}"/>
    <cellStyle name="_расшифровки-форма-год ТЭЦ-1 11" xfId="847" xr:uid="{00000000-0005-0000-0000-0000970F0000}"/>
    <cellStyle name="_расшифровки-форма-год ТЭЦ-1 11 2" xfId="4785" xr:uid="{00000000-0005-0000-0000-0000980F0000}"/>
    <cellStyle name="_расшифровки-форма-год ТЭЦ-1 11 2" xfId="4786" xr:uid="{00000000-0005-0000-0000-0000990F0000}"/>
    <cellStyle name="_расшифровки-форма-год ТЭЦ-1 11 3" xfId="6736" xr:uid="{00000000-0005-0000-0000-00009A0F0000}"/>
    <cellStyle name="_расшифровки-форма-год ТЭЦ-1 11 3" xfId="6735" xr:uid="{00000000-0005-0000-0000-00009B0F0000}"/>
    <cellStyle name="_расшифровки-форма-год ТЭЦ-1 12" xfId="848" xr:uid="{00000000-0005-0000-0000-00009C0F0000}"/>
    <cellStyle name="_расшифровки-форма-год ТЭЦ-1 12" xfId="849" xr:uid="{00000000-0005-0000-0000-00009D0F0000}"/>
    <cellStyle name="_расшифровки-форма-год ТЭЦ-1 12 2" xfId="4787" xr:uid="{00000000-0005-0000-0000-00009E0F0000}"/>
    <cellStyle name="_расшифровки-форма-год ТЭЦ-1 12 2" xfId="4788" xr:uid="{00000000-0005-0000-0000-00009F0F0000}"/>
    <cellStyle name="_расшифровки-форма-год ТЭЦ-1 12 3" xfId="6734" xr:uid="{00000000-0005-0000-0000-0000A00F0000}"/>
    <cellStyle name="_расшифровки-форма-год ТЭЦ-1 12 3" xfId="6733" xr:uid="{00000000-0005-0000-0000-0000A10F0000}"/>
    <cellStyle name="_расшифровки-форма-год ТЭЦ-1 13" xfId="4781" xr:uid="{00000000-0005-0000-0000-0000A20F0000}"/>
    <cellStyle name="_расшифровки-форма-год ТЭЦ-1 13" xfId="4782" xr:uid="{00000000-0005-0000-0000-0000A30F0000}"/>
    <cellStyle name="_расшифровки-форма-год ТЭЦ-1 14" xfId="6740" xr:uid="{00000000-0005-0000-0000-0000A40F0000}"/>
    <cellStyle name="_расшифровки-форма-год ТЭЦ-1 14" xfId="6739" xr:uid="{00000000-0005-0000-0000-0000A50F0000}"/>
    <cellStyle name="_расшифровки-форма-год ТЭЦ-1 2" xfId="850" xr:uid="{00000000-0005-0000-0000-0000A60F0000}"/>
    <cellStyle name="_расшифровки-форма-год ТЭЦ-1 2" xfId="851" xr:uid="{00000000-0005-0000-0000-0000A70F0000}"/>
    <cellStyle name="_расшифровки-форма-год ТЭЦ-1 2 2" xfId="4789" xr:uid="{00000000-0005-0000-0000-0000A80F0000}"/>
    <cellStyle name="_расшифровки-форма-год ТЭЦ-1 2 2" xfId="4790" xr:uid="{00000000-0005-0000-0000-0000A90F0000}"/>
    <cellStyle name="_расшифровки-форма-год ТЭЦ-1 2 3" xfId="6732" xr:uid="{00000000-0005-0000-0000-0000AA0F0000}"/>
    <cellStyle name="_расшифровки-форма-год ТЭЦ-1 2 3" xfId="5119" xr:uid="{00000000-0005-0000-0000-0000AB0F0000}"/>
    <cellStyle name="_расшифровки-форма-год ТЭЦ-1 3" xfId="852" xr:uid="{00000000-0005-0000-0000-0000AC0F0000}"/>
    <cellStyle name="_расшифровки-форма-год ТЭЦ-1 3" xfId="853" xr:uid="{00000000-0005-0000-0000-0000AD0F0000}"/>
    <cellStyle name="_расшифровки-форма-год ТЭЦ-1 3 2" xfId="4791" xr:uid="{00000000-0005-0000-0000-0000AE0F0000}"/>
    <cellStyle name="_расшифровки-форма-год ТЭЦ-1 3 2" xfId="4792" xr:uid="{00000000-0005-0000-0000-0000AF0F0000}"/>
    <cellStyle name="_расшифровки-форма-год ТЭЦ-1 3 3" xfId="6731" xr:uid="{00000000-0005-0000-0000-0000B00F0000}"/>
    <cellStyle name="_расшифровки-форма-год ТЭЦ-1 3 3" xfId="6730" xr:uid="{00000000-0005-0000-0000-0000B10F0000}"/>
    <cellStyle name="_расшифровки-форма-год ТЭЦ-1 4" xfId="854" xr:uid="{00000000-0005-0000-0000-0000B20F0000}"/>
    <cellStyle name="_расшифровки-форма-год ТЭЦ-1 4" xfId="855" xr:uid="{00000000-0005-0000-0000-0000B30F0000}"/>
    <cellStyle name="_расшифровки-форма-год ТЭЦ-1 4 2" xfId="4793" xr:uid="{00000000-0005-0000-0000-0000B40F0000}"/>
    <cellStyle name="_расшифровки-форма-год ТЭЦ-1 4 2" xfId="4794" xr:uid="{00000000-0005-0000-0000-0000B50F0000}"/>
    <cellStyle name="_расшифровки-форма-год ТЭЦ-1 4 3" xfId="5118" xr:uid="{00000000-0005-0000-0000-0000B60F0000}"/>
    <cellStyle name="_расшифровки-форма-год ТЭЦ-1 4 3" xfId="6729" xr:uid="{00000000-0005-0000-0000-0000B70F0000}"/>
    <cellStyle name="_расшифровки-форма-год ТЭЦ-1 5" xfId="856" xr:uid="{00000000-0005-0000-0000-0000B80F0000}"/>
    <cellStyle name="_расшифровки-форма-год ТЭЦ-1 5" xfId="857" xr:uid="{00000000-0005-0000-0000-0000B90F0000}"/>
    <cellStyle name="_расшифровки-форма-год ТЭЦ-1 5 2" xfId="4795" xr:uid="{00000000-0005-0000-0000-0000BA0F0000}"/>
    <cellStyle name="_расшифровки-форма-год ТЭЦ-1 5 2" xfId="4796" xr:uid="{00000000-0005-0000-0000-0000BB0F0000}"/>
    <cellStyle name="_расшифровки-форма-год ТЭЦ-1 5 3" xfId="6728" xr:uid="{00000000-0005-0000-0000-0000BC0F0000}"/>
    <cellStyle name="_расшифровки-форма-год ТЭЦ-1 5 3" xfId="6727" xr:uid="{00000000-0005-0000-0000-0000BD0F0000}"/>
    <cellStyle name="_расшифровки-форма-год ТЭЦ-1 6" xfId="858" xr:uid="{00000000-0005-0000-0000-0000BE0F0000}"/>
    <cellStyle name="_расшифровки-форма-год ТЭЦ-1 6" xfId="859" xr:uid="{00000000-0005-0000-0000-0000BF0F0000}"/>
    <cellStyle name="_расшифровки-форма-год ТЭЦ-1 6 2" xfId="4797" xr:uid="{00000000-0005-0000-0000-0000C00F0000}"/>
    <cellStyle name="_расшифровки-форма-год ТЭЦ-1 6 2" xfId="4798" xr:uid="{00000000-0005-0000-0000-0000C10F0000}"/>
    <cellStyle name="_расшифровки-форма-год ТЭЦ-1 6 3" xfId="6726" xr:uid="{00000000-0005-0000-0000-0000C20F0000}"/>
    <cellStyle name="_расшифровки-форма-год ТЭЦ-1 6 3" xfId="6725" xr:uid="{00000000-0005-0000-0000-0000C30F0000}"/>
    <cellStyle name="_расшифровки-форма-год ТЭЦ-1 7" xfId="860" xr:uid="{00000000-0005-0000-0000-0000C40F0000}"/>
    <cellStyle name="_расшифровки-форма-год ТЭЦ-1 7" xfId="861" xr:uid="{00000000-0005-0000-0000-0000C50F0000}"/>
    <cellStyle name="_расшифровки-форма-год ТЭЦ-1 7 2" xfId="4799" xr:uid="{00000000-0005-0000-0000-0000C60F0000}"/>
    <cellStyle name="_расшифровки-форма-год ТЭЦ-1 7 2" xfId="4800" xr:uid="{00000000-0005-0000-0000-0000C70F0000}"/>
    <cellStyle name="_расшифровки-форма-год ТЭЦ-1 7 3" xfId="6724" xr:uid="{00000000-0005-0000-0000-0000C80F0000}"/>
    <cellStyle name="_расшифровки-форма-год ТЭЦ-1 7 3" xfId="6723" xr:uid="{00000000-0005-0000-0000-0000C90F0000}"/>
    <cellStyle name="_расшифровки-форма-год ТЭЦ-1 8" xfId="862" xr:uid="{00000000-0005-0000-0000-0000CA0F0000}"/>
    <cellStyle name="_расшифровки-форма-год ТЭЦ-1 8" xfId="863" xr:uid="{00000000-0005-0000-0000-0000CB0F0000}"/>
    <cellStyle name="_расшифровки-форма-год ТЭЦ-1 8 2" xfId="4801" xr:uid="{00000000-0005-0000-0000-0000CC0F0000}"/>
    <cellStyle name="_расшифровки-форма-год ТЭЦ-1 8 2" xfId="4802" xr:uid="{00000000-0005-0000-0000-0000CD0F0000}"/>
    <cellStyle name="_расшифровки-форма-год ТЭЦ-1 8 3" xfId="6722" xr:uid="{00000000-0005-0000-0000-0000CE0F0000}"/>
    <cellStyle name="_расшифровки-форма-год ТЭЦ-1 8 3" xfId="6721" xr:uid="{00000000-0005-0000-0000-0000CF0F0000}"/>
    <cellStyle name="_расшифровки-форма-год ТЭЦ-1 9" xfId="864" xr:uid="{00000000-0005-0000-0000-0000D00F0000}"/>
    <cellStyle name="_расшифровки-форма-год ТЭЦ-1 9" xfId="865" xr:uid="{00000000-0005-0000-0000-0000D10F0000}"/>
    <cellStyle name="_расшифровки-форма-год ТЭЦ-1 9 2" xfId="4803" xr:uid="{00000000-0005-0000-0000-0000D20F0000}"/>
    <cellStyle name="_расшифровки-форма-год ТЭЦ-1 9 2" xfId="4804" xr:uid="{00000000-0005-0000-0000-0000D30F0000}"/>
    <cellStyle name="_расшифровки-форма-год ТЭЦ-1 9 3" xfId="6720" xr:uid="{00000000-0005-0000-0000-0000D40F0000}"/>
    <cellStyle name="_расшифровки-форма-год ТЭЦ-1 9 3" xfId="6719" xr:uid="{00000000-0005-0000-0000-0000D50F0000}"/>
    <cellStyle name="_Ремонт" xfId="866" xr:uid="{00000000-0005-0000-0000-0000D60F0000}"/>
    <cellStyle name="_Ремонт" xfId="867" xr:uid="{00000000-0005-0000-0000-0000D70F0000}"/>
    <cellStyle name="_ремонт (1)" xfId="868" xr:uid="{00000000-0005-0000-0000-0000D80F0000}"/>
    <cellStyle name="_ремонт (1)" xfId="869" xr:uid="{00000000-0005-0000-0000-0000D90F0000}"/>
    <cellStyle name="_ремонт (1) 2" xfId="4807" xr:uid="{00000000-0005-0000-0000-0000DA0F0000}"/>
    <cellStyle name="_ремонт (1) 2" xfId="4808" xr:uid="{00000000-0005-0000-0000-0000DB0F0000}"/>
    <cellStyle name="_ремонт (1) 3" xfId="6718" xr:uid="{00000000-0005-0000-0000-0000DC0F0000}"/>
    <cellStyle name="_ремонт (1) 3" xfId="6717" xr:uid="{00000000-0005-0000-0000-0000DD0F0000}"/>
    <cellStyle name="_Ремонт 2" xfId="4805" xr:uid="{00000000-0005-0000-0000-0000DE0F0000}"/>
    <cellStyle name="_Ремонт 2" xfId="4806" xr:uid="{00000000-0005-0000-0000-0000DF0F0000}"/>
    <cellStyle name="_Ремонт 3" xfId="5117" xr:uid="{00000000-0005-0000-0000-0000E00F0000}"/>
    <cellStyle name="_Ремонт 3" xfId="5116" xr:uid="{00000000-0005-0000-0000-0000E10F0000}"/>
    <cellStyle name="_ремонт с бюдж" xfId="870" xr:uid="{00000000-0005-0000-0000-0000E20F0000}"/>
    <cellStyle name="_ремонт с бюдж" xfId="871" xr:uid="{00000000-0005-0000-0000-0000E30F0000}"/>
    <cellStyle name="_ремонт с бюдж 2" xfId="4809" xr:uid="{00000000-0005-0000-0000-0000E40F0000}"/>
    <cellStyle name="_ремонт с бюдж 2" xfId="4810" xr:uid="{00000000-0005-0000-0000-0000E50F0000}"/>
    <cellStyle name="_ремонт с бюдж 3" xfId="6716" xr:uid="{00000000-0005-0000-0000-0000E60F0000}"/>
    <cellStyle name="_ремонт с бюдж 3" xfId="6715" xr:uid="{00000000-0005-0000-0000-0000E70F0000}"/>
    <cellStyle name="_Ремонт_10 месяцев 2010 амортизация" xfId="872" xr:uid="{00000000-0005-0000-0000-0000E80F0000}"/>
    <cellStyle name="_Ремонт_10 месяцев 2010 амортизация" xfId="873" xr:uid="{00000000-0005-0000-0000-0000E90F0000}"/>
    <cellStyle name="_Ремонт_10 месяцев 2010 амортизация 2" xfId="4811" xr:uid="{00000000-0005-0000-0000-0000EA0F0000}"/>
    <cellStyle name="_Ремонт_10 месяцев 2010 амортизация 2" xfId="4812" xr:uid="{00000000-0005-0000-0000-0000EB0F0000}"/>
    <cellStyle name="_Ремонт_10 месяцев 2010 амортизация 3" xfId="6712" xr:uid="{00000000-0005-0000-0000-0000EC0F0000}"/>
    <cellStyle name="_Ремонт_10 месяцев 2010 амортизация 3" xfId="5112" xr:uid="{00000000-0005-0000-0000-0000ED0F0000}"/>
    <cellStyle name="_Ремонт_факт на 2009 под.воды- от 31.05.10" xfId="874" xr:uid="{00000000-0005-0000-0000-0000EE0F0000}"/>
    <cellStyle name="_Ремонт_факт на 2009 под.воды- от 31.05.10" xfId="875" xr:uid="{00000000-0005-0000-0000-0000EF0F0000}"/>
    <cellStyle name="_Ремонт_факт на 2009 под.воды- от 31.05.10 (1)" xfId="876" xr:uid="{00000000-0005-0000-0000-0000F00F0000}"/>
    <cellStyle name="_Ремонт_факт на 2009 под.воды- от 31.05.10 (1)" xfId="877" xr:uid="{00000000-0005-0000-0000-0000F10F0000}"/>
    <cellStyle name="_Ремонт_факт на 2009 под.воды- от 31.05.10 (1) 2" xfId="4815" xr:uid="{00000000-0005-0000-0000-0000F20F0000}"/>
    <cellStyle name="_Ремонт_факт на 2009 под.воды- от 31.05.10 (1) 2" xfId="4816" xr:uid="{00000000-0005-0000-0000-0000F30F0000}"/>
    <cellStyle name="_Ремонт_факт на 2009 под.воды- от 31.05.10 (1) 3" xfId="6707" xr:uid="{00000000-0005-0000-0000-0000F40F0000}"/>
    <cellStyle name="_Ремонт_факт на 2009 под.воды- от 31.05.10 (1) 3" xfId="5109" xr:uid="{00000000-0005-0000-0000-0000F50F0000}"/>
    <cellStyle name="_Ремонт_факт на 2009 под.воды- от 31.05.10 (2)" xfId="878" xr:uid="{00000000-0005-0000-0000-0000F60F0000}"/>
    <cellStyle name="_Ремонт_факт на 2009 под.воды- от 31.05.10 (2)" xfId="879" xr:uid="{00000000-0005-0000-0000-0000F70F0000}"/>
    <cellStyle name="_Ремонт_факт на 2009 под.воды- от 31.05.10 (2) 2" xfId="4817" xr:uid="{00000000-0005-0000-0000-0000F80F0000}"/>
    <cellStyle name="_Ремонт_факт на 2009 под.воды- от 31.05.10 (2) 2" xfId="4818" xr:uid="{00000000-0005-0000-0000-0000F90F0000}"/>
    <cellStyle name="_Ремонт_факт на 2009 под.воды- от 31.05.10 (2) 3" xfId="5108" xr:uid="{00000000-0005-0000-0000-0000FA0F0000}"/>
    <cellStyle name="_Ремонт_факт на 2009 под.воды- от 31.05.10 (2) 3" xfId="6706" xr:uid="{00000000-0005-0000-0000-0000FB0F0000}"/>
    <cellStyle name="_Ремонт_факт на 2009 под.воды- от 31.05.10 2" xfId="4813" xr:uid="{00000000-0005-0000-0000-0000FC0F0000}"/>
    <cellStyle name="_Ремонт_факт на 2009 под.воды- от 31.05.10 2" xfId="4814" xr:uid="{00000000-0005-0000-0000-0000FD0F0000}"/>
    <cellStyle name="_Ремонт_факт на 2009 под.воды- от 31.05.10 3" xfId="6709" xr:uid="{00000000-0005-0000-0000-0000FE0F0000}"/>
    <cellStyle name="_Ремонт_факт на 2009 под.воды- от 31.05.10 3" xfId="6708" xr:uid="{00000000-0005-0000-0000-0000FF0F0000}"/>
    <cellStyle name="_Ремонт_факт на 2009-2010 под.воды-10.06.10г" xfId="880" xr:uid="{00000000-0005-0000-0000-000000100000}"/>
    <cellStyle name="_Ремонт_факт на 2009-2010 под.воды-10.06.10г" xfId="881" xr:uid="{00000000-0005-0000-0000-000001100000}"/>
    <cellStyle name="_Ремонт_факт на 2009-2010 под.воды-10.06.10г 2" xfId="4819" xr:uid="{00000000-0005-0000-0000-000002100000}"/>
    <cellStyle name="_Ремонт_факт на 2009-2010 под.воды-10.06.10г 2" xfId="4820" xr:uid="{00000000-0005-0000-0000-000003100000}"/>
    <cellStyle name="_Ремонт_факт на 2009-2010 под.воды-10.06.10г 3" xfId="6705" xr:uid="{00000000-0005-0000-0000-000004100000}"/>
    <cellStyle name="_Ремонт_факт на 2009-2010 под.воды-10.06.10г 3" xfId="6704" xr:uid="{00000000-0005-0000-0000-000005100000}"/>
    <cellStyle name="_Ремонт_факт подпитка на 2010г." xfId="882" xr:uid="{00000000-0005-0000-0000-000006100000}"/>
    <cellStyle name="_Ремонт_факт подпитка на 2010г." xfId="883" xr:uid="{00000000-0005-0000-0000-000007100000}"/>
    <cellStyle name="_Ремонт_факт подпитка на 2010г. 2" xfId="4821" xr:uid="{00000000-0005-0000-0000-000008100000}"/>
    <cellStyle name="_Ремонт_факт подпитка на 2010г. 2" xfId="4822" xr:uid="{00000000-0005-0000-0000-000009100000}"/>
    <cellStyle name="_Ремонт_факт подпитка на 2010г. 3" xfId="5107" xr:uid="{00000000-0005-0000-0000-00000A100000}"/>
    <cellStyle name="_Ремонт_факт подпитка на 2010г. 3" xfId="5106" xr:uid="{00000000-0005-0000-0000-00000B100000}"/>
    <cellStyle name="_Ремонт_ХЦ подпитка за 9мес." xfId="884" xr:uid="{00000000-0005-0000-0000-00000C100000}"/>
    <cellStyle name="_Ремонт_ХЦ подпитка за 9мес." xfId="885" xr:uid="{00000000-0005-0000-0000-00000D100000}"/>
    <cellStyle name="_Ремонт_ХЦ подпитка за 9мес. 2" xfId="4823" xr:uid="{00000000-0005-0000-0000-00000E100000}"/>
    <cellStyle name="_Ремонт_ХЦ подпитка за 9мес. 2" xfId="4824" xr:uid="{00000000-0005-0000-0000-00000F100000}"/>
    <cellStyle name="_Ремонт_ХЦ подпитка за 9мес. 3" xfId="6703" xr:uid="{00000000-0005-0000-0000-000010100000}"/>
    <cellStyle name="_Ремонт_ХЦ подпитка за 9мес. 3" xfId="6702" xr:uid="{00000000-0005-0000-0000-000011100000}"/>
    <cellStyle name="_ст.01.05ТТЦ" xfId="886" xr:uid="{00000000-0005-0000-0000-000012100000}"/>
    <cellStyle name="_ст.01.05ТТЦ" xfId="887" xr:uid="{00000000-0005-0000-0000-000013100000}"/>
    <cellStyle name="_ст.01.05ТТЦ 2" xfId="4825" xr:uid="{00000000-0005-0000-0000-000014100000}"/>
    <cellStyle name="_ст.01.05ТТЦ 2" xfId="4826" xr:uid="{00000000-0005-0000-0000-000015100000}"/>
    <cellStyle name="_ст.01.05ТТЦ 3" xfId="6701" xr:uid="{00000000-0005-0000-0000-000016100000}"/>
    <cellStyle name="_ст.01.05ТТЦ 3" xfId="5105" xr:uid="{00000000-0005-0000-0000-000017100000}"/>
    <cellStyle name="_ст.01.05ТТЦ_Копия Копия РАСШИФРОВКИ ПОСЛЕДНИЙ ВАРИАН С БЮДЖЕТОМ пос верс" xfId="888" xr:uid="{00000000-0005-0000-0000-000018100000}"/>
    <cellStyle name="_ст.01.05ТТЦ_Копия Копия РАСШИФРОВКИ ПОСЛЕДНИЙ ВАРИАН С БЮДЖЕТОМ пос верс" xfId="889" xr:uid="{00000000-0005-0000-0000-000019100000}"/>
    <cellStyle name="_ст.01.05ТТЦ_Копия Копия РАСШИФРОВКИ ПОСЛЕДНИЙ ВАРИАН С БЮДЖЕТОМ пос верс 2" xfId="4827" xr:uid="{00000000-0005-0000-0000-00001A100000}"/>
    <cellStyle name="_ст.01.05ТТЦ_Копия Копия РАСШИФРОВКИ ПОСЛЕДНИЙ ВАРИАН С БЮДЖЕТОМ пос верс 2" xfId="4828" xr:uid="{00000000-0005-0000-0000-00001B100000}"/>
    <cellStyle name="_ст.01.05ТТЦ_Копия Копия РАСШИФРОВКИ ПОСЛЕДНИЙ ВАРИАН С БЮДЖЕТОМ пос верс 3" xfId="5104" xr:uid="{00000000-0005-0000-0000-00001C100000}"/>
    <cellStyle name="_ст.01.05ТТЦ_Копия Копия РАСШИФРОВКИ ПОСЛЕДНИЙ ВАРИАН С БЮДЖЕТОМ пос верс 3" xfId="6700" xr:uid="{00000000-0005-0000-0000-00001D100000}"/>
    <cellStyle name="_ст.01.05ТТЦ_ТЭЦ-1_БЮДЖЕТ 2011 от 20.07.10г" xfId="890" xr:uid="{00000000-0005-0000-0000-00001E100000}"/>
    <cellStyle name="_ст.01.05ТТЦ_ТЭЦ-1_БЮДЖЕТ 2011 от 20.07.10г" xfId="891" xr:uid="{00000000-0005-0000-0000-00001F100000}"/>
    <cellStyle name="_ст.01.05ТТЦ_ТЭЦ-1_БЮДЖЕТ 2011 от 20.07.10г 2" xfId="4829" xr:uid="{00000000-0005-0000-0000-000020100000}"/>
    <cellStyle name="_ст.01.05ТТЦ_ТЭЦ-1_БЮДЖЕТ 2011 от 20.07.10г 2" xfId="4830" xr:uid="{00000000-0005-0000-0000-000021100000}"/>
    <cellStyle name="_ст.01.05ТТЦ_ТЭЦ-1_БЮДЖЕТ 2011 от 20.07.10г 3" xfId="5103" xr:uid="{00000000-0005-0000-0000-000022100000}"/>
    <cellStyle name="_ст.01.05ТТЦ_ТЭЦ-1_БЮДЖЕТ 2011 от 20.07.10г 3" xfId="5102" xr:uid="{00000000-0005-0000-0000-000023100000}"/>
    <cellStyle name="_ст.06.10 вневед." xfId="892" xr:uid="{00000000-0005-0000-0000-000024100000}"/>
    <cellStyle name="_ст.06.10 вневед." xfId="893" xr:uid="{00000000-0005-0000-0000-000025100000}"/>
    <cellStyle name="_ст.06.10 вневед. 2" xfId="4831" xr:uid="{00000000-0005-0000-0000-000026100000}"/>
    <cellStyle name="_ст.06.10 вневед. 2" xfId="4832" xr:uid="{00000000-0005-0000-0000-000027100000}"/>
    <cellStyle name="_ст.06.10 вневед. 3" xfId="6699" xr:uid="{00000000-0005-0000-0000-000028100000}"/>
    <cellStyle name="_ст.06.10 вневед. 3" xfId="5101" xr:uid="{00000000-0005-0000-0000-000029100000}"/>
    <cellStyle name="_ст.06.10 вневед._Копия Копия РАСШИФРОВКИ ПОСЛЕДНИЙ ВАРИАН С БЮДЖЕТОМ пос верс" xfId="894" xr:uid="{00000000-0005-0000-0000-00002A100000}"/>
    <cellStyle name="_ст.06.10 вневед._Копия Копия РАСШИФРОВКИ ПОСЛЕДНИЙ ВАРИАН С БЮДЖЕТОМ пос верс" xfId="895" xr:uid="{00000000-0005-0000-0000-00002B100000}"/>
    <cellStyle name="_ст.06.10 вневед._Копия Копия РАСШИФРОВКИ ПОСЛЕДНИЙ ВАРИАН С БЮДЖЕТОМ пос верс 2" xfId="4833" xr:uid="{00000000-0005-0000-0000-00002C100000}"/>
    <cellStyle name="_ст.06.10 вневед._Копия Копия РАСШИФРОВКИ ПОСЛЕДНИЙ ВАРИАН С БЮДЖЕТОМ пос верс 2" xfId="4834" xr:uid="{00000000-0005-0000-0000-00002D100000}"/>
    <cellStyle name="_ст.06.10 вневед._Копия Копия РАСШИФРОВКИ ПОСЛЕДНИЙ ВАРИАН С БЮДЖЕТОМ пос верс 3" xfId="5100" xr:uid="{00000000-0005-0000-0000-00002E100000}"/>
    <cellStyle name="_ст.06.10 вневед._Копия Копия РАСШИФРОВКИ ПОСЛЕДНИЙ ВАРИАН С БЮДЖЕТОМ пос верс 3" xfId="6698" xr:uid="{00000000-0005-0000-0000-00002F100000}"/>
    <cellStyle name="_ст.06.10 вневед._ТЭЦ-1_БЮДЖЕТ 2011 от 20.07.10г" xfId="896" xr:uid="{00000000-0005-0000-0000-000030100000}"/>
    <cellStyle name="_ст.06.10 вневед._ТЭЦ-1_БЮДЖЕТ 2011 от 20.07.10г" xfId="897" xr:uid="{00000000-0005-0000-0000-000031100000}"/>
    <cellStyle name="_ст.06.10 вневед._ТЭЦ-1_БЮДЖЕТ 2011 от 20.07.10г 2" xfId="4835" xr:uid="{00000000-0005-0000-0000-000032100000}"/>
    <cellStyle name="_ст.06.10 вневед._ТЭЦ-1_БЮДЖЕТ 2011 от 20.07.10г 2" xfId="4836" xr:uid="{00000000-0005-0000-0000-000033100000}"/>
    <cellStyle name="_ст.06.10 вневед._ТЭЦ-1_БЮДЖЕТ 2011 от 20.07.10г 3" xfId="5099" xr:uid="{00000000-0005-0000-0000-000034100000}"/>
    <cellStyle name="_ст.06.10 вневед._ТЭЦ-1_БЮДЖЕТ 2011 от 20.07.10г 3" xfId="5098" xr:uid="{00000000-0005-0000-0000-000035100000}"/>
    <cellStyle name="_тепло" xfId="898" xr:uid="{00000000-0005-0000-0000-000036100000}"/>
    <cellStyle name="_тепло" xfId="899" xr:uid="{00000000-0005-0000-0000-000037100000}"/>
    <cellStyle name="_тепло 2" xfId="4837" xr:uid="{00000000-0005-0000-0000-000038100000}"/>
    <cellStyle name="_тепло 2" xfId="4838" xr:uid="{00000000-0005-0000-0000-000039100000}"/>
    <cellStyle name="_тепло 3" xfId="6697" xr:uid="{00000000-0005-0000-0000-00003A100000}"/>
    <cellStyle name="_тепло 3" xfId="6696" xr:uid="{00000000-0005-0000-0000-00003B100000}"/>
    <cellStyle name="_Топливо 2010" xfId="900" xr:uid="{00000000-0005-0000-0000-00003C100000}"/>
    <cellStyle name="_Топливо 2010" xfId="901" xr:uid="{00000000-0005-0000-0000-00003D100000}"/>
    <cellStyle name="_Топливо 2010 2" xfId="4839" xr:uid="{00000000-0005-0000-0000-00003E100000}"/>
    <cellStyle name="_Топливо 2010 2" xfId="4840" xr:uid="{00000000-0005-0000-0000-00003F100000}"/>
    <cellStyle name="_Топливо 2010 3" xfId="6695" xr:uid="{00000000-0005-0000-0000-000040100000}"/>
    <cellStyle name="_Топливо 2010 3" xfId="5097" xr:uid="{00000000-0005-0000-0000-000041100000}"/>
    <cellStyle name="_ТЭЦ-1подпитка 2010 для арем новая вода (1)" xfId="902" xr:uid="{00000000-0005-0000-0000-000042100000}"/>
    <cellStyle name="_ТЭЦ-1подпитка 2010 для арем новая вода (1)" xfId="903" xr:uid="{00000000-0005-0000-0000-000043100000}"/>
    <cellStyle name="_ТЭЦ-1подпитка 2010 для арем новая вода (1) 2" xfId="4841" xr:uid="{00000000-0005-0000-0000-000044100000}"/>
    <cellStyle name="_ТЭЦ-1подпитка 2010 для арем новая вода (1) 2" xfId="4842" xr:uid="{00000000-0005-0000-0000-000045100000}"/>
    <cellStyle name="_ТЭЦ-1подпитка 2010 для арем новая вода (1) 3" xfId="5096" xr:uid="{00000000-0005-0000-0000-000046100000}"/>
    <cellStyle name="_ТЭЦ-1подпитка 2010 для арем новая вода (1) 3" xfId="5095" xr:uid="{00000000-0005-0000-0000-000047100000}"/>
    <cellStyle name="_факт на 2009 под.воды- от 31.05.10" xfId="904" xr:uid="{00000000-0005-0000-0000-000048100000}"/>
    <cellStyle name="_факт на 2009 под.воды- от 31.05.10" xfId="905" xr:uid="{00000000-0005-0000-0000-000049100000}"/>
    <cellStyle name="_факт на 2009 под.воды- от 31.05.10 (1)" xfId="906" xr:uid="{00000000-0005-0000-0000-00004A100000}"/>
    <cellStyle name="_факт на 2009 под.воды- от 31.05.10 (1)" xfId="907" xr:uid="{00000000-0005-0000-0000-00004B100000}"/>
    <cellStyle name="_факт на 2009 под.воды- от 31.05.10 (1) 2" xfId="4845" xr:uid="{00000000-0005-0000-0000-00004C100000}"/>
    <cellStyle name="_факт на 2009 под.воды- от 31.05.10 (1) 2" xfId="4846" xr:uid="{00000000-0005-0000-0000-00004D100000}"/>
    <cellStyle name="_факт на 2009 под.воды- от 31.05.10 (1) 3" xfId="6692" xr:uid="{00000000-0005-0000-0000-00004E100000}"/>
    <cellStyle name="_факт на 2009 под.воды- от 31.05.10 (1) 3" xfId="6691" xr:uid="{00000000-0005-0000-0000-00004F100000}"/>
    <cellStyle name="_факт на 2009 под.воды- от 31.05.10 (2)" xfId="908" xr:uid="{00000000-0005-0000-0000-000050100000}"/>
    <cellStyle name="_факт на 2009 под.воды- от 31.05.10 (2)" xfId="909" xr:uid="{00000000-0005-0000-0000-000051100000}"/>
    <cellStyle name="_факт на 2009 под.воды- от 31.05.10 (2) 2" xfId="4847" xr:uid="{00000000-0005-0000-0000-000052100000}"/>
    <cellStyle name="_факт на 2009 под.воды- от 31.05.10 (2) 2" xfId="4848" xr:uid="{00000000-0005-0000-0000-000053100000}"/>
    <cellStyle name="_факт на 2009 под.воды- от 31.05.10 (2) 3" xfId="6690" xr:uid="{00000000-0005-0000-0000-000054100000}"/>
    <cellStyle name="_факт на 2009 под.воды- от 31.05.10 (2) 3" xfId="6689" xr:uid="{00000000-0005-0000-0000-000055100000}"/>
    <cellStyle name="_факт на 2009 под.воды- от 31.05.10 2" xfId="4843" xr:uid="{00000000-0005-0000-0000-000056100000}"/>
    <cellStyle name="_факт на 2009 под.воды- от 31.05.10 2" xfId="4844" xr:uid="{00000000-0005-0000-0000-000057100000}"/>
    <cellStyle name="_факт на 2009 под.воды- от 31.05.10 3" xfId="6694" xr:uid="{00000000-0005-0000-0000-000058100000}"/>
    <cellStyle name="_факт на 2009 под.воды- от 31.05.10 3" xfId="6693" xr:uid="{00000000-0005-0000-0000-000059100000}"/>
    <cellStyle name="_факт на 2009 под.воды-от 25.05.10 (1)" xfId="910" xr:uid="{00000000-0005-0000-0000-00005A100000}"/>
    <cellStyle name="_факт на 2009 под.воды-от 25.05.10 (1)" xfId="911" xr:uid="{00000000-0005-0000-0000-00005B100000}"/>
    <cellStyle name="_факт на 2009 под.воды-от 25.05.10 (1) 2" xfId="4849" xr:uid="{00000000-0005-0000-0000-00005C100000}"/>
    <cellStyle name="_факт на 2009 под.воды-от 25.05.10 (1) 2" xfId="4850" xr:uid="{00000000-0005-0000-0000-00005D100000}"/>
    <cellStyle name="_факт на 2009 под.воды-от 25.05.10 (1) 3" xfId="6639" xr:uid="{00000000-0005-0000-0000-00005E100000}"/>
    <cellStyle name="_факт на 2009 под.воды-от 25.05.10 (1) 3" xfId="6638" xr:uid="{00000000-0005-0000-0000-00005F100000}"/>
    <cellStyle name="_факт на 2009 под.воды-от 25.05.10 (1)_10 месяцев 2010 амортизация" xfId="912" xr:uid="{00000000-0005-0000-0000-000060100000}"/>
    <cellStyle name="_факт на 2009 под.воды-от 25.05.10 (1)_10 месяцев 2010 амортизация" xfId="913" xr:uid="{00000000-0005-0000-0000-000061100000}"/>
    <cellStyle name="_факт на 2009 под.воды-от 25.05.10 (1)_10 месяцев 2010 амортизация 2" xfId="4851" xr:uid="{00000000-0005-0000-0000-000062100000}"/>
    <cellStyle name="_факт на 2009 под.воды-от 25.05.10 (1)_10 месяцев 2010 амортизация 2" xfId="4852" xr:uid="{00000000-0005-0000-0000-000063100000}"/>
    <cellStyle name="_факт на 2009 под.воды-от 25.05.10 (1)_10 месяцев 2010 амортизация 3" xfId="5028" xr:uid="{00000000-0005-0000-0000-000064100000}"/>
    <cellStyle name="_факт на 2009 под.воды-от 25.05.10 (1)_10 месяцев 2010 амортизация 3" xfId="5027" xr:uid="{00000000-0005-0000-0000-000065100000}"/>
    <cellStyle name="_факт на 2009 под.воды-от 25.05.10 (1)_факт на 2009 под.воды- от 31.05.10" xfId="914" xr:uid="{00000000-0005-0000-0000-000066100000}"/>
    <cellStyle name="_факт на 2009 под.воды-от 25.05.10 (1)_факт на 2009 под.воды- от 31.05.10" xfId="915" xr:uid="{00000000-0005-0000-0000-000067100000}"/>
    <cellStyle name="_факт на 2009 под.воды-от 25.05.10 (1)_факт на 2009 под.воды- от 31.05.10 (1)" xfId="916" xr:uid="{00000000-0005-0000-0000-000068100000}"/>
    <cellStyle name="_факт на 2009 под.воды-от 25.05.10 (1)_факт на 2009 под.воды- от 31.05.10 (1)" xfId="917" xr:uid="{00000000-0005-0000-0000-000069100000}"/>
    <cellStyle name="_факт на 2009 под.воды-от 25.05.10 (1)_факт на 2009 под.воды- от 31.05.10 (1) 2" xfId="4855" xr:uid="{00000000-0005-0000-0000-00006A100000}"/>
    <cellStyle name="_факт на 2009 под.воды-от 25.05.10 (1)_факт на 2009 под.воды- от 31.05.10 (1) 2" xfId="4856" xr:uid="{00000000-0005-0000-0000-00006B100000}"/>
    <cellStyle name="_факт на 2009 под.воды-от 25.05.10 (1)_факт на 2009 под.воды- от 31.05.10 (1) 3" xfId="6576" xr:uid="{00000000-0005-0000-0000-00006C100000}"/>
    <cellStyle name="_факт на 2009 под.воды-от 25.05.10 (1)_факт на 2009 под.воды- от 31.05.10 (1) 3" xfId="4940" xr:uid="{00000000-0005-0000-0000-00006D100000}"/>
    <cellStyle name="_факт на 2009 под.воды-от 25.05.10 (1)_факт на 2009 под.воды- от 31.05.10 (2)" xfId="918" xr:uid="{00000000-0005-0000-0000-00006E100000}"/>
    <cellStyle name="_факт на 2009 под.воды-от 25.05.10 (1)_факт на 2009 под.воды- от 31.05.10 (2)" xfId="919" xr:uid="{00000000-0005-0000-0000-00006F100000}"/>
    <cellStyle name="_факт на 2009 под.воды-от 25.05.10 (1)_факт на 2009 под.воды- от 31.05.10 (2) 2" xfId="4857" xr:uid="{00000000-0005-0000-0000-000070100000}"/>
    <cellStyle name="_факт на 2009 под.воды-от 25.05.10 (1)_факт на 2009 под.воды- от 31.05.10 (2) 2" xfId="4858" xr:uid="{00000000-0005-0000-0000-000071100000}"/>
    <cellStyle name="_факт на 2009 под.воды-от 25.05.10 (1)_факт на 2009 под.воды- от 31.05.10 (2) 3" xfId="4270" xr:uid="{00000000-0005-0000-0000-000072100000}"/>
    <cellStyle name="_факт на 2009 под.воды-от 25.05.10 (1)_факт на 2009 под.воды- от 31.05.10 (2) 3" xfId="6469" xr:uid="{00000000-0005-0000-0000-000073100000}"/>
    <cellStyle name="_факт на 2009 под.воды-от 25.05.10 (1)_факт на 2009 под.воды- от 31.05.10 2" xfId="4853" xr:uid="{00000000-0005-0000-0000-000074100000}"/>
    <cellStyle name="_факт на 2009 под.воды-от 25.05.10 (1)_факт на 2009 под.воды- от 31.05.10 2" xfId="4854" xr:uid="{00000000-0005-0000-0000-000075100000}"/>
    <cellStyle name="_факт на 2009 под.воды-от 25.05.10 (1)_факт на 2009 под.воды- от 31.05.10 3" xfId="6578" xr:uid="{00000000-0005-0000-0000-000076100000}"/>
    <cellStyle name="_факт на 2009 под.воды-от 25.05.10 (1)_факт на 2009 под.воды- от 31.05.10 3" xfId="6577" xr:uid="{00000000-0005-0000-0000-000077100000}"/>
    <cellStyle name="_факт на 2009 под.воды-от 25.05.10 (1)_факт на 2009-2010 под.воды-10.06.10г" xfId="920" xr:uid="{00000000-0005-0000-0000-000078100000}"/>
    <cellStyle name="_факт на 2009 под.воды-от 25.05.10 (1)_факт на 2009-2010 под.воды-10.06.10г" xfId="921" xr:uid="{00000000-0005-0000-0000-000079100000}"/>
    <cellStyle name="_факт на 2009 под.воды-от 25.05.10 (1)_факт на 2009-2010 под.воды-10.06.10г 2" xfId="4859" xr:uid="{00000000-0005-0000-0000-00007A100000}"/>
    <cellStyle name="_факт на 2009 под.воды-от 25.05.10 (1)_факт на 2009-2010 под.воды-10.06.10г 2" xfId="4860" xr:uid="{00000000-0005-0000-0000-00007B100000}"/>
    <cellStyle name="_факт на 2009 под.воды-от 25.05.10 (1)_факт на 2009-2010 под.воды-10.06.10г 3" xfId="6468" xr:uid="{00000000-0005-0000-0000-00007C100000}"/>
    <cellStyle name="_факт на 2009 под.воды-от 25.05.10 (1)_факт на 2009-2010 под.воды-10.06.10г 3" xfId="4269" xr:uid="{00000000-0005-0000-0000-00007D100000}"/>
    <cellStyle name="_факт на 2009 под.воды-от 25.05.10 (1)_ХЦ подпитка за 9мес." xfId="922" xr:uid="{00000000-0005-0000-0000-00007E100000}"/>
    <cellStyle name="_факт на 2009 под.воды-от 25.05.10 (1)_ХЦ подпитка за 9мес." xfId="923" xr:uid="{00000000-0005-0000-0000-00007F100000}"/>
    <cellStyle name="_факт на 2009 под.воды-от 25.05.10 (1)_ХЦ подпитка за 9мес. 2" xfId="4861" xr:uid="{00000000-0005-0000-0000-000080100000}"/>
    <cellStyle name="_факт на 2009 под.воды-от 25.05.10 (1)_ХЦ подпитка за 9мес. 2" xfId="4862" xr:uid="{00000000-0005-0000-0000-000081100000}"/>
    <cellStyle name="_факт на 2009 под.воды-от 25.05.10 (1)_ХЦ подпитка за 9мес. 3" xfId="4268" xr:uid="{00000000-0005-0000-0000-000082100000}"/>
    <cellStyle name="_факт на 2009 под.воды-от 25.05.10 (1)_ХЦ подпитка за 9мес. 3" xfId="4267" xr:uid="{00000000-0005-0000-0000-000083100000}"/>
    <cellStyle name="_факт на 2009-2010 под.воды-10.06.10г" xfId="924" xr:uid="{00000000-0005-0000-0000-000084100000}"/>
    <cellStyle name="_факт на 2009-2010 под.воды-10.06.10г" xfId="925" xr:uid="{00000000-0005-0000-0000-000085100000}"/>
    <cellStyle name="_факт на 2009-2010 под.воды-10.06.10г 2" xfId="4863" xr:uid="{00000000-0005-0000-0000-000086100000}"/>
    <cellStyle name="_факт на 2009-2010 под.воды-10.06.10г 2" xfId="4864" xr:uid="{00000000-0005-0000-0000-000087100000}"/>
    <cellStyle name="_факт на 2009-2010 под.воды-10.06.10г 3" xfId="6467" xr:uid="{00000000-0005-0000-0000-000088100000}"/>
    <cellStyle name="_факт на 2009-2010 под.воды-10.06.10г 3" xfId="6466" xr:uid="{00000000-0005-0000-0000-000089100000}"/>
    <cellStyle name="_факт подпитка на 2010г." xfId="926" xr:uid="{00000000-0005-0000-0000-00008A100000}"/>
    <cellStyle name="_факт подпитка на 2010г." xfId="927" xr:uid="{00000000-0005-0000-0000-00008B100000}"/>
    <cellStyle name="_факт подпитка на 2010г. 2" xfId="4865" xr:uid="{00000000-0005-0000-0000-00008C100000}"/>
    <cellStyle name="_факт подпитка на 2010г. 2" xfId="4866" xr:uid="{00000000-0005-0000-0000-00008D100000}"/>
    <cellStyle name="_факт подпитка на 2010г. 3" xfId="4266" xr:uid="{00000000-0005-0000-0000-00008E100000}"/>
    <cellStyle name="_факт подпитка на 2010г. 3" xfId="4265" xr:uid="{00000000-0005-0000-0000-00008F100000}"/>
    <cellStyle name="_Форма бюджета 0106" xfId="928" xr:uid="{00000000-0005-0000-0000-000090100000}"/>
    <cellStyle name="_Форма бюджета 0106" xfId="929" xr:uid="{00000000-0005-0000-0000-000091100000}"/>
    <cellStyle name="_Форма бюджета 0106 10" xfId="930" xr:uid="{00000000-0005-0000-0000-000092100000}"/>
    <cellStyle name="_Форма бюджета 0106 10" xfId="931" xr:uid="{00000000-0005-0000-0000-000093100000}"/>
    <cellStyle name="_Форма бюджета 0106 10 2" xfId="4869" xr:uid="{00000000-0005-0000-0000-000094100000}"/>
    <cellStyle name="_Форма бюджета 0106 10 2" xfId="4870" xr:uid="{00000000-0005-0000-0000-000095100000}"/>
    <cellStyle name="_Форма бюджета 0106 10 3" xfId="4264" xr:uid="{00000000-0005-0000-0000-000096100000}"/>
    <cellStyle name="_Форма бюджета 0106 10 3" xfId="4263" xr:uid="{00000000-0005-0000-0000-000097100000}"/>
    <cellStyle name="_Форма бюджета 0106 11" xfId="932" xr:uid="{00000000-0005-0000-0000-000098100000}"/>
    <cellStyle name="_Форма бюджета 0106 11" xfId="933" xr:uid="{00000000-0005-0000-0000-000099100000}"/>
    <cellStyle name="_Форма бюджета 0106 11 2" xfId="4871" xr:uid="{00000000-0005-0000-0000-00009A100000}"/>
    <cellStyle name="_Форма бюджета 0106 11 2" xfId="4872" xr:uid="{00000000-0005-0000-0000-00009B100000}"/>
    <cellStyle name="_Форма бюджета 0106 11 3" xfId="6462" xr:uid="{00000000-0005-0000-0000-00009C100000}"/>
    <cellStyle name="_Форма бюджета 0106 11 3" xfId="4260" xr:uid="{00000000-0005-0000-0000-00009D100000}"/>
    <cellStyle name="_Форма бюджета 0106 12" xfId="934" xr:uid="{00000000-0005-0000-0000-00009E100000}"/>
    <cellStyle name="_Форма бюджета 0106 12" xfId="935" xr:uid="{00000000-0005-0000-0000-00009F100000}"/>
    <cellStyle name="_Форма бюджета 0106 12 2" xfId="4873" xr:uid="{00000000-0005-0000-0000-0000A0100000}"/>
    <cellStyle name="_Форма бюджета 0106 12 2" xfId="4874" xr:uid="{00000000-0005-0000-0000-0000A1100000}"/>
    <cellStyle name="_Форма бюджета 0106 12 3" xfId="4259" xr:uid="{00000000-0005-0000-0000-0000A2100000}"/>
    <cellStyle name="_Форма бюджета 0106 12 3" xfId="6459" xr:uid="{00000000-0005-0000-0000-0000A3100000}"/>
    <cellStyle name="_Форма бюджета 0106 13" xfId="2790" xr:uid="{00000000-0005-0000-0000-0000A4100000}"/>
    <cellStyle name="_Форма бюджета 0106 13" xfId="2791" xr:uid="{00000000-0005-0000-0000-0000A5100000}"/>
    <cellStyle name="_Форма бюджета 0106 13 2" xfId="6553" xr:uid="{00000000-0005-0000-0000-0000A6100000}"/>
    <cellStyle name="_Форма бюджета 0106 13 2" xfId="6554" xr:uid="{00000000-0005-0000-0000-0000A7100000}"/>
    <cellStyle name="_Форма бюджета 0106 13 3" xfId="7664" xr:uid="{00000000-0005-0000-0000-0000A8100000}"/>
    <cellStyle name="_Форма бюджета 0106 13 3" xfId="7665" xr:uid="{00000000-0005-0000-0000-0000A9100000}"/>
    <cellStyle name="_Форма бюджета 0106 14" xfId="4867" xr:uid="{00000000-0005-0000-0000-0000AA100000}"/>
    <cellStyle name="_Форма бюджета 0106 14" xfId="4868" xr:uid="{00000000-0005-0000-0000-0000AB100000}"/>
    <cellStyle name="_Форма бюджета 0106 15" xfId="6465" xr:uid="{00000000-0005-0000-0000-0000AC100000}"/>
    <cellStyle name="_Форма бюджета 0106 15" xfId="6464" xr:uid="{00000000-0005-0000-0000-0000AD100000}"/>
    <cellStyle name="_Форма бюджета 0106 2" xfId="936" xr:uid="{00000000-0005-0000-0000-0000AE100000}"/>
    <cellStyle name="_Форма бюджета 0106 2" xfId="937" xr:uid="{00000000-0005-0000-0000-0000AF100000}"/>
    <cellStyle name="_Форма бюджета 0106 2 2" xfId="4875" xr:uid="{00000000-0005-0000-0000-0000B0100000}"/>
    <cellStyle name="_Форма бюджета 0106 2 2" xfId="4876" xr:uid="{00000000-0005-0000-0000-0000B1100000}"/>
    <cellStyle name="_Форма бюджета 0106 2 3" xfId="4257" xr:uid="{00000000-0005-0000-0000-0000B2100000}"/>
    <cellStyle name="_Форма бюджета 0106 2 3" xfId="5998" xr:uid="{00000000-0005-0000-0000-0000B3100000}"/>
    <cellStyle name="_Форма бюджета 0106 3" xfId="938" xr:uid="{00000000-0005-0000-0000-0000B4100000}"/>
    <cellStyle name="_Форма бюджета 0106 3" xfId="939" xr:uid="{00000000-0005-0000-0000-0000B5100000}"/>
    <cellStyle name="_Форма бюджета 0106 3 2" xfId="4877" xr:uid="{00000000-0005-0000-0000-0000B6100000}"/>
    <cellStyle name="_Форма бюджета 0106 3 2" xfId="4878" xr:uid="{00000000-0005-0000-0000-0000B7100000}"/>
    <cellStyle name="_Форма бюджета 0106 3 3" xfId="5997" xr:uid="{00000000-0005-0000-0000-0000B8100000}"/>
    <cellStyle name="_Форма бюджета 0106 3 3" xfId="5996" xr:uid="{00000000-0005-0000-0000-0000B9100000}"/>
    <cellStyle name="_Форма бюджета 0106 4" xfId="940" xr:uid="{00000000-0005-0000-0000-0000BA100000}"/>
    <cellStyle name="_Форма бюджета 0106 4" xfId="941" xr:uid="{00000000-0005-0000-0000-0000BB100000}"/>
    <cellStyle name="_Форма бюджета 0106 4 2" xfId="4879" xr:uid="{00000000-0005-0000-0000-0000BC100000}"/>
    <cellStyle name="_Форма бюджета 0106 4 2" xfId="4880" xr:uid="{00000000-0005-0000-0000-0000BD100000}"/>
    <cellStyle name="_Форма бюджета 0106 4 3" xfId="5995" xr:uid="{00000000-0005-0000-0000-0000BE100000}"/>
    <cellStyle name="_Форма бюджета 0106 4 3" xfId="5992" xr:uid="{00000000-0005-0000-0000-0000BF100000}"/>
    <cellStyle name="_Форма бюджета 0106 5" xfId="942" xr:uid="{00000000-0005-0000-0000-0000C0100000}"/>
    <cellStyle name="_Форма бюджета 0106 5" xfId="943" xr:uid="{00000000-0005-0000-0000-0000C1100000}"/>
    <cellStyle name="_Форма бюджета 0106 5 2" xfId="4881" xr:uid="{00000000-0005-0000-0000-0000C2100000}"/>
    <cellStyle name="_Форма бюджета 0106 5 2" xfId="4882" xr:uid="{00000000-0005-0000-0000-0000C3100000}"/>
    <cellStyle name="_Форма бюджета 0106 5 3" xfId="5991" xr:uid="{00000000-0005-0000-0000-0000C4100000}"/>
    <cellStyle name="_Форма бюджета 0106 5 3" xfId="5990" xr:uid="{00000000-0005-0000-0000-0000C5100000}"/>
    <cellStyle name="_Форма бюджета 0106 6" xfId="944" xr:uid="{00000000-0005-0000-0000-0000C6100000}"/>
    <cellStyle name="_Форма бюджета 0106 6" xfId="945" xr:uid="{00000000-0005-0000-0000-0000C7100000}"/>
    <cellStyle name="_Форма бюджета 0106 6 2" xfId="4883" xr:uid="{00000000-0005-0000-0000-0000C8100000}"/>
    <cellStyle name="_Форма бюджета 0106 6 2" xfId="4884" xr:uid="{00000000-0005-0000-0000-0000C9100000}"/>
    <cellStyle name="_Форма бюджета 0106 6 3" xfId="5985" xr:uid="{00000000-0005-0000-0000-0000CA100000}"/>
    <cellStyle name="_Форма бюджета 0106 6 3" xfId="5762" xr:uid="{00000000-0005-0000-0000-0000CB100000}"/>
    <cellStyle name="_Форма бюджета 0106 7" xfId="946" xr:uid="{00000000-0005-0000-0000-0000CC100000}"/>
    <cellStyle name="_Форма бюджета 0106 7" xfId="947" xr:uid="{00000000-0005-0000-0000-0000CD100000}"/>
    <cellStyle name="_Форма бюджета 0106 7 2" xfId="4885" xr:uid="{00000000-0005-0000-0000-0000CE100000}"/>
    <cellStyle name="_Форма бюджета 0106 7 2" xfId="4886" xr:uid="{00000000-0005-0000-0000-0000CF100000}"/>
    <cellStyle name="_Форма бюджета 0106 7 3" xfId="5713" xr:uid="{00000000-0005-0000-0000-0000D0100000}"/>
    <cellStyle name="_Форма бюджета 0106 7 3" xfId="5712" xr:uid="{00000000-0005-0000-0000-0000D1100000}"/>
    <cellStyle name="_Форма бюджета 0106 8" xfId="948" xr:uid="{00000000-0005-0000-0000-0000D2100000}"/>
    <cellStyle name="_Форма бюджета 0106 8" xfId="949" xr:uid="{00000000-0005-0000-0000-0000D3100000}"/>
    <cellStyle name="_Форма бюджета 0106 8 2" xfId="4887" xr:uid="{00000000-0005-0000-0000-0000D4100000}"/>
    <cellStyle name="_Форма бюджета 0106 8 2" xfId="4888" xr:uid="{00000000-0005-0000-0000-0000D5100000}"/>
    <cellStyle name="_Форма бюджета 0106 8 3" xfId="5711" xr:uid="{00000000-0005-0000-0000-0000D6100000}"/>
    <cellStyle name="_Форма бюджета 0106 8 3" xfId="5710" xr:uid="{00000000-0005-0000-0000-0000D7100000}"/>
    <cellStyle name="_Форма бюджета 0106 9" xfId="950" xr:uid="{00000000-0005-0000-0000-0000D8100000}"/>
    <cellStyle name="_Форма бюджета 0106 9" xfId="951" xr:uid="{00000000-0005-0000-0000-0000D9100000}"/>
    <cellStyle name="_Форма бюджета 0106 9 2" xfId="4889" xr:uid="{00000000-0005-0000-0000-0000DA100000}"/>
    <cellStyle name="_Форма бюджета 0106 9 2" xfId="4890" xr:uid="{00000000-0005-0000-0000-0000DB100000}"/>
    <cellStyle name="_Форма бюджета 0106 9 3" xfId="5709" xr:uid="{00000000-0005-0000-0000-0000DC100000}"/>
    <cellStyle name="_Форма бюджета 0106 9 3" xfId="7523" xr:uid="{00000000-0005-0000-0000-0000DD100000}"/>
    <cellStyle name="_Формы бюдж АО АлЭС_2010 для конс." xfId="952" xr:uid="{00000000-0005-0000-0000-0000DE100000}"/>
    <cellStyle name="_Формы бюдж АО АлЭС_2010 для конс." xfId="953" xr:uid="{00000000-0005-0000-0000-0000DF100000}"/>
    <cellStyle name="_Формы бюдж АО АлЭС_2010 для конс. 2" xfId="4891" xr:uid="{00000000-0005-0000-0000-0000E0100000}"/>
    <cellStyle name="_Формы бюдж АО АлЭС_2010 для конс. 2" xfId="4892" xr:uid="{00000000-0005-0000-0000-0000E1100000}"/>
    <cellStyle name="_Формы бюдж АО АлЭС_2010 для конс. 3" xfId="7524" xr:uid="{00000000-0005-0000-0000-0000E2100000}"/>
    <cellStyle name="_Формы бюдж АО АлЭС_2010 для конс. 3" xfId="7525" xr:uid="{00000000-0005-0000-0000-0000E3100000}"/>
    <cellStyle name="_Формы бюдж АО АлЭС_2010_01 09 09" xfId="954" xr:uid="{00000000-0005-0000-0000-0000E4100000}"/>
    <cellStyle name="_Формы бюдж АО АлЭС_2010_01 09 09" xfId="955" xr:uid="{00000000-0005-0000-0000-0000E5100000}"/>
    <cellStyle name="_Формы бюдж АО АлЭС_2010_01 09 09 2" xfId="2792" xr:uid="{00000000-0005-0000-0000-0000E6100000}"/>
    <cellStyle name="_Формы бюдж АО АлЭС_2010_01 09 09 2" xfId="2793" xr:uid="{00000000-0005-0000-0000-0000E7100000}"/>
    <cellStyle name="_Формы бюдж АО АлЭС_2010_01 09 09 2 2" xfId="6555" xr:uid="{00000000-0005-0000-0000-0000E8100000}"/>
    <cellStyle name="_Формы бюдж АО АлЭС_2010_01 09 09 2 2" xfId="6556" xr:uid="{00000000-0005-0000-0000-0000E9100000}"/>
    <cellStyle name="_Формы бюдж АО АлЭС_2010_01 09 09 2 3" xfId="7666" xr:uid="{00000000-0005-0000-0000-0000EA100000}"/>
    <cellStyle name="_Формы бюдж АО АлЭС_2010_01 09 09 2 3" xfId="7667" xr:uid="{00000000-0005-0000-0000-0000EB100000}"/>
    <cellStyle name="_Формы бюдж АО АлЭС_2010_01 09 09 3" xfId="4893" xr:uid="{00000000-0005-0000-0000-0000EC100000}"/>
    <cellStyle name="_Формы бюдж АО АлЭС_2010_01 09 09 3" xfId="4894" xr:uid="{00000000-0005-0000-0000-0000ED100000}"/>
    <cellStyle name="_Формы бюдж АО АлЭС_2010_01 09 09 4" xfId="7526" xr:uid="{00000000-0005-0000-0000-0000EE100000}"/>
    <cellStyle name="_Формы бюдж АО АлЭС_2010_01 09 09 4" xfId="7527" xr:uid="{00000000-0005-0000-0000-0000EF100000}"/>
    <cellStyle name="_Формы по корректир. бюдж. АО АлЭС_2010_02.02.10" xfId="956" xr:uid="{00000000-0005-0000-0000-0000F0100000}"/>
    <cellStyle name="_Формы по корректир. бюдж. АО АлЭС_2010_02.02.10" xfId="957" xr:uid="{00000000-0005-0000-0000-0000F1100000}"/>
    <cellStyle name="_Формы по корректир. бюдж. АО АлЭС_2010_02.02.10 2" xfId="2794" xr:uid="{00000000-0005-0000-0000-0000F2100000}"/>
    <cellStyle name="_Формы по корректир. бюдж. АО АлЭС_2010_02.02.10 2" xfId="2795" xr:uid="{00000000-0005-0000-0000-0000F3100000}"/>
    <cellStyle name="_Формы по корректир. бюдж. АО АлЭС_2010_02.02.10 2 2" xfId="6557" xr:uid="{00000000-0005-0000-0000-0000F4100000}"/>
    <cellStyle name="_Формы по корректир. бюдж. АО АлЭС_2010_02.02.10 2 2" xfId="6558" xr:uid="{00000000-0005-0000-0000-0000F5100000}"/>
    <cellStyle name="_Формы по корректир. бюдж. АО АлЭС_2010_02.02.10 2 3" xfId="7668" xr:uid="{00000000-0005-0000-0000-0000F6100000}"/>
    <cellStyle name="_Формы по корректир. бюдж. АО АлЭС_2010_02.02.10 2 3" xfId="7669" xr:uid="{00000000-0005-0000-0000-0000F7100000}"/>
    <cellStyle name="_Формы по корректир. бюдж. АО АлЭС_2010_02.02.10 3" xfId="4895" xr:uid="{00000000-0005-0000-0000-0000F8100000}"/>
    <cellStyle name="_Формы по корректир. бюдж. АО АлЭС_2010_02.02.10 3" xfId="4896" xr:uid="{00000000-0005-0000-0000-0000F9100000}"/>
    <cellStyle name="_Формы по корректир. бюдж. АО АлЭС_2010_02.02.10 4" xfId="7528" xr:uid="{00000000-0005-0000-0000-0000FA100000}"/>
    <cellStyle name="_Формы по корректир. бюдж. АО АлЭС_2010_02.02.10 4" xfId="7529" xr:uid="{00000000-0005-0000-0000-0000FB100000}"/>
    <cellStyle name="_Формы по корректир. бюдж. АО АлЭС_2010_last" xfId="958" xr:uid="{00000000-0005-0000-0000-0000FC100000}"/>
    <cellStyle name="_Формы по корректир. бюдж. АО АлЭС_2010_last" xfId="959" xr:uid="{00000000-0005-0000-0000-0000FD100000}"/>
    <cellStyle name="_Формы по корректир. бюдж. АО АлЭС_2010_last 2" xfId="2796" xr:uid="{00000000-0005-0000-0000-0000FE100000}"/>
    <cellStyle name="_Формы по корректир. бюдж. АО АлЭС_2010_last 2" xfId="2797" xr:uid="{00000000-0005-0000-0000-0000FF100000}"/>
    <cellStyle name="_Формы по корректир. бюдж. АО АлЭС_2010_last 2 2" xfId="6559" xr:uid="{00000000-0005-0000-0000-000000110000}"/>
    <cellStyle name="_Формы по корректир. бюдж. АО АлЭС_2010_last 2 2" xfId="6560" xr:uid="{00000000-0005-0000-0000-000001110000}"/>
    <cellStyle name="_Формы по корректир. бюдж. АО АлЭС_2010_last 2 3" xfId="7670" xr:uid="{00000000-0005-0000-0000-000002110000}"/>
    <cellStyle name="_Формы по корректир. бюдж. АО АлЭС_2010_last 2 3" xfId="7671" xr:uid="{00000000-0005-0000-0000-000003110000}"/>
    <cellStyle name="_Формы по корректир. бюдж. АО АлЭС_2010_last 3" xfId="4897" xr:uid="{00000000-0005-0000-0000-000004110000}"/>
    <cellStyle name="_Формы по корректир. бюдж. АО АлЭС_2010_last 3" xfId="4898" xr:uid="{00000000-0005-0000-0000-000005110000}"/>
    <cellStyle name="_Формы по корректир. бюдж. АО АлЭС_2010_last 4" xfId="7530" xr:uid="{00000000-0005-0000-0000-000006110000}"/>
    <cellStyle name="_Формы по корректир. бюдж. АО АлЭС_2010_last 4" xfId="7531" xr:uid="{00000000-0005-0000-0000-000007110000}"/>
    <cellStyle name="_ХЦ подпитка за 9мес." xfId="960" xr:uid="{00000000-0005-0000-0000-000008110000}"/>
    <cellStyle name="_ХЦ подпитка за 9мес." xfId="961" xr:uid="{00000000-0005-0000-0000-000009110000}"/>
    <cellStyle name="_ХЦ подпитка за 9мес. 2" xfId="4899" xr:uid="{00000000-0005-0000-0000-00000A110000}"/>
    <cellStyle name="_ХЦ подпитка за 9мес. 2" xfId="4900" xr:uid="{00000000-0005-0000-0000-00000B110000}"/>
    <cellStyle name="_ХЦ подпитка за 9мес. 3" xfId="7532" xr:uid="{00000000-0005-0000-0000-00000C110000}"/>
    <cellStyle name="_ХЦ подпитка за 9мес. 3" xfId="7533" xr:uid="{00000000-0005-0000-0000-00000D110000}"/>
    <cellStyle name="_Шаблон_2011" xfId="962" xr:uid="{00000000-0005-0000-0000-00000E110000}"/>
    <cellStyle name="_Шаблон_2011" xfId="963" xr:uid="{00000000-0005-0000-0000-00000F110000}"/>
    <cellStyle name="_Шаблон_2011 2" xfId="4901" xr:uid="{00000000-0005-0000-0000-000010110000}"/>
    <cellStyle name="_Шаблон_2011 2" xfId="4902" xr:uid="{00000000-0005-0000-0000-000011110000}"/>
    <cellStyle name="_Шаблон_2011 3" xfId="7534" xr:uid="{00000000-0005-0000-0000-000012110000}"/>
    <cellStyle name="_Шаблон_2011 3" xfId="7535" xr:uid="{00000000-0005-0000-0000-000013110000}"/>
    <cellStyle name="_эксп." xfId="964" xr:uid="{00000000-0005-0000-0000-000014110000}"/>
    <cellStyle name="_эксп." xfId="965" xr:uid="{00000000-0005-0000-0000-000015110000}"/>
    <cellStyle name="_эксп. 10" xfId="966" xr:uid="{00000000-0005-0000-0000-000016110000}"/>
    <cellStyle name="_эксп. 10" xfId="967" xr:uid="{00000000-0005-0000-0000-000017110000}"/>
    <cellStyle name="_эксп. 10 2" xfId="4905" xr:uid="{00000000-0005-0000-0000-000018110000}"/>
    <cellStyle name="_эксп. 10 2" xfId="4906" xr:uid="{00000000-0005-0000-0000-000019110000}"/>
    <cellStyle name="_эксп. 10 3" xfId="7538" xr:uid="{00000000-0005-0000-0000-00001A110000}"/>
    <cellStyle name="_эксп. 10 3" xfId="7539" xr:uid="{00000000-0005-0000-0000-00001B110000}"/>
    <cellStyle name="_эксп. 11" xfId="968" xr:uid="{00000000-0005-0000-0000-00001C110000}"/>
    <cellStyle name="_эксп. 11" xfId="969" xr:uid="{00000000-0005-0000-0000-00001D110000}"/>
    <cellStyle name="_эксп. 11 2" xfId="4907" xr:uid="{00000000-0005-0000-0000-00001E110000}"/>
    <cellStyle name="_эксп. 11 2" xfId="4908" xr:uid="{00000000-0005-0000-0000-00001F110000}"/>
    <cellStyle name="_эксп. 11 3" xfId="7540" xr:uid="{00000000-0005-0000-0000-000020110000}"/>
    <cellStyle name="_эксп. 11 3" xfId="7541" xr:uid="{00000000-0005-0000-0000-000021110000}"/>
    <cellStyle name="_эксп. 12" xfId="970" xr:uid="{00000000-0005-0000-0000-000022110000}"/>
    <cellStyle name="_эксп. 12" xfId="971" xr:uid="{00000000-0005-0000-0000-000023110000}"/>
    <cellStyle name="_эксп. 12 2" xfId="4909" xr:uid="{00000000-0005-0000-0000-000024110000}"/>
    <cellStyle name="_эксп. 12 2" xfId="4910" xr:uid="{00000000-0005-0000-0000-000025110000}"/>
    <cellStyle name="_эксп. 12 3" xfId="7542" xr:uid="{00000000-0005-0000-0000-000026110000}"/>
    <cellStyle name="_эксп. 12 3" xfId="7543" xr:uid="{00000000-0005-0000-0000-000027110000}"/>
    <cellStyle name="_эксп. 13" xfId="2798" xr:uid="{00000000-0005-0000-0000-000028110000}"/>
    <cellStyle name="_эксп. 13" xfId="2799" xr:uid="{00000000-0005-0000-0000-000029110000}"/>
    <cellStyle name="_эксп. 13 2" xfId="6561" xr:uid="{00000000-0005-0000-0000-00002A110000}"/>
    <cellStyle name="_эксп. 13 2" xfId="6562" xr:uid="{00000000-0005-0000-0000-00002B110000}"/>
    <cellStyle name="_эксп. 13 3" xfId="7672" xr:uid="{00000000-0005-0000-0000-00002C110000}"/>
    <cellStyle name="_эксп. 13 3" xfId="7673" xr:uid="{00000000-0005-0000-0000-00002D110000}"/>
    <cellStyle name="_эксп. 14" xfId="4903" xr:uid="{00000000-0005-0000-0000-00002E110000}"/>
    <cellStyle name="_эксп. 14" xfId="4904" xr:uid="{00000000-0005-0000-0000-00002F110000}"/>
    <cellStyle name="_эксп. 15" xfId="7536" xr:uid="{00000000-0005-0000-0000-000030110000}"/>
    <cellStyle name="_эксп. 15" xfId="7537" xr:uid="{00000000-0005-0000-0000-000031110000}"/>
    <cellStyle name="_эксп. 2" xfId="972" xr:uid="{00000000-0005-0000-0000-000032110000}"/>
    <cellStyle name="_эксп. 2" xfId="973" xr:uid="{00000000-0005-0000-0000-000033110000}"/>
    <cellStyle name="_эксп. 2 2" xfId="4911" xr:uid="{00000000-0005-0000-0000-000034110000}"/>
    <cellStyle name="_эксп. 2 2" xfId="4912" xr:uid="{00000000-0005-0000-0000-000035110000}"/>
    <cellStyle name="_эксп. 2 3" xfId="7544" xr:uid="{00000000-0005-0000-0000-000036110000}"/>
    <cellStyle name="_эксп. 2 3" xfId="7545" xr:uid="{00000000-0005-0000-0000-000037110000}"/>
    <cellStyle name="_эксп. 3" xfId="974" xr:uid="{00000000-0005-0000-0000-000038110000}"/>
    <cellStyle name="_эксп. 3" xfId="975" xr:uid="{00000000-0005-0000-0000-000039110000}"/>
    <cellStyle name="_эксп. 3 2" xfId="4913" xr:uid="{00000000-0005-0000-0000-00003A110000}"/>
    <cellStyle name="_эксп. 3 2" xfId="4914" xr:uid="{00000000-0005-0000-0000-00003B110000}"/>
    <cellStyle name="_эксп. 3 3" xfId="7546" xr:uid="{00000000-0005-0000-0000-00003C110000}"/>
    <cellStyle name="_эксп. 3 3" xfId="7547" xr:uid="{00000000-0005-0000-0000-00003D110000}"/>
    <cellStyle name="_эксп. 4" xfId="976" xr:uid="{00000000-0005-0000-0000-00003E110000}"/>
    <cellStyle name="_эксп. 4" xfId="977" xr:uid="{00000000-0005-0000-0000-00003F110000}"/>
    <cellStyle name="_эксп. 4 2" xfId="4915" xr:uid="{00000000-0005-0000-0000-000040110000}"/>
    <cellStyle name="_эксп. 4 2" xfId="4916" xr:uid="{00000000-0005-0000-0000-000041110000}"/>
    <cellStyle name="_эксп. 4 3" xfId="7548" xr:uid="{00000000-0005-0000-0000-000042110000}"/>
    <cellStyle name="_эксп. 4 3" xfId="7549" xr:uid="{00000000-0005-0000-0000-000043110000}"/>
    <cellStyle name="_эксп. 5" xfId="978" xr:uid="{00000000-0005-0000-0000-000044110000}"/>
    <cellStyle name="_эксп. 5" xfId="979" xr:uid="{00000000-0005-0000-0000-000045110000}"/>
    <cellStyle name="_эксп. 5 2" xfId="4917" xr:uid="{00000000-0005-0000-0000-000046110000}"/>
    <cellStyle name="_эксп. 5 2" xfId="4918" xr:uid="{00000000-0005-0000-0000-000047110000}"/>
    <cellStyle name="_эксп. 5 3" xfId="7550" xr:uid="{00000000-0005-0000-0000-000048110000}"/>
    <cellStyle name="_эксп. 5 3" xfId="7551" xr:uid="{00000000-0005-0000-0000-000049110000}"/>
    <cellStyle name="_эксп. 6" xfId="980" xr:uid="{00000000-0005-0000-0000-00004A110000}"/>
    <cellStyle name="_эксп. 6" xfId="981" xr:uid="{00000000-0005-0000-0000-00004B110000}"/>
    <cellStyle name="_эксп. 6 2" xfId="4919" xr:uid="{00000000-0005-0000-0000-00004C110000}"/>
    <cellStyle name="_эксп. 6 2" xfId="4920" xr:uid="{00000000-0005-0000-0000-00004D110000}"/>
    <cellStyle name="_эксп. 6 3" xfId="7552" xr:uid="{00000000-0005-0000-0000-00004E110000}"/>
    <cellStyle name="_эксп. 6 3" xfId="7553" xr:uid="{00000000-0005-0000-0000-00004F110000}"/>
    <cellStyle name="_эксп. 7" xfId="982" xr:uid="{00000000-0005-0000-0000-000050110000}"/>
    <cellStyle name="_эксп. 7" xfId="983" xr:uid="{00000000-0005-0000-0000-000051110000}"/>
    <cellStyle name="_эксп. 7 2" xfId="4921" xr:uid="{00000000-0005-0000-0000-000052110000}"/>
    <cellStyle name="_эксп. 7 2" xfId="4922" xr:uid="{00000000-0005-0000-0000-000053110000}"/>
    <cellStyle name="_эксп. 7 3" xfId="7554" xr:uid="{00000000-0005-0000-0000-000054110000}"/>
    <cellStyle name="_эксп. 7 3" xfId="7555" xr:uid="{00000000-0005-0000-0000-000055110000}"/>
    <cellStyle name="_эксп. 8" xfId="984" xr:uid="{00000000-0005-0000-0000-000056110000}"/>
    <cellStyle name="_эксп. 8" xfId="985" xr:uid="{00000000-0005-0000-0000-000057110000}"/>
    <cellStyle name="_эксп. 8 2" xfId="4923" xr:uid="{00000000-0005-0000-0000-000058110000}"/>
    <cellStyle name="_эксп. 8 2" xfId="4924" xr:uid="{00000000-0005-0000-0000-000059110000}"/>
    <cellStyle name="_эксп. 8 3" xfId="7556" xr:uid="{00000000-0005-0000-0000-00005A110000}"/>
    <cellStyle name="_эксп. 8 3" xfId="7557" xr:uid="{00000000-0005-0000-0000-00005B110000}"/>
    <cellStyle name="_эксп. 9" xfId="986" xr:uid="{00000000-0005-0000-0000-00005C110000}"/>
    <cellStyle name="_эксп. 9" xfId="987" xr:uid="{00000000-0005-0000-0000-00005D110000}"/>
    <cellStyle name="_эксп. 9 2" xfId="4925" xr:uid="{00000000-0005-0000-0000-00005E110000}"/>
    <cellStyle name="_эксп. 9 2" xfId="4926" xr:uid="{00000000-0005-0000-0000-00005F110000}"/>
    <cellStyle name="_эксп. 9 3" xfId="7558" xr:uid="{00000000-0005-0000-0000-000060110000}"/>
    <cellStyle name="_эксп. 9 3" xfId="7559" xr:uid="{00000000-0005-0000-0000-000061110000}"/>
    <cellStyle name="_эксп._06.10_Услуги по санобработке и вывозу мусора_2011" xfId="988" xr:uid="{00000000-0005-0000-0000-000062110000}"/>
    <cellStyle name="_эксп._06.10_Услуги по санобработке и вывозу мусора_2011" xfId="989" xr:uid="{00000000-0005-0000-0000-000063110000}"/>
    <cellStyle name="_эксп._06.10_Услуги по санобработке и вывозу мусора_2011 2" xfId="4927" xr:uid="{00000000-0005-0000-0000-000064110000}"/>
    <cellStyle name="_эксп._06.10_Услуги по санобработке и вывозу мусора_2011 2" xfId="4928" xr:uid="{00000000-0005-0000-0000-000065110000}"/>
    <cellStyle name="_эксп._06.10_Услуги по санобработке и вывозу мусора_2011 3" xfId="7560" xr:uid="{00000000-0005-0000-0000-000066110000}"/>
    <cellStyle name="_эксп._06.10_Услуги по санобработке и вывозу мусора_2011 3" xfId="7561" xr:uid="{00000000-0005-0000-0000-000067110000}"/>
    <cellStyle name="_яяяПомесячный баланс на 2010г(1.03.10) 4 762" xfId="990" xr:uid="{00000000-0005-0000-0000-000068110000}"/>
    <cellStyle name="_яяяПомесячный баланс на 2010г(1.03.10) 4 762" xfId="991" xr:uid="{00000000-0005-0000-0000-000069110000}"/>
    <cellStyle name="_яяяПомесячный баланс на 2010г(1.03.10) 4 762 2" xfId="992" xr:uid="{00000000-0005-0000-0000-00006A110000}"/>
    <cellStyle name="_яяяПомесячный баланс на 2010г(1.03.10) 4 762 2" xfId="993" xr:uid="{00000000-0005-0000-0000-00006B110000}"/>
    <cellStyle name="_яяяПомесячный баланс на 2010г(1.03.10) 4 762 2 2" xfId="2800" xr:uid="{00000000-0005-0000-0000-00006C110000}"/>
    <cellStyle name="_яяяПомесячный баланс на 2010г(1.03.10) 4 762 2 2" xfId="2801" xr:uid="{00000000-0005-0000-0000-00006D110000}"/>
    <cellStyle name="_яяяПомесячный баланс на 2010г(1.03.10) 4 762 2 2 2" xfId="6563" xr:uid="{00000000-0005-0000-0000-00006E110000}"/>
    <cellStyle name="_яяяПомесячный баланс на 2010г(1.03.10) 4 762 2 2 2" xfId="6564" xr:uid="{00000000-0005-0000-0000-00006F110000}"/>
    <cellStyle name="_яяяПомесячный баланс на 2010г(1.03.10) 4 762 2 2 3" xfId="7674" xr:uid="{00000000-0005-0000-0000-000070110000}"/>
    <cellStyle name="_яяяПомесячный баланс на 2010г(1.03.10) 4 762 2 2 3" xfId="7675" xr:uid="{00000000-0005-0000-0000-000071110000}"/>
    <cellStyle name="_яяяПомесячный баланс на 2010г(1.03.10) 4 762 2 3" xfId="2802" xr:uid="{00000000-0005-0000-0000-000072110000}"/>
    <cellStyle name="_яяяПомесячный баланс на 2010г(1.03.10) 4 762 2 3" xfId="2803" xr:uid="{00000000-0005-0000-0000-000073110000}"/>
    <cellStyle name="_яяяПомесячный баланс на 2010г(1.03.10) 4 762 2 3 2" xfId="6565" xr:uid="{00000000-0005-0000-0000-000074110000}"/>
    <cellStyle name="_яяяПомесячный баланс на 2010г(1.03.10) 4 762 2 3 2" xfId="6566" xr:uid="{00000000-0005-0000-0000-000075110000}"/>
    <cellStyle name="_яяяПомесячный баланс на 2010г(1.03.10) 4 762 2 3 3" xfId="7676" xr:uid="{00000000-0005-0000-0000-000076110000}"/>
    <cellStyle name="_яяяПомесячный баланс на 2010г(1.03.10) 4 762 2 3 3" xfId="7677" xr:uid="{00000000-0005-0000-0000-000077110000}"/>
    <cellStyle name="_яяяПомесячный баланс на 2010г(1.03.10) 4 762 2 4" xfId="2804" xr:uid="{00000000-0005-0000-0000-000078110000}"/>
    <cellStyle name="_яяяПомесячный баланс на 2010г(1.03.10) 4 762 2 4" xfId="2805" xr:uid="{00000000-0005-0000-0000-000079110000}"/>
    <cellStyle name="_яяяПомесячный баланс на 2010г(1.03.10) 4 762 2 4 2" xfId="6567" xr:uid="{00000000-0005-0000-0000-00007A110000}"/>
    <cellStyle name="_яяяПомесячный баланс на 2010г(1.03.10) 4 762 2 4 2" xfId="6568" xr:uid="{00000000-0005-0000-0000-00007B110000}"/>
    <cellStyle name="_яяяПомесячный баланс на 2010г(1.03.10) 4 762 2 4 3" xfId="7678" xr:uid="{00000000-0005-0000-0000-00007C110000}"/>
    <cellStyle name="_яяяПомесячный баланс на 2010г(1.03.10) 4 762 2 4 3" xfId="7679" xr:uid="{00000000-0005-0000-0000-00007D110000}"/>
    <cellStyle name="_яяяПомесячный баланс на 2010г(1.03.10) 4 762 2 5" xfId="2806" xr:uid="{00000000-0005-0000-0000-00007E110000}"/>
    <cellStyle name="_яяяПомесячный баланс на 2010г(1.03.10) 4 762 2 5" xfId="2807" xr:uid="{00000000-0005-0000-0000-00007F110000}"/>
    <cellStyle name="_яяяПомесячный баланс на 2010г(1.03.10) 4 762 2 5 2" xfId="6569" xr:uid="{00000000-0005-0000-0000-000080110000}"/>
    <cellStyle name="_яяяПомесячный баланс на 2010г(1.03.10) 4 762 2 5 2" xfId="6570" xr:uid="{00000000-0005-0000-0000-000081110000}"/>
    <cellStyle name="_яяяПомесячный баланс на 2010г(1.03.10) 4 762 2 5 3" xfId="7680" xr:uid="{00000000-0005-0000-0000-000082110000}"/>
    <cellStyle name="_яяяПомесячный баланс на 2010г(1.03.10) 4 762 2 5 3" xfId="7681" xr:uid="{00000000-0005-0000-0000-000083110000}"/>
    <cellStyle name="_яяяПомесячный баланс на 2010г(1.03.10) 4 762 2 6" xfId="4931" xr:uid="{00000000-0005-0000-0000-000084110000}"/>
    <cellStyle name="_яяяПомесячный баланс на 2010г(1.03.10) 4 762 2 6" xfId="4932" xr:uid="{00000000-0005-0000-0000-000085110000}"/>
    <cellStyle name="_яяяПомесячный баланс на 2010г(1.03.10) 4 762 2 7" xfId="7564" xr:uid="{00000000-0005-0000-0000-000086110000}"/>
    <cellStyle name="_яяяПомесячный баланс на 2010г(1.03.10) 4 762 2 7" xfId="7565" xr:uid="{00000000-0005-0000-0000-000087110000}"/>
    <cellStyle name="_яяяПомесячный баланс на 2010г(1.03.10) 4 762 3" xfId="2808" xr:uid="{00000000-0005-0000-0000-000088110000}"/>
    <cellStyle name="_яяяПомесячный баланс на 2010г(1.03.10) 4 762 3" xfId="2809" xr:uid="{00000000-0005-0000-0000-000089110000}"/>
    <cellStyle name="_яяяПомесячный баланс на 2010г(1.03.10) 4 762 3 2" xfId="6571" xr:uid="{00000000-0005-0000-0000-00008A110000}"/>
    <cellStyle name="_яяяПомесячный баланс на 2010г(1.03.10) 4 762 3 2" xfId="6572" xr:uid="{00000000-0005-0000-0000-00008B110000}"/>
    <cellStyle name="_яяяПомесячный баланс на 2010г(1.03.10) 4 762 3 3" xfId="7682" xr:uid="{00000000-0005-0000-0000-00008C110000}"/>
    <cellStyle name="_яяяПомесячный баланс на 2010г(1.03.10) 4 762 3 3" xfId="7683" xr:uid="{00000000-0005-0000-0000-00008D110000}"/>
    <cellStyle name="_яяяПомесячный баланс на 2010г(1.03.10) 4 762 4" xfId="4929" xr:uid="{00000000-0005-0000-0000-00008E110000}"/>
    <cellStyle name="_яяяПомесячный баланс на 2010г(1.03.10) 4 762 4" xfId="4930" xr:uid="{00000000-0005-0000-0000-00008F110000}"/>
    <cellStyle name="_яяяПомесячный баланс на 2010г(1.03.10) 4 762 5" xfId="7562" xr:uid="{00000000-0005-0000-0000-000090110000}"/>
    <cellStyle name="_яяяПомесячный баланс на 2010г(1.03.10) 4 762 5" xfId="7563" xr:uid="{00000000-0005-0000-0000-000091110000}"/>
    <cellStyle name="_яяяПомесячный баланс на 2010г(1.03.10) 4 762_Копия Копия РАСШИФРОВКИ ПОСЛЕДНИЙ ВАРИАН С БЮДЖЕТОМ пос верс" xfId="994" xr:uid="{00000000-0005-0000-0000-000092110000}"/>
    <cellStyle name="_яяяПомесячный баланс на 2010г(1.03.10) 4 762_Копия Копия РАСШИФРОВКИ ПОСЛЕДНИЙ ВАРИАН С БЮДЖЕТОМ пос верс" xfId="995" xr:uid="{00000000-0005-0000-0000-000093110000}"/>
    <cellStyle name="_яяяПомесячный баланс на 2010г(1.03.10) 4 762_Копия Копия РАСШИФРОВКИ ПОСЛЕДНИЙ ВАРИАН С БЮДЖЕТОМ пос верс 2" xfId="4933" xr:uid="{00000000-0005-0000-0000-000094110000}"/>
    <cellStyle name="_яяяПомесячный баланс на 2010г(1.03.10) 4 762_Копия Копия РАСШИФРОВКИ ПОСЛЕДНИЙ ВАРИАН С БЮДЖЕТОМ пос верс 2" xfId="4934" xr:uid="{00000000-0005-0000-0000-000095110000}"/>
    <cellStyle name="_яяяПомесячный баланс на 2010г(1.03.10) 4 762_Копия Копия РАСШИФРОВКИ ПОСЛЕДНИЙ ВАРИАН С БЮДЖЕТОМ пос верс 3" xfId="7566" xr:uid="{00000000-0005-0000-0000-000096110000}"/>
    <cellStyle name="_яяяПомесячный баланс на 2010г(1.03.10) 4 762_Копия Копия РАСШИФРОВКИ ПОСЛЕДНИЙ ВАРИАН С БЮДЖЕТОМ пос верс 3" xfId="7567" xr:uid="{00000000-0005-0000-0000-000097110000}"/>
    <cellStyle name="_яяяПомесячный баланс на 2010г(1.03.10) 4 762_ТЭЦ-1_БЮДЖЕТ 2011 от 20.07.10г" xfId="996" xr:uid="{00000000-0005-0000-0000-000098110000}"/>
    <cellStyle name="_яяяПомесячный баланс на 2010г(1.03.10) 4 762_ТЭЦ-1_БЮДЖЕТ 2011 от 20.07.10г" xfId="997" xr:uid="{00000000-0005-0000-0000-000099110000}"/>
    <cellStyle name="_яяяПомесячный баланс на 2010г(1.03.10) 4 762_ТЭЦ-1_БЮДЖЕТ 2011 от 20.07.10г 2" xfId="4935" xr:uid="{00000000-0005-0000-0000-00009A110000}"/>
    <cellStyle name="_яяяПомесячный баланс на 2010г(1.03.10) 4 762_ТЭЦ-1_БЮДЖЕТ 2011 от 20.07.10г 2" xfId="4936" xr:uid="{00000000-0005-0000-0000-00009B110000}"/>
    <cellStyle name="_яяяПомесячный баланс на 2010г(1.03.10) 4 762_ТЭЦ-1_БЮДЖЕТ 2011 от 20.07.10г 3" xfId="7568" xr:uid="{00000000-0005-0000-0000-00009C110000}"/>
    <cellStyle name="_яяяПомесячный баланс на 2010г(1.03.10) 4 762_ТЭЦ-1_БЮДЖЕТ 2011 от 20.07.10г 3" xfId="7569" xr:uid="{00000000-0005-0000-0000-00009D110000}"/>
    <cellStyle name="" xfId="998" xr:uid="{00000000-0005-0000-0000-00009E110000}"/>
    <cellStyle name=" 2" xfId="2810" xr:uid="{00000000-0005-0000-0000-00009F110000}"/>
    <cellStyle name=" 2 2" xfId="6573" xr:uid="{00000000-0005-0000-0000-0000A0110000}"/>
    <cellStyle name=" 3" xfId="4937" xr:uid="{00000000-0005-0000-0000-0000A1110000}"/>
    <cellStyle name="1" xfId="999" xr:uid="{00000000-0005-0000-0000-0000A2110000}"/>
    <cellStyle name="1 2" xfId="2811" xr:uid="{00000000-0005-0000-0000-0000A3110000}"/>
    <cellStyle name="1 2 2" xfId="6574" xr:uid="{00000000-0005-0000-0000-0000A4110000}"/>
    <cellStyle name="1 3" xfId="4938" xr:uid="{00000000-0005-0000-0000-0000A5110000}"/>
    <cellStyle name="2" xfId="1000" xr:uid="{00000000-0005-0000-0000-0000A6110000}"/>
    <cellStyle name="2 2" xfId="2812" xr:uid="{00000000-0005-0000-0000-0000A7110000}"/>
    <cellStyle name="2 2 2" xfId="6575" xr:uid="{00000000-0005-0000-0000-0000A8110000}"/>
    <cellStyle name="2 3" xfId="4939" xr:uid="{00000000-0005-0000-0000-0000A9110000}"/>
    <cellStyle name="W_OÝaà" xfId="2813" xr:uid="{00000000-0005-0000-0000-0000AA110000}"/>
    <cellStyle name="0,00;0;" xfId="1001" xr:uid="{00000000-0005-0000-0000-0000AB110000}"/>
    <cellStyle name="0.0" xfId="2814" xr:uid="{00000000-0005-0000-0000-0000AC110000}"/>
    <cellStyle name="1.0 TITLE" xfId="2815" xr:uid="{00000000-0005-0000-0000-0000AD110000}"/>
    <cellStyle name="1.1 TITLE" xfId="2816" xr:uid="{00000000-0005-0000-0000-0000AE110000}"/>
    <cellStyle name="1Normal" xfId="2817" xr:uid="{00000000-0005-0000-0000-0000AF110000}"/>
    <cellStyle name="1Normal 2" xfId="6579" xr:uid="{00000000-0005-0000-0000-0000B0110000}"/>
    <cellStyle name="20% - Accent1" xfId="1002" xr:uid="{00000000-0005-0000-0000-0000B1110000}"/>
    <cellStyle name="20% - Accent1 2" xfId="1003" xr:uid="{00000000-0005-0000-0000-0000B2110000}"/>
    <cellStyle name="20% - Accent1 2 2" xfId="1004" xr:uid="{00000000-0005-0000-0000-0000B3110000}"/>
    <cellStyle name="20% - Accent1 2 2 2" xfId="4943" xr:uid="{00000000-0005-0000-0000-0000B4110000}"/>
    <cellStyle name="20% - Accent1 2 3" xfId="2818" xr:uid="{00000000-0005-0000-0000-0000B5110000}"/>
    <cellStyle name="20% - Accent1 2 3 2" xfId="6580" xr:uid="{00000000-0005-0000-0000-0000B6110000}"/>
    <cellStyle name="20% - Accent1 2 4" xfId="4942" xr:uid="{00000000-0005-0000-0000-0000B7110000}"/>
    <cellStyle name="20% - Accent1 3" xfId="4941" xr:uid="{00000000-0005-0000-0000-0000B8110000}"/>
    <cellStyle name="20% - Accent2" xfId="1005" xr:uid="{00000000-0005-0000-0000-0000B9110000}"/>
    <cellStyle name="20% - Accent2 2" xfId="1006" xr:uid="{00000000-0005-0000-0000-0000BA110000}"/>
    <cellStyle name="20% - Accent2 2 2" xfId="1007" xr:uid="{00000000-0005-0000-0000-0000BB110000}"/>
    <cellStyle name="20% - Accent2 2 2 2" xfId="4946" xr:uid="{00000000-0005-0000-0000-0000BC110000}"/>
    <cellStyle name="20% - Accent2 2 3" xfId="2819" xr:uid="{00000000-0005-0000-0000-0000BD110000}"/>
    <cellStyle name="20% - Accent2 2 3 2" xfId="6581" xr:uid="{00000000-0005-0000-0000-0000BE110000}"/>
    <cellStyle name="20% - Accent2 2 4" xfId="4945" xr:uid="{00000000-0005-0000-0000-0000BF110000}"/>
    <cellStyle name="20% - Accent2 3" xfId="4944" xr:uid="{00000000-0005-0000-0000-0000C0110000}"/>
    <cellStyle name="20% - Accent3" xfId="1008" xr:uid="{00000000-0005-0000-0000-0000C1110000}"/>
    <cellStyle name="20% - Accent3 2" xfId="1009" xr:uid="{00000000-0005-0000-0000-0000C2110000}"/>
    <cellStyle name="20% - Accent3 2 2" xfId="1010" xr:uid="{00000000-0005-0000-0000-0000C3110000}"/>
    <cellStyle name="20% - Accent3 2 2 2" xfId="4949" xr:uid="{00000000-0005-0000-0000-0000C4110000}"/>
    <cellStyle name="20% - Accent3 2 3" xfId="2820" xr:uid="{00000000-0005-0000-0000-0000C5110000}"/>
    <cellStyle name="20% - Accent3 2 3 2" xfId="6582" xr:uid="{00000000-0005-0000-0000-0000C6110000}"/>
    <cellStyle name="20% - Accent3 2 4" xfId="4948" xr:uid="{00000000-0005-0000-0000-0000C7110000}"/>
    <cellStyle name="20% - Accent3 3" xfId="4947" xr:uid="{00000000-0005-0000-0000-0000C8110000}"/>
    <cellStyle name="20% - Accent4" xfId="1011" xr:uid="{00000000-0005-0000-0000-0000C9110000}"/>
    <cellStyle name="20% - Accent4 2" xfId="1012" xr:uid="{00000000-0005-0000-0000-0000CA110000}"/>
    <cellStyle name="20% - Accent4 2 2" xfId="1013" xr:uid="{00000000-0005-0000-0000-0000CB110000}"/>
    <cellStyle name="20% - Accent4 2 2 2" xfId="4952" xr:uid="{00000000-0005-0000-0000-0000CC110000}"/>
    <cellStyle name="20% - Accent4 2 3" xfId="2821" xr:uid="{00000000-0005-0000-0000-0000CD110000}"/>
    <cellStyle name="20% - Accent4 2 3 2" xfId="6583" xr:uid="{00000000-0005-0000-0000-0000CE110000}"/>
    <cellStyle name="20% - Accent4 2 4" xfId="4951" xr:uid="{00000000-0005-0000-0000-0000CF110000}"/>
    <cellStyle name="20% - Accent4 3" xfId="2822" xr:uid="{00000000-0005-0000-0000-0000D0110000}"/>
    <cellStyle name="20% - Accent4 3 2" xfId="6584" xr:uid="{00000000-0005-0000-0000-0000D1110000}"/>
    <cellStyle name="20% - Accent4 4" xfId="4950" xr:uid="{00000000-0005-0000-0000-0000D2110000}"/>
    <cellStyle name="20% - Accent5" xfId="1014" xr:uid="{00000000-0005-0000-0000-0000D3110000}"/>
    <cellStyle name="20% - Accent5 2" xfId="1015" xr:uid="{00000000-0005-0000-0000-0000D4110000}"/>
    <cellStyle name="20% - Accent5 2 2" xfId="1016" xr:uid="{00000000-0005-0000-0000-0000D5110000}"/>
    <cellStyle name="20% - Accent5 2 2 2" xfId="4955" xr:uid="{00000000-0005-0000-0000-0000D6110000}"/>
    <cellStyle name="20% - Accent5 2 3" xfId="2823" xr:uid="{00000000-0005-0000-0000-0000D7110000}"/>
    <cellStyle name="20% - Accent5 2 3 2" xfId="6585" xr:uid="{00000000-0005-0000-0000-0000D8110000}"/>
    <cellStyle name="20% - Accent5 2 4" xfId="4954" xr:uid="{00000000-0005-0000-0000-0000D9110000}"/>
    <cellStyle name="20% - Accent5 3" xfId="2824" xr:uid="{00000000-0005-0000-0000-0000DA110000}"/>
    <cellStyle name="20% - Accent5 3 2" xfId="6586" xr:uid="{00000000-0005-0000-0000-0000DB110000}"/>
    <cellStyle name="20% - Accent5 4" xfId="4953" xr:uid="{00000000-0005-0000-0000-0000DC110000}"/>
    <cellStyle name="20% - Accent6" xfId="1017" xr:uid="{00000000-0005-0000-0000-0000DD110000}"/>
    <cellStyle name="20% - Accent6 2" xfId="1018" xr:uid="{00000000-0005-0000-0000-0000DE110000}"/>
    <cellStyle name="20% - Accent6 2 2" xfId="1019" xr:uid="{00000000-0005-0000-0000-0000DF110000}"/>
    <cellStyle name="20% - Accent6 2 2 2" xfId="4958" xr:uid="{00000000-0005-0000-0000-0000E0110000}"/>
    <cellStyle name="20% - Accent6 2 3" xfId="2825" xr:uid="{00000000-0005-0000-0000-0000E1110000}"/>
    <cellStyle name="20% - Accent6 2 3 2" xfId="6587" xr:uid="{00000000-0005-0000-0000-0000E2110000}"/>
    <cellStyle name="20% - Accent6 2 4" xfId="4957" xr:uid="{00000000-0005-0000-0000-0000E3110000}"/>
    <cellStyle name="20% - Accent6 3" xfId="4956" xr:uid="{00000000-0005-0000-0000-0000E4110000}"/>
    <cellStyle name="20% - Акцент1 2" xfId="1020" xr:uid="{00000000-0005-0000-0000-0000E5110000}"/>
    <cellStyle name="20% - Акцент1 2 2" xfId="2826" xr:uid="{00000000-0005-0000-0000-0000E6110000}"/>
    <cellStyle name="20% - Акцент1 2 2 2" xfId="6588" xr:uid="{00000000-0005-0000-0000-0000E7110000}"/>
    <cellStyle name="20% - Акцент1 2 3" xfId="4959" xr:uid="{00000000-0005-0000-0000-0000E8110000}"/>
    <cellStyle name="20% - Акцент1 3" xfId="1021" xr:uid="{00000000-0005-0000-0000-0000E9110000}"/>
    <cellStyle name="20% - Акцент1 3 2" xfId="2827" xr:uid="{00000000-0005-0000-0000-0000EA110000}"/>
    <cellStyle name="20% - Акцент1 3 2 2" xfId="6589" xr:uid="{00000000-0005-0000-0000-0000EB110000}"/>
    <cellStyle name="20% - Акцент1 3 3" xfId="4960" xr:uid="{00000000-0005-0000-0000-0000EC110000}"/>
    <cellStyle name="20% - Акцент2 2" xfId="1022" xr:uid="{00000000-0005-0000-0000-0000ED110000}"/>
    <cellStyle name="20% - Акцент2 2 2" xfId="2828" xr:uid="{00000000-0005-0000-0000-0000EE110000}"/>
    <cellStyle name="20% - Акцент2 2 2 2" xfId="6590" xr:uid="{00000000-0005-0000-0000-0000EF110000}"/>
    <cellStyle name="20% - Акцент2 2 3" xfId="4961" xr:uid="{00000000-0005-0000-0000-0000F0110000}"/>
    <cellStyle name="20% - Акцент2 3" xfId="1023" xr:uid="{00000000-0005-0000-0000-0000F1110000}"/>
    <cellStyle name="20% - Акцент2 3 2" xfId="2829" xr:uid="{00000000-0005-0000-0000-0000F2110000}"/>
    <cellStyle name="20% - Акцент2 3 2 2" xfId="6591" xr:uid="{00000000-0005-0000-0000-0000F3110000}"/>
    <cellStyle name="20% - Акцент2 3 3" xfId="4962" xr:uid="{00000000-0005-0000-0000-0000F4110000}"/>
    <cellStyle name="20% - Акцент3 2" xfId="1024" xr:uid="{00000000-0005-0000-0000-0000F5110000}"/>
    <cellStyle name="20% - Акцент3 2 2" xfId="2830" xr:uid="{00000000-0005-0000-0000-0000F6110000}"/>
    <cellStyle name="20% - Акцент3 2 2 2" xfId="6592" xr:uid="{00000000-0005-0000-0000-0000F7110000}"/>
    <cellStyle name="20% - Акцент3 2 3" xfId="4963" xr:uid="{00000000-0005-0000-0000-0000F8110000}"/>
    <cellStyle name="20% - Акцент3 3" xfId="1025" xr:uid="{00000000-0005-0000-0000-0000F9110000}"/>
    <cellStyle name="20% - Акцент3 3 2" xfId="2831" xr:uid="{00000000-0005-0000-0000-0000FA110000}"/>
    <cellStyle name="20% - Акцент3 3 2 2" xfId="6593" xr:uid="{00000000-0005-0000-0000-0000FB110000}"/>
    <cellStyle name="20% - Акцент3 3 3" xfId="4964" xr:uid="{00000000-0005-0000-0000-0000FC110000}"/>
    <cellStyle name="20% - Акцент4 2" xfId="1026" xr:uid="{00000000-0005-0000-0000-0000FD110000}"/>
    <cellStyle name="20% - Акцент4 2 2" xfId="2832" xr:uid="{00000000-0005-0000-0000-0000FE110000}"/>
    <cellStyle name="20% - Акцент4 2 2 2" xfId="6594" xr:uid="{00000000-0005-0000-0000-0000FF110000}"/>
    <cellStyle name="20% - Акцент4 2 3" xfId="4965" xr:uid="{00000000-0005-0000-0000-000000120000}"/>
    <cellStyle name="20% - Акцент4 3" xfId="1027" xr:uid="{00000000-0005-0000-0000-000001120000}"/>
    <cellStyle name="20% - Акцент4 3 2" xfId="2833" xr:uid="{00000000-0005-0000-0000-000002120000}"/>
    <cellStyle name="20% - Акцент4 3 2 2" xfId="6595" xr:uid="{00000000-0005-0000-0000-000003120000}"/>
    <cellStyle name="20% - Акцент4 3 3" xfId="4966" xr:uid="{00000000-0005-0000-0000-000004120000}"/>
    <cellStyle name="20% - Акцент5 2" xfId="1028" xr:uid="{00000000-0005-0000-0000-000005120000}"/>
    <cellStyle name="20% - Акцент5 2 2" xfId="2834" xr:uid="{00000000-0005-0000-0000-000006120000}"/>
    <cellStyle name="20% - Акцент5 2 2 2" xfId="6596" xr:uid="{00000000-0005-0000-0000-000007120000}"/>
    <cellStyle name="20% - Акцент5 2 3" xfId="4967" xr:uid="{00000000-0005-0000-0000-000008120000}"/>
    <cellStyle name="20% - Акцент5 3" xfId="1029" xr:uid="{00000000-0005-0000-0000-000009120000}"/>
    <cellStyle name="20% - Акцент5 3 2" xfId="2835" xr:uid="{00000000-0005-0000-0000-00000A120000}"/>
    <cellStyle name="20% - Акцент5 3 2 2" xfId="6597" xr:uid="{00000000-0005-0000-0000-00000B120000}"/>
    <cellStyle name="20% - Акцент5 3 3" xfId="4968" xr:uid="{00000000-0005-0000-0000-00000C120000}"/>
    <cellStyle name="20% - Акцент6 2" xfId="1030" xr:uid="{00000000-0005-0000-0000-00000D120000}"/>
    <cellStyle name="20% - Акцент6 2 2" xfId="1031" xr:uid="{00000000-0005-0000-0000-00000E120000}"/>
    <cellStyle name="20% - Акцент6 2 2 2" xfId="4970" xr:uid="{00000000-0005-0000-0000-00000F120000}"/>
    <cellStyle name="20% - Акцент6 2 3" xfId="2836" xr:uid="{00000000-0005-0000-0000-000010120000}"/>
    <cellStyle name="20% - Акцент6 2 3 2" xfId="6598" xr:uid="{00000000-0005-0000-0000-000011120000}"/>
    <cellStyle name="20% - Акцент6 2 4" xfId="4969" xr:uid="{00000000-0005-0000-0000-000012120000}"/>
    <cellStyle name="20% - Акцент6 3" xfId="1032" xr:uid="{00000000-0005-0000-0000-000013120000}"/>
    <cellStyle name="20% - Акцент6 3 2" xfId="1033" xr:uid="{00000000-0005-0000-0000-000014120000}"/>
    <cellStyle name="20% - Акцент6 3 2 2" xfId="4972" xr:uid="{00000000-0005-0000-0000-000015120000}"/>
    <cellStyle name="20% - Акцент6 3 3" xfId="4971" xr:uid="{00000000-0005-0000-0000-000016120000}"/>
    <cellStyle name="40% - Accent1" xfId="1034" xr:uid="{00000000-0005-0000-0000-000017120000}"/>
    <cellStyle name="40% - Accent1 2" xfId="1035" xr:uid="{00000000-0005-0000-0000-000018120000}"/>
    <cellStyle name="40% - Accent1 2 2" xfId="1036" xr:uid="{00000000-0005-0000-0000-000019120000}"/>
    <cellStyle name="40% - Accent1 2 2 2" xfId="4975" xr:uid="{00000000-0005-0000-0000-00001A120000}"/>
    <cellStyle name="40% - Accent1 2 3" xfId="2837" xr:uid="{00000000-0005-0000-0000-00001B120000}"/>
    <cellStyle name="40% - Accent1 2 3 2" xfId="6599" xr:uid="{00000000-0005-0000-0000-00001C120000}"/>
    <cellStyle name="40% - Accent1 2 4" xfId="4974" xr:uid="{00000000-0005-0000-0000-00001D120000}"/>
    <cellStyle name="40% - Accent1 3" xfId="4973" xr:uid="{00000000-0005-0000-0000-00001E120000}"/>
    <cellStyle name="40% - Accent2" xfId="1037" xr:uid="{00000000-0005-0000-0000-00001F120000}"/>
    <cellStyle name="40% - Accent2 2" xfId="1038" xr:uid="{00000000-0005-0000-0000-000020120000}"/>
    <cellStyle name="40% - Accent2 2 2" xfId="1039" xr:uid="{00000000-0005-0000-0000-000021120000}"/>
    <cellStyle name="40% - Accent2 2 2 2" xfId="4978" xr:uid="{00000000-0005-0000-0000-000022120000}"/>
    <cellStyle name="40% - Accent2 2 3" xfId="2838" xr:uid="{00000000-0005-0000-0000-000023120000}"/>
    <cellStyle name="40% - Accent2 2 3 2" xfId="6600" xr:uid="{00000000-0005-0000-0000-000024120000}"/>
    <cellStyle name="40% - Accent2 2 4" xfId="4977" xr:uid="{00000000-0005-0000-0000-000025120000}"/>
    <cellStyle name="40% - Accent2 3" xfId="4976" xr:uid="{00000000-0005-0000-0000-000026120000}"/>
    <cellStyle name="40% - Accent3" xfId="1040" xr:uid="{00000000-0005-0000-0000-000027120000}"/>
    <cellStyle name="40% - Accent3 2" xfId="1041" xr:uid="{00000000-0005-0000-0000-000028120000}"/>
    <cellStyle name="40% - Accent3 2 2" xfId="1042" xr:uid="{00000000-0005-0000-0000-000029120000}"/>
    <cellStyle name="40% - Accent3 2 2 2" xfId="4981" xr:uid="{00000000-0005-0000-0000-00002A120000}"/>
    <cellStyle name="40% - Accent3 2 3" xfId="2839" xr:uid="{00000000-0005-0000-0000-00002B120000}"/>
    <cellStyle name="40% - Accent3 2 3 2" xfId="6601" xr:uid="{00000000-0005-0000-0000-00002C120000}"/>
    <cellStyle name="40% - Accent3 2 4" xfId="4980" xr:uid="{00000000-0005-0000-0000-00002D120000}"/>
    <cellStyle name="40% - Accent3 3" xfId="4979" xr:uid="{00000000-0005-0000-0000-00002E120000}"/>
    <cellStyle name="40% - Accent4" xfId="1043" xr:uid="{00000000-0005-0000-0000-00002F120000}"/>
    <cellStyle name="40% - Accent4 2" xfId="1044" xr:uid="{00000000-0005-0000-0000-000030120000}"/>
    <cellStyle name="40% - Accent4 2 2" xfId="1045" xr:uid="{00000000-0005-0000-0000-000031120000}"/>
    <cellStyle name="40% - Accent4 2 2 2" xfId="4984" xr:uid="{00000000-0005-0000-0000-000032120000}"/>
    <cellStyle name="40% - Accent4 2 3" xfId="2840" xr:uid="{00000000-0005-0000-0000-000033120000}"/>
    <cellStyle name="40% - Accent4 2 3 2" xfId="6602" xr:uid="{00000000-0005-0000-0000-000034120000}"/>
    <cellStyle name="40% - Accent4 2 4" xfId="4983" xr:uid="{00000000-0005-0000-0000-000035120000}"/>
    <cellStyle name="40% - Accent4 3" xfId="2841" xr:uid="{00000000-0005-0000-0000-000036120000}"/>
    <cellStyle name="40% - Accent4 3 2" xfId="6603" xr:uid="{00000000-0005-0000-0000-000037120000}"/>
    <cellStyle name="40% - Accent4 4" xfId="4982" xr:uid="{00000000-0005-0000-0000-000038120000}"/>
    <cellStyle name="40% - Accent5" xfId="1046" xr:uid="{00000000-0005-0000-0000-000039120000}"/>
    <cellStyle name="40% - Accent5 2" xfId="1047" xr:uid="{00000000-0005-0000-0000-00003A120000}"/>
    <cellStyle name="40% - Accent5 2 2" xfId="1048" xr:uid="{00000000-0005-0000-0000-00003B120000}"/>
    <cellStyle name="40% - Accent5 2 2 2" xfId="4987" xr:uid="{00000000-0005-0000-0000-00003C120000}"/>
    <cellStyle name="40% - Accent5 2 3" xfId="2842" xr:uid="{00000000-0005-0000-0000-00003D120000}"/>
    <cellStyle name="40% - Accent5 2 3 2" xfId="6604" xr:uid="{00000000-0005-0000-0000-00003E120000}"/>
    <cellStyle name="40% - Accent5 2 4" xfId="4986" xr:uid="{00000000-0005-0000-0000-00003F120000}"/>
    <cellStyle name="40% - Accent5 3" xfId="4985" xr:uid="{00000000-0005-0000-0000-000040120000}"/>
    <cellStyle name="40% - Accent6" xfId="1049" xr:uid="{00000000-0005-0000-0000-000041120000}"/>
    <cellStyle name="40% - Accent6 2" xfId="1050" xr:uid="{00000000-0005-0000-0000-000042120000}"/>
    <cellStyle name="40% - Accent6 2 2" xfId="1051" xr:uid="{00000000-0005-0000-0000-000043120000}"/>
    <cellStyle name="40% - Accent6 2 2 2" xfId="4990" xr:uid="{00000000-0005-0000-0000-000044120000}"/>
    <cellStyle name="40% - Accent6 2 3" xfId="2843" xr:uid="{00000000-0005-0000-0000-000045120000}"/>
    <cellStyle name="40% - Accent6 2 3 2" xfId="6605" xr:uid="{00000000-0005-0000-0000-000046120000}"/>
    <cellStyle name="40% - Accent6 2 4" xfId="4989" xr:uid="{00000000-0005-0000-0000-000047120000}"/>
    <cellStyle name="40% - Accent6 3" xfId="4988" xr:uid="{00000000-0005-0000-0000-000048120000}"/>
    <cellStyle name="40% - Акцент1 2" xfId="1052" xr:uid="{00000000-0005-0000-0000-000049120000}"/>
    <cellStyle name="40% - Акцент1 2 2" xfId="2844" xr:uid="{00000000-0005-0000-0000-00004A120000}"/>
    <cellStyle name="40% - Акцент1 2 2 2" xfId="6606" xr:uid="{00000000-0005-0000-0000-00004B120000}"/>
    <cellStyle name="40% - Акцент1 2 3" xfId="4991" xr:uid="{00000000-0005-0000-0000-00004C120000}"/>
    <cellStyle name="40% - Акцент1 3" xfId="1053" xr:uid="{00000000-0005-0000-0000-00004D120000}"/>
    <cellStyle name="40% - Акцент1 3 2" xfId="2845" xr:uid="{00000000-0005-0000-0000-00004E120000}"/>
    <cellStyle name="40% - Акцент1 3 2 2" xfId="6607" xr:uid="{00000000-0005-0000-0000-00004F120000}"/>
    <cellStyle name="40% - Акцент1 3 3" xfId="4992" xr:uid="{00000000-0005-0000-0000-000050120000}"/>
    <cellStyle name="40% - Акцент2 2" xfId="1054" xr:uid="{00000000-0005-0000-0000-000051120000}"/>
    <cellStyle name="40% - Акцент2 2 2" xfId="2846" xr:uid="{00000000-0005-0000-0000-000052120000}"/>
    <cellStyle name="40% - Акцент2 2 2 2" xfId="6608" xr:uid="{00000000-0005-0000-0000-000053120000}"/>
    <cellStyle name="40% - Акцент2 2 3" xfId="4993" xr:uid="{00000000-0005-0000-0000-000054120000}"/>
    <cellStyle name="40% - Акцент2 3" xfId="1055" xr:uid="{00000000-0005-0000-0000-000055120000}"/>
    <cellStyle name="40% - Акцент2 3 2" xfId="2847" xr:uid="{00000000-0005-0000-0000-000056120000}"/>
    <cellStyle name="40% - Акцент2 3 2 2" xfId="6609" xr:uid="{00000000-0005-0000-0000-000057120000}"/>
    <cellStyle name="40% - Акцент2 3 3" xfId="4994" xr:uid="{00000000-0005-0000-0000-000058120000}"/>
    <cellStyle name="40% - Акцент3 2" xfId="1056" xr:uid="{00000000-0005-0000-0000-000059120000}"/>
    <cellStyle name="40% - Акцент3 2 2" xfId="2848" xr:uid="{00000000-0005-0000-0000-00005A120000}"/>
    <cellStyle name="40% - Акцент3 2 2 2" xfId="6610" xr:uid="{00000000-0005-0000-0000-00005B120000}"/>
    <cellStyle name="40% - Акцент3 2 3" xfId="4995" xr:uid="{00000000-0005-0000-0000-00005C120000}"/>
    <cellStyle name="40% - Акцент3 3" xfId="1057" xr:uid="{00000000-0005-0000-0000-00005D120000}"/>
    <cellStyle name="40% - Акцент3 3 2" xfId="2849" xr:uid="{00000000-0005-0000-0000-00005E120000}"/>
    <cellStyle name="40% - Акцент3 3 2 2" xfId="6611" xr:uid="{00000000-0005-0000-0000-00005F120000}"/>
    <cellStyle name="40% - Акцент3 3 3" xfId="4996" xr:uid="{00000000-0005-0000-0000-000060120000}"/>
    <cellStyle name="40% - Акцент4 2" xfId="1058" xr:uid="{00000000-0005-0000-0000-000061120000}"/>
    <cellStyle name="40% - Акцент4 2 2" xfId="2850" xr:uid="{00000000-0005-0000-0000-000062120000}"/>
    <cellStyle name="40% - Акцент4 2 2 2" xfId="6612" xr:uid="{00000000-0005-0000-0000-000063120000}"/>
    <cellStyle name="40% - Акцент4 2 3" xfId="4997" xr:uid="{00000000-0005-0000-0000-000064120000}"/>
    <cellStyle name="40% - Акцент4 3" xfId="1059" xr:uid="{00000000-0005-0000-0000-000065120000}"/>
    <cellStyle name="40% - Акцент4 3 2" xfId="2851" xr:uid="{00000000-0005-0000-0000-000066120000}"/>
    <cellStyle name="40% - Акцент4 3 2 2" xfId="6613" xr:uid="{00000000-0005-0000-0000-000067120000}"/>
    <cellStyle name="40% - Акцент4 3 3" xfId="4998" xr:uid="{00000000-0005-0000-0000-000068120000}"/>
    <cellStyle name="40% - Акцент5 2" xfId="1060" xr:uid="{00000000-0005-0000-0000-000069120000}"/>
    <cellStyle name="40% - Акцент5 2 2" xfId="2852" xr:uid="{00000000-0005-0000-0000-00006A120000}"/>
    <cellStyle name="40% - Акцент5 2 2 2" xfId="6614" xr:uid="{00000000-0005-0000-0000-00006B120000}"/>
    <cellStyle name="40% - Акцент5 2 3" xfId="4999" xr:uid="{00000000-0005-0000-0000-00006C120000}"/>
    <cellStyle name="40% - Акцент5 3" xfId="1061" xr:uid="{00000000-0005-0000-0000-00006D120000}"/>
    <cellStyle name="40% - Акцент5 3 2" xfId="2853" xr:uid="{00000000-0005-0000-0000-00006E120000}"/>
    <cellStyle name="40% - Акцент5 3 2 2" xfId="6615" xr:uid="{00000000-0005-0000-0000-00006F120000}"/>
    <cellStyle name="40% - Акцент5 3 3" xfId="5000" xr:uid="{00000000-0005-0000-0000-000070120000}"/>
    <cellStyle name="40% - Акцент6 2" xfId="1062" xr:uid="{00000000-0005-0000-0000-000071120000}"/>
    <cellStyle name="40% - Акцент6 2 2" xfId="2854" xr:uid="{00000000-0005-0000-0000-000072120000}"/>
    <cellStyle name="40% - Акцент6 2 2 2" xfId="6616" xr:uid="{00000000-0005-0000-0000-000073120000}"/>
    <cellStyle name="40% - Акцент6 2 3" xfId="5001" xr:uid="{00000000-0005-0000-0000-000074120000}"/>
    <cellStyle name="40% - Акцент6 3" xfId="1063" xr:uid="{00000000-0005-0000-0000-000075120000}"/>
    <cellStyle name="40% - Акцент6 3 2" xfId="2855" xr:uid="{00000000-0005-0000-0000-000076120000}"/>
    <cellStyle name="40% - Акцент6 3 2 2" xfId="6617" xr:uid="{00000000-0005-0000-0000-000077120000}"/>
    <cellStyle name="40% - Акцент6 3 3" xfId="5002" xr:uid="{00000000-0005-0000-0000-000078120000}"/>
    <cellStyle name="60% - Accent1" xfId="1064" xr:uid="{00000000-0005-0000-0000-000079120000}"/>
    <cellStyle name="60% - Accent1 2" xfId="1065" xr:uid="{00000000-0005-0000-0000-00007A120000}"/>
    <cellStyle name="60% - Accent1 2 2" xfId="2856" xr:uid="{00000000-0005-0000-0000-00007B120000}"/>
    <cellStyle name="60% - Accent1 2 2 2" xfId="6618" xr:uid="{00000000-0005-0000-0000-00007C120000}"/>
    <cellStyle name="60% - Accent1 2 3" xfId="5004" xr:uid="{00000000-0005-0000-0000-00007D120000}"/>
    <cellStyle name="60% - Accent1 3" xfId="5003" xr:uid="{00000000-0005-0000-0000-00007E120000}"/>
    <cellStyle name="60% - Accent2" xfId="1066" xr:uid="{00000000-0005-0000-0000-00007F120000}"/>
    <cellStyle name="60% - Accent2 2" xfId="1067" xr:uid="{00000000-0005-0000-0000-000080120000}"/>
    <cellStyle name="60% - Accent2 2 2" xfId="2857" xr:uid="{00000000-0005-0000-0000-000081120000}"/>
    <cellStyle name="60% - Accent2 2 2 2" xfId="6619" xr:uid="{00000000-0005-0000-0000-000082120000}"/>
    <cellStyle name="60% - Accent2 2 3" xfId="5006" xr:uid="{00000000-0005-0000-0000-000083120000}"/>
    <cellStyle name="60% - Accent2 3" xfId="5005" xr:uid="{00000000-0005-0000-0000-000084120000}"/>
    <cellStyle name="60% - Accent3" xfId="1068" xr:uid="{00000000-0005-0000-0000-000085120000}"/>
    <cellStyle name="60% - Accent3 2" xfId="1069" xr:uid="{00000000-0005-0000-0000-000086120000}"/>
    <cellStyle name="60% - Accent3 2 2" xfId="2858" xr:uid="{00000000-0005-0000-0000-000087120000}"/>
    <cellStyle name="60% - Accent3 2 2 2" xfId="6620" xr:uid="{00000000-0005-0000-0000-000088120000}"/>
    <cellStyle name="60% - Accent3 2 3" xfId="5008" xr:uid="{00000000-0005-0000-0000-000089120000}"/>
    <cellStyle name="60% - Accent3 3" xfId="5007" xr:uid="{00000000-0005-0000-0000-00008A120000}"/>
    <cellStyle name="60% - Accent4" xfId="1070" xr:uid="{00000000-0005-0000-0000-00008B120000}"/>
    <cellStyle name="60% - Accent4 2" xfId="1071" xr:uid="{00000000-0005-0000-0000-00008C120000}"/>
    <cellStyle name="60% - Accent4 2 2" xfId="2859" xr:uid="{00000000-0005-0000-0000-00008D120000}"/>
    <cellStyle name="60% - Accent4 2 2 2" xfId="6621" xr:uid="{00000000-0005-0000-0000-00008E120000}"/>
    <cellStyle name="60% - Accent4 2 3" xfId="5010" xr:uid="{00000000-0005-0000-0000-00008F120000}"/>
    <cellStyle name="60% - Accent4 3" xfId="5009" xr:uid="{00000000-0005-0000-0000-000090120000}"/>
    <cellStyle name="60% - Accent5" xfId="1072" xr:uid="{00000000-0005-0000-0000-000091120000}"/>
    <cellStyle name="60% - Accent5 2" xfId="1073" xr:uid="{00000000-0005-0000-0000-000092120000}"/>
    <cellStyle name="60% - Accent5 2 2" xfId="2860" xr:uid="{00000000-0005-0000-0000-000093120000}"/>
    <cellStyle name="60% - Accent5 2 2 2" xfId="6622" xr:uid="{00000000-0005-0000-0000-000094120000}"/>
    <cellStyle name="60% - Accent5 2 3" xfId="5012" xr:uid="{00000000-0005-0000-0000-000095120000}"/>
    <cellStyle name="60% - Accent5 3" xfId="2861" xr:uid="{00000000-0005-0000-0000-000096120000}"/>
    <cellStyle name="60% - Accent5 3 2" xfId="6623" xr:uid="{00000000-0005-0000-0000-000097120000}"/>
    <cellStyle name="60% - Accent5 4" xfId="5011" xr:uid="{00000000-0005-0000-0000-000098120000}"/>
    <cellStyle name="60% - Accent6" xfId="1074" xr:uid="{00000000-0005-0000-0000-000099120000}"/>
    <cellStyle name="60% - Accent6 2" xfId="1075" xr:uid="{00000000-0005-0000-0000-00009A120000}"/>
    <cellStyle name="60% - Accent6 2 2" xfId="2862" xr:uid="{00000000-0005-0000-0000-00009B120000}"/>
    <cellStyle name="60% - Accent6 2 2 2" xfId="6624" xr:uid="{00000000-0005-0000-0000-00009C120000}"/>
    <cellStyle name="60% - Accent6 2 3" xfId="5014" xr:uid="{00000000-0005-0000-0000-00009D120000}"/>
    <cellStyle name="60% - Accent6 3" xfId="5013" xr:uid="{00000000-0005-0000-0000-00009E120000}"/>
    <cellStyle name="60% - Акцент1 2" xfId="1076" xr:uid="{00000000-0005-0000-0000-00009F120000}"/>
    <cellStyle name="60% - Акцент1 2 2" xfId="2863" xr:uid="{00000000-0005-0000-0000-0000A0120000}"/>
    <cellStyle name="60% - Акцент1 2 2 2" xfId="6625" xr:uid="{00000000-0005-0000-0000-0000A1120000}"/>
    <cellStyle name="60% - Акцент1 2 3" xfId="5015" xr:uid="{00000000-0005-0000-0000-0000A2120000}"/>
    <cellStyle name="60% - Акцент1 3" xfId="1077" xr:uid="{00000000-0005-0000-0000-0000A3120000}"/>
    <cellStyle name="60% - Акцент1 3 2" xfId="2864" xr:uid="{00000000-0005-0000-0000-0000A4120000}"/>
    <cellStyle name="60% - Акцент1 3 2 2" xfId="6626" xr:uid="{00000000-0005-0000-0000-0000A5120000}"/>
    <cellStyle name="60% - Акцент1 3 3" xfId="5016" xr:uid="{00000000-0005-0000-0000-0000A6120000}"/>
    <cellStyle name="60% - Акцент2 2" xfId="1078" xr:uid="{00000000-0005-0000-0000-0000A7120000}"/>
    <cellStyle name="60% - Акцент2 2 2" xfId="2865" xr:uid="{00000000-0005-0000-0000-0000A8120000}"/>
    <cellStyle name="60% - Акцент2 2 2 2" xfId="6627" xr:uid="{00000000-0005-0000-0000-0000A9120000}"/>
    <cellStyle name="60% - Акцент2 2 3" xfId="5017" xr:uid="{00000000-0005-0000-0000-0000AA120000}"/>
    <cellStyle name="60% - Акцент2 3" xfId="1079" xr:uid="{00000000-0005-0000-0000-0000AB120000}"/>
    <cellStyle name="60% - Акцент2 3 2" xfId="2866" xr:uid="{00000000-0005-0000-0000-0000AC120000}"/>
    <cellStyle name="60% - Акцент2 3 2 2" xfId="6628" xr:uid="{00000000-0005-0000-0000-0000AD120000}"/>
    <cellStyle name="60% - Акцент2 3 3" xfId="5018" xr:uid="{00000000-0005-0000-0000-0000AE120000}"/>
    <cellStyle name="60% - Акцент3 2" xfId="1080" xr:uid="{00000000-0005-0000-0000-0000AF120000}"/>
    <cellStyle name="60% - Акцент3 2 2" xfId="2867" xr:uid="{00000000-0005-0000-0000-0000B0120000}"/>
    <cellStyle name="60% - Акцент3 2 2 2" xfId="6629" xr:uid="{00000000-0005-0000-0000-0000B1120000}"/>
    <cellStyle name="60% - Акцент3 2 3" xfId="5019" xr:uid="{00000000-0005-0000-0000-0000B2120000}"/>
    <cellStyle name="60% - Акцент3 3" xfId="1081" xr:uid="{00000000-0005-0000-0000-0000B3120000}"/>
    <cellStyle name="60% - Акцент3 3 2" xfId="2868" xr:uid="{00000000-0005-0000-0000-0000B4120000}"/>
    <cellStyle name="60% - Акцент3 3 2 2" xfId="6630" xr:uid="{00000000-0005-0000-0000-0000B5120000}"/>
    <cellStyle name="60% - Акцент3 3 3" xfId="5020" xr:uid="{00000000-0005-0000-0000-0000B6120000}"/>
    <cellStyle name="60% - Акцент4 2" xfId="1082" xr:uid="{00000000-0005-0000-0000-0000B7120000}"/>
    <cellStyle name="60% - Акцент4 2 2" xfId="2869" xr:uid="{00000000-0005-0000-0000-0000B8120000}"/>
    <cellStyle name="60% - Акцент4 2 2 2" xfId="6631" xr:uid="{00000000-0005-0000-0000-0000B9120000}"/>
    <cellStyle name="60% - Акцент4 2 3" xfId="5021" xr:uid="{00000000-0005-0000-0000-0000BA120000}"/>
    <cellStyle name="60% - Акцент4 3" xfId="1083" xr:uid="{00000000-0005-0000-0000-0000BB120000}"/>
    <cellStyle name="60% - Акцент4 3 2" xfId="2870" xr:uid="{00000000-0005-0000-0000-0000BC120000}"/>
    <cellStyle name="60% - Акцент4 3 2 2" xfId="6632" xr:uid="{00000000-0005-0000-0000-0000BD120000}"/>
    <cellStyle name="60% - Акцент4 3 3" xfId="5022" xr:uid="{00000000-0005-0000-0000-0000BE120000}"/>
    <cellStyle name="60% - Акцент5 2" xfId="1084" xr:uid="{00000000-0005-0000-0000-0000BF120000}"/>
    <cellStyle name="60% - Акцент5 2 2" xfId="2871" xr:uid="{00000000-0005-0000-0000-0000C0120000}"/>
    <cellStyle name="60% - Акцент5 2 2 2" xfId="6633" xr:uid="{00000000-0005-0000-0000-0000C1120000}"/>
    <cellStyle name="60% - Акцент5 2 3" xfId="5023" xr:uid="{00000000-0005-0000-0000-0000C2120000}"/>
    <cellStyle name="60% - Акцент5 3" xfId="1085" xr:uid="{00000000-0005-0000-0000-0000C3120000}"/>
    <cellStyle name="60% - Акцент5 3 2" xfId="2872" xr:uid="{00000000-0005-0000-0000-0000C4120000}"/>
    <cellStyle name="60% - Акцент5 3 2 2" xfId="6634" xr:uid="{00000000-0005-0000-0000-0000C5120000}"/>
    <cellStyle name="60% - Акцент5 3 3" xfId="5024" xr:uid="{00000000-0005-0000-0000-0000C6120000}"/>
    <cellStyle name="60% - Акцент6 2" xfId="1086" xr:uid="{00000000-0005-0000-0000-0000C7120000}"/>
    <cellStyle name="60% - Акцент6 2 2" xfId="2873" xr:uid="{00000000-0005-0000-0000-0000C8120000}"/>
    <cellStyle name="60% - Акцент6 2 2 2" xfId="6635" xr:uid="{00000000-0005-0000-0000-0000C9120000}"/>
    <cellStyle name="60% - Акцент6 2 3" xfId="5025" xr:uid="{00000000-0005-0000-0000-0000CA120000}"/>
    <cellStyle name="60% - Акцент6 3" xfId="1087" xr:uid="{00000000-0005-0000-0000-0000CB120000}"/>
    <cellStyle name="60% - Акцент6 3 2" xfId="2874" xr:uid="{00000000-0005-0000-0000-0000CC120000}"/>
    <cellStyle name="60% - Акцент6 3 2 2" xfId="6636" xr:uid="{00000000-0005-0000-0000-0000CD120000}"/>
    <cellStyle name="60% - Акцент6 3 3" xfId="5026" xr:uid="{00000000-0005-0000-0000-0000CE120000}"/>
    <cellStyle name="8pt" xfId="2875" xr:uid="{00000000-0005-0000-0000-0000CF120000}"/>
    <cellStyle name="8pt 2" xfId="6637" xr:uid="{00000000-0005-0000-0000-0000D0120000}"/>
    <cellStyle name="Aaia?iue [0]_?anoiau" xfId="1088" xr:uid="{00000000-0005-0000-0000-0000D1120000}"/>
    <cellStyle name="Aaia?iue_?anoiau" xfId="1089" xr:uid="{00000000-0005-0000-0000-0000D2120000}"/>
    <cellStyle name="Äåíåæíûé" xfId="2876" xr:uid="{00000000-0005-0000-0000-0000D3120000}"/>
    <cellStyle name="Äåíåæíûé [0]" xfId="2877" xr:uid="{00000000-0005-0000-0000-0000D4120000}"/>
    <cellStyle name="Accent1" xfId="1090" xr:uid="{00000000-0005-0000-0000-0000D5120000}"/>
    <cellStyle name="Accent1 - 20%" xfId="1091" xr:uid="{00000000-0005-0000-0000-0000D6120000}"/>
    <cellStyle name="Accent1 - 20% 2" xfId="2878" xr:uid="{00000000-0005-0000-0000-0000D7120000}"/>
    <cellStyle name="Accent1 - 20% 2 2" xfId="6640" xr:uid="{00000000-0005-0000-0000-0000D8120000}"/>
    <cellStyle name="Accent1 - 20% 3" xfId="5030" xr:uid="{00000000-0005-0000-0000-0000D9120000}"/>
    <cellStyle name="Accent1 - 40%" xfId="1092" xr:uid="{00000000-0005-0000-0000-0000DA120000}"/>
    <cellStyle name="Accent1 - 40% 2" xfId="2879" xr:uid="{00000000-0005-0000-0000-0000DB120000}"/>
    <cellStyle name="Accent1 - 40% 2 2" xfId="6641" xr:uid="{00000000-0005-0000-0000-0000DC120000}"/>
    <cellStyle name="Accent1 - 40% 3" xfId="5031" xr:uid="{00000000-0005-0000-0000-0000DD120000}"/>
    <cellStyle name="Accent1 - 60%" xfId="1093" xr:uid="{00000000-0005-0000-0000-0000DE120000}"/>
    <cellStyle name="Accent1 - 60% 2" xfId="2880" xr:uid="{00000000-0005-0000-0000-0000DF120000}"/>
    <cellStyle name="Accent1 - 60% 2 2" xfId="6642" xr:uid="{00000000-0005-0000-0000-0000E0120000}"/>
    <cellStyle name="Accent1 - 60% 3" xfId="5032" xr:uid="{00000000-0005-0000-0000-0000E1120000}"/>
    <cellStyle name="Accent1 10" xfId="5029" xr:uid="{00000000-0005-0000-0000-0000E2120000}"/>
    <cellStyle name="Accent1 11" xfId="7570" xr:uid="{00000000-0005-0000-0000-0000E3120000}"/>
    <cellStyle name="Accent1 2" xfId="1094" xr:uid="{00000000-0005-0000-0000-0000E4120000}"/>
    <cellStyle name="Accent1 2 2" xfId="2881" xr:uid="{00000000-0005-0000-0000-0000E5120000}"/>
    <cellStyle name="Accent1 2 2 2" xfId="6643" xr:uid="{00000000-0005-0000-0000-0000E6120000}"/>
    <cellStyle name="Accent1 2 3" xfId="5033" xr:uid="{00000000-0005-0000-0000-0000E7120000}"/>
    <cellStyle name="Accent1 3" xfId="1095" xr:uid="{00000000-0005-0000-0000-0000E8120000}"/>
    <cellStyle name="Accent1 3 2" xfId="5034" xr:uid="{00000000-0005-0000-0000-0000E9120000}"/>
    <cellStyle name="Accent1 4" xfId="1096" xr:uid="{00000000-0005-0000-0000-0000EA120000}"/>
    <cellStyle name="Accent1 4 2" xfId="5035" xr:uid="{00000000-0005-0000-0000-0000EB120000}"/>
    <cellStyle name="Accent1 5" xfId="1097" xr:uid="{00000000-0005-0000-0000-0000EC120000}"/>
    <cellStyle name="Accent1 5 2" xfId="5036" xr:uid="{00000000-0005-0000-0000-0000ED120000}"/>
    <cellStyle name="Accent1 6" xfId="1098" xr:uid="{00000000-0005-0000-0000-0000EE120000}"/>
    <cellStyle name="Accent1 6 2" xfId="5037" xr:uid="{00000000-0005-0000-0000-0000EF120000}"/>
    <cellStyle name="Accent1 7" xfId="2882" xr:uid="{00000000-0005-0000-0000-0000F0120000}"/>
    <cellStyle name="Accent1 7 2" xfId="6644" xr:uid="{00000000-0005-0000-0000-0000F1120000}"/>
    <cellStyle name="Accent1 8" xfId="2883" xr:uid="{00000000-0005-0000-0000-0000F2120000}"/>
    <cellStyle name="Accent1 8 2" xfId="6645" xr:uid="{00000000-0005-0000-0000-0000F3120000}"/>
    <cellStyle name="Accent1 9" xfId="2884" xr:uid="{00000000-0005-0000-0000-0000F4120000}"/>
    <cellStyle name="Accent1 9 2" xfId="6646" xr:uid="{00000000-0005-0000-0000-0000F5120000}"/>
    <cellStyle name="Accent2" xfId="1099" xr:uid="{00000000-0005-0000-0000-0000F6120000}"/>
    <cellStyle name="Accent2 - 20%" xfId="1100" xr:uid="{00000000-0005-0000-0000-0000F7120000}"/>
    <cellStyle name="Accent2 - 20% 2" xfId="2885" xr:uid="{00000000-0005-0000-0000-0000F8120000}"/>
    <cellStyle name="Accent2 - 20% 2 2" xfId="6647" xr:uid="{00000000-0005-0000-0000-0000F9120000}"/>
    <cellStyle name="Accent2 - 20% 3" xfId="5039" xr:uid="{00000000-0005-0000-0000-0000FA120000}"/>
    <cellStyle name="Accent2 - 40%" xfId="1101" xr:uid="{00000000-0005-0000-0000-0000FB120000}"/>
    <cellStyle name="Accent2 - 40% 2" xfId="2886" xr:uid="{00000000-0005-0000-0000-0000FC120000}"/>
    <cellStyle name="Accent2 - 40% 2 2" xfId="6648" xr:uid="{00000000-0005-0000-0000-0000FD120000}"/>
    <cellStyle name="Accent2 - 40% 3" xfId="5040" xr:uid="{00000000-0005-0000-0000-0000FE120000}"/>
    <cellStyle name="Accent2 - 60%" xfId="1102" xr:uid="{00000000-0005-0000-0000-0000FF120000}"/>
    <cellStyle name="Accent2 - 60% 2" xfId="2887" xr:uid="{00000000-0005-0000-0000-000000130000}"/>
    <cellStyle name="Accent2 - 60% 2 2" xfId="6649" xr:uid="{00000000-0005-0000-0000-000001130000}"/>
    <cellStyle name="Accent2 - 60% 3" xfId="5041" xr:uid="{00000000-0005-0000-0000-000002130000}"/>
    <cellStyle name="Accent2 10" xfId="5038" xr:uid="{00000000-0005-0000-0000-000003130000}"/>
    <cellStyle name="Accent2 11" xfId="7571" xr:uid="{00000000-0005-0000-0000-000004130000}"/>
    <cellStyle name="Accent2 2" xfId="1103" xr:uid="{00000000-0005-0000-0000-000005130000}"/>
    <cellStyle name="Accent2 2 2" xfId="2888" xr:uid="{00000000-0005-0000-0000-000006130000}"/>
    <cellStyle name="Accent2 2 2 2" xfId="6650" xr:uid="{00000000-0005-0000-0000-000007130000}"/>
    <cellStyle name="Accent2 2 3" xfId="5042" xr:uid="{00000000-0005-0000-0000-000008130000}"/>
    <cellStyle name="Accent2 3" xfId="1104" xr:uid="{00000000-0005-0000-0000-000009130000}"/>
    <cellStyle name="Accent2 3 2" xfId="5043" xr:uid="{00000000-0005-0000-0000-00000A130000}"/>
    <cellStyle name="Accent2 4" xfId="1105" xr:uid="{00000000-0005-0000-0000-00000B130000}"/>
    <cellStyle name="Accent2 4 2" xfId="5044" xr:uid="{00000000-0005-0000-0000-00000C130000}"/>
    <cellStyle name="Accent2 5" xfId="1106" xr:uid="{00000000-0005-0000-0000-00000D130000}"/>
    <cellStyle name="Accent2 5 2" xfId="5045" xr:uid="{00000000-0005-0000-0000-00000E130000}"/>
    <cellStyle name="Accent2 6" xfId="1107" xr:uid="{00000000-0005-0000-0000-00000F130000}"/>
    <cellStyle name="Accent2 6 2" xfId="5046" xr:uid="{00000000-0005-0000-0000-000010130000}"/>
    <cellStyle name="Accent2 7" xfId="2889" xr:uid="{00000000-0005-0000-0000-000011130000}"/>
    <cellStyle name="Accent2 7 2" xfId="6651" xr:uid="{00000000-0005-0000-0000-000012130000}"/>
    <cellStyle name="Accent2 8" xfId="2890" xr:uid="{00000000-0005-0000-0000-000013130000}"/>
    <cellStyle name="Accent2 8 2" xfId="6652" xr:uid="{00000000-0005-0000-0000-000014130000}"/>
    <cellStyle name="Accent2 9" xfId="2891" xr:uid="{00000000-0005-0000-0000-000015130000}"/>
    <cellStyle name="Accent2 9 2" xfId="6653" xr:uid="{00000000-0005-0000-0000-000016130000}"/>
    <cellStyle name="Accent3" xfId="1108" xr:uid="{00000000-0005-0000-0000-000017130000}"/>
    <cellStyle name="Accent3 - 20%" xfId="1109" xr:uid="{00000000-0005-0000-0000-000018130000}"/>
    <cellStyle name="Accent3 - 20% 2" xfId="2892" xr:uid="{00000000-0005-0000-0000-000019130000}"/>
    <cellStyle name="Accent3 - 20% 2 2" xfId="6654" xr:uid="{00000000-0005-0000-0000-00001A130000}"/>
    <cellStyle name="Accent3 - 20% 3" xfId="5048" xr:uid="{00000000-0005-0000-0000-00001B130000}"/>
    <cellStyle name="Accent3 - 40%" xfId="1110" xr:uid="{00000000-0005-0000-0000-00001C130000}"/>
    <cellStyle name="Accent3 - 40% 2" xfId="2893" xr:uid="{00000000-0005-0000-0000-00001D130000}"/>
    <cellStyle name="Accent3 - 40% 2 2" xfId="6655" xr:uid="{00000000-0005-0000-0000-00001E130000}"/>
    <cellStyle name="Accent3 - 40% 3" xfId="5049" xr:uid="{00000000-0005-0000-0000-00001F130000}"/>
    <cellStyle name="Accent3 - 60%" xfId="1111" xr:uid="{00000000-0005-0000-0000-000020130000}"/>
    <cellStyle name="Accent3 - 60% 2" xfId="2894" xr:uid="{00000000-0005-0000-0000-000021130000}"/>
    <cellStyle name="Accent3 - 60% 2 2" xfId="6656" xr:uid="{00000000-0005-0000-0000-000022130000}"/>
    <cellStyle name="Accent3 - 60% 3" xfId="5050" xr:uid="{00000000-0005-0000-0000-000023130000}"/>
    <cellStyle name="Accent3 10" xfId="5047" xr:uid="{00000000-0005-0000-0000-000024130000}"/>
    <cellStyle name="Accent3 11" xfId="7572" xr:uid="{00000000-0005-0000-0000-000025130000}"/>
    <cellStyle name="Accent3 2" xfId="1112" xr:uid="{00000000-0005-0000-0000-000026130000}"/>
    <cellStyle name="Accent3 2 2" xfId="2895" xr:uid="{00000000-0005-0000-0000-000027130000}"/>
    <cellStyle name="Accent3 2 2 2" xfId="6657" xr:uid="{00000000-0005-0000-0000-000028130000}"/>
    <cellStyle name="Accent3 2 3" xfId="5051" xr:uid="{00000000-0005-0000-0000-000029130000}"/>
    <cellStyle name="Accent3 3" xfId="1113" xr:uid="{00000000-0005-0000-0000-00002A130000}"/>
    <cellStyle name="Accent3 3 2" xfId="5052" xr:uid="{00000000-0005-0000-0000-00002B130000}"/>
    <cellStyle name="Accent3 4" xfId="1114" xr:uid="{00000000-0005-0000-0000-00002C130000}"/>
    <cellStyle name="Accent3 4 2" xfId="5053" xr:uid="{00000000-0005-0000-0000-00002D130000}"/>
    <cellStyle name="Accent3 5" xfId="1115" xr:uid="{00000000-0005-0000-0000-00002E130000}"/>
    <cellStyle name="Accent3 5 2" xfId="5054" xr:uid="{00000000-0005-0000-0000-00002F130000}"/>
    <cellStyle name="Accent3 6" xfId="1116" xr:uid="{00000000-0005-0000-0000-000030130000}"/>
    <cellStyle name="Accent3 6 2" xfId="5055" xr:uid="{00000000-0005-0000-0000-000031130000}"/>
    <cellStyle name="Accent3 7" xfId="2896" xr:uid="{00000000-0005-0000-0000-000032130000}"/>
    <cellStyle name="Accent3 7 2" xfId="6658" xr:uid="{00000000-0005-0000-0000-000033130000}"/>
    <cellStyle name="Accent3 8" xfId="2897" xr:uid="{00000000-0005-0000-0000-000034130000}"/>
    <cellStyle name="Accent3 8 2" xfId="6659" xr:uid="{00000000-0005-0000-0000-000035130000}"/>
    <cellStyle name="Accent3 9" xfId="2898" xr:uid="{00000000-0005-0000-0000-000036130000}"/>
    <cellStyle name="Accent3 9 2" xfId="6660" xr:uid="{00000000-0005-0000-0000-000037130000}"/>
    <cellStyle name="Accent4" xfId="1117" xr:uid="{00000000-0005-0000-0000-000038130000}"/>
    <cellStyle name="Accent4 - 20%" xfId="1118" xr:uid="{00000000-0005-0000-0000-000039130000}"/>
    <cellStyle name="Accent4 - 20% 2" xfId="2899" xr:uid="{00000000-0005-0000-0000-00003A130000}"/>
    <cellStyle name="Accent4 - 20% 2 2" xfId="6661" xr:uid="{00000000-0005-0000-0000-00003B130000}"/>
    <cellStyle name="Accent4 - 20% 3" xfId="5057" xr:uid="{00000000-0005-0000-0000-00003C130000}"/>
    <cellStyle name="Accent4 - 40%" xfId="1119" xr:uid="{00000000-0005-0000-0000-00003D130000}"/>
    <cellStyle name="Accent4 - 40% 2" xfId="2900" xr:uid="{00000000-0005-0000-0000-00003E130000}"/>
    <cellStyle name="Accent4 - 40% 2 2" xfId="6662" xr:uid="{00000000-0005-0000-0000-00003F130000}"/>
    <cellStyle name="Accent4 - 40% 3" xfId="5058" xr:uid="{00000000-0005-0000-0000-000040130000}"/>
    <cellStyle name="Accent4 - 60%" xfId="1120" xr:uid="{00000000-0005-0000-0000-000041130000}"/>
    <cellStyle name="Accent4 - 60% 2" xfId="2901" xr:uid="{00000000-0005-0000-0000-000042130000}"/>
    <cellStyle name="Accent4 - 60% 2 2" xfId="6663" xr:uid="{00000000-0005-0000-0000-000043130000}"/>
    <cellStyle name="Accent4 - 60% 3" xfId="5059" xr:uid="{00000000-0005-0000-0000-000044130000}"/>
    <cellStyle name="Accent4 10" xfId="5056" xr:uid="{00000000-0005-0000-0000-000045130000}"/>
    <cellStyle name="Accent4 11" xfId="7573" xr:uid="{00000000-0005-0000-0000-000046130000}"/>
    <cellStyle name="Accent4 2" xfId="1121" xr:uid="{00000000-0005-0000-0000-000047130000}"/>
    <cellStyle name="Accent4 2 2" xfId="2902" xr:uid="{00000000-0005-0000-0000-000048130000}"/>
    <cellStyle name="Accent4 2 2 2" xfId="6664" xr:uid="{00000000-0005-0000-0000-000049130000}"/>
    <cellStyle name="Accent4 2 3" xfId="5060" xr:uid="{00000000-0005-0000-0000-00004A130000}"/>
    <cellStyle name="Accent4 3" xfId="1122" xr:uid="{00000000-0005-0000-0000-00004B130000}"/>
    <cellStyle name="Accent4 3 2" xfId="5061" xr:uid="{00000000-0005-0000-0000-00004C130000}"/>
    <cellStyle name="Accent4 4" xfId="1123" xr:uid="{00000000-0005-0000-0000-00004D130000}"/>
    <cellStyle name="Accent4 4 2" xfId="5062" xr:uid="{00000000-0005-0000-0000-00004E130000}"/>
    <cellStyle name="Accent4 5" xfId="1124" xr:uid="{00000000-0005-0000-0000-00004F130000}"/>
    <cellStyle name="Accent4 5 2" xfId="5063" xr:uid="{00000000-0005-0000-0000-000050130000}"/>
    <cellStyle name="Accent4 6" xfId="1125" xr:uid="{00000000-0005-0000-0000-000051130000}"/>
    <cellStyle name="Accent4 6 2" xfId="5064" xr:uid="{00000000-0005-0000-0000-000052130000}"/>
    <cellStyle name="Accent4 7" xfId="2903" xr:uid="{00000000-0005-0000-0000-000053130000}"/>
    <cellStyle name="Accent4 7 2" xfId="6665" xr:uid="{00000000-0005-0000-0000-000054130000}"/>
    <cellStyle name="Accent4 8" xfId="2904" xr:uid="{00000000-0005-0000-0000-000055130000}"/>
    <cellStyle name="Accent4 8 2" xfId="6666" xr:uid="{00000000-0005-0000-0000-000056130000}"/>
    <cellStyle name="Accent4 9" xfId="2905" xr:uid="{00000000-0005-0000-0000-000057130000}"/>
    <cellStyle name="Accent4 9 2" xfId="6667" xr:uid="{00000000-0005-0000-0000-000058130000}"/>
    <cellStyle name="Accent5" xfId="1126" xr:uid="{00000000-0005-0000-0000-000059130000}"/>
    <cellStyle name="Accent5 - 20%" xfId="1127" xr:uid="{00000000-0005-0000-0000-00005A130000}"/>
    <cellStyle name="Accent5 - 20% 2" xfId="2906" xr:uid="{00000000-0005-0000-0000-00005B130000}"/>
    <cellStyle name="Accent5 - 20% 2 2" xfId="6668" xr:uid="{00000000-0005-0000-0000-00005C130000}"/>
    <cellStyle name="Accent5 - 20% 3" xfId="5066" xr:uid="{00000000-0005-0000-0000-00005D130000}"/>
    <cellStyle name="Accent5 - 40%" xfId="1128" xr:uid="{00000000-0005-0000-0000-00005E130000}"/>
    <cellStyle name="Accent5 - 40% 2" xfId="2907" xr:uid="{00000000-0005-0000-0000-00005F130000}"/>
    <cellStyle name="Accent5 - 40% 2 2" xfId="6669" xr:uid="{00000000-0005-0000-0000-000060130000}"/>
    <cellStyle name="Accent5 - 40% 3" xfId="5067" xr:uid="{00000000-0005-0000-0000-000061130000}"/>
    <cellStyle name="Accent5 - 60%" xfId="1129" xr:uid="{00000000-0005-0000-0000-000062130000}"/>
    <cellStyle name="Accent5 - 60% 2" xfId="2908" xr:uid="{00000000-0005-0000-0000-000063130000}"/>
    <cellStyle name="Accent5 - 60% 2 2" xfId="6670" xr:uid="{00000000-0005-0000-0000-000064130000}"/>
    <cellStyle name="Accent5 - 60% 3" xfId="5068" xr:uid="{00000000-0005-0000-0000-000065130000}"/>
    <cellStyle name="Accent5 10" xfId="5065" xr:uid="{00000000-0005-0000-0000-000066130000}"/>
    <cellStyle name="Accent5 11" xfId="7574" xr:uid="{00000000-0005-0000-0000-000067130000}"/>
    <cellStyle name="Accent5 2" xfId="1130" xr:uid="{00000000-0005-0000-0000-000068130000}"/>
    <cellStyle name="Accent5 2 2" xfId="2909" xr:uid="{00000000-0005-0000-0000-000069130000}"/>
    <cellStyle name="Accent5 2 2 2" xfId="6671" xr:uid="{00000000-0005-0000-0000-00006A130000}"/>
    <cellStyle name="Accent5 2 3" xfId="5069" xr:uid="{00000000-0005-0000-0000-00006B130000}"/>
    <cellStyle name="Accent5 3" xfId="1131" xr:uid="{00000000-0005-0000-0000-00006C130000}"/>
    <cellStyle name="Accent5 3 2" xfId="5070" xr:uid="{00000000-0005-0000-0000-00006D130000}"/>
    <cellStyle name="Accent5 4" xfId="1132" xr:uid="{00000000-0005-0000-0000-00006E130000}"/>
    <cellStyle name="Accent5 4 2" xfId="5071" xr:uid="{00000000-0005-0000-0000-00006F130000}"/>
    <cellStyle name="Accent5 5" xfId="1133" xr:uid="{00000000-0005-0000-0000-000070130000}"/>
    <cellStyle name="Accent5 5 2" xfId="5072" xr:uid="{00000000-0005-0000-0000-000071130000}"/>
    <cellStyle name="Accent5 6" xfId="1134" xr:uid="{00000000-0005-0000-0000-000072130000}"/>
    <cellStyle name="Accent5 6 2" xfId="5073" xr:uid="{00000000-0005-0000-0000-000073130000}"/>
    <cellStyle name="Accent5 7" xfId="2910" xr:uid="{00000000-0005-0000-0000-000074130000}"/>
    <cellStyle name="Accent5 7 2" xfId="6672" xr:uid="{00000000-0005-0000-0000-000075130000}"/>
    <cellStyle name="Accent5 8" xfId="2911" xr:uid="{00000000-0005-0000-0000-000076130000}"/>
    <cellStyle name="Accent5 8 2" xfId="6673" xr:uid="{00000000-0005-0000-0000-000077130000}"/>
    <cellStyle name="Accent5 9" xfId="2912" xr:uid="{00000000-0005-0000-0000-000078130000}"/>
    <cellStyle name="Accent5 9 2" xfId="6674" xr:uid="{00000000-0005-0000-0000-000079130000}"/>
    <cellStyle name="Accent6" xfId="1135" xr:uid="{00000000-0005-0000-0000-00007A130000}"/>
    <cellStyle name="Accent6 - 20%" xfId="1136" xr:uid="{00000000-0005-0000-0000-00007B130000}"/>
    <cellStyle name="Accent6 - 20% 2" xfId="2913" xr:uid="{00000000-0005-0000-0000-00007C130000}"/>
    <cellStyle name="Accent6 - 20% 2 2" xfId="6675" xr:uid="{00000000-0005-0000-0000-00007D130000}"/>
    <cellStyle name="Accent6 - 20% 3" xfId="5075" xr:uid="{00000000-0005-0000-0000-00007E130000}"/>
    <cellStyle name="Accent6 - 40%" xfId="1137" xr:uid="{00000000-0005-0000-0000-00007F130000}"/>
    <cellStyle name="Accent6 - 40% 2" xfId="2914" xr:uid="{00000000-0005-0000-0000-000080130000}"/>
    <cellStyle name="Accent6 - 40% 2 2" xfId="6676" xr:uid="{00000000-0005-0000-0000-000081130000}"/>
    <cellStyle name="Accent6 - 40% 3" xfId="5076" xr:uid="{00000000-0005-0000-0000-000082130000}"/>
    <cellStyle name="Accent6 - 60%" xfId="1138" xr:uid="{00000000-0005-0000-0000-000083130000}"/>
    <cellStyle name="Accent6 - 60% 2" xfId="2915" xr:uid="{00000000-0005-0000-0000-000084130000}"/>
    <cellStyle name="Accent6 - 60% 2 2" xfId="6677" xr:uid="{00000000-0005-0000-0000-000085130000}"/>
    <cellStyle name="Accent6 - 60% 3" xfId="5077" xr:uid="{00000000-0005-0000-0000-000086130000}"/>
    <cellStyle name="Accent6 10" xfId="5074" xr:uid="{00000000-0005-0000-0000-000087130000}"/>
    <cellStyle name="Accent6 11" xfId="7575" xr:uid="{00000000-0005-0000-0000-000088130000}"/>
    <cellStyle name="Accent6 2" xfId="1139" xr:uid="{00000000-0005-0000-0000-000089130000}"/>
    <cellStyle name="Accent6 2 2" xfId="2916" xr:uid="{00000000-0005-0000-0000-00008A130000}"/>
    <cellStyle name="Accent6 2 2 2" xfId="6678" xr:uid="{00000000-0005-0000-0000-00008B130000}"/>
    <cellStyle name="Accent6 2 3" xfId="5078" xr:uid="{00000000-0005-0000-0000-00008C130000}"/>
    <cellStyle name="Accent6 3" xfId="1140" xr:uid="{00000000-0005-0000-0000-00008D130000}"/>
    <cellStyle name="Accent6 3 2" xfId="5079" xr:uid="{00000000-0005-0000-0000-00008E130000}"/>
    <cellStyle name="Accent6 4" xfId="1141" xr:uid="{00000000-0005-0000-0000-00008F130000}"/>
    <cellStyle name="Accent6 4 2" xfId="5080" xr:uid="{00000000-0005-0000-0000-000090130000}"/>
    <cellStyle name="Accent6 5" xfId="1142" xr:uid="{00000000-0005-0000-0000-000091130000}"/>
    <cellStyle name="Accent6 5 2" xfId="5081" xr:uid="{00000000-0005-0000-0000-000092130000}"/>
    <cellStyle name="Accent6 6" xfId="1143" xr:uid="{00000000-0005-0000-0000-000093130000}"/>
    <cellStyle name="Accent6 6 2" xfId="5082" xr:uid="{00000000-0005-0000-0000-000094130000}"/>
    <cellStyle name="Accent6 7" xfId="2917" xr:uid="{00000000-0005-0000-0000-000095130000}"/>
    <cellStyle name="Accent6 7 2" xfId="6679" xr:uid="{00000000-0005-0000-0000-000096130000}"/>
    <cellStyle name="Accent6 8" xfId="2918" xr:uid="{00000000-0005-0000-0000-000097130000}"/>
    <cellStyle name="Accent6 8 2" xfId="6680" xr:uid="{00000000-0005-0000-0000-000098130000}"/>
    <cellStyle name="Accent6 9" xfId="2919" xr:uid="{00000000-0005-0000-0000-000099130000}"/>
    <cellStyle name="Accent6 9 2" xfId="6681" xr:uid="{00000000-0005-0000-0000-00009A130000}"/>
    <cellStyle name="Aeia?nnueea" xfId="1144" xr:uid="{00000000-0005-0000-0000-00009B130000}"/>
    <cellStyle name="Aeia?nnueea 2" xfId="2920" xr:uid="{00000000-0005-0000-0000-00009C130000}"/>
    <cellStyle name="Aeia?nnueea 2 2" xfId="6682" xr:uid="{00000000-0005-0000-0000-00009D130000}"/>
    <cellStyle name="Aeia?nnueea 3" xfId="5083" xr:uid="{00000000-0005-0000-0000-00009E130000}"/>
    <cellStyle name="Bad" xfId="1145" xr:uid="{00000000-0005-0000-0000-00009F130000}"/>
    <cellStyle name="Bad 2" xfId="1146" xr:uid="{00000000-0005-0000-0000-0000A0130000}"/>
    <cellStyle name="Bad 2 2" xfId="2921" xr:uid="{00000000-0005-0000-0000-0000A1130000}"/>
    <cellStyle name="Bad 2 2 2" xfId="6683" xr:uid="{00000000-0005-0000-0000-0000A2130000}"/>
    <cellStyle name="Bad 2 3" xfId="5085" xr:uid="{00000000-0005-0000-0000-0000A3130000}"/>
    <cellStyle name="Bad 3" xfId="5084" xr:uid="{00000000-0005-0000-0000-0000A4130000}"/>
    <cellStyle name="Balance" xfId="1147" xr:uid="{00000000-0005-0000-0000-0000A5130000}"/>
    <cellStyle name="Balance 2" xfId="1148" xr:uid="{00000000-0005-0000-0000-0000A6130000}"/>
    <cellStyle name="Balance 2 2" xfId="1149" xr:uid="{00000000-0005-0000-0000-0000A7130000}"/>
    <cellStyle name="Balance 2 2 2" xfId="5088" xr:uid="{00000000-0005-0000-0000-0000A8130000}"/>
    <cellStyle name="Balance 2 3" xfId="2922" xr:uid="{00000000-0005-0000-0000-0000A9130000}"/>
    <cellStyle name="Balance 2 3 2" xfId="6684" xr:uid="{00000000-0005-0000-0000-0000AA130000}"/>
    <cellStyle name="Balance 2 4" xfId="5087" xr:uid="{00000000-0005-0000-0000-0000AB130000}"/>
    <cellStyle name="Balance 3" xfId="1150" xr:uid="{00000000-0005-0000-0000-0000AC130000}"/>
    <cellStyle name="Balance 3 2" xfId="1151" xr:uid="{00000000-0005-0000-0000-0000AD130000}"/>
    <cellStyle name="Balance 3 2 2" xfId="5090" xr:uid="{00000000-0005-0000-0000-0000AE130000}"/>
    <cellStyle name="Balance 3 3" xfId="5089" xr:uid="{00000000-0005-0000-0000-0000AF130000}"/>
    <cellStyle name="Balance 4" xfId="1152" xr:uid="{00000000-0005-0000-0000-0000B0130000}"/>
    <cellStyle name="Balance 4 2" xfId="2923" xr:uid="{00000000-0005-0000-0000-0000B1130000}"/>
    <cellStyle name="Balance 4 2 2" xfId="6685" xr:uid="{00000000-0005-0000-0000-0000B2130000}"/>
    <cellStyle name="Balance 4 3" xfId="5091" xr:uid="{00000000-0005-0000-0000-0000B3130000}"/>
    <cellStyle name="Balance 5" xfId="2924" xr:uid="{00000000-0005-0000-0000-0000B4130000}"/>
    <cellStyle name="Balance 5 2" xfId="6686" xr:uid="{00000000-0005-0000-0000-0000B5130000}"/>
    <cellStyle name="Balance 6" xfId="5086" xr:uid="{00000000-0005-0000-0000-0000B6130000}"/>
    <cellStyle name="Balance_4П" xfId="2925" xr:uid="{00000000-0005-0000-0000-0000B7130000}"/>
    <cellStyle name="BalanceBold" xfId="1153" xr:uid="{00000000-0005-0000-0000-0000B8130000}"/>
    <cellStyle name="BalanceBold 2" xfId="1154" xr:uid="{00000000-0005-0000-0000-0000B9130000}"/>
    <cellStyle name="BalanceBold 2 2" xfId="2926" xr:uid="{00000000-0005-0000-0000-0000BA130000}"/>
    <cellStyle name="BalanceBold 2 2 2" xfId="6687" xr:uid="{00000000-0005-0000-0000-0000BB130000}"/>
    <cellStyle name="BalanceBold 2 3" xfId="5093" xr:uid="{00000000-0005-0000-0000-0000BC130000}"/>
    <cellStyle name="BalanceBold 3" xfId="5092" xr:uid="{00000000-0005-0000-0000-0000BD130000}"/>
    <cellStyle name="BalanceBold_4П" xfId="2927" xr:uid="{00000000-0005-0000-0000-0000BE130000}"/>
    <cellStyle name="Body" xfId="2928" xr:uid="{00000000-0005-0000-0000-0000BF130000}"/>
    <cellStyle name="Body 2" xfId="6688" xr:uid="{00000000-0005-0000-0000-0000C0130000}"/>
    <cellStyle name="C01_Page_head" xfId="2929" xr:uid="{00000000-0005-0000-0000-0000C1130000}"/>
    <cellStyle name="C03_Col head general" xfId="2930" xr:uid="{00000000-0005-0000-0000-0000C2130000}"/>
    <cellStyle name="C04_Note col head" xfId="2931" xr:uid="{00000000-0005-0000-0000-0000C3130000}"/>
    <cellStyle name="C06_Previous yr col head" xfId="2932" xr:uid="{00000000-0005-0000-0000-0000C4130000}"/>
    <cellStyle name="C08_Table text" xfId="2933" xr:uid="{00000000-0005-0000-0000-0000C5130000}"/>
    <cellStyle name="C11_Note head" xfId="2934" xr:uid="{00000000-0005-0000-0000-0000C6130000}"/>
    <cellStyle name="C14_Current year figs" xfId="2935" xr:uid="{00000000-0005-0000-0000-0000C7130000}"/>
    <cellStyle name="C14b_Current Year Figs 3 dec" xfId="2936" xr:uid="{00000000-0005-0000-0000-0000C8130000}"/>
    <cellStyle name="C15_Previous year figs" xfId="2937" xr:uid="{00000000-0005-0000-0000-0000C9130000}"/>
    <cellStyle name="Calc Currency (0)" xfId="1155" xr:uid="{00000000-0005-0000-0000-0000CA130000}"/>
    <cellStyle name="Calc Currency (0) 2" xfId="1156" xr:uid="{00000000-0005-0000-0000-0000CB130000}"/>
    <cellStyle name="Calc Currency (0) 3" xfId="5094" xr:uid="{00000000-0005-0000-0000-0000CC130000}"/>
    <cellStyle name="Calc Currency (0)_4П" xfId="2938" xr:uid="{00000000-0005-0000-0000-0000CD130000}"/>
    <cellStyle name="Calc Currency (2)" xfId="1157" xr:uid="{00000000-0005-0000-0000-0000CE130000}"/>
    <cellStyle name="Calc Currency (2) 2" xfId="1158" xr:uid="{00000000-0005-0000-0000-0000CF130000}"/>
    <cellStyle name="Calc Currency (2) 2 2" xfId="2939" xr:uid="{00000000-0005-0000-0000-0000D0130000}"/>
    <cellStyle name="Calc Currency (2) 2 3" xfId="2940" xr:uid="{00000000-0005-0000-0000-0000D1130000}"/>
    <cellStyle name="Calc Currency (2)_4П" xfId="2941" xr:uid="{00000000-0005-0000-0000-0000D2130000}"/>
    <cellStyle name="Calc Percent (0)" xfId="1159" xr:uid="{00000000-0005-0000-0000-0000D3130000}"/>
    <cellStyle name="Calc Percent (0) 2" xfId="1160" xr:uid="{00000000-0005-0000-0000-0000D4130000}"/>
    <cellStyle name="Calc Percent (0) 2 2" xfId="2942" xr:uid="{00000000-0005-0000-0000-0000D5130000}"/>
    <cellStyle name="Calc Percent (1)" xfId="1161" xr:uid="{00000000-0005-0000-0000-0000D6130000}"/>
    <cellStyle name="Calc Percent (1) 2" xfId="1162" xr:uid="{00000000-0005-0000-0000-0000D7130000}"/>
    <cellStyle name="Calc Percent (1) 2 2" xfId="2943" xr:uid="{00000000-0005-0000-0000-0000D8130000}"/>
    <cellStyle name="Calc Percent (2)" xfId="1163" xr:uid="{00000000-0005-0000-0000-0000D9130000}"/>
    <cellStyle name="Calc Percent (2) 2" xfId="1164" xr:uid="{00000000-0005-0000-0000-0000DA130000}"/>
    <cellStyle name="Calc Percent (2) 2 2" xfId="2944" xr:uid="{00000000-0005-0000-0000-0000DB130000}"/>
    <cellStyle name="Calc Units (0)" xfId="1165" xr:uid="{00000000-0005-0000-0000-0000DC130000}"/>
    <cellStyle name="Calc Units (0) 2" xfId="1166" xr:uid="{00000000-0005-0000-0000-0000DD130000}"/>
    <cellStyle name="Calc Units (0) 2 2" xfId="2945" xr:uid="{00000000-0005-0000-0000-0000DE130000}"/>
    <cellStyle name="Calc Units (0) 2 3" xfId="2946" xr:uid="{00000000-0005-0000-0000-0000DF130000}"/>
    <cellStyle name="Calc Units (0)_4П" xfId="2947" xr:uid="{00000000-0005-0000-0000-0000E0130000}"/>
    <cellStyle name="Calc Units (1)" xfId="1167" xr:uid="{00000000-0005-0000-0000-0000E1130000}"/>
    <cellStyle name="Calc Units (1) 2" xfId="1168" xr:uid="{00000000-0005-0000-0000-0000E2130000}"/>
    <cellStyle name="Calc Units (1) 2 2" xfId="2948" xr:uid="{00000000-0005-0000-0000-0000E3130000}"/>
    <cellStyle name="Calc Units (1) 2 3" xfId="2949" xr:uid="{00000000-0005-0000-0000-0000E4130000}"/>
    <cellStyle name="Calc Units (1)_4П" xfId="2950" xr:uid="{00000000-0005-0000-0000-0000E5130000}"/>
    <cellStyle name="Calc Units (2)" xfId="1169" xr:uid="{00000000-0005-0000-0000-0000E6130000}"/>
    <cellStyle name="Calc Units (2) 2" xfId="1170" xr:uid="{00000000-0005-0000-0000-0000E7130000}"/>
    <cellStyle name="Calc Units (2) 2 2" xfId="2951" xr:uid="{00000000-0005-0000-0000-0000E8130000}"/>
    <cellStyle name="Calc Units (2) 2 3" xfId="2952" xr:uid="{00000000-0005-0000-0000-0000E9130000}"/>
    <cellStyle name="Calc Units (2)_4П" xfId="2953" xr:uid="{00000000-0005-0000-0000-0000EA130000}"/>
    <cellStyle name="Calculation" xfId="1171" xr:uid="{00000000-0005-0000-0000-0000EB130000}"/>
    <cellStyle name="Calculation 2" xfId="1172" xr:uid="{00000000-0005-0000-0000-0000EC130000}"/>
    <cellStyle name="Calculation 2 2" xfId="2954" xr:uid="{00000000-0005-0000-0000-0000ED130000}"/>
    <cellStyle name="Calculation 2 2 2" xfId="6710" xr:uid="{00000000-0005-0000-0000-0000EE130000}"/>
    <cellStyle name="Calculation 2 3" xfId="5111" xr:uid="{00000000-0005-0000-0000-0000EF130000}"/>
    <cellStyle name="Calculation 3" xfId="5110" xr:uid="{00000000-0005-0000-0000-0000F0130000}"/>
    <cellStyle name="Centered Heading" xfId="2955" xr:uid="{00000000-0005-0000-0000-0000F1130000}"/>
    <cellStyle name="Centered Heading 2" xfId="6711" xr:uid="{00000000-0005-0000-0000-0000F2130000}"/>
    <cellStyle name="Check" xfId="1173" xr:uid="{00000000-0005-0000-0000-0000F3130000}"/>
    <cellStyle name="Check 2" xfId="2956" xr:uid="{00000000-0005-0000-0000-0000F4130000}"/>
    <cellStyle name="Check Cell" xfId="1174" xr:uid="{00000000-0005-0000-0000-0000F5130000}"/>
    <cellStyle name="Check Cell 2" xfId="1175" xr:uid="{00000000-0005-0000-0000-0000F6130000}"/>
    <cellStyle name="Check Cell 2 2" xfId="2957" xr:uid="{00000000-0005-0000-0000-0000F7130000}"/>
    <cellStyle name="Check Cell 2 2 2" xfId="6713" xr:uid="{00000000-0005-0000-0000-0000F8130000}"/>
    <cellStyle name="Check Cell 2 3" xfId="5114" xr:uid="{00000000-0005-0000-0000-0000F9130000}"/>
    <cellStyle name="Check Cell 3" xfId="5113" xr:uid="{00000000-0005-0000-0000-0000FA130000}"/>
    <cellStyle name="Column_Title" xfId="2958" xr:uid="{00000000-0005-0000-0000-0000FB130000}"/>
    <cellStyle name="ColumnHeading" xfId="1176" xr:uid="{00000000-0005-0000-0000-0000FC130000}"/>
    <cellStyle name="ColumnHeading 2" xfId="2959" xr:uid="{00000000-0005-0000-0000-0000FD130000}"/>
    <cellStyle name="ColumnHeading 2 2" xfId="6714" xr:uid="{00000000-0005-0000-0000-0000FE130000}"/>
    <cellStyle name="ColumnHeading 3" xfId="5115" xr:uid="{00000000-0005-0000-0000-0000FF130000}"/>
    <cellStyle name="ColumnHeading_4П" xfId="2960" xr:uid="{00000000-0005-0000-0000-000000140000}"/>
    <cellStyle name="Comma %" xfId="2961" xr:uid="{00000000-0005-0000-0000-000001140000}"/>
    <cellStyle name="Comma [0] 2" xfId="2962" xr:uid="{00000000-0005-0000-0000-000002140000}"/>
    <cellStyle name="Comma [0] 2 2" xfId="2963" xr:uid="{00000000-0005-0000-0000-000003140000}"/>
    <cellStyle name="Comma [0] 3" xfId="2964" xr:uid="{00000000-0005-0000-0000-000004140000}"/>
    <cellStyle name="Comma [0]_#6 Temps &amp; Contractors" xfId="1177" xr:uid="{00000000-0005-0000-0000-000005140000}"/>
    <cellStyle name="Comma [00]" xfId="1178" xr:uid="{00000000-0005-0000-0000-000006140000}"/>
    <cellStyle name="Comma [00] 2" xfId="1179" xr:uid="{00000000-0005-0000-0000-000007140000}"/>
    <cellStyle name="Comma [00] 2 2" xfId="2965" xr:uid="{00000000-0005-0000-0000-000008140000}"/>
    <cellStyle name="Comma [00] 2 3" xfId="2966" xr:uid="{00000000-0005-0000-0000-000009140000}"/>
    <cellStyle name="Comma [000]" xfId="2967" xr:uid="{00000000-0005-0000-0000-00000A140000}"/>
    <cellStyle name="Comma 0.0" xfId="2968" xr:uid="{00000000-0005-0000-0000-00000B140000}"/>
    <cellStyle name="Comma 0.0%" xfId="2969" xr:uid="{00000000-0005-0000-0000-00000C140000}"/>
    <cellStyle name="Comma 0.00" xfId="2970" xr:uid="{00000000-0005-0000-0000-00000D140000}"/>
    <cellStyle name="Comma 0.00%" xfId="2971" xr:uid="{00000000-0005-0000-0000-00000E140000}"/>
    <cellStyle name="Comma 0.000" xfId="2972" xr:uid="{00000000-0005-0000-0000-00000F140000}"/>
    <cellStyle name="Comma 0.000%" xfId="2973" xr:uid="{00000000-0005-0000-0000-000010140000}"/>
    <cellStyle name="Comma 10" xfId="2974" xr:uid="{00000000-0005-0000-0000-000011140000}"/>
    <cellStyle name="Comma 11" xfId="2975" xr:uid="{00000000-0005-0000-0000-000012140000}"/>
    <cellStyle name="Comma 2" xfId="1180" xr:uid="{00000000-0005-0000-0000-000013140000}"/>
    <cellStyle name="Comma 2 2" xfId="2976" xr:uid="{00000000-0005-0000-0000-000014140000}"/>
    <cellStyle name="Comma 2 3" xfId="2977" xr:uid="{00000000-0005-0000-0000-000015140000}"/>
    <cellStyle name="Comma 2 6" xfId="1181" xr:uid="{00000000-0005-0000-0000-000016140000}"/>
    <cellStyle name="Comma 3" xfId="2978" xr:uid="{00000000-0005-0000-0000-000017140000}"/>
    <cellStyle name="Comma 3 2" xfId="2979" xr:uid="{00000000-0005-0000-0000-000018140000}"/>
    <cellStyle name="Comma 3 3" xfId="2980" xr:uid="{00000000-0005-0000-0000-000019140000}"/>
    <cellStyle name="Comma 4" xfId="2981" xr:uid="{00000000-0005-0000-0000-00001A140000}"/>
    <cellStyle name="Comma 4 2" xfId="2982" xr:uid="{00000000-0005-0000-0000-00001B140000}"/>
    <cellStyle name="Comma 4 2 2" xfId="2983" xr:uid="{00000000-0005-0000-0000-00001C140000}"/>
    <cellStyle name="Comma 4 2 3" xfId="2984" xr:uid="{00000000-0005-0000-0000-00001D140000}"/>
    <cellStyle name="Comma 5" xfId="2985" xr:uid="{00000000-0005-0000-0000-00001E140000}"/>
    <cellStyle name="Comma 6" xfId="2986" xr:uid="{00000000-0005-0000-0000-00001F140000}"/>
    <cellStyle name="Comma 7" xfId="1182" xr:uid="{00000000-0005-0000-0000-000020140000}"/>
    <cellStyle name="Comma 7 2" xfId="2987" xr:uid="{00000000-0005-0000-0000-000021140000}"/>
    <cellStyle name="Comma 7 3" xfId="3923" xr:uid="{00000000-0005-0000-0000-000022140000}"/>
    <cellStyle name="Comma 8" xfId="2988" xr:uid="{00000000-0005-0000-0000-000023140000}"/>
    <cellStyle name="Comma 9" xfId="2989" xr:uid="{00000000-0005-0000-0000-000024140000}"/>
    <cellStyle name="Comma_#6 Temps &amp; Contractors" xfId="1183" xr:uid="{00000000-0005-0000-0000-000025140000}"/>
    <cellStyle name="Comma0" xfId="1184" xr:uid="{00000000-0005-0000-0000-000026140000}"/>
    <cellStyle name="Company Name" xfId="2990" xr:uid="{00000000-0005-0000-0000-000027140000}"/>
    <cellStyle name="Company Name 2" xfId="6744" xr:uid="{00000000-0005-0000-0000-000028140000}"/>
    <cellStyle name="Copied" xfId="2991" xr:uid="{00000000-0005-0000-0000-000029140000}"/>
    <cellStyle name="Copied 2" xfId="6745" xr:uid="{00000000-0005-0000-0000-00002A140000}"/>
    <cellStyle name="CR Comma" xfId="2992" xr:uid="{00000000-0005-0000-0000-00002B140000}"/>
    <cellStyle name="CR Currency" xfId="2993" xr:uid="{00000000-0005-0000-0000-00002C140000}"/>
    <cellStyle name="Credit" xfId="2994" xr:uid="{00000000-0005-0000-0000-00002D140000}"/>
    <cellStyle name="Credit subtotal" xfId="2995" xr:uid="{00000000-0005-0000-0000-00002E140000}"/>
    <cellStyle name="Credit Total" xfId="2996" xr:uid="{00000000-0005-0000-0000-00002F140000}"/>
    <cellStyle name="CS" xfId="1185" xr:uid="{00000000-0005-0000-0000-000030140000}"/>
    <cellStyle name="Currency %" xfId="2997" xr:uid="{00000000-0005-0000-0000-000031140000}"/>
    <cellStyle name="Currency [0]" xfId="1186" xr:uid="{00000000-0005-0000-0000-000032140000}"/>
    <cellStyle name="Currency [0] 2" xfId="2998" xr:uid="{00000000-0005-0000-0000-000033140000}"/>
    <cellStyle name="Currency [00]" xfId="1187" xr:uid="{00000000-0005-0000-0000-000034140000}"/>
    <cellStyle name="Currency [00] 2" xfId="1188" xr:uid="{00000000-0005-0000-0000-000035140000}"/>
    <cellStyle name="Currency [00] 2 2" xfId="2999" xr:uid="{00000000-0005-0000-0000-000036140000}"/>
    <cellStyle name="Currency [00] 2 3" xfId="3000" xr:uid="{00000000-0005-0000-0000-000037140000}"/>
    <cellStyle name="Currency 0.0" xfId="3001" xr:uid="{00000000-0005-0000-0000-000038140000}"/>
    <cellStyle name="Currency 0.0%" xfId="3002" xr:uid="{00000000-0005-0000-0000-000039140000}"/>
    <cellStyle name="Currency 0.00" xfId="3003" xr:uid="{00000000-0005-0000-0000-00003A140000}"/>
    <cellStyle name="Currency 0.00%" xfId="3004" xr:uid="{00000000-0005-0000-0000-00003B140000}"/>
    <cellStyle name="Currency 0.000" xfId="3005" xr:uid="{00000000-0005-0000-0000-00003C140000}"/>
    <cellStyle name="Currency 0.000%" xfId="3006" xr:uid="{00000000-0005-0000-0000-00003D140000}"/>
    <cellStyle name="Currency 2" xfId="3007" xr:uid="{00000000-0005-0000-0000-00003E140000}"/>
    <cellStyle name="Currency 3" xfId="3008" xr:uid="{00000000-0005-0000-0000-00003F140000}"/>
    <cellStyle name="Currency 4" xfId="3009" xr:uid="{00000000-0005-0000-0000-000040140000}"/>
    <cellStyle name="Currency RU" xfId="3010" xr:uid="{00000000-0005-0000-0000-000041140000}"/>
    <cellStyle name="Currency_#6 Temps &amp; Contractors" xfId="1189" xr:uid="{00000000-0005-0000-0000-000042140000}"/>
    <cellStyle name="Currency0" xfId="1190" xr:uid="{00000000-0005-0000-0000-000043140000}"/>
    <cellStyle name="Data" xfId="1191" xr:uid="{00000000-0005-0000-0000-000044140000}"/>
    <cellStyle name="Data 2" xfId="1192" xr:uid="{00000000-0005-0000-0000-000045140000}"/>
    <cellStyle name="Data 2 2" xfId="1193" xr:uid="{00000000-0005-0000-0000-000046140000}"/>
    <cellStyle name="Data 2 2 2" xfId="5131" xr:uid="{00000000-0005-0000-0000-000047140000}"/>
    <cellStyle name="Data 2 3" xfId="3011" xr:uid="{00000000-0005-0000-0000-000048140000}"/>
    <cellStyle name="Data 2 3 2" xfId="6765" xr:uid="{00000000-0005-0000-0000-000049140000}"/>
    <cellStyle name="Data 2 4" xfId="5130" xr:uid="{00000000-0005-0000-0000-00004A140000}"/>
    <cellStyle name="Data 3" xfId="1194" xr:uid="{00000000-0005-0000-0000-00004B140000}"/>
    <cellStyle name="Data 3 2" xfId="1195" xr:uid="{00000000-0005-0000-0000-00004C140000}"/>
    <cellStyle name="Data 3 2 2" xfId="5133" xr:uid="{00000000-0005-0000-0000-00004D140000}"/>
    <cellStyle name="Data 3 3" xfId="5132" xr:uid="{00000000-0005-0000-0000-00004E140000}"/>
    <cellStyle name="Data 4" xfId="1196" xr:uid="{00000000-0005-0000-0000-00004F140000}"/>
    <cellStyle name="Data 4 2" xfId="3012" xr:uid="{00000000-0005-0000-0000-000050140000}"/>
    <cellStyle name="Data 4 2 2" xfId="6766" xr:uid="{00000000-0005-0000-0000-000051140000}"/>
    <cellStyle name="Data 4 3" xfId="5134" xr:uid="{00000000-0005-0000-0000-000052140000}"/>
    <cellStyle name="Data 5" xfId="3013" xr:uid="{00000000-0005-0000-0000-000053140000}"/>
    <cellStyle name="Data 5 2" xfId="6767" xr:uid="{00000000-0005-0000-0000-000054140000}"/>
    <cellStyle name="Data 6" xfId="5129" xr:uid="{00000000-0005-0000-0000-000055140000}"/>
    <cellStyle name="Data_4П" xfId="3014" xr:uid="{00000000-0005-0000-0000-000056140000}"/>
    <cellStyle name="DataBold" xfId="1197" xr:uid="{00000000-0005-0000-0000-000057140000}"/>
    <cellStyle name="DataBold 2" xfId="1198" xr:uid="{00000000-0005-0000-0000-000058140000}"/>
    <cellStyle name="DataBold 2 2" xfId="3015" xr:uid="{00000000-0005-0000-0000-000059140000}"/>
    <cellStyle name="DataBold 2 2 2" xfId="6768" xr:uid="{00000000-0005-0000-0000-00005A140000}"/>
    <cellStyle name="DataBold 2 3" xfId="5136" xr:uid="{00000000-0005-0000-0000-00005B140000}"/>
    <cellStyle name="DataBold 3" xfId="5135" xr:uid="{00000000-0005-0000-0000-00005C140000}"/>
    <cellStyle name="DataBold_4П" xfId="3016" xr:uid="{00000000-0005-0000-0000-00005D140000}"/>
    <cellStyle name="Date" xfId="1199" xr:uid="{00000000-0005-0000-0000-00005E140000}"/>
    <cellStyle name="Date 2" xfId="3017" xr:uid="{00000000-0005-0000-0000-00005F140000}"/>
    <cellStyle name="Date 3" xfId="5137" xr:uid="{00000000-0005-0000-0000-000060140000}"/>
    <cellStyle name="Date Short" xfId="1200" xr:uid="{00000000-0005-0000-0000-000061140000}"/>
    <cellStyle name="Date without year" xfId="1201" xr:uid="{00000000-0005-0000-0000-000062140000}"/>
    <cellStyle name="Date without year 2" xfId="3018" xr:uid="{00000000-0005-0000-0000-000063140000}"/>
    <cellStyle name="Date without year 3" xfId="5139" xr:uid="{00000000-0005-0000-0000-000064140000}"/>
    <cellStyle name="Date_4П" xfId="3019" xr:uid="{00000000-0005-0000-0000-000065140000}"/>
    <cellStyle name="Debit" xfId="1202" xr:uid="{00000000-0005-0000-0000-000066140000}"/>
    <cellStyle name="Debit subtotal" xfId="3020" xr:uid="{00000000-0005-0000-0000-000067140000}"/>
    <cellStyle name="Debit Total" xfId="3021" xr:uid="{00000000-0005-0000-0000-000068140000}"/>
    <cellStyle name="DELTA" xfId="1203" xr:uid="{00000000-0005-0000-0000-000069140000}"/>
    <cellStyle name="DELTA 2" xfId="3022" xr:uid="{00000000-0005-0000-0000-00006A140000}"/>
    <cellStyle name="DELTA 3" xfId="3023" xr:uid="{00000000-0005-0000-0000-00006B140000}"/>
    <cellStyle name="Dezimal [0]_Closing FX Kurse" xfId="3024" xr:uid="{00000000-0005-0000-0000-00006C140000}"/>
    <cellStyle name="Dezimal_Closing FX Kurse" xfId="3025" xr:uid="{00000000-0005-0000-0000-00006D140000}"/>
    <cellStyle name="E&amp;Y House" xfId="1204" xr:uid="{00000000-0005-0000-0000-00006E140000}"/>
    <cellStyle name="E&amp;Y House 2" xfId="3026" xr:uid="{00000000-0005-0000-0000-00006F140000}"/>
    <cellStyle name="E&amp;Y House 2 2" xfId="6777" xr:uid="{00000000-0005-0000-0000-000070140000}"/>
    <cellStyle name="E&amp;Y House 3" xfId="5142" xr:uid="{00000000-0005-0000-0000-000071140000}"/>
    <cellStyle name="Emphasis 1" xfId="1205" xr:uid="{00000000-0005-0000-0000-000072140000}"/>
    <cellStyle name="Emphasis 1 2" xfId="3027" xr:uid="{00000000-0005-0000-0000-000073140000}"/>
    <cellStyle name="Emphasis 1 2 2" xfId="6778" xr:uid="{00000000-0005-0000-0000-000074140000}"/>
    <cellStyle name="Emphasis 1 3" xfId="5143" xr:uid="{00000000-0005-0000-0000-000075140000}"/>
    <cellStyle name="Emphasis 2" xfId="1206" xr:uid="{00000000-0005-0000-0000-000076140000}"/>
    <cellStyle name="Emphasis 2 2" xfId="3028" xr:uid="{00000000-0005-0000-0000-000077140000}"/>
    <cellStyle name="Emphasis 2 2 2" xfId="6779" xr:uid="{00000000-0005-0000-0000-000078140000}"/>
    <cellStyle name="Emphasis 2 3" xfId="5144" xr:uid="{00000000-0005-0000-0000-000079140000}"/>
    <cellStyle name="Emphasis 3" xfId="1207" xr:uid="{00000000-0005-0000-0000-00007A140000}"/>
    <cellStyle name="Emphasis 3 2" xfId="3029" xr:uid="{00000000-0005-0000-0000-00007B140000}"/>
    <cellStyle name="Emphasis 3 2 2" xfId="6780" xr:uid="{00000000-0005-0000-0000-00007C140000}"/>
    <cellStyle name="Emphasis 3 3" xfId="5145" xr:uid="{00000000-0005-0000-0000-00007D140000}"/>
    <cellStyle name="Enter Currency (0)" xfId="1208" xr:uid="{00000000-0005-0000-0000-00007E140000}"/>
    <cellStyle name="Enter Currency (0) 2" xfId="1209" xr:uid="{00000000-0005-0000-0000-00007F140000}"/>
    <cellStyle name="Enter Currency (0) 2 2" xfId="3030" xr:uid="{00000000-0005-0000-0000-000080140000}"/>
    <cellStyle name="Enter Currency (0) 2 3" xfId="3031" xr:uid="{00000000-0005-0000-0000-000081140000}"/>
    <cellStyle name="Enter Currency (0)_4П" xfId="3032" xr:uid="{00000000-0005-0000-0000-000082140000}"/>
    <cellStyle name="Enter Currency (2)" xfId="1210" xr:uid="{00000000-0005-0000-0000-000083140000}"/>
    <cellStyle name="Enter Currency (2) 2" xfId="1211" xr:uid="{00000000-0005-0000-0000-000084140000}"/>
    <cellStyle name="Enter Currency (2) 2 2" xfId="3033" xr:uid="{00000000-0005-0000-0000-000085140000}"/>
    <cellStyle name="Enter Currency (2) 2 3" xfId="3034" xr:uid="{00000000-0005-0000-0000-000086140000}"/>
    <cellStyle name="Enter Currency (2)_4П" xfId="3035" xr:uid="{00000000-0005-0000-0000-000087140000}"/>
    <cellStyle name="Enter Units (0)" xfId="1212" xr:uid="{00000000-0005-0000-0000-000088140000}"/>
    <cellStyle name="Enter Units (0) 2" xfId="1213" xr:uid="{00000000-0005-0000-0000-000089140000}"/>
    <cellStyle name="Enter Units (0) 2 2" xfId="3036" xr:uid="{00000000-0005-0000-0000-00008A140000}"/>
    <cellStyle name="Enter Units (0) 2 3" xfId="3037" xr:uid="{00000000-0005-0000-0000-00008B140000}"/>
    <cellStyle name="Enter Units (0)_4П" xfId="3038" xr:uid="{00000000-0005-0000-0000-00008C140000}"/>
    <cellStyle name="Enter Units (1)" xfId="1214" xr:uid="{00000000-0005-0000-0000-00008D140000}"/>
    <cellStyle name="Enter Units (1) 2" xfId="1215" xr:uid="{00000000-0005-0000-0000-00008E140000}"/>
    <cellStyle name="Enter Units (1) 2 2" xfId="3039" xr:uid="{00000000-0005-0000-0000-00008F140000}"/>
    <cellStyle name="Enter Units (1) 2 3" xfId="3040" xr:uid="{00000000-0005-0000-0000-000090140000}"/>
    <cellStyle name="Enter Units (1)_4П" xfId="3041" xr:uid="{00000000-0005-0000-0000-000091140000}"/>
    <cellStyle name="Enter Units (2)" xfId="1216" xr:uid="{00000000-0005-0000-0000-000092140000}"/>
    <cellStyle name="Enter Units (2) 2" xfId="1217" xr:uid="{00000000-0005-0000-0000-000093140000}"/>
    <cellStyle name="Enter Units (2) 2 2" xfId="3042" xr:uid="{00000000-0005-0000-0000-000094140000}"/>
    <cellStyle name="Enter Units (2) 2 3" xfId="3043" xr:uid="{00000000-0005-0000-0000-000095140000}"/>
    <cellStyle name="Enter Units (2)_4П" xfId="3044" xr:uid="{00000000-0005-0000-0000-000096140000}"/>
    <cellStyle name="Entered" xfId="3045" xr:uid="{00000000-0005-0000-0000-000097140000}"/>
    <cellStyle name="Entered 2" xfId="6796" xr:uid="{00000000-0005-0000-0000-000098140000}"/>
    <cellStyle name="Euro" xfId="3046" xr:uid="{00000000-0005-0000-0000-000099140000}"/>
    <cellStyle name="Explanatory Text" xfId="1218" xr:uid="{00000000-0005-0000-0000-00009A140000}"/>
    <cellStyle name="Explanatory Text 2" xfId="1219" xr:uid="{00000000-0005-0000-0000-00009B140000}"/>
    <cellStyle name="Explanatory Text 2 2" xfId="5157" xr:uid="{00000000-0005-0000-0000-00009C140000}"/>
    <cellStyle name="Explanatory Text 3" xfId="5156" xr:uid="{00000000-0005-0000-0000-00009D140000}"/>
    <cellStyle name="EYInputPercent" xfId="1220" xr:uid="{00000000-0005-0000-0000-00009E140000}"/>
    <cellStyle name="Fig" xfId="1221" xr:uid="{00000000-0005-0000-0000-00009F140000}"/>
    <cellStyle name="Fixed" xfId="1222" xr:uid="{00000000-0005-0000-0000-0000A0140000}"/>
    <cellStyle name="Format Number Column" xfId="3047" xr:uid="{00000000-0005-0000-0000-0000A1140000}"/>
    <cellStyle name="From" xfId="1223" xr:uid="{00000000-0005-0000-0000-0000A2140000}"/>
    <cellStyle name="From 2" xfId="1224" xr:uid="{00000000-0005-0000-0000-0000A3140000}"/>
    <cellStyle name="From 2 2" xfId="3048" xr:uid="{00000000-0005-0000-0000-0000A4140000}"/>
    <cellStyle name="G03_Text" xfId="3049" xr:uid="{00000000-0005-0000-0000-0000A5140000}"/>
    <cellStyle name="general" xfId="3050" xr:uid="{00000000-0005-0000-0000-0000A6140000}"/>
    <cellStyle name="general 2" xfId="6800" xr:uid="{00000000-0005-0000-0000-0000A7140000}"/>
    <cellStyle name="Good" xfId="1225" xr:uid="{00000000-0005-0000-0000-0000A8140000}"/>
    <cellStyle name="Good 2" xfId="1226" xr:uid="{00000000-0005-0000-0000-0000A9140000}"/>
    <cellStyle name="Good 2 2" xfId="3051" xr:uid="{00000000-0005-0000-0000-0000AA140000}"/>
    <cellStyle name="Good 2 2 2" xfId="6801" xr:uid="{00000000-0005-0000-0000-0000AB140000}"/>
    <cellStyle name="Good 2 3" xfId="5164" xr:uid="{00000000-0005-0000-0000-0000AC140000}"/>
    <cellStyle name="Good 3" xfId="5163" xr:uid="{00000000-0005-0000-0000-0000AD140000}"/>
    <cellStyle name="Grey" xfId="1227" xr:uid="{00000000-0005-0000-0000-0000AE140000}"/>
    <cellStyle name="Grey 2" xfId="3052" xr:uid="{00000000-0005-0000-0000-0000AF140000}"/>
    <cellStyle name="Grey 2 2" xfId="6802" xr:uid="{00000000-0005-0000-0000-0000B0140000}"/>
    <cellStyle name="Header1" xfId="1228" xr:uid="{00000000-0005-0000-0000-0000B1140000}"/>
    <cellStyle name="Header1 2" xfId="3053" xr:uid="{00000000-0005-0000-0000-0000B2140000}"/>
    <cellStyle name="Header1 2 2" xfId="6803" xr:uid="{00000000-0005-0000-0000-0000B3140000}"/>
    <cellStyle name="Header1 3" xfId="5166" xr:uid="{00000000-0005-0000-0000-0000B4140000}"/>
    <cellStyle name="Header1_4П" xfId="3054" xr:uid="{00000000-0005-0000-0000-0000B5140000}"/>
    <cellStyle name="Header2" xfId="1229" xr:uid="{00000000-0005-0000-0000-0000B6140000}"/>
    <cellStyle name="Header2 2" xfId="3055" xr:uid="{00000000-0005-0000-0000-0000B7140000}"/>
    <cellStyle name="Header2 2 2" xfId="6804" xr:uid="{00000000-0005-0000-0000-0000B8140000}"/>
    <cellStyle name="Header2 3" xfId="5167" xr:uid="{00000000-0005-0000-0000-0000B9140000}"/>
    <cellStyle name="Header2_4П" xfId="3056" xr:uid="{00000000-0005-0000-0000-0000BA140000}"/>
    <cellStyle name="Heading" xfId="1230" xr:uid="{00000000-0005-0000-0000-0000BB140000}"/>
    <cellStyle name="Heading 1" xfId="1231" xr:uid="{00000000-0005-0000-0000-0000BC140000}"/>
    <cellStyle name="Heading 1 2" xfId="1232" xr:uid="{00000000-0005-0000-0000-0000BD140000}"/>
    <cellStyle name="Heading 1 2 2" xfId="5170" xr:uid="{00000000-0005-0000-0000-0000BE140000}"/>
    <cellStyle name="Heading 1 3" xfId="5169" xr:uid="{00000000-0005-0000-0000-0000BF140000}"/>
    <cellStyle name="Heading 2" xfId="1233" xr:uid="{00000000-0005-0000-0000-0000C0140000}"/>
    <cellStyle name="Heading 2 2" xfId="1234" xr:uid="{00000000-0005-0000-0000-0000C1140000}"/>
    <cellStyle name="Heading 2 2 2" xfId="5172" xr:uid="{00000000-0005-0000-0000-0000C2140000}"/>
    <cellStyle name="Heading 2 3" xfId="5171" xr:uid="{00000000-0005-0000-0000-0000C3140000}"/>
    <cellStyle name="Heading 3" xfId="1235" xr:uid="{00000000-0005-0000-0000-0000C4140000}"/>
    <cellStyle name="Heading 3 2" xfId="1236" xr:uid="{00000000-0005-0000-0000-0000C5140000}"/>
    <cellStyle name="Heading 3 2 2" xfId="5174" xr:uid="{00000000-0005-0000-0000-0000C6140000}"/>
    <cellStyle name="Heading 3 3" xfId="5173" xr:uid="{00000000-0005-0000-0000-0000C7140000}"/>
    <cellStyle name="Heading 4" xfId="1237" xr:uid="{00000000-0005-0000-0000-0000C8140000}"/>
    <cellStyle name="Heading 4 2" xfId="1238" xr:uid="{00000000-0005-0000-0000-0000C9140000}"/>
    <cellStyle name="Heading 4 2 2" xfId="5176" xr:uid="{00000000-0005-0000-0000-0000CA140000}"/>
    <cellStyle name="Heading 4 3" xfId="5175" xr:uid="{00000000-0005-0000-0000-0000CB140000}"/>
    <cellStyle name="Heading 5" xfId="3057" xr:uid="{00000000-0005-0000-0000-0000CC140000}"/>
    <cellStyle name="Heading 6" xfId="3058" xr:uid="{00000000-0005-0000-0000-0000CD140000}"/>
    <cellStyle name="Heading No Underline" xfId="3059" xr:uid="{00000000-0005-0000-0000-0000CE140000}"/>
    <cellStyle name="Heading No Underline 2" xfId="6807" xr:uid="{00000000-0005-0000-0000-0000CF140000}"/>
    <cellStyle name="Heading With Underline" xfId="3060" xr:uid="{00000000-0005-0000-0000-0000D0140000}"/>
    <cellStyle name="Heading With Underline 2" xfId="6808" xr:uid="{00000000-0005-0000-0000-0000D1140000}"/>
    <cellStyle name="Heading_5690 Ceiling test for client KZ (1)" xfId="3061" xr:uid="{00000000-0005-0000-0000-0000D2140000}"/>
    <cellStyle name="Hyperlink" xfId="1239" xr:uid="{00000000-0005-0000-0000-0000D3140000}"/>
    <cellStyle name="Hyperlink 2" xfId="1240" xr:uid="{00000000-0005-0000-0000-0000D4140000}"/>
    <cellStyle name="Hyperlink 2 2" xfId="5178" xr:uid="{00000000-0005-0000-0000-0000D5140000}"/>
    <cellStyle name="Hyperlink 3" xfId="5177" xr:uid="{00000000-0005-0000-0000-0000D6140000}"/>
    <cellStyle name="Hyperlink_RESULTS" xfId="1241" xr:uid="{00000000-0005-0000-0000-0000D7140000}"/>
    <cellStyle name="Iau?iue_?anoiau" xfId="1242" xr:uid="{00000000-0005-0000-0000-0000D8140000}"/>
    <cellStyle name="Îáû÷íûé" xfId="3062" xr:uid="{00000000-0005-0000-0000-0000D9140000}"/>
    <cellStyle name="Ïðîöåíòíûé" xfId="3063" xr:uid="{00000000-0005-0000-0000-0000DA140000}"/>
    <cellStyle name="Input" xfId="1243" xr:uid="{00000000-0005-0000-0000-0000DB140000}"/>
    <cellStyle name="Input [yellow]" xfId="1244" xr:uid="{00000000-0005-0000-0000-0000DC140000}"/>
    <cellStyle name="Input [yellow] 2" xfId="3064" xr:uid="{00000000-0005-0000-0000-0000DD140000}"/>
    <cellStyle name="Input [yellow] 2 2" xfId="6812" xr:uid="{00000000-0005-0000-0000-0000DE140000}"/>
    <cellStyle name="Input 2" xfId="3065" xr:uid="{00000000-0005-0000-0000-0000DF140000}"/>
    <cellStyle name="Input 3" xfId="3066" xr:uid="{00000000-0005-0000-0000-0000E0140000}"/>
    <cellStyle name="Input 3 2" xfId="6814" xr:uid="{00000000-0005-0000-0000-0000E1140000}"/>
    <cellStyle name="Input 4" xfId="3067" xr:uid="{00000000-0005-0000-0000-0000E2140000}"/>
    <cellStyle name="Input 4 2" xfId="6815" xr:uid="{00000000-0005-0000-0000-0000E3140000}"/>
    <cellStyle name="Input 5" xfId="3068" xr:uid="{00000000-0005-0000-0000-0000E4140000}"/>
    <cellStyle name="Input 5 2" xfId="6816" xr:uid="{00000000-0005-0000-0000-0000E5140000}"/>
    <cellStyle name="Input 6" xfId="3069" xr:uid="{00000000-0005-0000-0000-0000E6140000}"/>
    <cellStyle name="Input 6 2" xfId="6817" xr:uid="{00000000-0005-0000-0000-0000E7140000}"/>
    <cellStyle name="Input 7" xfId="3070" xr:uid="{00000000-0005-0000-0000-0000E8140000}"/>
    <cellStyle name="Input 7 2" xfId="6818" xr:uid="{00000000-0005-0000-0000-0000E9140000}"/>
    <cellStyle name="Input 8" xfId="3071" xr:uid="{00000000-0005-0000-0000-0000EA140000}"/>
    <cellStyle name="Input 8 2" xfId="6819" xr:uid="{00000000-0005-0000-0000-0000EB140000}"/>
    <cellStyle name="Input 9" xfId="3072" xr:uid="{00000000-0005-0000-0000-0000EC140000}"/>
    <cellStyle name="Input 9 2" xfId="6820" xr:uid="{00000000-0005-0000-0000-0000ED140000}"/>
    <cellStyle name="Input Box" xfId="3073" xr:uid="{00000000-0005-0000-0000-0000EE140000}"/>
    <cellStyle name="Input Box 2" xfId="6821" xr:uid="{00000000-0005-0000-0000-0000EF140000}"/>
    <cellStyle name="Input_06.10" xfId="1245" xr:uid="{00000000-0005-0000-0000-0000F0140000}"/>
    <cellStyle name="Inputnumbaccid" xfId="3074" xr:uid="{00000000-0005-0000-0000-0000F1140000}"/>
    <cellStyle name="Inpyear" xfId="3075" xr:uid="{00000000-0005-0000-0000-0000F2140000}"/>
    <cellStyle name="International" xfId="3076" xr:uid="{00000000-0005-0000-0000-0000F3140000}"/>
    <cellStyle name="International1" xfId="3077" xr:uid="{00000000-0005-0000-0000-0000F4140000}"/>
    <cellStyle name="Ioe?uaaaoayny aeia?nnueea" xfId="1246" xr:uid="{00000000-0005-0000-0000-0000F5140000}"/>
    <cellStyle name="Ioe?uaaaoayny aeia?nnueea 2" xfId="3078" xr:uid="{00000000-0005-0000-0000-0000F6140000}"/>
    <cellStyle name="Ioe?uaaaoayny aeia?nnueea 2 2" xfId="6826" xr:uid="{00000000-0005-0000-0000-0000F7140000}"/>
    <cellStyle name="Ioe?uaaaoayny aeia?nnueea 3" xfId="5182" xr:uid="{00000000-0005-0000-0000-0000F8140000}"/>
    <cellStyle name="ISO" xfId="1247" xr:uid="{00000000-0005-0000-0000-0000F9140000}"/>
    <cellStyle name="ISO 2" xfId="3079" xr:uid="{00000000-0005-0000-0000-0000FA140000}"/>
    <cellStyle name="ISO 2 2" xfId="6827" xr:uid="{00000000-0005-0000-0000-0000FB140000}"/>
    <cellStyle name="ISO 3" xfId="5183" xr:uid="{00000000-0005-0000-0000-0000FC140000}"/>
    <cellStyle name="Komma [0]_laroux" xfId="1248" xr:uid="{00000000-0005-0000-0000-0000FD140000}"/>
    <cellStyle name="Komma_laroux" xfId="1249" xr:uid="{00000000-0005-0000-0000-0000FE140000}"/>
    <cellStyle name="KOP" xfId="1250" xr:uid="{00000000-0005-0000-0000-0000FF140000}"/>
    <cellStyle name="KOP 2" xfId="1251" xr:uid="{00000000-0005-0000-0000-000000150000}"/>
    <cellStyle name="KOP 2 2" xfId="3080" xr:uid="{00000000-0005-0000-0000-000001150000}"/>
    <cellStyle name="KOP 2 2 2" xfId="6828" xr:uid="{00000000-0005-0000-0000-000002150000}"/>
    <cellStyle name="KOP 2 3" xfId="3081" xr:uid="{00000000-0005-0000-0000-000003150000}"/>
    <cellStyle name="KOP 2 3 2" xfId="6829" xr:uid="{00000000-0005-0000-0000-000004150000}"/>
    <cellStyle name="KOP 2 4" xfId="5187" xr:uid="{00000000-0005-0000-0000-000005150000}"/>
    <cellStyle name="KOP 2_4П" xfId="3082" xr:uid="{00000000-0005-0000-0000-000006150000}"/>
    <cellStyle name="KOP 3" xfId="3083" xr:uid="{00000000-0005-0000-0000-000007150000}"/>
    <cellStyle name="KOP 3 2" xfId="6830" xr:uid="{00000000-0005-0000-0000-000008150000}"/>
    <cellStyle name="KOP 4" xfId="5186" xr:uid="{00000000-0005-0000-0000-000009150000}"/>
    <cellStyle name="KOP 5" xfId="7576" xr:uid="{00000000-0005-0000-0000-00000A150000}"/>
    <cellStyle name="KOP2" xfId="1252" xr:uid="{00000000-0005-0000-0000-00000B150000}"/>
    <cellStyle name="KOP2 2" xfId="1253" xr:uid="{00000000-0005-0000-0000-00000C150000}"/>
    <cellStyle name="KOP2 2 2" xfId="3084" xr:uid="{00000000-0005-0000-0000-00000D150000}"/>
    <cellStyle name="KOP2 2 2 2" xfId="6831" xr:uid="{00000000-0005-0000-0000-00000E150000}"/>
    <cellStyle name="KOP2 2 3" xfId="3085" xr:uid="{00000000-0005-0000-0000-00000F150000}"/>
    <cellStyle name="KOP2 2 3 2" xfId="6832" xr:uid="{00000000-0005-0000-0000-000010150000}"/>
    <cellStyle name="KOP2 2 4" xfId="5189" xr:uid="{00000000-0005-0000-0000-000011150000}"/>
    <cellStyle name="KOP2 2_4П" xfId="3086" xr:uid="{00000000-0005-0000-0000-000012150000}"/>
    <cellStyle name="KOP2 3" xfId="3087" xr:uid="{00000000-0005-0000-0000-000013150000}"/>
    <cellStyle name="KOP2 3 2" xfId="6833" xr:uid="{00000000-0005-0000-0000-000014150000}"/>
    <cellStyle name="KOP2 4" xfId="5188" xr:uid="{00000000-0005-0000-0000-000015150000}"/>
    <cellStyle name="KOP2 5" xfId="7577" xr:uid="{00000000-0005-0000-0000-000016150000}"/>
    <cellStyle name="KOPP" xfId="1254" xr:uid="{00000000-0005-0000-0000-000017150000}"/>
    <cellStyle name="KOPP 2" xfId="1255" xr:uid="{00000000-0005-0000-0000-000018150000}"/>
    <cellStyle name="KOPP 2 2" xfId="3088" xr:uid="{00000000-0005-0000-0000-000019150000}"/>
    <cellStyle name="KOPP 2 2 2" xfId="6834" xr:uid="{00000000-0005-0000-0000-00001A150000}"/>
    <cellStyle name="KOPP 2 3" xfId="3089" xr:uid="{00000000-0005-0000-0000-00001B150000}"/>
    <cellStyle name="KOPP 2 3 2" xfId="6835" xr:uid="{00000000-0005-0000-0000-00001C150000}"/>
    <cellStyle name="KOPP 2 4" xfId="5191" xr:uid="{00000000-0005-0000-0000-00001D150000}"/>
    <cellStyle name="KOPP 2_4П" xfId="3090" xr:uid="{00000000-0005-0000-0000-00001E150000}"/>
    <cellStyle name="KOPP 3" xfId="3091" xr:uid="{00000000-0005-0000-0000-00001F150000}"/>
    <cellStyle name="KOPP 3 2" xfId="6836" xr:uid="{00000000-0005-0000-0000-000020150000}"/>
    <cellStyle name="KOPP 4" xfId="5190" xr:uid="{00000000-0005-0000-0000-000021150000}"/>
    <cellStyle name="KOPP 5" xfId="7578" xr:uid="{00000000-0005-0000-0000-000022150000}"/>
    <cellStyle name="KPMG Heading 1" xfId="3092" xr:uid="{00000000-0005-0000-0000-000023150000}"/>
    <cellStyle name="KPMG Heading 2" xfId="3093" xr:uid="{00000000-0005-0000-0000-000024150000}"/>
    <cellStyle name="KPMG Heading 3" xfId="3094" xr:uid="{00000000-0005-0000-0000-000025150000}"/>
    <cellStyle name="KPMG Heading 4" xfId="3095" xr:uid="{00000000-0005-0000-0000-000026150000}"/>
    <cellStyle name="KPMG Normal" xfId="3096" xr:uid="{00000000-0005-0000-0000-000027150000}"/>
    <cellStyle name="KPMG Normal 2" xfId="6841" xr:uid="{00000000-0005-0000-0000-000028150000}"/>
    <cellStyle name="KPMG Normal Text" xfId="3097" xr:uid="{00000000-0005-0000-0000-000029150000}"/>
    <cellStyle name="KPMG Normal Text 2" xfId="6842" xr:uid="{00000000-0005-0000-0000-00002A150000}"/>
    <cellStyle name="KPMG Normal_Cash_flow_consol_05.04" xfId="3098" xr:uid="{00000000-0005-0000-0000-00002B150000}"/>
    <cellStyle name="Link Currency (0)" xfId="1256" xr:uid="{00000000-0005-0000-0000-00002C150000}"/>
    <cellStyle name="Link Currency (0) 2" xfId="1257" xr:uid="{00000000-0005-0000-0000-00002D150000}"/>
    <cellStyle name="Link Currency (0) 2 2" xfId="3099" xr:uid="{00000000-0005-0000-0000-00002E150000}"/>
    <cellStyle name="Link Currency (0) 2 3" xfId="3100" xr:uid="{00000000-0005-0000-0000-00002F150000}"/>
    <cellStyle name="Link Currency (0)_4П" xfId="3101" xr:uid="{00000000-0005-0000-0000-000030150000}"/>
    <cellStyle name="Link Currency (2)" xfId="1258" xr:uid="{00000000-0005-0000-0000-000031150000}"/>
    <cellStyle name="Link Currency (2) 2" xfId="1259" xr:uid="{00000000-0005-0000-0000-000032150000}"/>
    <cellStyle name="Link Currency (2) 2 2" xfId="3102" xr:uid="{00000000-0005-0000-0000-000033150000}"/>
    <cellStyle name="Link Currency (2) 2 3" xfId="3103" xr:uid="{00000000-0005-0000-0000-000034150000}"/>
    <cellStyle name="Link Currency (2)_4П" xfId="3104" xr:uid="{00000000-0005-0000-0000-000035150000}"/>
    <cellStyle name="Link Units (0)" xfId="1260" xr:uid="{00000000-0005-0000-0000-000036150000}"/>
    <cellStyle name="Link Units (0) 2" xfId="1261" xr:uid="{00000000-0005-0000-0000-000037150000}"/>
    <cellStyle name="Link Units (0) 2 2" xfId="3105" xr:uid="{00000000-0005-0000-0000-000038150000}"/>
    <cellStyle name="Link Units (0) 2 3" xfId="3106" xr:uid="{00000000-0005-0000-0000-000039150000}"/>
    <cellStyle name="Link Units (0)_4П" xfId="3107" xr:uid="{00000000-0005-0000-0000-00003A150000}"/>
    <cellStyle name="Link Units (1)" xfId="1262" xr:uid="{00000000-0005-0000-0000-00003B150000}"/>
    <cellStyle name="Link Units (1) 2" xfId="1263" xr:uid="{00000000-0005-0000-0000-00003C150000}"/>
    <cellStyle name="Link Units (1) 2 2" xfId="3108" xr:uid="{00000000-0005-0000-0000-00003D150000}"/>
    <cellStyle name="Link Units (1) 2 3" xfId="3109" xr:uid="{00000000-0005-0000-0000-00003E150000}"/>
    <cellStyle name="Link Units (1)_4П" xfId="3110" xr:uid="{00000000-0005-0000-0000-00003F150000}"/>
    <cellStyle name="Link Units (2)" xfId="1264" xr:uid="{00000000-0005-0000-0000-000040150000}"/>
    <cellStyle name="Link Units (2) 2" xfId="1265" xr:uid="{00000000-0005-0000-0000-000041150000}"/>
    <cellStyle name="Link Units (2) 2 2" xfId="3111" xr:uid="{00000000-0005-0000-0000-000042150000}"/>
    <cellStyle name="Link Units (2) 2 3" xfId="3112" xr:uid="{00000000-0005-0000-0000-000043150000}"/>
    <cellStyle name="Link Units (2)_4П" xfId="3113" xr:uid="{00000000-0005-0000-0000-000044150000}"/>
    <cellStyle name="Linked Cell" xfId="1266" xr:uid="{00000000-0005-0000-0000-000045150000}"/>
    <cellStyle name="Linked Cell 2" xfId="1267" xr:uid="{00000000-0005-0000-0000-000046150000}"/>
    <cellStyle name="Linked Cell 2 2" xfId="5203" xr:uid="{00000000-0005-0000-0000-000047150000}"/>
    <cellStyle name="Linked Cell 3" xfId="5202" xr:uid="{00000000-0005-0000-0000-000048150000}"/>
    <cellStyle name="maincontent" xfId="1268" xr:uid="{00000000-0005-0000-0000-000049150000}"/>
    <cellStyle name="maincontent 2" xfId="3114" xr:uid="{00000000-0005-0000-0000-00004A150000}"/>
    <cellStyle name="maincontent 2 2" xfId="6858" xr:uid="{00000000-0005-0000-0000-00004B150000}"/>
    <cellStyle name="maincontent 3" xfId="5204" xr:uid="{00000000-0005-0000-0000-00004C150000}"/>
    <cellStyle name="Millares [0]_FINAL-10" xfId="3115" xr:uid="{00000000-0005-0000-0000-00004D150000}"/>
    <cellStyle name="Millares_FINAL-10" xfId="3116" xr:uid="{00000000-0005-0000-0000-00004E150000}"/>
    <cellStyle name="Milliers [0]_B.S.96" xfId="3117" xr:uid="{00000000-0005-0000-0000-00004F150000}"/>
    <cellStyle name="Milliers_B.S.96" xfId="3118" xr:uid="{00000000-0005-0000-0000-000050150000}"/>
    <cellStyle name="Mon?taire [0]_couts operatoires totaux" xfId="3119" xr:uid="{00000000-0005-0000-0000-000051150000}"/>
    <cellStyle name="Moneda [0]_FINAL-10" xfId="3120" xr:uid="{00000000-0005-0000-0000-000052150000}"/>
    <cellStyle name="Moneda_FINAL-10" xfId="3121" xr:uid="{00000000-0005-0000-0000-000053150000}"/>
    <cellStyle name="Monétaire [0]_couts operatoires totaux" xfId="1269" xr:uid="{00000000-0005-0000-0000-000054150000}"/>
    <cellStyle name="Monétaire_EDYAN" xfId="3122" xr:uid="{00000000-0005-0000-0000-000055150000}"/>
    <cellStyle name="Monйtaire [0]_B.S.96" xfId="3123" xr:uid="{00000000-0005-0000-0000-000056150000}"/>
    <cellStyle name="Monйtaire_B.S.96" xfId="3124" xr:uid="{00000000-0005-0000-0000-000057150000}"/>
    <cellStyle name="Nameenter" xfId="3125" xr:uid="{00000000-0005-0000-0000-000058150000}"/>
    <cellStyle name="Nameenter 2" xfId="6868" xr:uid="{00000000-0005-0000-0000-000059150000}"/>
    <cellStyle name="Neutral" xfId="1270" xr:uid="{00000000-0005-0000-0000-00005A150000}"/>
    <cellStyle name="Neutral 2" xfId="1271" xr:uid="{00000000-0005-0000-0000-00005B150000}"/>
    <cellStyle name="Neutral 2 2" xfId="3126" xr:uid="{00000000-0005-0000-0000-00005C150000}"/>
    <cellStyle name="Neutral 2 2 2" xfId="6869" xr:uid="{00000000-0005-0000-0000-00005D150000}"/>
    <cellStyle name="Neutral 2 3" xfId="5207" xr:uid="{00000000-0005-0000-0000-00005E150000}"/>
    <cellStyle name="Neutral 3" xfId="5206" xr:uid="{00000000-0005-0000-0000-00005F150000}"/>
    <cellStyle name="Norma11l" xfId="3127" xr:uid="{00000000-0005-0000-0000-000060150000}"/>
    <cellStyle name="Norma11l 2" xfId="6870" xr:uid="{00000000-0005-0000-0000-000061150000}"/>
    <cellStyle name="Normal - Style1" xfId="1272" xr:uid="{00000000-0005-0000-0000-000062150000}"/>
    <cellStyle name="Normal - Style1 2" xfId="3128" xr:uid="{00000000-0005-0000-0000-000063150000}"/>
    <cellStyle name="Normal 10" xfId="3129" xr:uid="{00000000-0005-0000-0000-000064150000}"/>
    <cellStyle name="Normal 10 2" xfId="3130" xr:uid="{00000000-0005-0000-0000-000065150000}"/>
    <cellStyle name="Normal 10 2 2" xfId="6873" xr:uid="{00000000-0005-0000-0000-000066150000}"/>
    <cellStyle name="Normal 10 3" xfId="6872" xr:uid="{00000000-0005-0000-0000-000067150000}"/>
    <cellStyle name="Normal 11" xfId="3131" xr:uid="{00000000-0005-0000-0000-000068150000}"/>
    <cellStyle name="Normal 11 2" xfId="3132" xr:uid="{00000000-0005-0000-0000-000069150000}"/>
    <cellStyle name="Normal 11 2 2" xfId="3133" xr:uid="{00000000-0005-0000-0000-00006A150000}"/>
    <cellStyle name="Normal 11 2 2 2" xfId="6876" xr:uid="{00000000-0005-0000-0000-00006B150000}"/>
    <cellStyle name="Normal 11 2 3" xfId="6875" xr:uid="{00000000-0005-0000-0000-00006C150000}"/>
    <cellStyle name="Normal 11 3" xfId="6874" xr:uid="{00000000-0005-0000-0000-00006D150000}"/>
    <cellStyle name="Normal 12" xfId="3134" xr:uid="{00000000-0005-0000-0000-00006E150000}"/>
    <cellStyle name="Normal 12 2" xfId="3135" xr:uid="{00000000-0005-0000-0000-00006F150000}"/>
    <cellStyle name="Normal 12 2 2" xfId="3136" xr:uid="{00000000-0005-0000-0000-000070150000}"/>
    <cellStyle name="Normal 12 2 2 2" xfId="6879" xr:uid="{00000000-0005-0000-0000-000071150000}"/>
    <cellStyle name="Normal 12 2 3" xfId="6878" xr:uid="{00000000-0005-0000-0000-000072150000}"/>
    <cellStyle name="Normal 12 3" xfId="6877" xr:uid="{00000000-0005-0000-0000-000073150000}"/>
    <cellStyle name="Normal 13" xfId="3137" xr:uid="{00000000-0005-0000-0000-000074150000}"/>
    <cellStyle name="Normal 13 2" xfId="6880" xr:uid="{00000000-0005-0000-0000-000075150000}"/>
    <cellStyle name="Normal 14" xfId="3138" xr:uid="{00000000-0005-0000-0000-000076150000}"/>
    <cellStyle name="Normal 14 2" xfId="6881" xr:uid="{00000000-0005-0000-0000-000077150000}"/>
    <cellStyle name="Normal 15" xfId="3139" xr:uid="{00000000-0005-0000-0000-000078150000}"/>
    <cellStyle name="Normal 15 2" xfId="6882" xr:uid="{00000000-0005-0000-0000-000079150000}"/>
    <cellStyle name="Normal 2" xfId="1273" xr:uid="{00000000-0005-0000-0000-00007A150000}"/>
    <cellStyle name="Normal 2 2" xfId="1274" xr:uid="{00000000-0005-0000-0000-00007B150000}"/>
    <cellStyle name="Normal 2 2 2" xfId="3140" xr:uid="{00000000-0005-0000-0000-00007C150000}"/>
    <cellStyle name="Normal 2 2 2 2" xfId="6883" xr:uid="{00000000-0005-0000-0000-00007D150000}"/>
    <cellStyle name="Normal 2 2 3" xfId="5210" xr:uid="{00000000-0005-0000-0000-00007E150000}"/>
    <cellStyle name="Normal 2 3" xfId="3141" xr:uid="{00000000-0005-0000-0000-00007F150000}"/>
    <cellStyle name="Normal 2 3 2" xfId="3142" xr:uid="{00000000-0005-0000-0000-000080150000}"/>
    <cellStyle name="Normal 2 3 2 2" xfId="6885" xr:uid="{00000000-0005-0000-0000-000081150000}"/>
    <cellStyle name="Normal 2 3 3" xfId="6884" xr:uid="{00000000-0005-0000-0000-000082150000}"/>
    <cellStyle name="Normal 2 4" xfId="3143" xr:uid="{00000000-0005-0000-0000-000083150000}"/>
    <cellStyle name="Normal 2 4 2" xfId="6886" xr:uid="{00000000-0005-0000-0000-000084150000}"/>
    <cellStyle name="Normal 2 5" xfId="1275" xr:uid="{00000000-0005-0000-0000-000085150000}"/>
    <cellStyle name="Normal 2 5 2" xfId="3144" xr:uid="{00000000-0005-0000-0000-000086150000}"/>
    <cellStyle name="Normal 2 5 2 2" xfId="6887" xr:uid="{00000000-0005-0000-0000-000087150000}"/>
    <cellStyle name="Normal 2 5 3" xfId="5211" xr:uid="{00000000-0005-0000-0000-000088150000}"/>
    <cellStyle name="Normal 2 5_4П" xfId="3145" xr:uid="{00000000-0005-0000-0000-000089150000}"/>
    <cellStyle name="Normal 2 6" xfId="5209" xr:uid="{00000000-0005-0000-0000-00008A150000}"/>
    <cellStyle name="Normal 3" xfId="1276" xr:uid="{00000000-0005-0000-0000-00008B150000}"/>
    <cellStyle name="Normal 3 10" xfId="5212" xr:uid="{00000000-0005-0000-0000-00008C150000}"/>
    <cellStyle name="Normal 3 2" xfId="3146" xr:uid="{00000000-0005-0000-0000-00008D150000}"/>
    <cellStyle name="Normal 3 2 2" xfId="3147" xr:uid="{00000000-0005-0000-0000-00008E150000}"/>
    <cellStyle name="Normal 3 2 2 2" xfId="3148" xr:uid="{00000000-0005-0000-0000-00008F150000}"/>
    <cellStyle name="Normal 3 2 2 2 2" xfId="6890" xr:uid="{00000000-0005-0000-0000-000090150000}"/>
    <cellStyle name="Normal 3 2 2 3" xfId="3149" xr:uid="{00000000-0005-0000-0000-000091150000}"/>
    <cellStyle name="Normal 3 2 2 3 2" xfId="6891" xr:uid="{00000000-0005-0000-0000-000092150000}"/>
    <cellStyle name="Normal 3 2 2 4" xfId="6889" xr:uid="{00000000-0005-0000-0000-000093150000}"/>
    <cellStyle name="Normal 3 2 3" xfId="3150" xr:uid="{00000000-0005-0000-0000-000094150000}"/>
    <cellStyle name="Normal 3 2 3 2" xfId="3151" xr:uid="{00000000-0005-0000-0000-000095150000}"/>
    <cellStyle name="Normal 3 2 3 2 2" xfId="6893" xr:uid="{00000000-0005-0000-0000-000096150000}"/>
    <cellStyle name="Normal 3 2 3 3" xfId="3152" xr:uid="{00000000-0005-0000-0000-000097150000}"/>
    <cellStyle name="Normal 3 2 3 3 2" xfId="6894" xr:uid="{00000000-0005-0000-0000-000098150000}"/>
    <cellStyle name="Normal 3 2 3 4" xfId="6892" xr:uid="{00000000-0005-0000-0000-000099150000}"/>
    <cellStyle name="Normal 3 2 4" xfId="6888" xr:uid="{00000000-0005-0000-0000-00009A150000}"/>
    <cellStyle name="Normal 3 2_4П" xfId="3153" xr:uid="{00000000-0005-0000-0000-00009B150000}"/>
    <cellStyle name="Normal 3 3" xfId="3154" xr:uid="{00000000-0005-0000-0000-00009C150000}"/>
    <cellStyle name="Normal 3 3 2" xfId="3155" xr:uid="{00000000-0005-0000-0000-00009D150000}"/>
    <cellStyle name="Normal 3 3 2 2" xfId="3156" xr:uid="{00000000-0005-0000-0000-00009E150000}"/>
    <cellStyle name="Normal 3 3 2 2 2" xfId="6897" xr:uid="{00000000-0005-0000-0000-00009F150000}"/>
    <cellStyle name="Normal 3 3 2 3" xfId="3157" xr:uid="{00000000-0005-0000-0000-0000A0150000}"/>
    <cellStyle name="Normal 3 3 2 3 2" xfId="6898" xr:uid="{00000000-0005-0000-0000-0000A1150000}"/>
    <cellStyle name="Normal 3 3 2 4" xfId="6896" xr:uid="{00000000-0005-0000-0000-0000A2150000}"/>
    <cellStyle name="Normal 3 3 3" xfId="3158" xr:uid="{00000000-0005-0000-0000-0000A3150000}"/>
    <cellStyle name="Normal 3 3 3 2" xfId="6899" xr:uid="{00000000-0005-0000-0000-0000A4150000}"/>
    <cellStyle name="Normal 3 3 4" xfId="3159" xr:uid="{00000000-0005-0000-0000-0000A5150000}"/>
    <cellStyle name="Normal 3 3 4 2" xfId="6900" xr:uid="{00000000-0005-0000-0000-0000A6150000}"/>
    <cellStyle name="Normal 3 3 5" xfId="6895" xr:uid="{00000000-0005-0000-0000-0000A7150000}"/>
    <cellStyle name="Normal 3 4" xfId="3160" xr:uid="{00000000-0005-0000-0000-0000A8150000}"/>
    <cellStyle name="Normal 3 4 2" xfId="3161" xr:uid="{00000000-0005-0000-0000-0000A9150000}"/>
    <cellStyle name="Normal 3 4 2 2" xfId="6902" xr:uid="{00000000-0005-0000-0000-0000AA150000}"/>
    <cellStyle name="Normal 3 4 3" xfId="3162" xr:uid="{00000000-0005-0000-0000-0000AB150000}"/>
    <cellStyle name="Normal 3 4 3 2" xfId="6903" xr:uid="{00000000-0005-0000-0000-0000AC150000}"/>
    <cellStyle name="Normal 3 4 4" xfId="6901" xr:uid="{00000000-0005-0000-0000-0000AD150000}"/>
    <cellStyle name="Normal 3 5" xfId="3163" xr:uid="{00000000-0005-0000-0000-0000AE150000}"/>
    <cellStyle name="Normal 3 5 2" xfId="6904" xr:uid="{00000000-0005-0000-0000-0000AF150000}"/>
    <cellStyle name="Normal 3 6" xfId="3164" xr:uid="{00000000-0005-0000-0000-0000B0150000}"/>
    <cellStyle name="Normal 3 6 2" xfId="6905" xr:uid="{00000000-0005-0000-0000-0000B1150000}"/>
    <cellStyle name="Normal 3 7" xfId="3165" xr:uid="{00000000-0005-0000-0000-0000B2150000}"/>
    <cellStyle name="Normal 3 7 2" xfId="6906" xr:uid="{00000000-0005-0000-0000-0000B3150000}"/>
    <cellStyle name="Normal 3 8" xfId="3166" xr:uid="{00000000-0005-0000-0000-0000B4150000}"/>
    <cellStyle name="Normal 3 8 2" xfId="6907" xr:uid="{00000000-0005-0000-0000-0000B5150000}"/>
    <cellStyle name="Normal 3 9" xfId="3167" xr:uid="{00000000-0005-0000-0000-0000B6150000}"/>
    <cellStyle name="Normal 3 9 2" xfId="6908" xr:uid="{00000000-0005-0000-0000-0000B7150000}"/>
    <cellStyle name="Normal 3_4П" xfId="3168" xr:uid="{00000000-0005-0000-0000-0000B8150000}"/>
    <cellStyle name="Normal 4" xfId="3169" xr:uid="{00000000-0005-0000-0000-0000B9150000}"/>
    <cellStyle name="Normal 4 2" xfId="3170" xr:uid="{00000000-0005-0000-0000-0000BA150000}"/>
    <cellStyle name="Normal 4 2 2" xfId="3171" xr:uid="{00000000-0005-0000-0000-0000BB150000}"/>
    <cellStyle name="Normal 4 2 2 2" xfId="3172" xr:uid="{00000000-0005-0000-0000-0000BC150000}"/>
    <cellStyle name="Normal 4 2 2 2 2" xfId="6912" xr:uid="{00000000-0005-0000-0000-0000BD150000}"/>
    <cellStyle name="Normal 4 2 2 3" xfId="3173" xr:uid="{00000000-0005-0000-0000-0000BE150000}"/>
    <cellStyle name="Normal 4 2 2 3 2" xfId="6913" xr:uid="{00000000-0005-0000-0000-0000BF150000}"/>
    <cellStyle name="Normal 4 2 2 4" xfId="6911" xr:uid="{00000000-0005-0000-0000-0000C0150000}"/>
    <cellStyle name="Normal 4 2 3" xfId="3174" xr:uid="{00000000-0005-0000-0000-0000C1150000}"/>
    <cellStyle name="Normal 4 2 3 2" xfId="6914" xr:uid="{00000000-0005-0000-0000-0000C2150000}"/>
    <cellStyle name="Normal 4 2 4" xfId="3175" xr:uid="{00000000-0005-0000-0000-0000C3150000}"/>
    <cellStyle name="Normal 4 2 4 2" xfId="6915" xr:uid="{00000000-0005-0000-0000-0000C4150000}"/>
    <cellStyle name="Normal 4 2 5" xfId="6910" xr:uid="{00000000-0005-0000-0000-0000C5150000}"/>
    <cellStyle name="Normal 4 3" xfId="3176" xr:uid="{00000000-0005-0000-0000-0000C6150000}"/>
    <cellStyle name="Normal 4 3 2" xfId="3177" xr:uid="{00000000-0005-0000-0000-0000C7150000}"/>
    <cellStyle name="Normal 4 3 2 2" xfId="6917" xr:uid="{00000000-0005-0000-0000-0000C8150000}"/>
    <cellStyle name="Normal 4 3 3" xfId="3178" xr:uid="{00000000-0005-0000-0000-0000C9150000}"/>
    <cellStyle name="Normal 4 3 3 2" xfId="6918" xr:uid="{00000000-0005-0000-0000-0000CA150000}"/>
    <cellStyle name="Normal 4 3 4" xfId="6916" xr:uid="{00000000-0005-0000-0000-0000CB150000}"/>
    <cellStyle name="Normal 4 4" xfId="3179" xr:uid="{00000000-0005-0000-0000-0000CC150000}"/>
    <cellStyle name="Normal 4 4 2" xfId="3180" xr:uid="{00000000-0005-0000-0000-0000CD150000}"/>
    <cellStyle name="Normal 4 4 2 2" xfId="6920" xr:uid="{00000000-0005-0000-0000-0000CE150000}"/>
    <cellStyle name="Normal 4 4 3" xfId="3181" xr:uid="{00000000-0005-0000-0000-0000CF150000}"/>
    <cellStyle name="Normal 4 4 3 2" xfId="6921" xr:uid="{00000000-0005-0000-0000-0000D0150000}"/>
    <cellStyle name="Normal 4 4 4" xfId="6919" xr:uid="{00000000-0005-0000-0000-0000D1150000}"/>
    <cellStyle name="Normal 4 5" xfId="6909" xr:uid="{00000000-0005-0000-0000-0000D2150000}"/>
    <cellStyle name="Normal 4_4П" xfId="3182" xr:uid="{00000000-0005-0000-0000-0000D3150000}"/>
    <cellStyle name="Normal 5" xfId="3183" xr:uid="{00000000-0005-0000-0000-0000D4150000}"/>
    <cellStyle name="Normal 5 2" xfId="3184" xr:uid="{00000000-0005-0000-0000-0000D5150000}"/>
    <cellStyle name="Normal 5 2 2" xfId="3185" xr:uid="{00000000-0005-0000-0000-0000D6150000}"/>
    <cellStyle name="Normal 5 2 2 2" xfId="6924" xr:uid="{00000000-0005-0000-0000-0000D7150000}"/>
    <cellStyle name="Normal 5 2 3" xfId="3186" xr:uid="{00000000-0005-0000-0000-0000D8150000}"/>
    <cellStyle name="Normal 5 2 3 2" xfId="6925" xr:uid="{00000000-0005-0000-0000-0000D9150000}"/>
    <cellStyle name="Normal 5 2 4" xfId="6923" xr:uid="{00000000-0005-0000-0000-0000DA150000}"/>
    <cellStyle name="Normal 5 3" xfId="3187" xr:uid="{00000000-0005-0000-0000-0000DB150000}"/>
    <cellStyle name="Normal 5 3 2" xfId="3188" xr:uid="{00000000-0005-0000-0000-0000DC150000}"/>
    <cellStyle name="Normal 5 3 2 2" xfId="6927" xr:uid="{00000000-0005-0000-0000-0000DD150000}"/>
    <cellStyle name="Normal 5 3 3" xfId="3189" xr:uid="{00000000-0005-0000-0000-0000DE150000}"/>
    <cellStyle name="Normal 5 3 3 2" xfId="6928" xr:uid="{00000000-0005-0000-0000-0000DF150000}"/>
    <cellStyle name="Normal 5 3 4" xfId="6926" xr:uid="{00000000-0005-0000-0000-0000E0150000}"/>
    <cellStyle name="Normal 5 4" xfId="6922" xr:uid="{00000000-0005-0000-0000-0000E1150000}"/>
    <cellStyle name="Normal 5_4П" xfId="3190" xr:uid="{00000000-0005-0000-0000-0000E2150000}"/>
    <cellStyle name="Normal 6" xfId="3191" xr:uid="{00000000-0005-0000-0000-0000E3150000}"/>
    <cellStyle name="Normal 6 2" xfId="3192" xr:uid="{00000000-0005-0000-0000-0000E4150000}"/>
    <cellStyle name="Normal 6 2 2" xfId="6930" xr:uid="{00000000-0005-0000-0000-0000E5150000}"/>
    <cellStyle name="Normal 6 3" xfId="6929" xr:uid="{00000000-0005-0000-0000-0000E6150000}"/>
    <cellStyle name="Normal 7" xfId="3193" xr:uid="{00000000-0005-0000-0000-0000E7150000}"/>
    <cellStyle name="Normal 7 2" xfId="3194" xr:uid="{00000000-0005-0000-0000-0000E8150000}"/>
    <cellStyle name="Normal 7 2 2" xfId="3195" xr:uid="{00000000-0005-0000-0000-0000E9150000}"/>
    <cellStyle name="Normal 7 2 2 2" xfId="6933" xr:uid="{00000000-0005-0000-0000-0000EA150000}"/>
    <cellStyle name="Normal 7 2 3" xfId="3196" xr:uid="{00000000-0005-0000-0000-0000EB150000}"/>
    <cellStyle name="Normal 7 2 3 2" xfId="6934" xr:uid="{00000000-0005-0000-0000-0000EC150000}"/>
    <cellStyle name="Normal 7 2 4" xfId="6932" xr:uid="{00000000-0005-0000-0000-0000ED150000}"/>
    <cellStyle name="Normal 7 3" xfId="6931" xr:uid="{00000000-0005-0000-0000-0000EE150000}"/>
    <cellStyle name="Normal 8" xfId="3197" xr:uid="{00000000-0005-0000-0000-0000EF150000}"/>
    <cellStyle name="Normal 8 2" xfId="3198" xr:uid="{00000000-0005-0000-0000-0000F0150000}"/>
    <cellStyle name="Normal 8 2 2" xfId="6936" xr:uid="{00000000-0005-0000-0000-0000F1150000}"/>
    <cellStyle name="Normal 8 3" xfId="6935" xr:uid="{00000000-0005-0000-0000-0000F2150000}"/>
    <cellStyle name="Normal 9" xfId="3199" xr:uid="{00000000-0005-0000-0000-0000F3150000}"/>
    <cellStyle name="Normal 9 2" xfId="3200" xr:uid="{00000000-0005-0000-0000-0000F4150000}"/>
    <cellStyle name="Normal 9 2 2" xfId="6938" xr:uid="{00000000-0005-0000-0000-0000F5150000}"/>
    <cellStyle name="Normal 9 3" xfId="6937" xr:uid="{00000000-0005-0000-0000-0000F6150000}"/>
    <cellStyle name="Normal_!Account code_fakt_mart 2004 - с изменением от 10.03.04г." xfId="1277" xr:uid="{00000000-0005-0000-0000-0000F7150000}"/>
    <cellStyle name="Normal1" xfId="1278" xr:uid="{00000000-0005-0000-0000-0000F8150000}"/>
    <cellStyle name="Normal1 2" xfId="1279" xr:uid="{00000000-0005-0000-0000-0000F9150000}"/>
    <cellStyle name="Normal1 2 2" xfId="3201" xr:uid="{00000000-0005-0000-0000-0000FA150000}"/>
    <cellStyle name="Normal1 2 2 2" xfId="6939" xr:uid="{00000000-0005-0000-0000-0000FB150000}"/>
    <cellStyle name="Normal1 2 3" xfId="3202" xr:uid="{00000000-0005-0000-0000-0000FC150000}"/>
    <cellStyle name="Normal1 2 3 2" xfId="6940" xr:uid="{00000000-0005-0000-0000-0000FD150000}"/>
    <cellStyle name="Normal1 2 4" xfId="5214" xr:uid="{00000000-0005-0000-0000-0000FE150000}"/>
    <cellStyle name="Normal1 2_4П" xfId="3203" xr:uid="{00000000-0005-0000-0000-0000FF150000}"/>
    <cellStyle name="Normal1 3" xfId="3204" xr:uid="{00000000-0005-0000-0000-000000160000}"/>
    <cellStyle name="Normal1 3 2" xfId="6941" xr:uid="{00000000-0005-0000-0000-000001160000}"/>
    <cellStyle name="Normal1 4" xfId="5213" xr:uid="{00000000-0005-0000-0000-000002160000}"/>
    <cellStyle name="Normal1 5" xfId="7579" xr:uid="{00000000-0005-0000-0000-000003160000}"/>
    <cellStyle name="normбlnм_laroux" xfId="1280" xr:uid="{00000000-0005-0000-0000-000004160000}"/>
    <cellStyle name="Note" xfId="1281" xr:uid="{00000000-0005-0000-0000-000005160000}"/>
    <cellStyle name="Note 2" xfId="1282" xr:uid="{00000000-0005-0000-0000-000006160000}"/>
    <cellStyle name="Note 2 2" xfId="1283" xr:uid="{00000000-0005-0000-0000-000007160000}"/>
    <cellStyle name="Note 2 2 2" xfId="5217" xr:uid="{00000000-0005-0000-0000-000008160000}"/>
    <cellStyle name="Note 2 3" xfId="3205" xr:uid="{00000000-0005-0000-0000-000009160000}"/>
    <cellStyle name="Note 2 3 2" xfId="6942" xr:uid="{00000000-0005-0000-0000-00000A160000}"/>
    <cellStyle name="Note 2 4" xfId="5216" xr:uid="{00000000-0005-0000-0000-00000B160000}"/>
    <cellStyle name="Note 3" xfId="3206" xr:uid="{00000000-0005-0000-0000-00000C160000}"/>
    <cellStyle name="Note 3 2" xfId="6943" xr:uid="{00000000-0005-0000-0000-00000D160000}"/>
    <cellStyle name="Note 4" xfId="5215" xr:uid="{00000000-0005-0000-0000-00000E160000}"/>
    <cellStyle name="numbers" xfId="1284" xr:uid="{00000000-0005-0000-0000-00000F160000}"/>
    <cellStyle name="numbers 2" xfId="3207" xr:uid="{00000000-0005-0000-0000-000010160000}"/>
    <cellStyle name="Ôèíàíñîâûé" xfId="3208" xr:uid="{00000000-0005-0000-0000-000011160000}"/>
    <cellStyle name="Ôèíàíñîâûé [0]" xfId="3209" xr:uid="{00000000-0005-0000-0000-000012160000}"/>
    <cellStyle name="Oeiainiaue [0]_?anoiau" xfId="1285" xr:uid="{00000000-0005-0000-0000-000013160000}"/>
    <cellStyle name="Oeiainiaue_?anoiau" xfId="1286" xr:uid="{00000000-0005-0000-0000-000014160000}"/>
    <cellStyle name="Ôèíàíñîâûé_Ëèñò1" xfId="3210" xr:uid="{00000000-0005-0000-0000-000015160000}"/>
    <cellStyle name="Oeiainiaue_NotesFA" xfId="3211" xr:uid="{00000000-0005-0000-0000-000016160000}"/>
    <cellStyle name="Option" xfId="1287" xr:uid="{00000000-0005-0000-0000-000017160000}"/>
    <cellStyle name="Option 2" xfId="3212" xr:uid="{00000000-0005-0000-0000-000018160000}"/>
    <cellStyle name="Option 2 2" xfId="6949" xr:uid="{00000000-0005-0000-0000-000019160000}"/>
    <cellStyle name="Option 3" xfId="5221" xr:uid="{00000000-0005-0000-0000-00001A160000}"/>
    <cellStyle name="Option_4П" xfId="3213" xr:uid="{00000000-0005-0000-0000-00001B160000}"/>
    <cellStyle name="Ouny?e [0]_?anoiau" xfId="1288" xr:uid="{00000000-0005-0000-0000-00001C160000}"/>
    <cellStyle name="Ouny?e_?anoiau" xfId="1289" xr:uid="{00000000-0005-0000-0000-00001D160000}"/>
    <cellStyle name="Output" xfId="1290" xr:uid="{00000000-0005-0000-0000-00001E160000}"/>
    <cellStyle name="Output 2" xfId="1291" xr:uid="{00000000-0005-0000-0000-00001F160000}"/>
    <cellStyle name="Output 2 2" xfId="3214" xr:uid="{00000000-0005-0000-0000-000020160000}"/>
    <cellStyle name="Output 2 2 2" xfId="6950" xr:uid="{00000000-0005-0000-0000-000021160000}"/>
    <cellStyle name="Output 2 3" xfId="5225" xr:uid="{00000000-0005-0000-0000-000022160000}"/>
    <cellStyle name="Output 3" xfId="5224" xr:uid="{00000000-0005-0000-0000-000023160000}"/>
    <cellStyle name="p/n" xfId="1292" xr:uid="{00000000-0005-0000-0000-000024160000}"/>
    <cellStyle name="p/n 2" xfId="3215" xr:uid="{00000000-0005-0000-0000-000025160000}"/>
    <cellStyle name="p/n 2 2" xfId="6951" xr:uid="{00000000-0005-0000-0000-000026160000}"/>
    <cellStyle name="p/n 3" xfId="5226" xr:uid="{00000000-0005-0000-0000-000027160000}"/>
    <cellStyle name="Paaotsikko" xfId="1293" xr:uid="{00000000-0005-0000-0000-000028160000}"/>
    <cellStyle name="Paaotsikko 2" xfId="3216" xr:uid="{00000000-0005-0000-0000-000029160000}"/>
    <cellStyle name="Paaotsikko 2 2" xfId="6952" xr:uid="{00000000-0005-0000-0000-00002A160000}"/>
    <cellStyle name="Paaotsikko 3" xfId="5227" xr:uid="{00000000-0005-0000-0000-00002B160000}"/>
    <cellStyle name="paint" xfId="1294" xr:uid="{00000000-0005-0000-0000-00002C160000}"/>
    <cellStyle name="paint 2" xfId="3217" xr:uid="{00000000-0005-0000-0000-00002D160000}"/>
    <cellStyle name="paint 2 2" xfId="6953" xr:uid="{00000000-0005-0000-0000-00002E160000}"/>
    <cellStyle name="paint 3" xfId="5228" xr:uid="{00000000-0005-0000-0000-00002F160000}"/>
    <cellStyle name="paint_4П" xfId="3218" xr:uid="{00000000-0005-0000-0000-000030160000}"/>
    <cellStyle name="Percent %" xfId="3219" xr:uid="{00000000-0005-0000-0000-000031160000}"/>
    <cellStyle name="Percent % Long Underline" xfId="3220" xr:uid="{00000000-0005-0000-0000-000032160000}"/>
    <cellStyle name="Percent %_Worksheet in  US Financial Statements Ref. Workbook - Single Co" xfId="3221" xr:uid="{00000000-0005-0000-0000-000033160000}"/>
    <cellStyle name="Percent (0)" xfId="1295" xr:uid="{00000000-0005-0000-0000-000034160000}"/>
    <cellStyle name="Percent (0) 2" xfId="3222" xr:uid="{00000000-0005-0000-0000-000035160000}"/>
    <cellStyle name="Percent [0]" xfId="1296" xr:uid="{00000000-0005-0000-0000-000036160000}"/>
    <cellStyle name="Percent [0] 2" xfId="1297" xr:uid="{00000000-0005-0000-0000-000037160000}"/>
    <cellStyle name="Percent [0] 2 2" xfId="3223" xr:uid="{00000000-0005-0000-0000-000038160000}"/>
    <cellStyle name="Percent [00]" xfId="1298" xr:uid="{00000000-0005-0000-0000-000039160000}"/>
    <cellStyle name="Percent [00] 2" xfId="1299" xr:uid="{00000000-0005-0000-0000-00003A160000}"/>
    <cellStyle name="Percent [00] 2 2" xfId="3224" xr:uid="{00000000-0005-0000-0000-00003B160000}"/>
    <cellStyle name="Percent [2]" xfId="1300" xr:uid="{00000000-0005-0000-0000-00003C160000}"/>
    <cellStyle name="Percent [2] 2" xfId="3225" xr:uid="{00000000-0005-0000-0000-00003D160000}"/>
    <cellStyle name="Percent 0%" xfId="3226" xr:uid="{00000000-0005-0000-0000-00003E160000}"/>
    <cellStyle name="Percent 0.0%" xfId="3227" xr:uid="{00000000-0005-0000-0000-00003F160000}"/>
    <cellStyle name="Percent 0.0% Long Underline" xfId="3228" xr:uid="{00000000-0005-0000-0000-000040160000}"/>
    <cellStyle name="Percent 0.00%" xfId="3229" xr:uid="{00000000-0005-0000-0000-000041160000}"/>
    <cellStyle name="Percent 0.00% Long Underline" xfId="3230" xr:uid="{00000000-0005-0000-0000-000042160000}"/>
    <cellStyle name="Percent 0.00%_5690 Ceiling test for client KZ (1)" xfId="3231" xr:uid="{00000000-0005-0000-0000-000043160000}"/>
    <cellStyle name="Percent 0.000%" xfId="3232" xr:uid="{00000000-0005-0000-0000-000044160000}"/>
    <cellStyle name="Percent 0.000% Long Underline" xfId="3233" xr:uid="{00000000-0005-0000-0000-000045160000}"/>
    <cellStyle name="Percent 10" xfId="3234" xr:uid="{00000000-0005-0000-0000-000046160000}"/>
    <cellStyle name="Percent 2" xfId="1301" xr:uid="{00000000-0005-0000-0000-000047160000}"/>
    <cellStyle name="Percent 2 2" xfId="3235" xr:uid="{00000000-0005-0000-0000-000048160000}"/>
    <cellStyle name="Percent 2 3" xfId="3236" xr:uid="{00000000-0005-0000-0000-000049160000}"/>
    <cellStyle name="Percent 2 4" xfId="3237" xr:uid="{00000000-0005-0000-0000-00004A160000}"/>
    <cellStyle name="Percent 3" xfId="3238" xr:uid="{00000000-0005-0000-0000-00004B160000}"/>
    <cellStyle name="Percent 3 2" xfId="3239" xr:uid="{00000000-0005-0000-0000-00004C160000}"/>
    <cellStyle name="Percent 4" xfId="3240" xr:uid="{00000000-0005-0000-0000-00004D160000}"/>
    <cellStyle name="Percent 5" xfId="3241" xr:uid="{00000000-0005-0000-0000-00004E160000}"/>
    <cellStyle name="Percent 6" xfId="3242" xr:uid="{00000000-0005-0000-0000-00004F160000}"/>
    <cellStyle name="Percent 7" xfId="3243" xr:uid="{00000000-0005-0000-0000-000050160000}"/>
    <cellStyle name="Percent 8" xfId="3244" xr:uid="{00000000-0005-0000-0000-000051160000}"/>
    <cellStyle name="Percent 9" xfId="3245" xr:uid="{00000000-0005-0000-0000-000052160000}"/>
    <cellStyle name="Percent_#6 Temps &amp; Contractors" xfId="1302" xr:uid="{00000000-0005-0000-0000-000053160000}"/>
    <cellStyle name="Piug" xfId="3246" xr:uid="{00000000-0005-0000-0000-000054160000}"/>
    <cellStyle name="piw#" xfId="1303" xr:uid="{00000000-0005-0000-0000-000055160000}"/>
    <cellStyle name="piw# 2" xfId="1304" xr:uid="{00000000-0005-0000-0000-000056160000}"/>
    <cellStyle name="piw# 2 2" xfId="3247" xr:uid="{00000000-0005-0000-0000-000057160000}"/>
    <cellStyle name="piw#_4П" xfId="3248" xr:uid="{00000000-0005-0000-0000-000058160000}"/>
    <cellStyle name="piw%" xfId="1305" xr:uid="{00000000-0005-0000-0000-000059160000}"/>
    <cellStyle name="piw% 2" xfId="1306" xr:uid="{00000000-0005-0000-0000-00005A160000}"/>
    <cellStyle name="piw% 2 2" xfId="3249" xr:uid="{00000000-0005-0000-0000-00005B160000}"/>
    <cellStyle name="piw%_4П" xfId="3250" xr:uid="{00000000-0005-0000-0000-00005C160000}"/>
    <cellStyle name="Plug" xfId="3251" xr:uid="{00000000-0005-0000-0000-00005D160000}"/>
    <cellStyle name="Pourcentage_Profit &amp; Loss" xfId="3252" xr:uid="{00000000-0005-0000-0000-00005E160000}"/>
    <cellStyle name="PrePop Currency (0)" xfId="1307" xr:uid="{00000000-0005-0000-0000-00005F160000}"/>
    <cellStyle name="PrePop Currency (0) 2" xfId="1308" xr:uid="{00000000-0005-0000-0000-000060160000}"/>
    <cellStyle name="PrePop Currency (0) 2 2" xfId="3253" xr:uid="{00000000-0005-0000-0000-000061160000}"/>
    <cellStyle name="PrePop Currency (0) 2 3" xfId="3254" xr:uid="{00000000-0005-0000-0000-000062160000}"/>
    <cellStyle name="PrePop Currency (0)_4П" xfId="3255" xr:uid="{00000000-0005-0000-0000-000063160000}"/>
    <cellStyle name="PrePop Currency (2)" xfId="1309" xr:uid="{00000000-0005-0000-0000-000064160000}"/>
    <cellStyle name="PrePop Currency (2) 2" xfId="1310" xr:uid="{00000000-0005-0000-0000-000065160000}"/>
    <cellStyle name="PrePop Currency (2) 2 2" xfId="3256" xr:uid="{00000000-0005-0000-0000-000066160000}"/>
    <cellStyle name="PrePop Currency (2) 2 3" xfId="3257" xr:uid="{00000000-0005-0000-0000-000067160000}"/>
    <cellStyle name="PrePop Currency (2)_4П" xfId="3258" xr:uid="{00000000-0005-0000-0000-000068160000}"/>
    <cellStyle name="PrePop Units (0)" xfId="1311" xr:uid="{00000000-0005-0000-0000-000069160000}"/>
    <cellStyle name="PrePop Units (0) 2" xfId="1312" xr:uid="{00000000-0005-0000-0000-00006A160000}"/>
    <cellStyle name="PrePop Units (0) 2 2" xfId="3259" xr:uid="{00000000-0005-0000-0000-00006B160000}"/>
    <cellStyle name="PrePop Units (0) 2 3" xfId="3260" xr:uid="{00000000-0005-0000-0000-00006C160000}"/>
    <cellStyle name="PrePop Units (0)_4П" xfId="3261" xr:uid="{00000000-0005-0000-0000-00006D160000}"/>
    <cellStyle name="PrePop Units (1)" xfId="1313" xr:uid="{00000000-0005-0000-0000-00006E160000}"/>
    <cellStyle name="PrePop Units (1) 2" xfId="1314" xr:uid="{00000000-0005-0000-0000-00006F160000}"/>
    <cellStyle name="PrePop Units (1) 2 2" xfId="3262" xr:uid="{00000000-0005-0000-0000-000070160000}"/>
    <cellStyle name="PrePop Units (1) 2 3" xfId="3263" xr:uid="{00000000-0005-0000-0000-000071160000}"/>
    <cellStyle name="PrePop Units (1)_4П" xfId="3264" xr:uid="{00000000-0005-0000-0000-000072160000}"/>
    <cellStyle name="PrePop Units (2)" xfId="1315" xr:uid="{00000000-0005-0000-0000-000073160000}"/>
    <cellStyle name="PrePop Units (2) 2" xfId="1316" xr:uid="{00000000-0005-0000-0000-000074160000}"/>
    <cellStyle name="PrePop Units (2) 2 2" xfId="3265" xr:uid="{00000000-0005-0000-0000-000075160000}"/>
    <cellStyle name="PrePop Units (2) 2 3" xfId="3266" xr:uid="{00000000-0005-0000-0000-000076160000}"/>
    <cellStyle name="PrePop Units (2)_4П" xfId="3267" xr:uid="{00000000-0005-0000-0000-000077160000}"/>
    <cellStyle name="Price" xfId="1317" xr:uid="{00000000-0005-0000-0000-000078160000}"/>
    <cellStyle name="prochrek" xfId="3268" xr:uid="{00000000-0005-0000-0000-000079160000}"/>
    <cellStyle name="Pддotsikko" xfId="1318" xr:uid="{00000000-0005-0000-0000-00007A160000}"/>
    <cellStyle name="Pддotsikko 2" xfId="3269" xr:uid="{00000000-0005-0000-0000-00007B160000}"/>
    <cellStyle name="Pддotsikko 2 2" xfId="7004" xr:uid="{00000000-0005-0000-0000-00007C160000}"/>
    <cellStyle name="Pддotsikko 3" xfId="5252" xr:uid="{00000000-0005-0000-0000-00007D160000}"/>
    <cellStyle name="REGEL" xfId="1319" xr:uid="{00000000-0005-0000-0000-00007E160000}"/>
    <cellStyle name="REGEL 2" xfId="3270" xr:uid="{00000000-0005-0000-0000-00007F160000}"/>
    <cellStyle name="REGEL 2 2" xfId="7005" xr:uid="{00000000-0005-0000-0000-000080160000}"/>
    <cellStyle name="REGEL 3" xfId="5253" xr:uid="{00000000-0005-0000-0000-000081160000}"/>
    <cellStyle name="RevList" xfId="3271" xr:uid="{00000000-0005-0000-0000-000082160000}"/>
    <cellStyle name="Rubles" xfId="1320" xr:uid="{00000000-0005-0000-0000-000083160000}"/>
    <cellStyle name="Rubles 2" xfId="3272" xr:uid="{00000000-0005-0000-0000-000084160000}"/>
    <cellStyle name="S%" xfId="1321" xr:uid="{00000000-0005-0000-0000-000085160000}"/>
    <cellStyle name="S4" xfId="3" xr:uid="{00000000-0005-0000-0000-000086160000}"/>
    <cellStyle name="S4 2" xfId="3946" xr:uid="{00000000-0005-0000-0000-000087160000}"/>
    <cellStyle name="SAPBEXaggData" xfId="1322" xr:uid="{00000000-0005-0000-0000-000088160000}"/>
    <cellStyle name="SAPBEXaggData 2" xfId="3273" xr:uid="{00000000-0005-0000-0000-000089160000}"/>
    <cellStyle name="SAPBEXaggData 2 2" xfId="7008" xr:uid="{00000000-0005-0000-0000-00008A160000}"/>
    <cellStyle name="SAPBEXaggDataEmph" xfId="1323" xr:uid="{00000000-0005-0000-0000-00008B160000}"/>
    <cellStyle name="SAPBEXaggDataEmph 2" xfId="3274" xr:uid="{00000000-0005-0000-0000-00008C160000}"/>
    <cellStyle name="SAPBEXaggDataEmph 2 2" xfId="7009" xr:uid="{00000000-0005-0000-0000-00008D160000}"/>
    <cellStyle name="SAPBEXaggItem" xfId="1324" xr:uid="{00000000-0005-0000-0000-00008E160000}"/>
    <cellStyle name="SAPBEXaggItem 2" xfId="3275" xr:uid="{00000000-0005-0000-0000-00008F160000}"/>
    <cellStyle name="SAPBEXaggItem 2 2" xfId="7010" xr:uid="{00000000-0005-0000-0000-000090160000}"/>
    <cellStyle name="SAPBEXaggItemX" xfId="1325" xr:uid="{00000000-0005-0000-0000-000091160000}"/>
    <cellStyle name="SAPBEXaggItemX 2" xfId="3276" xr:uid="{00000000-0005-0000-0000-000092160000}"/>
    <cellStyle name="SAPBEXaggItemX 2 2" xfId="7011" xr:uid="{00000000-0005-0000-0000-000093160000}"/>
    <cellStyle name="SAPBEXchaText" xfId="1326" xr:uid="{00000000-0005-0000-0000-000094160000}"/>
    <cellStyle name="SAPBEXchaText 2" xfId="3277" xr:uid="{00000000-0005-0000-0000-000095160000}"/>
    <cellStyle name="SAPBEXchaText 2 2" xfId="7012" xr:uid="{00000000-0005-0000-0000-000096160000}"/>
    <cellStyle name="SAPBEXchaText 3" xfId="5260" xr:uid="{00000000-0005-0000-0000-000097160000}"/>
    <cellStyle name="SAPBEXchaText_4П" xfId="3278" xr:uid="{00000000-0005-0000-0000-000098160000}"/>
    <cellStyle name="SAPBEXexcBad7" xfId="1327" xr:uid="{00000000-0005-0000-0000-000099160000}"/>
    <cellStyle name="SAPBEXexcBad7 2" xfId="3279" xr:uid="{00000000-0005-0000-0000-00009A160000}"/>
    <cellStyle name="SAPBEXexcBad7 2 2" xfId="7013" xr:uid="{00000000-0005-0000-0000-00009B160000}"/>
    <cellStyle name="SAPBEXexcBad8" xfId="1328" xr:uid="{00000000-0005-0000-0000-00009C160000}"/>
    <cellStyle name="SAPBEXexcBad8 2" xfId="3280" xr:uid="{00000000-0005-0000-0000-00009D160000}"/>
    <cellStyle name="SAPBEXexcBad8 2 2" xfId="7014" xr:uid="{00000000-0005-0000-0000-00009E160000}"/>
    <cellStyle name="SAPBEXexcBad9" xfId="1329" xr:uid="{00000000-0005-0000-0000-00009F160000}"/>
    <cellStyle name="SAPBEXexcBad9 2" xfId="3281" xr:uid="{00000000-0005-0000-0000-0000A0160000}"/>
    <cellStyle name="SAPBEXexcBad9 2 2" xfId="7015" xr:uid="{00000000-0005-0000-0000-0000A1160000}"/>
    <cellStyle name="SAPBEXexcCritical4" xfId="1330" xr:uid="{00000000-0005-0000-0000-0000A2160000}"/>
    <cellStyle name="SAPBEXexcCritical4 2" xfId="3282" xr:uid="{00000000-0005-0000-0000-0000A3160000}"/>
    <cellStyle name="SAPBEXexcCritical4 2 2" xfId="7016" xr:uid="{00000000-0005-0000-0000-0000A4160000}"/>
    <cellStyle name="SAPBEXexcCritical5" xfId="1331" xr:uid="{00000000-0005-0000-0000-0000A5160000}"/>
    <cellStyle name="SAPBEXexcCritical5 2" xfId="3283" xr:uid="{00000000-0005-0000-0000-0000A6160000}"/>
    <cellStyle name="SAPBEXexcCritical5 2 2" xfId="7017" xr:uid="{00000000-0005-0000-0000-0000A7160000}"/>
    <cellStyle name="SAPBEXexcCritical6" xfId="1332" xr:uid="{00000000-0005-0000-0000-0000A8160000}"/>
    <cellStyle name="SAPBEXexcCritical6 2" xfId="3284" xr:uid="{00000000-0005-0000-0000-0000A9160000}"/>
    <cellStyle name="SAPBEXexcCritical6 2 2" xfId="7018" xr:uid="{00000000-0005-0000-0000-0000AA160000}"/>
    <cellStyle name="SAPBEXexcGood1" xfId="1333" xr:uid="{00000000-0005-0000-0000-0000AB160000}"/>
    <cellStyle name="SAPBEXexcGood1 2" xfId="3285" xr:uid="{00000000-0005-0000-0000-0000AC160000}"/>
    <cellStyle name="SAPBEXexcGood1 2 2" xfId="7019" xr:uid="{00000000-0005-0000-0000-0000AD160000}"/>
    <cellStyle name="SAPBEXexcGood2" xfId="1334" xr:uid="{00000000-0005-0000-0000-0000AE160000}"/>
    <cellStyle name="SAPBEXexcGood2 2" xfId="3286" xr:uid="{00000000-0005-0000-0000-0000AF160000}"/>
    <cellStyle name="SAPBEXexcGood2 2 2" xfId="7020" xr:uid="{00000000-0005-0000-0000-0000B0160000}"/>
    <cellStyle name="SAPBEXexcGood3" xfId="1335" xr:uid="{00000000-0005-0000-0000-0000B1160000}"/>
    <cellStyle name="SAPBEXexcGood3 2" xfId="3287" xr:uid="{00000000-0005-0000-0000-0000B2160000}"/>
    <cellStyle name="SAPBEXexcGood3 2 2" xfId="7021" xr:uid="{00000000-0005-0000-0000-0000B3160000}"/>
    <cellStyle name="SAPBEXfilterDrill" xfId="1336" xr:uid="{00000000-0005-0000-0000-0000B4160000}"/>
    <cellStyle name="SAPBEXfilterDrill 2" xfId="3288" xr:uid="{00000000-0005-0000-0000-0000B5160000}"/>
    <cellStyle name="SAPBEXfilterDrill 2 2" xfId="7022" xr:uid="{00000000-0005-0000-0000-0000B6160000}"/>
    <cellStyle name="SAPBEXfilterItem" xfId="1337" xr:uid="{00000000-0005-0000-0000-0000B7160000}"/>
    <cellStyle name="SAPBEXfilterItem 2" xfId="3289" xr:uid="{00000000-0005-0000-0000-0000B8160000}"/>
    <cellStyle name="SAPBEXfilterItem 2 2" xfId="7023" xr:uid="{00000000-0005-0000-0000-0000B9160000}"/>
    <cellStyle name="SAPBEXfilterText" xfId="1338" xr:uid="{00000000-0005-0000-0000-0000BA160000}"/>
    <cellStyle name="SAPBEXfilterText 2" xfId="3290" xr:uid="{00000000-0005-0000-0000-0000BB160000}"/>
    <cellStyle name="SAPBEXfilterText 2 2" xfId="7024" xr:uid="{00000000-0005-0000-0000-0000BC160000}"/>
    <cellStyle name="SAPBEXformats" xfId="1339" xr:uid="{00000000-0005-0000-0000-0000BD160000}"/>
    <cellStyle name="SAPBEXformats 2" xfId="3291" xr:uid="{00000000-0005-0000-0000-0000BE160000}"/>
    <cellStyle name="SAPBEXformats 2 2" xfId="7025" xr:uid="{00000000-0005-0000-0000-0000BF160000}"/>
    <cellStyle name="SAPBEXformats 3" xfId="5273" xr:uid="{00000000-0005-0000-0000-0000C0160000}"/>
    <cellStyle name="SAPBEXformats_4П" xfId="3292" xr:uid="{00000000-0005-0000-0000-0000C1160000}"/>
    <cellStyle name="SAPBEXheaderItem" xfId="1340" xr:uid="{00000000-0005-0000-0000-0000C2160000}"/>
    <cellStyle name="SAPBEXheaderItem 2" xfId="3293" xr:uid="{00000000-0005-0000-0000-0000C3160000}"/>
    <cellStyle name="SAPBEXheaderItem 2 2" xfId="7026" xr:uid="{00000000-0005-0000-0000-0000C4160000}"/>
    <cellStyle name="SAPBEXheaderText" xfId="1341" xr:uid="{00000000-0005-0000-0000-0000C5160000}"/>
    <cellStyle name="SAPBEXheaderText 2" xfId="3294" xr:uid="{00000000-0005-0000-0000-0000C6160000}"/>
    <cellStyle name="SAPBEXheaderText 2 2" xfId="7027" xr:uid="{00000000-0005-0000-0000-0000C7160000}"/>
    <cellStyle name="SAPBEXHLevel0" xfId="1342" xr:uid="{00000000-0005-0000-0000-0000C8160000}"/>
    <cellStyle name="SAPBEXHLevel0 2" xfId="3295" xr:uid="{00000000-0005-0000-0000-0000C9160000}"/>
    <cellStyle name="SAPBEXHLevel0 2 2" xfId="7028" xr:uid="{00000000-0005-0000-0000-0000CA160000}"/>
    <cellStyle name="SAPBEXHLevel0 3" xfId="5276" xr:uid="{00000000-0005-0000-0000-0000CB160000}"/>
    <cellStyle name="SAPBEXHLevel0_4П" xfId="3296" xr:uid="{00000000-0005-0000-0000-0000CC160000}"/>
    <cellStyle name="SAPBEXHLevel0X" xfId="1343" xr:uid="{00000000-0005-0000-0000-0000CD160000}"/>
    <cellStyle name="SAPBEXHLevel0X 2" xfId="3297" xr:uid="{00000000-0005-0000-0000-0000CE160000}"/>
    <cellStyle name="SAPBEXHLevel0X 2 2" xfId="7029" xr:uid="{00000000-0005-0000-0000-0000CF160000}"/>
    <cellStyle name="SAPBEXHLevel0X 3" xfId="5277" xr:uid="{00000000-0005-0000-0000-0000D0160000}"/>
    <cellStyle name="SAPBEXHLevel0X_4П" xfId="3298" xr:uid="{00000000-0005-0000-0000-0000D1160000}"/>
    <cellStyle name="SAPBEXHLevel1" xfId="1344" xr:uid="{00000000-0005-0000-0000-0000D2160000}"/>
    <cellStyle name="SAPBEXHLevel1 2" xfId="3299" xr:uid="{00000000-0005-0000-0000-0000D3160000}"/>
    <cellStyle name="SAPBEXHLevel1 2 2" xfId="7030" xr:uid="{00000000-0005-0000-0000-0000D4160000}"/>
    <cellStyle name="SAPBEXHLevel1 3" xfId="5278" xr:uid="{00000000-0005-0000-0000-0000D5160000}"/>
    <cellStyle name="SAPBEXHLevel1_4П" xfId="3300" xr:uid="{00000000-0005-0000-0000-0000D6160000}"/>
    <cellStyle name="SAPBEXHLevel1X" xfId="1345" xr:uid="{00000000-0005-0000-0000-0000D7160000}"/>
    <cellStyle name="SAPBEXHLevel1X 2" xfId="3301" xr:uid="{00000000-0005-0000-0000-0000D8160000}"/>
    <cellStyle name="SAPBEXHLevel1X 2 2" xfId="7031" xr:uid="{00000000-0005-0000-0000-0000D9160000}"/>
    <cellStyle name="SAPBEXHLevel1X 3" xfId="5279" xr:uid="{00000000-0005-0000-0000-0000DA160000}"/>
    <cellStyle name="SAPBEXHLevel1X_4П" xfId="3302" xr:uid="{00000000-0005-0000-0000-0000DB160000}"/>
    <cellStyle name="SAPBEXHLevel2" xfId="1346" xr:uid="{00000000-0005-0000-0000-0000DC160000}"/>
    <cellStyle name="SAPBEXHLevel2 2" xfId="3303" xr:uid="{00000000-0005-0000-0000-0000DD160000}"/>
    <cellStyle name="SAPBEXHLevel2 2 2" xfId="7032" xr:uid="{00000000-0005-0000-0000-0000DE160000}"/>
    <cellStyle name="SAPBEXHLevel2 3" xfId="5280" xr:uid="{00000000-0005-0000-0000-0000DF160000}"/>
    <cellStyle name="SAPBEXHLevel2_4П" xfId="3304" xr:uid="{00000000-0005-0000-0000-0000E0160000}"/>
    <cellStyle name="SAPBEXHLevel2X" xfId="1347" xr:uid="{00000000-0005-0000-0000-0000E1160000}"/>
    <cellStyle name="SAPBEXHLevel2X 2" xfId="3305" xr:uid="{00000000-0005-0000-0000-0000E2160000}"/>
    <cellStyle name="SAPBEXHLevel2X 2 2" xfId="7033" xr:uid="{00000000-0005-0000-0000-0000E3160000}"/>
    <cellStyle name="SAPBEXHLevel2X 3" xfId="5281" xr:uid="{00000000-0005-0000-0000-0000E4160000}"/>
    <cellStyle name="SAPBEXHLevel2X_4П" xfId="3306" xr:uid="{00000000-0005-0000-0000-0000E5160000}"/>
    <cellStyle name="SAPBEXHLevel3" xfId="1348" xr:uid="{00000000-0005-0000-0000-0000E6160000}"/>
    <cellStyle name="SAPBEXHLevel3 2" xfId="3307" xr:uid="{00000000-0005-0000-0000-0000E7160000}"/>
    <cellStyle name="SAPBEXHLevel3 2 2" xfId="7034" xr:uid="{00000000-0005-0000-0000-0000E8160000}"/>
    <cellStyle name="SAPBEXHLevel3 3" xfId="5282" xr:uid="{00000000-0005-0000-0000-0000E9160000}"/>
    <cellStyle name="SAPBEXHLevel3_4П" xfId="3308" xr:uid="{00000000-0005-0000-0000-0000EA160000}"/>
    <cellStyle name="SAPBEXHLevel3X" xfId="1349" xr:uid="{00000000-0005-0000-0000-0000EB160000}"/>
    <cellStyle name="SAPBEXHLevel3X 2" xfId="3309" xr:uid="{00000000-0005-0000-0000-0000EC160000}"/>
    <cellStyle name="SAPBEXHLevel3X 2 2" xfId="7035" xr:uid="{00000000-0005-0000-0000-0000ED160000}"/>
    <cellStyle name="SAPBEXHLevel3X 3" xfId="5283" xr:uid="{00000000-0005-0000-0000-0000EE160000}"/>
    <cellStyle name="SAPBEXHLevel3X_4П" xfId="3310" xr:uid="{00000000-0005-0000-0000-0000EF160000}"/>
    <cellStyle name="SAPBEXresData" xfId="1350" xr:uid="{00000000-0005-0000-0000-0000F0160000}"/>
    <cellStyle name="SAPBEXresData 2" xfId="3311" xr:uid="{00000000-0005-0000-0000-0000F1160000}"/>
    <cellStyle name="SAPBEXresData 2 2" xfId="7036" xr:uid="{00000000-0005-0000-0000-0000F2160000}"/>
    <cellStyle name="SAPBEXresDataEmph" xfId="1351" xr:uid="{00000000-0005-0000-0000-0000F3160000}"/>
    <cellStyle name="SAPBEXresDataEmph 2" xfId="3312" xr:uid="{00000000-0005-0000-0000-0000F4160000}"/>
    <cellStyle name="SAPBEXresDataEmph 2 2" xfId="7037" xr:uid="{00000000-0005-0000-0000-0000F5160000}"/>
    <cellStyle name="SAPBEXresItem" xfId="1352" xr:uid="{00000000-0005-0000-0000-0000F6160000}"/>
    <cellStyle name="SAPBEXresItem 2" xfId="3313" xr:uid="{00000000-0005-0000-0000-0000F7160000}"/>
    <cellStyle name="SAPBEXresItem 2 2" xfId="7038" xr:uid="{00000000-0005-0000-0000-0000F8160000}"/>
    <cellStyle name="SAPBEXresItemX" xfId="1353" xr:uid="{00000000-0005-0000-0000-0000F9160000}"/>
    <cellStyle name="SAPBEXresItemX 2" xfId="3314" xr:uid="{00000000-0005-0000-0000-0000FA160000}"/>
    <cellStyle name="SAPBEXresItemX 2 2" xfId="7039" xr:uid="{00000000-0005-0000-0000-0000FB160000}"/>
    <cellStyle name="SAPBEXstdData" xfId="1354" xr:uid="{00000000-0005-0000-0000-0000FC160000}"/>
    <cellStyle name="SAPBEXstdData 2" xfId="3315" xr:uid="{00000000-0005-0000-0000-0000FD160000}"/>
    <cellStyle name="SAPBEXstdData 2 2" xfId="7040" xr:uid="{00000000-0005-0000-0000-0000FE160000}"/>
    <cellStyle name="SAPBEXstdDataEmph" xfId="1355" xr:uid="{00000000-0005-0000-0000-0000FF160000}"/>
    <cellStyle name="SAPBEXstdDataEmph 2" xfId="3316" xr:uid="{00000000-0005-0000-0000-000000170000}"/>
    <cellStyle name="SAPBEXstdDataEmph 2 2" xfId="7041" xr:uid="{00000000-0005-0000-0000-000001170000}"/>
    <cellStyle name="SAPBEXstdItem" xfId="1356" xr:uid="{00000000-0005-0000-0000-000002170000}"/>
    <cellStyle name="SAPBEXstdItem 2" xfId="3317" xr:uid="{00000000-0005-0000-0000-000003170000}"/>
    <cellStyle name="SAPBEXstdItem 2 2" xfId="7042" xr:uid="{00000000-0005-0000-0000-000004170000}"/>
    <cellStyle name="SAPBEXstdItem 3" xfId="5290" xr:uid="{00000000-0005-0000-0000-000005170000}"/>
    <cellStyle name="SAPBEXstdItem_4П" xfId="3318" xr:uid="{00000000-0005-0000-0000-000006170000}"/>
    <cellStyle name="SAPBEXstdItemX" xfId="1357" xr:uid="{00000000-0005-0000-0000-000007170000}"/>
    <cellStyle name="SAPBEXstdItemX 2" xfId="3319" xr:uid="{00000000-0005-0000-0000-000008170000}"/>
    <cellStyle name="SAPBEXstdItemX 2 2" xfId="7043" xr:uid="{00000000-0005-0000-0000-000009170000}"/>
    <cellStyle name="SAPBEXstdItemX 3" xfId="5291" xr:uid="{00000000-0005-0000-0000-00000A170000}"/>
    <cellStyle name="SAPBEXstdItemX_4П" xfId="3320" xr:uid="{00000000-0005-0000-0000-00000B170000}"/>
    <cellStyle name="SAPBEXtitle" xfId="1358" xr:uid="{00000000-0005-0000-0000-00000C170000}"/>
    <cellStyle name="SAPBEXtitle 2" xfId="3321" xr:uid="{00000000-0005-0000-0000-00000D170000}"/>
    <cellStyle name="SAPBEXtitle 2 2" xfId="7044" xr:uid="{00000000-0005-0000-0000-00000E170000}"/>
    <cellStyle name="SAPBEXtitle 3" xfId="5292" xr:uid="{00000000-0005-0000-0000-00000F170000}"/>
    <cellStyle name="SAPBEXundefined" xfId="1359" xr:uid="{00000000-0005-0000-0000-000010170000}"/>
    <cellStyle name="SAPBEXundefined 2" xfId="3322" xr:uid="{00000000-0005-0000-0000-000011170000}"/>
    <cellStyle name="SAPBEXundefined 2 2" xfId="7045" xr:uid="{00000000-0005-0000-0000-000012170000}"/>
    <cellStyle name="SAPLocked" xfId="3323" xr:uid="{00000000-0005-0000-0000-000013170000}"/>
    <cellStyle name="SAPLocked 2" xfId="7046" xr:uid="{00000000-0005-0000-0000-000014170000}"/>
    <cellStyle name="SAPUnLocked" xfId="3324" xr:uid="{00000000-0005-0000-0000-000015170000}"/>
    <cellStyle name="SAPUnLocked 2" xfId="7047" xr:uid="{00000000-0005-0000-0000-000016170000}"/>
    <cellStyle name="SComment" xfId="1360" xr:uid="{00000000-0005-0000-0000-000017170000}"/>
    <cellStyle name="SComment 2" xfId="3325" xr:uid="{00000000-0005-0000-0000-000018170000}"/>
    <cellStyle name="SComment 2 2" xfId="7048" xr:uid="{00000000-0005-0000-0000-000019170000}"/>
    <cellStyle name="SComment 3" xfId="5294" xr:uid="{00000000-0005-0000-0000-00001A170000}"/>
    <cellStyle name="SComment_4П" xfId="3326" xr:uid="{00000000-0005-0000-0000-00001B170000}"/>
    <cellStyle name="SFig" xfId="1361" xr:uid="{00000000-0005-0000-0000-00001C170000}"/>
    <cellStyle name="Sg%" xfId="1362" xr:uid="{00000000-0005-0000-0000-00001D170000}"/>
    <cellStyle name="Sheet Title" xfId="1363" xr:uid="{00000000-0005-0000-0000-00001E170000}"/>
    <cellStyle name="Sheet Title 2" xfId="3327" xr:uid="{00000000-0005-0000-0000-00001F170000}"/>
    <cellStyle name="Sheet Title 2 2" xfId="7049" xr:uid="{00000000-0005-0000-0000-000020170000}"/>
    <cellStyle name="Sheet Title 3" xfId="5297" xr:uid="{00000000-0005-0000-0000-000021170000}"/>
    <cellStyle name="SI%" xfId="1364" xr:uid="{00000000-0005-0000-0000-000022170000}"/>
    <cellStyle name="small" xfId="3328" xr:uid="{00000000-0005-0000-0000-000023170000}"/>
    <cellStyle name="small 2" xfId="7050" xr:uid="{00000000-0005-0000-0000-000024170000}"/>
    <cellStyle name="Sname" xfId="1365" xr:uid="{00000000-0005-0000-0000-000025170000}"/>
    <cellStyle name="Sname 2" xfId="3329" xr:uid="{00000000-0005-0000-0000-000026170000}"/>
    <cellStyle name="Sname 2 2" xfId="7051" xr:uid="{00000000-0005-0000-0000-000027170000}"/>
    <cellStyle name="Sname 3" xfId="5299" xr:uid="{00000000-0005-0000-0000-000028170000}"/>
    <cellStyle name="Sname_4П" xfId="3330" xr:uid="{00000000-0005-0000-0000-000029170000}"/>
    <cellStyle name="SPerc" xfId="1366" xr:uid="{00000000-0005-0000-0000-00002A170000}"/>
    <cellStyle name="stand_bord" xfId="1367" xr:uid="{00000000-0005-0000-0000-00002B170000}"/>
    <cellStyle name="Standaard_laroux" xfId="1368" xr:uid="{00000000-0005-0000-0000-00002C170000}"/>
    <cellStyle name="Standard_20020617_Modell_PUFA_neu_v9" xfId="3331" xr:uid="{00000000-0005-0000-0000-00002D170000}"/>
    <cellStyle name="Stitle" xfId="1369" xr:uid="{00000000-0005-0000-0000-00002E170000}"/>
    <cellStyle name="Stitle 2" xfId="3332" xr:uid="{00000000-0005-0000-0000-00002F170000}"/>
    <cellStyle name="Stitle 2 2" xfId="7052" xr:uid="{00000000-0005-0000-0000-000030170000}"/>
    <cellStyle name="Stitle 3" xfId="5302" xr:uid="{00000000-0005-0000-0000-000031170000}"/>
    <cellStyle name="Stitle_4П" xfId="3333" xr:uid="{00000000-0005-0000-0000-000032170000}"/>
    <cellStyle name="Ston" xfId="1370" xr:uid="{00000000-0005-0000-0000-000033170000}"/>
    <cellStyle name="Style 1" xfId="1371" xr:uid="{00000000-0005-0000-0000-000034170000}"/>
    <cellStyle name="Style 1 2" xfId="1372" xr:uid="{00000000-0005-0000-0000-000035170000}"/>
    <cellStyle name="Style 1 2 2" xfId="3334" xr:uid="{00000000-0005-0000-0000-000036170000}"/>
    <cellStyle name="Style 1 2 2 2" xfId="7053" xr:uid="{00000000-0005-0000-0000-000037170000}"/>
    <cellStyle name="Style 1 2 3" xfId="3335" xr:uid="{00000000-0005-0000-0000-000038170000}"/>
    <cellStyle name="Style 1 2 3 2" xfId="7054" xr:uid="{00000000-0005-0000-0000-000039170000}"/>
    <cellStyle name="Style 1 2 4" xfId="5305" xr:uid="{00000000-0005-0000-0000-00003A170000}"/>
    <cellStyle name="Style 1 2_4П" xfId="3336" xr:uid="{00000000-0005-0000-0000-00003B170000}"/>
    <cellStyle name="Style 1 3" xfId="3337" xr:uid="{00000000-0005-0000-0000-00003C170000}"/>
    <cellStyle name="Style 1 3 2" xfId="7055" xr:uid="{00000000-0005-0000-0000-00003D170000}"/>
    <cellStyle name="Style 1 4" xfId="5304" xr:uid="{00000000-0005-0000-0000-00003E170000}"/>
    <cellStyle name="Style 1 5" xfId="7580" xr:uid="{00000000-0005-0000-0000-00003F170000}"/>
    <cellStyle name="Style 1_4П" xfId="3338" xr:uid="{00000000-0005-0000-0000-000040170000}"/>
    <cellStyle name="Style 2" xfId="1373" xr:uid="{00000000-0005-0000-0000-000041170000}"/>
    <cellStyle name="Style 2 2" xfId="3339" xr:uid="{00000000-0005-0000-0000-000042170000}"/>
    <cellStyle name="Style 2 2 2" xfId="3340" xr:uid="{00000000-0005-0000-0000-000043170000}"/>
    <cellStyle name="Style 2 2 2 2" xfId="7057" xr:uid="{00000000-0005-0000-0000-000044170000}"/>
    <cellStyle name="Style 2 2 3" xfId="7056" xr:uid="{00000000-0005-0000-0000-000045170000}"/>
    <cellStyle name="Style 2 3" xfId="3341" xr:uid="{00000000-0005-0000-0000-000046170000}"/>
    <cellStyle name="Style 2 3 2" xfId="7058" xr:uid="{00000000-0005-0000-0000-000047170000}"/>
    <cellStyle name="Style 2 4" xfId="5306" xr:uid="{00000000-0005-0000-0000-000048170000}"/>
    <cellStyle name="Style 3" xfId="3342" xr:uid="{00000000-0005-0000-0000-000049170000}"/>
    <cellStyle name="Style 3 2" xfId="7059" xr:uid="{00000000-0005-0000-0000-00004A170000}"/>
    <cellStyle name="Subtotal" xfId="3343" xr:uid="{00000000-0005-0000-0000-00004B170000}"/>
    <cellStyle name="Sx" xfId="1374" xr:uid="{00000000-0005-0000-0000-00004C170000}"/>
    <cellStyle name="tabel" xfId="1375" xr:uid="{00000000-0005-0000-0000-00004D170000}"/>
    <cellStyle name="Text Indent A" xfId="1376" xr:uid="{00000000-0005-0000-0000-00004E170000}"/>
    <cellStyle name="Text Indent B" xfId="1377" xr:uid="{00000000-0005-0000-0000-00004F170000}"/>
    <cellStyle name="Text Indent B 2" xfId="1378" xr:uid="{00000000-0005-0000-0000-000050170000}"/>
    <cellStyle name="Text Indent B 2 2" xfId="3344" xr:uid="{00000000-0005-0000-0000-000051170000}"/>
    <cellStyle name="Text Indent C" xfId="1379" xr:uid="{00000000-0005-0000-0000-000052170000}"/>
    <cellStyle name="Text Indent C 2" xfId="1380" xr:uid="{00000000-0005-0000-0000-000053170000}"/>
    <cellStyle name="Text Indent C 2 2" xfId="3345" xr:uid="{00000000-0005-0000-0000-000054170000}"/>
    <cellStyle name="Tickmark" xfId="1381" xr:uid="{00000000-0005-0000-0000-000055170000}"/>
    <cellStyle name="Tickmark 2" xfId="3346" xr:uid="{00000000-0005-0000-0000-000056170000}"/>
    <cellStyle name="Tickmark 2 2" xfId="7063" xr:uid="{00000000-0005-0000-0000-000057170000}"/>
    <cellStyle name="Tickmark 3" xfId="5314" xr:uid="{00000000-0005-0000-0000-000058170000}"/>
    <cellStyle name="Tickmark_4П" xfId="3347" xr:uid="{00000000-0005-0000-0000-000059170000}"/>
    <cellStyle name="Title" xfId="1382" xr:uid="{00000000-0005-0000-0000-00005A170000}"/>
    <cellStyle name="Title 1.0" xfId="3348" xr:uid="{00000000-0005-0000-0000-00005B170000}"/>
    <cellStyle name="Title 1.0 2" xfId="7064" xr:uid="{00000000-0005-0000-0000-00005C170000}"/>
    <cellStyle name="Title 1.1" xfId="3349" xr:uid="{00000000-0005-0000-0000-00005D170000}"/>
    <cellStyle name="Title 1.1 2" xfId="7065" xr:uid="{00000000-0005-0000-0000-00005E170000}"/>
    <cellStyle name="Title 1.1.1" xfId="3350" xr:uid="{00000000-0005-0000-0000-00005F170000}"/>
    <cellStyle name="Title 1.1.1 2" xfId="7066" xr:uid="{00000000-0005-0000-0000-000060170000}"/>
    <cellStyle name="Title 2" xfId="1383" xr:uid="{00000000-0005-0000-0000-000061170000}"/>
    <cellStyle name="Title 2 2" xfId="5316" xr:uid="{00000000-0005-0000-0000-000062170000}"/>
    <cellStyle name="Title 3" xfId="3351" xr:uid="{00000000-0005-0000-0000-000063170000}"/>
    <cellStyle name="Title 3 2" xfId="7067" xr:uid="{00000000-0005-0000-0000-000064170000}"/>
    <cellStyle name="Title 4" xfId="3352" xr:uid="{00000000-0005-0000-0000-000065170000}"/>
    <cellStyle name="Title 4 2" xfId="7068" xr:uid="{00000000-0005-0000-0000-000066170000}"/>
    <cellStyle name="Title 5" xfId="5315" xr:uid="{00000000-0005-0000-0000-000067170000}"/>
    <cellStyle name="Title 6" xfId="7581" xr:uid="{00000000-0005-0000-0000-000068170000}"/>
    <cellStyle name="Tons" xfId="1384" xr:uid="{00000000-0005-0000-0000-000069170000}"/>
    <cellStyle name="Total" xfId="1385" xr:uid="{00000000-0005-0000-0000-00006A170000}"/>
    <cellStyle name="Total 2" xfId="1386" xr:uid="{00000000-0005-0000-0000-00006B170000}"/>
    <cellStyle name="Total 2 2" xfId="5319" xr:uid="{00000000-0005-0000-0000-00006C170000}"/>
    <cellStyle name="Total 3" xfId="5318" xr:uid="{00000000-0005-0000-0000-00006D170000}"/>
    <cellStyle name="V?liotsikko" xfId="3353" xr:uid="{00000000-0005-0000-0000-00006E170000}"/>
    <cellStyle name="V?liotsikko 2" xfId="3354" xr:uid="{00000000-0005-0000-0000-00006F170000}"/>
    <cellStyle name="V?liotsikko 2 2" xfId="7070" xr:uid="{00000000-0005-0000-0000-000070170000}"/>
    <cellStyle name="V?liotsikko 3" xfId="7069" xr:uid="{00000000-0005-0000-0000-000071170000}"/>
    <cellStyle name="Valiotsikko" xfId="1387" xr:uid="{00000000-0005-0000-0000-000072170000}"/>
    <cellStyle name="Väliotsikko" xfId="1388" xr:uid="{00000000-0005-0000-0000-000073170000}"/>
    <cellStyle name="Valiotsikko 2" xfId="3355" xr:uid="{00000000-0005-0000-0000-000074170000}"/>
    <cellStyle name="Väliotsikko 2" xfId="3356" xr:uid="{00000000-0005-0000-0000-000075170000}"/>
    <cellStyle name="Valiotsikko 2 2" xfId="7071" xr:uid="{00000000-0005-0000-0000-000076170000}"/>
    <cellStyle name="Väliotsikko 2 2" xfId="7072" xr:uid="{00000000-0005-0000-0000-000077170000}"/>
    <cellStyle name="Valiotsikko 2 3" xfId="7684" xr:uid="{00000000-0005-0000-0000-000078170000}"/>
    <cellStyle name="Väliotsikko 2 3" xfId="7685" xr:uid="{00000000-0005-0000-0000-000079170000}"/>
    <cellStyle name="Valiotsikko 3" xfId="5320" xr:uid="{00000000-0005-0000-0000-00007A170000}"/>
    <cellStyle name="Väliotsikko 3" xfId="5321" xr:uid="{00000000-0005-0000-0000-00007B170000}"/>
    <cellStyle name="Valiotsikko 4" xfId="7582" xr:uid="{00000000-0005-0000-0000-00007C170000}"/>
    <cellStyle name="Väliotsikko 4" xfId="7583" xr:uid="{00000000-0005-0000-0000-00007D170000}"/>
    <cellStyle name="Valuta [0]_laroux" xfId="1389" xr:uid="{00000000-0005-0000-0000-00007E170000}"/>
    <cellStyle name="Valuta_laroux" xfId="1390" xr:uid="{00000000-0005-0000-0000-00007F170000}"/>
    <cellStyle name="Virgül_BİLANÇO" xfId="3357" xr:uid="{00000000-0005-0000-0000-000080170000}"/>
    <cellStyle name="Virgulă_30-06-2003 lei-USDru" xfId="3358" xr:uid="{00000000-0005-0000-0000-000081170000}"/>
    <cellStyle name="Vдliotsikko" xfId="1391" xr:uid="{00000000-0005-0000-0000-000082170000}"/>
    <cellStyle name="Vдliotsikko 2" xfId="3359" xr:uid="{00000000-0005-0000-0000-000083170000}"/>
    <cellStyle name="Vдliotsikko 2 2" xfId="7075" xr:uid="{00000000-0005-0000-0000-000084170000}"/>
    <cellStyle name="Vдliotsikko 3" xfId="5324" xr:uid="{00000000-0005-0000-0000-000085170000}"/>
    <cellStyle name="Währung [0]_Closing FX Kurse" xfId="3360" xr:uid="{00000000-0005-0000-0000-000086170000}"/>
    <cellStyle name="Währung_Closing FX Kurse" xfId="3361" xr:uid="{00000000-0005-0000-0000-000087170000}"/>
    <cellStyle name="Warning Text" xfId="1392" xr:uid="{00000000-0005-0000-0000-000088170000}"/>
    <cellStyle name="Warning Text 2" xfId="1393" xr:uid="{00000000-0005-0000-0000-000089170000}"/>
    <cellStyle name="Warning Text 2 2" xfId="5326" xr:uid="{00000000-0005-0000-0000-00008A170000}"/>
    <cellStyle name="Warning Text 3" xfId="5325" xr:uid="{00000000-0005-0000-0000-00008B170000}"/>
    <cellStyle name="Акцент1 2" xfId="1394" xr:uid="{00000000-0005-0000-0000-00008C170000}"/>
    <cellStyle name="Акцент1 2 2" xfId="3362" xr:uid="{00000000-0005-0000-0000-00008D170000}"/>
    <cellStyle name="Акцент1 2 2 2" xfId="7078" xr:uid="{00000000-0005-0000-0000-00008E170000}"/>
    <cellStyle name="Акцент1 2 3" xfId="5327" xr:uid="{00000000-0005-0000-0000-00008F170000}"/>
    <cellStyle name="Акцент1 3" xfId="1395" xr:uid="{00000000-0005-0000-0000-000090170000}"/>
    <cellStyle name="Акцент1 3 2" xfId="3363" xr:uid="{00000000-0005-0000-0000-000091170000}"/>
    <cellStyle name="Акцент1 3 2 2" xfId="7079" xr:uid="{00000000-0005-0000-0000-000092170000}"/>
    <cellStyle name="Акцент1 3 3" xfId="5328" xr:uid="{00000000-0005-0000-0000-000093170000}"/>
    <cellStyle name="Акцент2 2" xfId="1396" xr:uid="{00000000-0005-0000-0000-000094170000}"/>
    <cellStyle name="Акцент2 2 2" xfId="3364" xr:uid="{00000000-0005-0000-0000-000095170000}"/>
    <cellStyle name="Акцент2 2 2 2" xfId="7080" xr:uid="{00000000-0005-0000-0000-000096170000}"/>
    <cellStyle name="Акцент2 2 3" xfId="5329" xr:uid="{00000000-0005-0000-0000-000097170000}"/>
    <cellStyle name="Акцент2 3" xfId="1397" xr:uid="{00000000-0005-0000-0000-000098170000}"/>
    <cellStyle name="Акцент2 3 2" xfId="3365" xr:uid="{00000000-0005-0000-0000-000099170000}"/>
    <cellStyle name="Акцент2 3 2 2" xfId="7081" xr:uid="{00000000-0005-0000-0000-00009A170000}"/>
    <cellStyle name="Акцент2 3 3" xfId="5330" xr:uid="{00000000-0005-0000-0000-00009B170000}"/>
    <cellStyle name="Акцент3 2" xfId="1398" xr:uid="{00000000-0005-0000-0000-00009C170000}"/>
    <cellStyle name="Акцент3 2 2" xfId="3366" xr:uid="{00000000-0005-0000-0000-00009D170000}"/>
    <cellStyle name="Акцент3 2 2 2" xfId="7082" xr:uid="{00000000-0005-0000-0000-00009E170000}"/>
    <cellStyle name="Акцент3 2 3" xfId="5331" xr:uid="{00000000-0005-0000-0000-00009F170000}"/>
    <cellStyle name="Акцент3 3" xfId="1399" xr:uid="{00000000-0005-0000-0000-0000A0170000}"/>
    <cellStyle name="Акцент3 3 2" xfId="3367" xr:uid="{00000000-0005-0000-0000-0000A1170000}"/>
    <cellStyle name="Акцент3 3 2 2" xfId="7083" xr:uid="{00000000-0005-0000-0000-0000A2170000}"/>
    <cellStyle name="Акцент3 3 3" xfId="5332" xr:uid="{00000000-0005-0000-0000-0000A3170000}"/>
    <cellStyle name="Акцент4 2" xfId="1400" xr:uid="{00000000-0005-0000-0000-0000A4170000}"/>
    <cellStyle name="Акцент4 2 2" xfId="3368" xr:uid="{00000000-0005-0000-0000-0000A5170000}"/>
    <cellStyle name="Акцент4 2 2 2" xfId="7084" xr:uid="{00000000-0005-0000-0000-0000A6170000}"/>
    <cellStyle name="Акцент4 2 3" xfId="5333" xr:uid="{00000000-0005-0000-0000-0000A7170000}"/>
    <cellStyle name="Акцент4 3" xfId="1401" xr:uid="{00000000-0005-0000-0000-0000A8170000}"/>
    <cellStyle name="Акцент4 3 2" xfId="3369" xr:uid="{00000000-0005-0000-0000-0000A9170000}"/>
    <cellStyle name="Акцент4 3 2 2" xfId="7085" xr:uid="{00000000-0005-0000-0000-0000AA170000}"/>
    <cellStyle name="Акцент4 3 3" xfId="5334" xr:uid="{00000000-0005-0000-0000-0000AB170000}"/>
    <cellStyle name="Акцент5 2" xfId="1402" xr:uid="{00000000-0005-0000-0000-0000AC170000}"/>
    <cellStyle name="Акцент5 2 2" xfId="3370" xr:uid="{00000000-0005-0000-0000-0000AD170000}"/>
    <cellStyle name="Акцент5 2 2 2" xfId="7086" xr:uid="{00000000-0005-0000-0000-0000AE170000}"/>
    <cellStyle name="Акцент5 2 3" xfId="5335" xr:uid="{00000000-0005-0000-0000-0000AF170000}"/>
    <cellStyle name="Акцент5 3" xfId="1403" xr:uid="{00000000-0005-0000-0000-0000B0170000}"/>
    <cellStyle name="Акцент5 3 2" xfId="3371" xr:uid="{00000000-0005-0000-0000-0000B1170000}"/>
    <cellStyle name="Акцент5 3 2 2" xfId="7087" xr:uid="{00000000-0005-0000-0000-0000B2170000}"/>
    <cellStyle name="Акцент5 3 3" xfId="5336" xr:uid="{00000000-0005-0000-0000-0000B3170000}"/>
    <cellStyle name="Акцент6 2" xfId="1404" xr:uid="{00000000-0005-0000-0000-0000B4170000}"/>
    <cellStyle name="Акцент6 2 2" xfId="3372" xr:uid="{00000000-0005-0000-0000-0000B5170000}"/>
    <cellStyle name="Акцент6 2 2 2" xfId="7088" xr:uid="{00000000-0005-0000-0000-0000B6170000}"/>
    <cellStyle name="Акцент6 2 3" xfId="5337" xr:uid="{00000000-0005-0000-0000-0000B7170000}"/>
    <cellStyle name="Акцент6 3" xfId="1405" xr:uid="{00000000-0005-0000-0000-0000B8170000}"/>
    <cellStyle name="Акцент6 3 2" xfId="3373" xr:uid="{00000000-0005-0000-0000-0000B9170000}"/>
    <cellStyle name="Акцент6 3 2 2" xfId="7089" xr:uid="{00000000-0005-0000-0000-0000BA170000}"/>
    <cellStyle name="Акцент6 3 3" xfId="5338" xr:uid="{00000000-0005-0000-0000-0000BB170000}"/>
    <cellStyle name="Беззащитный" xfId="1406" xr:uid="{00000000-0005-0000-0000-0000BC170000}"/>
    <cellStyle name="Беззащитный 2" xfId="3374" xr:uid="{00000000-0005-0000-0000-0000BD170000}"/>
    <cellStyle name="Ввод  2" xfId="1407" xr:uid="{00000000-0005-0000-0000-0000BE170000}"/>
    <cellStyle name="Ввод  2 2" xfId="1408" xr:uid="{00000000-0005-0000-0000-0000BF170000}"/>
    <cellStyle name="Ввод  2 2 2" xfId="5341" xr:uid="{00000000-0005-0000-0000-0000C0170000}"/>
    <cellStyle name="Ввод  2 3" xfId="3375" xr:uid="{00000000-0005-0000-0000-0000C1170000}"/>
    <cellStyle name="Ввод  2 3 2" xfId="7091" xr:uid="{00000000-0005-0000-0000-0000C2170000}"/>
    <cellStyle name="Ввод  2 4" xfId="5340" xr:uid="{00000000-0005-0000-0000-0000C3170000}"/>
    <cellStyle name="Ввод  3" xfId="1409" xr:uid="{00000000-0005-0000-0000-0000C4170000}"/>
    <cellStyle name="Ввод  3 2" xfId="1410" xr:uid="{00000000-0005-0000-0000-0000C5170000}"/>
    <cellStyle name="Ввод  3 2 2" xfId="5343" xr:uid="{00000000-0005-0000-0000-0000C6170000}"/>
    <cellStyle name="Ввод  3 3" xfId="5342" xr:uid="{00000000-0005-0000-0000-0000C7170000}"/>
    <cellStyle name="Верт. заголовок" xfId="3376" xr:uid="{00000000-0005-0000-0000-0000C8170000}"/>
    <cellStyle name="Вес_продукта" xfId="3377" xr:uid="{00000000-0005-0000-0000-0000C9170000}"/>
    <cellStyle name="Вывод 2" xfId="1411" xr:uid="{00000000-0005-0000-0000-0000CA170000}"/>
    <cellStyle name="Вывод 2 2" xfId="3378" xr:uid="{00000000-0005-0000-0000-0000CB170000}"/>
    <cellStyle name="Вывод 2 2 2" xfId="7094" xr:uid="{00000000-0005-0000-0000-0000CC170000}"/>
    <cellStyle name="Вывод 2 3" xfId="5344" xr:uid="{00000000-0005-0000-0000-0000CD170000}"/>
    <cellStyle name="Вывод 3" xfId="1412" xr:uid="{00000000-0005-0000-0000-0000CE170000}"/>
    <cellStyle name="Вывод 3 2" xfId="3379" xr:uid="{00000000-0005-0000-0000-0000CF170000}"/>
    <cellStyle name="Вывод 3 2 2" xfId="7095" xr:uid="{00000000-0005-0000-0000-0000D0170000}"/>
    <cellStyle name="Вывод 3 3" xfId="5345" xr:uid="{00000000-0005-0000-0000-0000D1170000}"/>
    <cellStyle name="Вычисление 2" xfId="1413" xr:uid="{00000000-0005-0000-0000-0000D2170000}"/>
    <cellStyle name="Вычисление 2 2" xfId="3380" xr:uid="{00000000-0005-0000-0000-0000D3170000}"/>
    <cellStyle name="Вычисление 2 2 2" xfId="7096" xr:uid="{00000000-0005-0000-0000-0000D4170000}"/>
    <cellStyle name="Вычисление 2 3" xfId="5346" xr:uid="{00000000-0005-0000-0000-0000D5170000}"/>
    <cellStyle name="Вычисление 3" xfId="1414" xr:uid="{00000000-0005-0000-0000-0000D6170000}"/>
    <cellStyle name="Вычисление 3 2" xfId="3381" xr:uid="{00000000-0005-0000-0000-0000D7170000}"/>
    <cellStyle name="Вычисление 3 2 2" xfId="7097" xr:uid="{00000000-0005-0000-0000-0000D8170000}"/>
    <cellStyle name="Вычисление 3 3" xfId="5347" xr:uid="{00000000-0005-0000-0000-0000D9170000}"/>
    <cellStyle name="Гиперссылка 2" xfId="1415" xr:uid="{00000000-0005-0000-0000-0000DA170000}"/>
    <cellStyle name="Гиперссылка 2 2" xfId="1416" xr:uid="{00000000-0005-0000-0000-0000DB170000}"/>
    <cellStyle name="Гиперссылка 2 2 2" xfId="1417" xr:uid="{00000000-0005-0000-0000-0000DC170000}"/>
    <cellStyle name="Гиперссылка 2 2 2 2" xfId="5350" xr:uid="{00000000-0005-0000-0000-0000DD170000}"/>
    <cellStyle name="Гиперссылка 2 2 3" xfId="3382" xr:uid="{00000000-0005-0000-0000-0000DE170000}"/>
    <cellStyle name="Гиперссылка 2 2 3 2" xfId="7098" xr:uid="{00000000-0005-0000-0000-0000DF170000}"/>
    <cellStyle name="Гиперссылка 2 2 4" xfId="5349" xr:uid="{00000000-0005-0000-0000-0000E0170000}"/>
    <cellStyle name="Гиперссылка 2 3" xfId="3383" xr:uid="{00000000-0005-0000-0000-0000E1170000}"/>
    <cellStyle name="Гиперссылка 2 3 2" xfId="7099" xr:uid="{00000000-0005-0000-0000-0000E2170000}"/>
    <cellStyle name="Гиперссылка 2 4" xfId="5348" xr:uid="{00000000-0005-0000-0000-0000E3170000}"/>
    <cellStyle name="Гиперссылка 2_4П" xfId="3384" xr:uid="{00000000-0005-0000-0000-0000E4170000}"/>
    <cellStyle name="Гиперссылка 3" xfId="1418" xr:uid="{00000000-0005-0000-0000-0000E5170000}"/>
    <cellStyle name="Гиперссылка 3 2" xfId="1419" xr:uid="{00000000-0005-0000-0000-0000E6170000}"/>
    <cellStyle name="Гиперссылка 3 2 2" xfId="3385" xr:uid="{00000000-0005-0000-0000-0000E7170000}"/>
    <cellStyle name="Гиперссылка 3 2 2 2" xfId="7100" xr:uid="{00000000-0005-0000-0000-0000E8170000}"/>
    <cellStyle name="Гиперссылка 3 2 3" xfId="5352" xr:uid="{00000000-0005-0000-0000-0000E9170000}"/>
    <cellStyle name="Гиперссылка 3 3" xfId="5351" xr:uid="{00000000-0005-0000-0000-0000EA170000}"/>
    <cellStyle name="Гиперссылка 4" xfId="1420" xr:uid="{00000000-0005-0000-0000-0000EB170000}"/>
    <cellStyle name="Гиперссылка 4 2" xfId="3386" xr:uid="{00000000-0005-0000-0000-0000EC170000}"/>
    <cellStyle name="Гиперссылка 4 2 2" xfId="7101" xr:uid="{00000000-0005-0000-0000-0000ED170000}"/>
    <cellStyle name="Гиперссылка 4 3" xfId="3387" xr:uid="{00000000-0005-0000-0000-0000EE170000}"/>
    <cellStyle name="Гиперссылка 4 3 2" xfId="7102" xr:uid="{00000000-0005-0000-0000-0000EF170000}"/>
    <cellStyle name="Гиперссылка 4 4" xfId="5353" xr:uid="{00000000-0005-0000-0000-0000F0170000}"/>
    <cellStyle name="Гиперссылка 5" xfId="3952" xr:uid="{00000000-0005-0000-0000-0000F1170000}"/>
    <cellStyle name="Гиперссылка 6" xfId="5696" xr:uid="{00000000-0005-0000-0000-0000F2170000}"/>
    <cellStyle name="Группа" xfId="1421" xr:uid="{00000000-0005-0000-0000-0000F3170000}"/>
    <cellStyle name="Группа 0" xfId="3388" xr:uid="{00000000-0005-0000-0000-0000F4170000}"/>
    <cellStyle name="Группа 1" xfId="3389" xr:uid="{00000000-0005-0000-0000-0000F5170000}"/>
    <cellStyle name="Группа 2" xfId="3390" xr:uid="{00000000-0005-0000-0000-0000F6170000}"/>
    <cellStyle name="Группа 2 2" xfId="7105" xr:uid="{00000000-0005-0000-0000-0000F7170000}"/>
    <cellStyle name="Группа 3" xfId="3391" xr:uid="{00000000-0005-0000-0000-0000F8170000}"/>
    <cellStyle name="Группа 4" xfId="3392" xr:uid="{00000000-0005-0000-0000-0000F9170000}"/>
    <cellStyle name="Группа 5" xfId="3393" xr:uid="{00000000-0005-0000-0000-0000FA170000}"/>
    <cellStyle name="Группа 5 2" xfId="7108" xr:uid="{00000000-0005-0000-0000-0000FB170000}"/>
    <cellStyle name="Группа 6" xfId="5354" xr:uid="{00000000-0005-0000-0000-0000FC170000}"/>
    <cellStyle name="Группа_Бюллетень декабрь 2003 2" xfId="3394" xr:uid="{00000000-0005-0000-0000-0000FD170000}"/>
    <cellStyle name="Дата" xfId="1422" xr:uid="{00000000-0005-0000-0000-0000FE170000}"/>
    <cellStyle name="Дата 2" xfId="3395" xr:uid="{00000000-0005-0000-0000-0000FF170000}"/>
    <cellStyle name="Денежный 2" xfId="1423" xr:uid="{00000000-0005-0000-0000-000000180000}"/>
    <cellStyle name="Денежный 2 2" xfId="1424" xr:uid="{00000000-0005-0000-0000-000001180000}"/>
    <cellStyle name="Денежный 3" xfId="1425" xr:uid="{00000000-0005-0000-0000-000002180000}"/>
    <cellStyle name="Длятекста" xfId="1426" xr:uid="{00000000-0005-0000-0000-000003180000}"/>
    <cellStyle name="Длятекста 2" xfId="3396" xr:uid="{00000000-0005-0000-0000-000004180000}"/>
    <cellStyle name="Длятекста 2 2" xfId="7111" xr:uid="{00000000-0005-0000-0000-000005180000}"/>
    <cellStyle name="Длятекста 3" xfId="5359" xr:uid="{00000000-0005-0000-0000-000006180000}"/>
    <cellStyle name="Заголовок" xfId="3397" xr:uid="{00000000-0005-0000-0000-000007180000}"/>
    <cellStyle name="Заголовок 1 2" xfId="1427" xr:uid="{00000000-0005-0000-0000-000008180000}"/>
    <cellStyle name="Заголовок 1 2 2" xfId="3398" xr:uid="{00000000-0005-0000-0000-000009180000}"/>
    <cellStyle name="Заголовок 1 2 2 2" xfId="7113" xr:uid="{00000000-0005-0000-0000-00000A180000}"/>
    <cellStyle name="Заголовок 1 2 3" xfId="5360" xr:uid="{00000000-0005-0000-0000-00000B180000}"/>
    <cellStyle name="Заголовок 1 3" xfId="1428" xr:uid="{00000000-0005-0000-0000-00000C180000}"/>
    <cellStyle name="Заголовок 1 3 2" xfId="3399" xr:uid="{00000000-0005-0000-0000-00000D180000}"/>
    <cellStyle name="Заголовок 1 3 2 2" xfId="7114" xr:uid="{00000000-0005-0000-0000-00000E180000}"/>
    <cellStyle name="Заголовок 1 3 3" xfId="5361" xr:uid="{00000000-0005-0000-0000-00000F180000}"/>
    <cellStyle name="Заголовок 2 2" xfId="1429" xr:uid="{00000000-0005-0000-0000-000010180000}"/>
    <cellStyle name="Заголовок 2 2 2" xfId="3400" xr:uid="{00000000-0005-0000-0000-000011180000}"/>
    <cellStyle name="Заголовок 2 2 2 2" xfId="7115" xr:uid="{00000000-0005-0000-0000-000012180000}"/>
    <cellStyle name="Заголовок 2 2 3" xfId="5362" xr:uid="{00000000-0005-0000-0000-000013180000}"/>
    <cellStyle name="Заголовок 2 3" xfId="1430" xr:uid="{00000000-0005-0000-0000-000014180000}"/>
    <cellStyle name="Заголовок 2 3 2" xfId="3401" xr:uid="{00000000-0005-0000-0000-000015180000}"/>
    <cellStyle name="Заголовок 2 3 2 2" xfId="7116" xr:uid="{00000000-0005-0000-0000-000016180000}"/>
    <cellStyle name="Заголовок 2 3 3" xfId="5363" xr:uid="{00000000-0005-0000-0000-000017180000}"/>
    <cellStyle name="Заголовок 3 2" xfId="1431" xr:uid="{00000000-0005-0000-0000-000018180000}"/>
    <cellStyle name="Заголовок 3 2 2" xfId="3402" xr:uid="{00000000-0005-0000-0000-000019180000}"/>
    <cellStyle name="Заголовок 3 2 2 2" xfId="7117" xr:uid="{00000000-0005-0000-0000-00001A180000}"/>
    <cellStyle name="Заголовок 3 2 3" xfId="5364" xr:uid="{00000000-0005-0000-0000-00001B180000}"/>
    <cellStyle name="Заголовок 3 3" xfId="1432" xr:uid="{00000000-0005-0000-0000-00001C180000}"/>
    <cellStyle name="Заголовок 3 3 2" xfId="3403" xr:uid="{00000000-0005-0000-0000-00001D180000}"/>
    <cellStyle name="Заголовок 3 3 2 2" xfId="7118" xr:uid="{00000000-0005-0000-0000-00001E180000}"/>
    <cellStyle name="Заголовок 3 3 3" xfId="5365" xr:uid="{00000000-0005-0000-0000-00001F180000}"/>
    <cellStyle name="Заголовок 4 2" xfId="1433" xr:uid="{00000000-0005-0000-0000-000020180000}"/>
    <cellStyle name="Заголовок 4 2 2" xfId="3404" xr:uid="{00000000-0005-0000-0000-000021180000}"/>
    <cellStyle name="Заголовок 4 2 2 2" xfId="7119" xr:uid="{00000000-0005-0000-0000-000022180000}"/>
    <cellStyle name="Заголовок 4 2 3" xfId="5366" xr:uid="{00000000-0005-0000-0000-000023180000}"/>
    <cellStyle name="Заголовок 4 3" xfId="1434" xr:uid="{00000000-0005-0000-0000-000024180000}"/>
    <cellStyle name="Заголовок 4 3 2" xfId="3405" xr:uid="{00000000-0005-0000-0000-000025180000}"/>
    <cellStyle name="Заголовок 4 3 2 2" xfId="7120" xr:uid="{00000000-0005-0000-0000-000026180000}"/>
    <cellStyle name="Заголовок 4 3 3" xfId="5367" xr:uid="{00000000-0005-0000-0000-000027180000}"/>
    <cellStyle name="Заголовок 5" xfId="7112" xr:uid="{00000000-0005-0000-0000-000028180000}"/>
    <cellStyle name="Защитный" xfId="1435" xr:uid="{00000000-0005-0000-0000-000029180000}"/>
    <cellStyle name="Защитный 2" xfId="3406" xr:uid="{00000000-0005-0000-0000-00002A180000}"/>
    <cellStyle name="Защитный 3" xfId="3407" xr:uid="{00000000-0005-0000-0000-00002B180000}"/>
    <cellStyle name="Звезды" xfId="1436" xr:uid="{00000000-0005-0000-0000-00002C180000}"/>
    <cellStyle name="Звезды 2" xfId="3408" xr:uid="{00000000-0005-0000-0000-00002D180000}"/>
    <cellStyle name="Звезды 2 2" xfId="7123" xr:uid="{00000000-0005-0000-0000-00002E180000}"/>
    <cellStyle name="Звезды 3" xfId="5369" xr:uid="{00000000-0005-0000-0000-00002F180000}"/>
    <cellStyle name="Итог 2" xfId="1437" xr:uid="{00000000-0005-0000-0000-000030180000}"/>
    <cellStyle name="Итог 2 2" xfId="3409" xr:uid="{00000000-0005-0000-0000-000031180000}"/>
    <cellStyle name="Итог 2 2 2" xfId="7124" xr:uid="{00000000-0005-0000-0000-000032180000}"/>
    <cellStyle name="Итог 2 3" xfId="5370" xr:uid="{00000000-0005-0000-0000-000033180000}"/>
    <cellStyle name="Итог 3" xfId="1438" xr:uid="{00000000-0005-0000-0000-000034180000}"/>
    <cellStyle name="Итог 3 2" xfId="3410" xr:uid="{00000000-0005-0000-0000-000035180000}"/>
    <cellStyle name="Итог 3 2 2" xfId="7125" xr:uid="{00000000-0005-0000-0000-000036180000}"/>
    <cellStyle name="Итог 3 3" xfId="5371" xr:uid="{00000000-0005-0000-0000-000037180000}"/>
    <cellStyle name="Итого" xfId="3411" xr:uid="{00000000-0005-0000-0000-000038180000}"/>
    <cellStyle name="КАНДАГАЧ тел3-33-96" xfId="1439" xr:uid="{00000000-0005-0000-0000-000039180000}"/>
    <cellStyle name="КАНДАГАЧ тел3-33-96 2" xfId="1440" xr:uid="{00000000-0005-0000-0000-00003A180000}"/>
    <cellStyle name="КАНДАГАЧ тел3-33-96 2 2" xfId="1441" xr:uid="{00000000-0005-0000-0000-00003B180000}"/>
    <cellStyle name="КАНДАГАЧ тел3-33-96 2 2 2" xfId="3412" xr:uid="{00000000-0005-0000-0000-00003C180000}"/>
    <cellStyle name="КАНДАГАЧ тел3-33-96 2 2 2 2" xfId="7127" xr:uid="{00000000-0005-0000-0000-00003D180000}"/>
    <cellStyle name="КАНДАГАЧ тел3-33-96 2 2 3" xfId="3413" xr:uid="{00000000-0005-0000-0000-00003E180000}"/>
    <cellStyle name="КАНДАГАЧ тел3-33-96 2 2 3 2" xfId="7128" xr:uid="{00000000-0005-0000-0000-00003F180000}"/>
    <cellStyle name="КАНДАГАЧ тел3-33-96 2 2 4" xfId="5374" xr:uid="{00000000-0005-0000-0000-000040180000}"/>
    <cellStyle name="КАНДАГАЧ тел3-33-96 2 3" xfId="3414" xr:uid="{00000000-0005-0000-0000-000041180000}"/>
    <cellStyle name="КАНДАГАЧ тел3-33-96 2 3 2" xfId="7129" xr:uid="{00000000-0005-0000-0000-000042180000}"/>
    <cellStyle name="КАНДАГАЧ тел3-33-96 2 4" xfId="5373" xr:uid="{00000000-0005-0000-0000-000043180000}"/>
    <cellStyle name="КАНДАГАЧ тел3-33-96 3" xfId="1442" xr:uid="{00000000-0005-0000-0000-000044180000}"/>
    <cellStyle name="КАНДАГАЧ тел3-33-96 3 2" xfId="3415" xr:uid="{00000000-0005-0000-0000-000045180000}"/>
    <cellStyle name="КАНДАГАЧ тел3-33-96 3 2 2" xfId="7130" xr:uid="{00000000-0005-0000-0000-000046180000}"/>
    <cellStyle name="КАНДАГАЧ тел3-33-96 3 3" xfId="5375" xr:uid="{00000000-0005-0000-0000-000047180000}"/>
    <cellStyle name="КАНДАГАЧ тел3-33-96 4" xfId="3416" xr:uid="{00000000-0005-0000-0000-000048180000}"/>
    <cellStyle name="КАНДАГАЧ тел3-33-96 4 2" xfId="7131" xr:uid="{00000000-0005-0000-0000-000049180000}"/>
    <cellStyle name="КАНДАГАЧ тел3-33-96 5" xfId="5372" xr:uid="{00000000-0005-0000-0000-00004A180000}"/>
    <cellStyle name="Контрольная ячейка 2" xfId="1443" xr:uid="{00000000-0005-0000-0000-00004B180000}"/>
    <cellStyle name="Контрольная ячейка 2 2" xfId="3417" xr:uid="{00000000-0005-0000-0000-00004C180000}"/>
    <cellStyle name="Контрольная ячейка 2 2 2" xfId="7132" xr:uid="{00000000-0005-0000-0000-00004D180000}"/>
    <cellStyle name="Контрольная ячейка 2 3" xfId="5376" xr:uid="{00000000-0005-0000-0000-00004E180000}"/>
    <cellStyle name="Контрольная ячейка 3" xfId="1444" xr:uid="{00000000-0005-0000-0000-00004F180000}"/>
    <cellStyle name="Контрольная ячейка 3 2" xfId="3418" xr:uid="{00000000-0005-0000-0000-000050180000}"/>
    <cellStyle name="Контрольная ячейка 3 2 2" xfId="7133" xr:uid="{00000000-0005-0000-0000-000051180000}"/>
    <cellStyle name="Контрольная ячейка 3 3" xfId="5377" xr:uid="{00000000-0005-0000-0000-000052180000}"/>
    <cellStyle name="Название 2" xfId="1445" xr:uid="{00000000-0005-0000-0000-000053180000}"/>
    <cellStyle name="Название 2 2" xfId="3419" xr:uid="{00000000-0005-0000-0000-000054180000}"/>
    <cellStyle name="Название 2 2 2" xfId="7134" xr:uid="{00000000-0005-0000-0000-000055180000}"/>
    <cellStyle name="Название 2 3" xfId="5378" xr:uid="{00000000-0005-0000-0000-000056180000}"/>
    <cellStyle name="Название 3" xfId="1446" xr:uid="{00000000-0005-0000-0000-000057180000}"/>
    <cellStyle name="Название 3 2" xfId="3420" xr:uid="{00000000-0005-0000-0000-000058180000}"/>
    <cellStyle name="Название 3 2 2" xfId="7135" xr:uid="{00000000-0005-0000-0000-000059180000}"/>
    <cellStyle name="Название 3 3" xfId="5379" xr:uid="{00000000-0005-0000-0000-00005A180000}"/>
    <cellStyle name="Название 4" xfId="3421" xr:uid="{00000000-0005-0000-0000-00005B180000}"/>
    <cellStyle name="Название 4 2" xfId="7136" xr:uid="{00000000-0005-0000-0000-00005C180000}"/>
    <cellStyle name="Невидимый" xfId="3422" xr:uid="{00000000-0005-0000-0000-00005D180000}"/>
    <cellStyle name="Нейтральный 2" xfId="1447" xr:uid="{00000000-0005-0000-0000-00005E180000}"/>
    <cellStyle name="Нейтральный 2 2" xfId="3423" xr:uid="{00000000-0005-0000-0000-00005F180000}"/>
    <cellStyle name="Нейтральный 2 2 2" xfId="7138" xr:uid="{00000000-0005-0000-0000-000060180000}"/>
    <cellStyle name="Нейтральный 2 3" xfId="5380" xr:uid="{00000000-0005-0000-0000-000061180000}"/>
    <cellStyle name="Нейтральный 3" xfId="1448" xr:uid="{00000000-0005-0000-0000-000062180000}"/>
    <cellStyle name="Нейтральный 3 2" xfId="3424" xr:uid="{00000000-0005-0000-0000-000063180000}"/>
    <cellStyle name="Нейтральный 3 2 2" xfId="7139" xr:uid="{00000000-0005-0000-0000-000064180000}"/>
    <cellStyle name="Нейтральный 3 3" xfId="5381" xr:uid="{00000000-0005-0000-0000-000065180000}"/>
    <cellStyle name="Низ1" xfId="3425" xr:uid="{00000000-0005-0000-0000-000066180000}"/>
    <cellStyle name="Низ2" xfId="3426" xr:uid="{00000000-0005-0000-0000-000067180000}"/>
    <cellStyle name="Обычный" xfId="0" builtinId="0"/>
    <cellStyle name="Обычный 10" xfId="1449" xr:uid="{00000000-0005-0000-0000-000069180000}"/>
    <cellStyle name="Обычный 10 2" xfId="1450" xr:uid="{00000000-0005-0000-0000-00006A180000}"/>
    <cellStyle name="Обычный 10 2 2" xfId="1451" xr:uid="{00000000-0005-0000-0000-00006B180000}"/>
    <cellStyle name="Обычный 10 2 2 2" xfId="3427" xr:uid="{00000000-0005-0000-0000-00006C180000}"/>
    <cellStyle name="Обычный 10 2 2 2 2" xfId="7142" xr:uid="{00000000-0005-0000-0000-00006D180000}"/>
    <cellStyle name="Обычный 10 2 2 3" xfId="5384" xr:uid="{00000000-0005-0000-0000-00006E180000}"/>
    <cellStyle name="Обычный 10 2 3" xfId="5383" xr:uid="{00000000-0005-0000-0000-00006F180000}"/>
    <cellStyle name="Обычный 10 3" xfId="1452" xr:uid="{00000000-0005-0000-0000-000070180000}"/>
    <cellStyle name="Обычный 10 3 2" xfId="3428" xr:uid="{00000000-0005-0000-0000-000071180000}"/>
    <cellStyle name="Обычный 10 3 2 2" xfId="7143" xr:uid="{00000000-0005-0000-0000-000072180000}"/>
    <cellStyle name="Обычный 10 3 3" xfId="5385" xr:uid="{00000000-0005-0000-0000-000073180000}"/>
    <cellStyle name="Обычный 10 4" xfId="1453" xr:uid="{00000000-0005-0000-0000-000074180000}"/>
    <cellStyle name="Обычный 10 4 2" xfId="5386" xr:uid="{00000000-0005-0000-0000-000075180000}"/>
    <cellStyle name="Обычный 10 5" xfId="3429" xr:uid="{00000000-0005-0000-0000-000076180000}"/>
    <cellStyle name="Обычный 10 5 2" xfId="7144" xr:uid="{00000000-0005-0000-0000-000077180000}"/>
    <cellStyle name="Обычный 10 6" xfId="5382" xr:uid="{00000000-0005-0000-0000-000078180000}"/>
    <cellStyle name="Обычный 10_4П" xfId="3430" xr:uid="{00000000-0005-0000-0000-000079180000}"/>
    <cellStyle name="Обычный 100" xfId="7759" xr:uid="{00000000-0005-0000-0000-00007A180000}"/>
    <cellStyle name="Обычный 101" xfId="7760" xr:uid="{00000000-0005-0000-0000-00007B180000}"/>
    <cellStyle name="Обычный 102" xfId="7761" xr:uid="{00000000-0005-0000-0000-00007C180000}"/>
    <cellStyle name="Обычный 103" xfId="7766" xr:uid="{00000000-0005-0000-0000-00007D180000}"/>
    <cellStyle name="Обычный 104" xfId="7767" xr:uid="{00000000-0005-0000-0000-00007E180000}"/>
    <cellStyle name="Обычный 105" xfId="7764" xr:uid="{00000000-0005-0000-0000-00007F180000}"/>
    <cellStyle name="Обычный 106" xfId="7771" xr:uid="{00000000-0005-0000-0000-000080180000}"/>
    <cellStyle name="Обычный 107" xfId="7768" xr:uid="{00000000-0005-0000-0000-000081180000}"/>
    <cellStyle name="Обычный 108" xfId="7773" xr:uid="{00000000-0005-0000-0000-000082180000}"/>
    <cellStyle name="Обычный 109" xfId="7779" xr:uid="{00000000-0005-0000-0000-000083180000}"/>
    <cellStyle name="Обычный 11" xfId="1454" xr:uid="{00000000-0005-0000-0000-000084180000}"/>
    <cellStyle name="Обычный 11 2" xfId="1455" xr:uid="{00000000-0005-0000-0000-000085180000}"/>
    <cellStyle name="Обычный 11 2 2" xfId="1456" xr:uid="{00000000-0005-0000-0000-000086180000}"/>
    <cellStyle name="Обычный 11 2 2 2" xfId="5389" xr:uid="{00000000-0005-0000-0000-000087180000}"/>
    <cellStyle name="Обычный 11 2 3" xfId="5388" xr:uid="{00000000-0005-0000-0000-000088180000}"/>
    <cellStyle name="Обычный 11 3" xfId="3431" xr:uid="{00000000-0005-0000-0000-000089180000}"/>
    <cellStyle name="Обычный 11 3 2" xfId="7145" xr:uid="{00000000-0005-0000-0000-00008A180000}"/>
    <cellStyle name="Обычный 11 4" xfId="5387" xr:uid="{00000000-0005-0000-0000-00008B180000}"/>
    <cellStyle name="Обычный 11_1. ЖГРЭС_коррек ПР 2011-2015" xfId="1457" xr:uid="{00000000-0005-0000-0000-00008C180000}"/>
    <cellStyle name="Обычный 110" xfId="7777" xr:uid="{00000000-0005-0000-0000-00008D180000}"/>
    <cellStyle name="Обычный 111" xfId="7774" xr:uid="{00000000-0005-0000-0000-00008E180000}"/>
    <cellStyle name="Обычный 115" xfId="3432" xr:uid="{00000000-0005-0000-0000-00008F180000}"/>
    <cellStyle name="Обычный 115 2" xfId="3433" xr:uid="{00000000-0005-0000-0000-000090180000}"/>
    <cellStyle name="Обычный 115 2 2" xfId="7147" xr:uid="{00000000-0005-0000-0000-000091180000}"/>
    <cellStyle name="Обычный 115 3" xfId="3434" xr:uid="{00000000-0005-0000-0000-000092180000}"/>
    <cellStyle name="Обычный 115 3 2" xfId="7148" xr:uid="{00000000-0005-0000-0000-000093180000}"/>
    <cellStyle name="Обычный 115 4" xfId="7146" xr:uid="{00000000-0005-0000-0000-000094180000}"/>
    <cellStyle name="Обычный 116" xfId="3435" xr:uid="{00000000-0005-0000-0000-000095180000}"/>
    <cellStyle name="Обычный 116 2" xfId="7149" xr:uid="{00000000-0005-0000-0000-000096180000}"/>
    <cellStyle name="Обычный 12" xfId="1458" xr:uid="{00000000-0005-0000-0000-000097180000}"/>
    <cellStyle name="Обычный 12 2" xfId="1459" xr:uid="{00000000-0005-0000-0000-000098180000}"/>
    <cellStyle name="Обычный 12 2 2" xfId="3436" xr:uid="{00000000-0005-0000-0000-000099180000}"/>
    <cellStyle name="Обычный 12 2 2 2" xfId="7150" xr:uid="{00000000-0005-0000-0000-00009A180000}"/>
    <cellStyle name="Обычный 12 2 3" xfId="5391" xr:uid="{00000000-0005-0000-0000-00009B180000}"/>
    <cellStyle name="Обычный 12 3" xfId="5390" xr:uid="{00000000-0005-0000-0000-00009C180000}"/>
    <cellStyle name="Обычный 12_4П" xfId="3437" xr:uid="{00000000-0005-0000-0000-00009D180000}"/>
    <cellStyle name="Обычный 13" xfId="1460" xr:uid="{00000000-0005-0000-0000-00009E180000}"/>
    <cellStyle name="Обычный 13 2" xfId="1461" xr:uid="{00000000-0005-0000-0000-00009F180000}"/>
    <cellStyle name="Обычный 13 2 2" xfId="3438" xr:uid="{00000000-0005-0000-0000-0000A0180000}"/>
    <cellStyle name="Обычный 13 2 2 2" xfId="7151" xr:uid="{00000000-0005-0000-0000-0000A1180000}"/>
    <cellStyle name="Обычный 13 2 3" xfId="3439" xr:uid="{00000000-0005-0000-0000-0000A2180000}"/>
    <cellStyle name="Обычный 13 2 3 2" xfId="7152" xr:uid="{00000000-0005-0000-0000-0000A3180000}"/>
    <cellStyle name="Обычный 13 2 4" xfId="5393" xr:uid="{00000000-0005-0000-0000-0000A4180000}"/>
    <cellStyle name="Обычный 13 3" xfId="5392" xr:uid="{00000000-0005-0000-0000-0000A5180000}"/>
    <cellStyle name="Обычный 14" xfId="1462" xr:uid="{00000000-0005-0000-0000-0000A6180000}"/>
    <cellStyle name="Обычный 14 2" xfId="1463" xr:uid="{00000000-0005-0000-0000-0000A7180000}"/>
    <cellStyle name="Обычный 14 2 2" xfId="3440" xr:uid="{00000000-0005-0000-0000-0000A8180000}"/>
    <cellStyle name="Обычный 14 2 2 2" xfId="7153" xr:uid="{00000000-0005-0000-0000-0000A9180000}"/>
    <cellStyle name="Обычный 14 2 3" xfId="5395" xr:uid="{00000000-0005-0000-0000-0000AA180000}"/>
    <cellStyle name="Обычный 14 3" xfId="3441" xr:uid="{00000000-0005-0000-0000-0000AB180000}"/>
    <cellStyle name="Обычный 14 3 2" xfId="7154" xr:uid="{00000000-0005-0000-0000-0000AC180000}"/>
    <cellStyle name="Обычный 14 4" xfId="5394" xr:uid="{00000000-0005-0000-0000-0000AD180000}"/>
    <cellStyle name="Обычный 15" xfId="1464" xr:uid="{00000000-0005-0000-0000-0000AE180000}"/>
    <cellStyle name="Обычный 15 2" xfId="1465" xr:uid="{00000000-0005-0000-0000-0000AF180000}"/>
    <cellStyle name="Обычный 15 2 2" xfId="3442" xr:uid="{00000000-0005-0000-0000-0000B0180000}"/>
    <cellStyle name="Обычный 15 2 2 2" xfId="7155" xr:uid="{00000000-0005-0000-0000-0000B1180000}"/>
    <cellStyle name="Обычный 15 2 3" xfId="5397" xr:uid="{00000000-0005-0000-0000-0000B2180000}"/>
    <cellStyle name="Обычный 15 3" xfId="3443" xr:uid="{00000000-0005-0000-0000-0000B3180000}"/>
    <cellStyle name="Обычный 15 3 2" xfId="7156" xr:uid="{00000000-0005-0000-0000-0000B4180000}"/>
    <cellStyle name="Обычный 15 4" xfId="5396" xr:uid="{00000000-0005-0000-0000-0000B5180000}"/>
    <cellStyle name="Обычный 16" xfId="1466" xr:uid="{00000000-0005-0000-0000-0000B6180000}"/>
    <cellStyle name="Обычный 16 2" xfId="1467" xr:uid="{00000000-0005-0000-0000-0000B7180000}"/>
    <cellStyle name="Обычный 16 2 2" xfId="3444" xr:uid="{00000000-0005-0000-0000-0000B8180000}"/>
    <cellStyle name="Обычный 16 2 2 2" xfId="7157" xr:uid="{00000000-0005-0000-0000-0000B9180000}"/>
    <cellStyle name="Обычный 16 2 3" xfId="3445" xr:uid="{00000000-0005-0000-0000-0000BA180000}"/>
    <cellStyle name="Обычный 16 2 3 2" xfId="7158" xr:uid="{00000000-0005-0000-0000-0000BB180000}"/>
    <cellStyle name="Обычный 16 2 4" xfId="5399" xr:uid="{00000000-0005-0000-0000-0000BC180000}"/>
    <cellStyle name="Обычный 16 3" xfId="3446" xr:uid="{00000000-0005-0000-0000-0000BD180000}"/>
    <cellStyle name="Обычный 16 3 2" xfId="7159" xr:uid="{00000000-0005-0000-0000-0000BE180000}"/>
    <cellStyle name="Обычный 16 4" xfId="3447" xr:uid="{00000000-0005-0000-0000-0000BF180000}"/>
    <cellStyle name="Обычный 16 4 2" xfId="7160" xr:uid="{00000000-0005-0000-0000-0000C0180000}"/>
    <cellStyle name="Обычный 16 5" xfId="5398" xr:uid="{00000000-0005-0000-0000-0000C1180000}"/>
    <cellStyle name="Обычный 17" xfId="1468" xr:uid="{00000000-0005-0000-0000-0000C2180000}"/>
    <cellStyle name="Обычный 17 2" xfId="1469" xr:uid="{00000000-0005-0000-0000-0000C3180000}"/>
    <cellStyle name="Обычный 17 2 2" xfId="3448" xr:uid="{00000000-0005-0000-0000-0000C4180000}"/>
    <cellStyle name="Обычный 17 2 2 2" xfId="7161" xr:uid="{00000000-0005-0000-0000-0000C5180000}"/>
    <cellStyle name="Обычный 17 2 3" xfId="3449" xr:uid="{00000000-0005-0000-0000-0000C6180000}"/>
    <cellStyle name="Обычный 17 2 3 2" xfId="7162" xr:uid="{00000000-0005-0000-0000-0000C7180000}"/>
    <cellStyle name="Обычный 17 2 4" xfId="5401" xr:uid="{00000000-0005-0000-0000-0000C8180000}"/>
    <cellStyle name="Обычный 17 3" xfId="3450" xr:uid="{00000000-0005-0000-0000-0000C9180000}"/>
    <cellStyle name="Обычный 17 3 2" xfId="7163" xr:uid="{00000000-0005-0000-0000-0000CA180000}"/>
    <cellStyle name="Обычный 17 4" xfId="5400" xr:uid="{00000000-0005-0000-0000-0000CB180000}"/>
    <cellStyle name="Обычный 18" xfId="1470" xr:uid="{00000000-0005-0000-0000-0000CC180000}"/>
    <cellStyle name="Обычный 18 2" xfId="1471" xr:uid="{00000000-0005-0000-0000-0000CD180000}"/>
    <cellStyle name="Обычный 18 2 2" xfId="3451" xr:uid="{00000000-0005-0000-0000-0000CE180000}"/>
    <cellStyle name="Обычный 18 2 2 2" xfId="3452" xr:uid="{00000000-0005-0000-0000-0000CF180000}"/>
    <cellStyle name="Обычный 18 2 2 2 2" xfId="7165" xr:uid="{00000000-0005-0000-0000-0000D0180000}"/>
    <cellStyle name="Обычный 18 2 2 3" xfId="3453" xr:uid="{00000000-0005-0000-0000-0000D1180000}"/>
    <cellStyle name="Обычный 18 2 2 3 2" xfId="7166" xr:uid="{00000000-0005-0000-0000-0000D2180000}"/>
    <cellStyle name="Обычный 18 2 2 4" xfId="7164" xr:uid="{00000000-0005-0000-0000-0000D3180000}"/>
    <cellStyle name="Обычный 18 2 3" xfId="5403" xr:uid="{00000000-0005-0000-0000-0000D4180000}"/>
    <cellStyle name="Обычный 18 3" xfId="5402" xr:uid="{00000000-0005-0000-0000-0000D5180000}"/>
    <cellStyle name="Обычный 18_4П" xfId="3454" xr:uid="{00000000-0005-0000-0000-0000D6180000}"/>
    <cellStyle name="Обычный 19" xfId="1472" xr:uid="{00000000-0005-0000-0000-0000D7180000}"/>
    <cellStyle name="Обычный 19 2" xfId="3455" xr:uid="{00000000-0005-0000-0000-0000D8180000}"/>
    <cellStyle name="Обычный 19 2 2" xfId="3456" xr:uid="{00000000-0005-0000-0000-0000D9180000}"/>
    <cellStyle name="Обычный 19 2 2 2" xfId="7168" xr:uid="{00000000-0005-0000-0000-0000DA180000}"/>
    <cellStyle name="Обычный 19 2 3" xfId="3457" xr:uid="{00000000-0005-0000-0000-0000DB180000}"/>
    <cellStyle name="Обычный 19 2 3 2" xfId="7169" xr:uid="{00000000-0005-0000-0000-0000DC180000}"/>
    <cellStyle name="Обычный 19 2 4" xfId="7167" xr:uid="{00000000-0005-0000-0000-0000DD180000}"/>
    <cellStyle name="Обычный 19 3" xfId="5404" xr:uid="{00000000-0005-0000-0000-0000DE180000}"/>
    <cellStyle name="Обычный 19_4П" xfId="3458" xr:uid="{00000000-0005-0000-0000-0000DF180000}"/>
    <cellStyle name="Обычный 2" xfId="7" xr:uid="{00000000-0005-0000-0000-0000E0180000}"/>
    <cellStyle name="Обычный 2 10" xfId="8" xr:uid="{00000000-0005-0000-0000-0000E1180000}"/>
    <cellStyle name="Обычный 2 10 2" xfId="3459" xr:uid="{00000000-0005-0000-0000-0000E2180000}"/>
    <cellStyle name="Обычный 2 10 2 2" xfId="7170" xr:uid="{00000000-0005-0000-0000-0000E3180000}"/>
    <cellStyle name="Обычный 2 10 3" xfId="1474" xr:uid="{00000000-0005-0000-0000-0000E4180000}"/>
    <cellStyle name="Обычный 2 10 3 2" xfId="5406" xr:uid="{00000000-0005-0000-0000-0000E5180000}"/>
    <cellStyle name="Обычный 2 10 4" xfId="3950" xr:uid="{00000000-0005-0000-0000-0000E6180000}"/>
    <cellStyle name="Обычный 2 11" xfId="1475" xr:uid="{00000000-0005-0000-0000-0000E7180000}"/>
    <cellStyle name="Обычный 2 11 2" xfId="3460" xr:uid="{00000000-0005-0000-0000-0000E8180000}"/>
    <cellStyle name="Обычный 2 11 2 2" xfId="7171" xr:uid="{00000000-0005-0000-0000-0000E9180000}"/>
    <cellStyle name="Обычный 2 11 3" xfId="5407" xr:uid="{00000000-0005-0000-0000-0000EA180000}"/>
    <cellStyle name="Обычный 2 12" xfId="1476" xr:uid="{00000000-0005-0000-0000-0000EB180000}"/>
    <cellStyle name="Обычный 2 12 2" xfId="3461" xr:uid="{00000000-0005-0000-0000-0000EC180000}"/>
    <cellStyle name="Обычный 2 12 2 2" xfId="7172" xr:uid="{00000000-0005-0000-0000-0000ED180000}"/>
    <cellStyle name="Обычный 2 12 3" xfId="5408" xr:uid="{00000000-0005-0000-0000-0000EE180000}"/>
    <cellStyle name="Обычный 2 13" xfId="3462" xr:uid="{00000000-0005-0000-0000-0000EF180000}"/>
    <cellStyle name="Обычный 2 13 2" xfId="7173" xr:uid="{00000000-0005-0000-0000-0000F0180000}"/>
    <cellStyle name="Обычный 2 14" xfId="1477" xr:uid="{00000000-0005-0000-0000-0000F1180000}"/>
    <cellStyle name="Обычный 2 14 2" xfId="5409" xr:uid="{00000000-0005-0000-0000-0000F2180000}"/>
    <cellStyle name="Обычный 2 15" xfId="1478" xr:uid="{00000000-0005-0000-0000-0000F3180000}"/>
    <cellStyle name="Обычный 2 15 2" xfId="5410" xr:uid="{00000000-0005-0000-0000-0000F4180000}"/>
    <cellStyle name="Обычный 2 16" xfId="3463" xr:uid="{00000000-0005-0000-0000-0000F5180000}"/>
    <cellStyle name="Обычный 2 16 2" xfId="7174" xr:uid="{00000000-0005-0000-0000-0000F6180000}"/>
    <cellStyle name="Обычный 2 17" xfId="3464" xr:uid="{00000000-0005-0000-0000-0000F7180000}"/>
    <cellStyle name="Обычный 2 17 2" xfId="7175" xr:uid="{00000000-0005-0000-0000-0000F8180000}"/>
    <cellStyle name="Обычный 2 18" xfId="1473" xr:uid="{00000000-0005-0000-0000-0000F9180000}"/>
    <cellStyle name="Обычный 2 18 2" xfId="5405" xr:uid="{00000000-0005-0000-0000-0000FA180000}"/>
    <cellStyle name="Обычный 2 19" xfId="3949" xr:uid="{00000000-0005-0000-0000-0000FB180000}"/>
    <cellStyle name="Обычный 2 2" xfId="1479" xr:uid="{00000000-0005-0000-0000-0000FC180000}"/>
    <cellStyle name="Обычный 2 2 10" xfId="3465" xr:uid="{00000000-0005-0000-0000-0000FD180000}"/>
    <cellStyle name="Обычный 2 2 10 2" xfId="7176" xr:uid="{00000000-0005-0000-0000-0000FE180000}"/>
    <cellStyle name="Обычный 2 2 11" xfId="3466" xr:uid="{00000000-0005-0000-0000-0000FF180000}"/>
    <cellStyle name="Обычный 2 2 11 2" xfId="7177" xr:uid="{00000000-0005-0000-0000-000000190000}"/>
    <cellStyle name="Обычный 2 2 12" xfId="5411" xr:uid="{00000000-0005-0000-0000-000001190000}"/>
    <cellStyle name="Обычный 2 2 2" xfId="1480" xr:uid="{00000000-0005-0000-0000-000002190000}"/>
    <cellStyle name="Обычный 2 2 2 2" xfId="1481" xr:uid="{00000000-0005-0000-0000-000003190000}"/>
    <cellStyle name="Обычный 2 2 2 2 2" xfId="3467" xr:uid="{00000000-0005-0000-0000-000004190000}"/>
    <cellStyle name="Обычный 2 2 2 2 2 2" xfId="7178" xr:uid="{00000000-0005-0000-0000-000005190000}"/>
    <cellStyle name="Обычный 2 2 2 2 3" xfId="5413" xr:uid="{00000000-0005-0000-0000-000006190000}"/>
    <cellStyle name="Обычный 2 2 2 3" xfId="3468" xr:uid="{00000000-0005-0000-0000-000007190000}"/>
    <cellStyle name="Обычный 2 2 2 3 2" xfId="7179" xr:uid="{00000000-0005-0000-0000-000008190000}"/>
    <cellStyle name="Обычный 2 2 2 4" xfId="5412" xr:uid="{00000000-0005-0000-0000-000009190000}"/>
    <cellStyle name="Обычный 2 2 2_1. ЖГРЭС_коррек ПР 2011-2015" xfId="1482" xr:uid="{00000000-0005-0000-0000-00000A190000}"/>
    <cellStyle name="Обычный 2 2 3" xfId="1483" xr:uid="{00000000-0005-0000-0000-00000B190000}"/>
    <cellStyle name="Обычный 2 2 3 2" xfId="3469" xr:uid="{00000000-0005-0000-0000-00000C190000}"/>
    <cellStyle name="Обычный 2 2 3 2 2" xfId="7180" xr:uid="{00000000-0005-0000-0000-00000D190000}"/>
    <cellStyle name="Обычный 2 2 3 3" xfId="5414" xr:uid="{00000000-0005-0000-0000-00000E190000}"/>
    <cellStyle name="Обычный 2 2 4" xfId="1484" xr:uid="{00000000-0005-0000-0000-00000F190000}"/>
    <cellStyle name="Обычный 2 2 4 2" xfId="1485" xr:uid="{00000000-0005-0000-0000-000010190000}"/>
    <cellStyle name="Обычный 2 2 4 2 2" xfId="5416" xr:uid="{00000000-0005-0000-0000-000011190000}"/>
    <cellStyle name="Обычный 2 2 4 3" xfId="5415" xr:uid="{00000000-0005-0000-0000-000012190000}"/>
    <cellStyle name="Обычный 2 2 5" xfId="1486" xr:uid="{00000000-0005-0000-0000-000013190000}"/>
    <cellStyle name="Обычный 2 2 5 2" xfId="1487" xr:uid="{00000000-0005-0000-0000-000014190000}"/>
    <cellStyle name="Обычный 2 2 5 2 2" xfId="5418" xr:uid="{00000000-0005-0000-0000-000015190000}"/>
    <cellStyle name="Обычный 2 2 5 3" xfId="1488" xr:uid="{00000000-0005-0000-0000-000016190000}"/>
    <cellStyle name="Обычный 2 2 5 3 2" xfId="5419" xr:uid="{00000000-0005-0000-0000-000017190000}"/>
    <cellStyle name="Обычный 2 2 5 4" xfId="5417" xr:uid="{00000000-0005-0000-0000-000018190000}"/>
    <cellStyle name="Обычный 2 2 6" xfId="1489" xr:uid="{00000000-0005-0000-0000-000019190000}"/>
    <cellStyle name="Обычный 2 2 6 2" xfId="5420" xr:uid="{00000000-0005-0000-0000-00001A190000}"/>
    <cellStyle name="Обычный 2 2 7" xfId="1490" xr:uid="{00000000-0005-0000-0000-00001B190000}"/>
    <cellStyle name="Обычный 2 2 7 2" xfId="5421" xr:uid="{00000000-0005-0000-0000-00001C190000}"/>
    <cellStyle name="Обычный 2 2 8" xfId="1491" xr:uid="{00000000-0005-0000-0000-00001D190000}"/>
    <cellStyle name="Обычный 2 2 8 2" xfId="5422" xr:uid="{00000000-0005-0000-0000-00001E190000}"/>
    <cellStyle name="Обычный 2 2 9" xfId="3470" xr:uid="{00000000-0005-0000-0000-00001F190000}"/>
    <cellStyle name="Обычный 2 2 9 2" xfId="7181" xr:uid="{00000000-0005-0000-0000-000020190000}"/>
    <cellStyle name="Обычный 2 2_1. ЖГРЭС_коррек ПР 2011-2015" xfId="1492" xr:uid="{00000000-0005-0000-0000-000021190000}"/>
    <cellStyle name="Обычный 2 20" xfId="7686" xr:uid="{00000000-0005-0000-0000-000022190000}"/>
    <cellStyle name="Обычный 2 21" xfId="7590" xr:uid="{00000000-0005-0000-0000-000023190000}"/>
    <cellStyle name="Обычный 2 22" xfId="7587" xr:uid="{00000000-0005-0000-0000-000024190000}"/>
    <cellStyle name="Обычный 2 23" xfId="7584" xr:uid="{00000000-0005-0000-0000-000025190000}"/>
    <cellStyle name="Обычный 2 24" xfId="7690" xr:uid="{00000000-0005-0000-0000-000026190000}"/>
    <cellStyle name="Обычный 2 25" xfId="7694" xr:uid="{00000000-0005-0000-0000-000027190000}"/>
    <cellStyle name="Обычный 2 26" xfId="7692" xr:uid="{00000000-0005-0000-0000-000028190000}"/>
    <cellStyle name="Обычный 2 27" xfId="7695" xr:uid="{00000000-0005-0000-0000-000029190000}"/>
    <cellStyle name="Обычный 2 28" xfId="7699" xr:uid="{00000000-0005-0000-0000-00002A190000}"/>
    <cellStyle name="Обычный 2 29" xfId="7702" xr:uid="{00000000-0005-0000-0000-00002B190000}"/>
    <cellStyle name="Обычный 2 3" xfId="1493" xr:uid="{00000000-0005-0000-0000-00002C190000}"/>
    <cellStyle name="Обычный 2 3 2" xfId="1494" xr:uid="{00000000-0005-0000-0000-00002D190000}"/>
    <cellStyle name="Обычный 2 3 2 2" xfId="1495" xr:uid="{00000000-0005-0000-0000-00002E190000}"/>
    <cellStyle name="Обычный 2 3 2 2 2" xfId="5425" xr:uid="{00000000-0005-0000-0000-00002F190000}"/>
    <cellStyle name="Обычный 2 3 2 3" xfId="1496" xr:uid="{00000000-0005-0000-0000-000030190000}"/>
    <cellStyle name="Обычный 2 3 2 3 2" xfId="3471" xr:uid="{00000000-0005-0000-0000-000031190000}"/>
    <cellStyle name="Обычный 2 3 2 3 2 2" xfId="7182" xr:uid="{00000000-0005-0000-0000-000032190000}"/>
    <cellStyle name="Обычный 2 3 2 3 3" xfId="3472" xr:uid="{00000000-0005-0000-0000-000033190000}"/>
    <cellStyle name="Обычный 2 3 2 3 3 2" xfId="7183" xr:uid="{00000000-0005-0000-0000-000034190000}"/>
    <cellStyle name="Обычный 2 3 2 3 4" xfId="5426" xr:uid="{00000000-0005-0000-0000-000035190000}"/>
    <cellStyle name="Обычный 2 3 2 4" xfId="3473" xr:uid="{00000000-0005-0000-0000-000036190000}"/>
    <cellStyle name="Обычный 2 3 2 4 2" xfId="7184" xr:uid="{00000000-0005-0000-0000-000037190000}"/>
    <cellStyle name="Обычный 2 3 2 5" xfId="3474" xr:uid="{00000000-0005-0000-0000-000038190000}"/>
    <cellStyle name="Обычный 2 3 2 5 2" xfId="7185" xr:uid="{00000000-0005-0000-0000-000039190000}"/>
    <cellStyle name="Обычный 2 3 2 6" xfId="5424" xr:uid="{00000000-0005-0000-0000-00003A190000}"/>
    <cellStyle name="Обычный 2 3 2_4П" xfId="3475" xr:uid="{00000000-0005-0000-0000-00003B190000}"/>
    <cellStyle name="Обычный 2 3 3" xfId="3476" xr:uid="{00000000-0005-0000-0000-00003C190000}"/>
    <cellStyle name="Обычный 2 3 3 2" xfId="7186" xr:uid="{00000000-0005-0000-0000-00003D190000}"/>
    <cellStyle name="Обычный 2 3 4" xfId="5423" xr:uid="{00000000-0005-0000-0000-00003E190000}"/>
    <cellStyle name="Обычный 2 30" xfId="7701" xr:uid="{00000000-0005-0000-0000-00003F190000}"/>
    <cellStyle name="Обычный 2 31" xfId="7705" xr:uid="{00000000-0005-0000-0000-000040190000}"/>
    <cellStyle name="Обычный 2 32" xfId="7707" xr:uid="{00000000-0005-0000-0000-000041190000}"/>
    <cellStyle name="Обычный 2 33" xfId="7708" xr:uid="{00000000-0005-0000-0000-000042190000}"/>
    <cellStyle name="Обычный 2 34" xfId="7709" xr:uid="{00000000-0005-0000-0000-000043190000}"/>
    <cellStyle name="Обычный 2 35" xfId="7712" xr:uid="{00000000-0005-0000-0000-000044190000}"/>
    <cellStyle name="Обычный 2 36" xfId="7713" xr:uid="{00000000-0005-0000-0000-000045190000}"/>
    <cellStyle name="Обычный 2 37" xfId="7717" xr:uid="{00000000-0005-0000-0000-000046190000}"/>
    <cellStyle name="Обычный 2 38" xfId="7718" xr:uid="{00000000-0005-0000-0000-000047190000}"/>
    <cellStyle name="Обычный 2 39" xfId="7720" xr:uid="{00000000-0005-0000-0000-000048190000}"/>
    <cellStyle name="Обычный 2 4" xfId="1497" xr:uid="{00000000-0005-0000-0000-000049190000}"/>
    <cellStyle name="Обычный 2 4 2" xfId="3477" xr:uid="{00000000-0005-0000-0000-00004A190000}"/>
    <cellStyle name="Обычный 2 4 2 2" xfId="7187" xr:uid="{00000000-0005-0000-0000-00004B190000}"/>
    <cellStyle name="Обычный 2 4 3" xfId="5427" xr:uid="{00000000-0005-0000-0000-00004C190000}"/>
    <cellStyle name="Обычный 2 4 4" xfId="3478" xr:uid="{00000000-0005-0000-0000-00004D190000}"/>
    <cellStyle name="Обычный 2 4 4 2" xfId="7188" xr:uid="{00000000-0005-0000-0000-00004E190000}"/>
    <cellStyle name="Обычный 2 40" xfId="7721" xr:uid="{00000000-0005-0000-0000-00004F190000}"/>
    <cellStyle name="Обычный 2 41" xfId="7726" xr:uid="{00000000-0005-0000-0000-000050190000}"/>
    <cellStyle name="Обычный 2 42" xfId="7724" xr:uid="{00000000-0005-0000-0000-000051190000}"/>
    <cellStyle name="Обычный 2 43" xfId="7723" xr:uid="{00000000-0005-0000-0000-000052190000}"/>
    <cellStyle name="Обычный 2 44" xfId="7727" xr:uid="{00000000-0005-0000-0000-000053190000}"/>
    <cellStyle name="Обычный 2 45" xfId="7732" xr:uid="{00000000-0005-0000-0000-000054190000}"/>
    <cellStyle name="Обычный 2 46" xfId="7733" xr:uid="{00000000-0005-0000-0000-000055190000}"/>
    <cellStyle name="Обычный 2 47" xfId="7736" xr:uid="{00000000-0005-0000-0000-000056190000}"/>
    <cellStyle name="Обычный 2 48" xfId="7738" xr:uid="{00000000-0005-0000-0000-000057190000}"/>
    <cellStyle name="Обычный 2 49" xfId="7740" xr:uid="{00000000-0005-0000-0000-000058190000}"/>
    <cellStyle name="Обычный 2 5" xfId="1498" xr:uid="{00000000-0005-0000-0000-000059190000}"/>
    <cellStyle name="Обычный 2 5 2" xfId="1499" xr:uid="{00000000-0005-0000-0000-00005A190000}"/>
    <cellStyle name="Обычный 2 5 2 2" xfId="5429" xr:uid="{00000000-0005-0000-0000-00005B190000}"/>
    <cellStyle name="Обычный 2 5 3" xfId="5428" xr:uid="{00000000-0005-0000-0000-00005C190000}"/>
    <cellStyle name="Обычный 2 5_4П" xfId="3479" xr:uid="{00000000-0005-0000-0000-00005D190000}"/>
    <cellStyle name="Обычный 2 50" xfId="7742" xr:uid="{00000000-0005-0000-0000-00005E190000}"/>
    <cellStyle name="Обычный 2 51" xfId="7744" xr:uid="{00000000-0005-0000-0000-00005F190000}"/>
    <cellStyle name="Обычный 2 52" xfId="7745" xr:uid="{00000000-0005-0000-0000-000060190000}"/>
    <cellStyle name="Обычный 2 53" xfId="7748" xr:uid="{00000000-0005-0000-0000-000061190000}"/>
    <cellStyle name="Обычный 2 54" xfId="7749" xr:uid="{00000000-0005-0000-0000-000062190000}"/>
    <cellStyle name="Обычный 2 55" xfId="7752" xr:uid="{00000000-0005-0000-0000-000063190000}"/>
    <cellStyle name="Обычный 2 56" xfId="7754" xr:uid="{00000000-0005-0000-0000-000064190000}"/>
    <cellStyle name="Обычный 2 57" xfId="7756" xr:uid="{00000000-0005-0000-0000-000065190000}"/>
    <cellStyle name="Обычный 2 58" xfId="7757" xr:uid="{00000000-0005-0000-0000-000066190000}"/>
    <cellStyle name="Обычный 2 59" xfId="7758" xr:uid="{00000000-0005-0000-0000-000067190000}"/>
    <cellStyle name="Обычный 2 6" xfId="1500" xr:uid="{00000000-0005-0000-0000-000068190000}"/>
    <cellStyle name="Обычный 2 6 2" xfId="1501" xr:uid="{00000000-0005-0000-0000-000069190000}"/>
    <cellStyle name="Обычный 2 6 2 2" xfId="5431" xr:uid="{00000000-0005-0000-0000-00006A190000}"/>
    <cellStyle name="Обычный 2 6 3" xfId="3480" xr:uid="{00000000-0005-0000-0000-00006B190000}"/>
    <cellStyle name="Обычный 2 6 3 2" xfId="7189" xr:uid="{00000000-0005-0000-0000-00006C190000}"/>
    <cellStyle name="Обычный 2 6 4" xfId="3481" xr:uid="{00000000-0005-0000-0000-00006D190000}"/>
    <cellStyle name="Обычный 2 6 4 2" xfId="7190" xr:uid="{00000000-0005-0000-0000-00006E190000}"/>
    <cellStyle name="Обычный 2 6 5" xfId="5430" xr:uid="{00000000-0005-0000-0000-00006F190000}"/>
    <cellStyle name="Обычный 2 6_4П" xfId="3482" xr:uid="{00000000-0005-0000-0000-000070190000}"/>
    <cellStyle name="Обычный 2 60" xfId="7762" xr:uid="{00000000-0005-0000-0000-000071190000}"/>
    <cellStyle name="Обычный 2 61" xfId="7763" xr:uid="{00000000-0005-0000-0000-000072190000}"/>
    <cellStyle name="Обычный 2 62" xfId="7765" xr:uid="{00000000-0005-0000-0000-000073190000}"/>
    <cellStyle name="Обычный 2 63" xfId="7770" xr:uid="{00000000-0005-0000-0000-000074190000}"/>
    <cellStyle name="Обычный 2 64" xfId="7769" xr:uid="{00000000-0005-0000-0000-000075190000}"/>
    <cellStyle name="Обычный 2 65" xfId="7772" xr:uid="{00000000-0005-0000-0000-000076190000}"/>
    <cellStyle name="Обычный 2 66" xfId="7775" xr:uid="{00000000-0005-0000-0000-000077190000}"/>
    <cellStyle name="Обычный 2 67" xfId="7776" xr:uid="{00000000-0005-0000-0000-000078190000}"/>
    <cellStyle name="Обычный 2 68" xfId="7780" xr:uid="{00000000-0005-0000-0000-000079190000}"/>
    <cellStyle name="Обычный 2 69" xfId="7778" xr:uid="{00000000-0005-0000-0000-00007A190000}"/>
    <cellStyle name="Обычный 2 7" xfId="1502" xr:uid="{00000000-0005-0000-0000-00007B190000}"/>
    <cellStyle name="Обычный 2 7 2" xfId="3483" xr:uid="{00000000-0005-0000-0000-00007C190000}"/>
    <cellStyle name="Обычный 2 7 2 2" xfId="7191" xr:uid="{00000000-0005-0000-0000-00007D190000}"/>
    <cellStyle name="Обычный 2 7 3" xfId="5432" xr:uid="{00000000-0005-0000-0000-00007E190000}"/>
    <cellStyle name="Обычный 2 8" xfId="1503" xr:uid="{00000000-0005-0000-0000-00007F190000}"/>
    <cellStyle name="Обычный 2 8 2" xfId="1504" xr:uid="{00000000-0005-0000-0000-000080190000}"/>
    <cellStyle name="Обычный 2 8 2 2" xfId="3484" xr:uid="{00000000-0005-0000-0000-000081190000}"/>
    <cellStyle name="Обычный 2 8 2 2 2" xfId="7192" xr:uid="{00000000-0005-0000-0000-000082190000}"/>
    <cellStyle name="Обычный 2 8 2 3" xfId="5434" xr:uid="{00000000-0005-0000-0000-000083190000}"/>
    <cellStyle name="Обычный 2 8 3" xfId="5433" xr:uid="{00000000-0005-0000-0000-000084190000}"/>
    <cellStyle name="Обычный 2 9" xfId="1505" xr:uid="{00000000-0005-0000-0000-000085190000}"/>
    <cellStyle name="Обычный 2 9 2" xfId="3485" xr:uid="{00000000-0005-0000-0000-000086190000}"/>
    <cellStyle name="Обычный 2 9 2 2" xfId="7193" xr:uid="{00000000-0005-0000-0000-000087190000}"/>
    <cellStyle name="Обычный 2 9 3" xfId="3486" xr:uid="{00000000-0005-0000-0000-000088190000}"/>
    <cellStyle name="Обычный 2 9 3 2" xfId="7194" xr:uid="{00000000-0005-0000-0000-000089190000}"/>
    <cellStyle name="Обычный 2 9 4" xfId="5435" xr:uid="{00000000-0005-0000-0000-00008A190000}"/>
    <cellStyle name="Обычный 2 9_4П" xfId="3487" xr:uid="{00000000-0005-0000-0000-00008B190000}"/>
    <cellStyle name="Обычный 2_1 квартал по новой форме" xfId="1506" xr:uid="{00000000-0005-0000-0000-00008C190000}"/>
    <cellStyle name="Обычный 20" xfId="1507" xr:uid="{00000000-0005-0000-0000-00008D190000}"/>
    <cellStyle name="Обычный 20 2" xfId="3488" xr:uid="{00000000-0005-0000-0000-00008E190000}"/>
    <cellStyle name="Обычный 20 2 2" xfId="7195" xr:uid="{00000000-0005-0000-0000-00008F190000}"/>
    <cellStyle name="Обычный 20 3" xfId="5436" xr:uid="{00000000-0005-0000-0000-000090190000}"/>
    <cellStyle name="Обычный 21" xfId="1508" xr:uid="{00000000-0005-0000-0000-000091190000}"/>
    <cellStyle name="Обычный 21 2" xfId="3489" xr:uid="{00000000-0005-0000-0000-000092190000}"/>
    <cellStyle name="Обычный 21 2 2" xfId="3490" xr:uid="{00000000-0005-0000-0000-000093190000}"/>
    <cellStyle name="Обычный 21 2 2 2" xfId="7197" xr:uid="{00000000-0005-0000-0000-000094190000}"/>
    <cellStyle name="Обычный 21 2 3" xfId="3491" xr:uid="{00000000-0005-0000-0000-000095190000}"/>
    <cellStyle name="Обычный 21 2 3 2" xfId="7198" xr:uid="{00000000-0005-0000-0000-000096190000}"/>
    <cellStyle name="Обычный 21 2 4" xfId="7196" xr:uid="{00000000-0005-0000-0000-000097190000}"/>
    <cellStyle name="Обычный 21 3" xfId="5437" xr:uid="{00000000-0005-0000-0000-000098190000}"/>
    <cellStyle name="Обычный 21_4П" xfId="3492" xr:uid="{00000000-0005-0000-0000-000099190000}"/>
    <cellStyle name="Обычный 22" xfId="1509" xr:uid="{00000000-0005-0000-0000-00009A190000}"/>
    <cellStyle name="Обычный 22 2" xfId="3493" xr:uid="{00000000-0005-0000-0000-00009B190000}"/>
    <cellStyle name="Обычный 22 2 2" xfId="3494" xr:uid="{00000000-0005-0000-0000-00009C190000}"/>
    <cellStyle name="Обычный 22 2 2 2" xfId="7200" xr:uid="{00000000-0005-0000-0000-00009D190000}"/>
    <cellStyle name="Обычный 22 2 3" xfId="3495" xr:uid="{00000000-0005-0000-0000-00009E190000}"/>
    <cellStyle name="Обычный 22 2 3 2" xfId="7201" xr:uid="{00000000-0005-0000-0000-00009F190000}"/>
    <cellStyle name="Обычный 22 2 4" xfId="7199" xr:uid="{00000000-0005-0000-0000-0000A0190000}"/>
    <cellStyle name="Обычный 22 3" xfId="5438" xr:uid="{00000000-0005-0000-0000-0000A1190000}"/>
    <cellStyle name="Обычный 22_4П" xfId="3496" xr:uid="{00000000-0005-0000-0000-0000A2190000}"/>
    <cellStyle name="Обычный 23" xfId="1510" xr:uid="{00000000-0005-0000-0000-0000A3190000}"/>
    <cellStyle name="Обычный 23 2" xfId="1511" xr:uid="{00000000-0005-0000-0000-0000A4190000}"/>
    <cellStyle name="Обычный 23 2 2" xfId="5440" xr:uid="{00000000-0005-0000-0000-0000A5190000}"/>
    <cellStyle name="Обычный 23 3" xfId="5439" xr:uid="{00000000-0005-0000-0000-0000A6190000}"/>
    <cellStyle name="Обычный 24" xfId="1512" xr:uid="{00000000-0005-0000-0000-0000A7190000}"/>
    <cellStyle name="Обычный 24 2" xfId="5441" xr:uid="{00000000-0005-0000-0000-0000A8190000}"/>
    <cellStyle name="Обычный 25" xfId="1513" xr:uid="{00000000-0005-0000-0000-0000A9190000}"/>
    <cellStyle name="Обычный 25 2" xfId="5442" xr:uid="{00000000-0005-0000-0000-0000AA190000}"/>
    <cellStyle name="Обычный 26" xfId="1514" xr:uid="{00000000-0005-0000-0000-0000AB190000}"/>
    <cellStyle name="Обычный 26 2" xfId="5443" xr:uid="{00000000-0005-0000-0000-0000AC190000}"/>
    <cellStyle name="Обычный 27" xfId="1515" xr:uid="{00000000-0005-0000-0000-0000AD190000}"/>
    <cellStyle name="Обычный 27 2" xfId="5444" xr:uid="{00000000-0005-0000-0000-0000AE190000}"/>
    <cellStyle name="Обычный 28" xfId="1516" xr:uid="{00000000-0005-0000-0000-0000AF190000}"/>
    <cellStyle name="Обычный 28 2" xfId="5445" xr:uid="{00000000-0005-0000-0000-0000B0190000}"/>
    <cellStyle name="Обычный 29" xfId="1517" xr:uid="{00000000-0005-0000-0000-0000B1190000}"/>
    <cellStyle name="Обычный 29 2" xfId="5446" xr:uid="{00000000-0005-0000-0000-0000B2190000}"/>
    <cellStyle name="Обычный 3" xfId="2" xr:uid="{00000000-0005-0000-0000-0000B3190000}"/>
    <cellStyle name="Обычный 3 10" xfId="3497" xr:uid="{00000000-0005-0000-0000-0000B4190000}"/>
    <cellStyle name="Обычный 3 10 2" xfId="3498" xr:uid="{00000000-0005-0000-0000-0000B5190000}"/>
    <cellStyle name="Обычный 3 10 2 2" xfId="7203" xr:uid="{00000000-0005-0000-0000-0000B6190000}"/>
    <cellStyle name="Обычный 3 10 3" xfId="3499" xr:uid="{00000000-0005-0000-0000-0000B7190000}"/>
    <cellStyle name="Обычный 3 10 3 2" xfId="7204" xr:uid="{00000000-0005-0000-0000-0000B8190000}"/>
    <cellStyle name="Обычный 3 10 4" xfId="7202" xr:uid="{00000000-0005-0000-0000-0000B9190000}"/>
    <cellStyle name="Обычный 3 11" xfId="3500" xr:uid="{00000000-0005-0000-0000-0000BA190000}"/>
    <cellStyle name="Обычный 3 11 2" xfId="7205" xr:uid="{00000000-0005-0000-0000-0000BB190000}"/>
    <cellStyle name="Обычный 3 12" xfId="3501" xr:uid="{00000000-0005-0000-0000-0000BC190000}"/>
    <cellStyle name="Обычный 3 12 2" xfId="7206" xr:uid="{00000000-0005-0000-0000-0000BD190000}"/>
    <cellStyle name="Обычный 3 13" xfId="15" xr:uid="{00000000-0005-0000-0000-0000BE190000}"/>
    <cellStyle name="Обычный 3 13 2" xfId="3955" xr:uid="{00000000-0005-0000-0000-0000BF190000}"/>
    <cellStyle name="Обычный 3 14" xfId="3945" xr:uid="{00000000-0005-0000-0000-0000C0190000}"/>
    <cellStyle name="Обычный 3 2" xfId="1" xr:uid="{00000000-0005-0000-0000-0000C1190000}"/>
    <cellStyle name="Обычный 3 2 2" xfId="1518" xr:uid="{00000000-0005-0000-0000-0000C2190000}"/>
    <cellStyle name="Обычный 3 2 2 2" xfId="18" xr:uid="{00000000-0005-0000-0000-0000C3190000}"/>
    <cellStyle name="Обычный 3 2 2 2 2" xfId="5" xr:uid="{00000000-0005-0000-0000-0000C4190000}"/>
    <cellStyle name="Обычный 3 2 2 2 2 2" xfId="3927" xr:uid="{00000000-0005-0000-0000-0000C5190000}"/>
    <cellStyle name="Обычный 3 2 2 2 2 2 2" xfId="7514" xr:uid="{00000000-0005-0000-0000-0000C6190000}"/>
    <cellStyle name="Обычный 3 2 2 2 2 3" xfId="3947" xr:uid="{00000000-0005-0000-0000-0000C7190000}"/>
    <cellStyle name="Обычный 3 2 2 2 3" xfId="3958" xr:uid="{00000000-0005-0000-0000-0000C8190000}"/>
    <cellStyle name="Обычный 3 2 2 3" xfId="3502" xr:uid="{00000000-0005-0000-0000-0000C9190000}"/>
    <cellStyle name="Обычный 3 2 2 3 2" xfId="7207" xr:uid="{00000000-0005-0000-0000-0000CA190000}"/>
    <cellStyle name="Обычный 3 2 2 4" xfId="3503" xr:uid="{00000000-0005-0000-0000-0000CB190000}"/>
    <cellStyle name="Обычный 3 2 2 4 2" xfId="7208" xr:uid="{00000000-0005-0000-0000-0000CC190000}"/>
    <cellStyle name="Обычный 3 2 2 5" xfId="13" xr:uid="{00000000-0005-0000-0000-0000CD190000}"/>
    <cellStyle name="Обычный 3 2 2 5 2" xfId="3953" xr:uid="{00000000-0005-0000-0000-0000CE190000}"/>
    <cellStyle name="Обычный 3 2 2 6" xfId="5447" xr:uid="{00000000-0005-0000-0000-0000CF190000}"/>
    <cellStyle name="Обычный 3 2 2_4П" xfId="3504" xr:uid="{00000000-0005-0000-0000-0000D0190000}"/>
    <cellStyle name="Обычный 3 2 3" xfId="1519" xr:uid="{00000000-0005-0000-0000-0000D1190000}"/>
    <cellStyle name="Обычный 3 2 3 2" xfId="3505" xr:uid="{00000000-0005-0000-0000-0000D2190000}"/>
    <cellStyle name="Обычный 3 2 3 2 2" xfId="7209" xr:uid="{00000000-0005-0000-0000-0000D3190000}"/>
    <cellStyle name="Обычный 3 2 3 3" xfId="5448" xr:uid="{00000000-0005-0000-0000-0000D4190000}"/>
    <cellStyle name="Обычный 3 2 4" xfId="1520" xr:uid="{00000000-0005-0000-0000-0000D5190000}"/>
    <cellStyle name="Обычный 3 2 4 2" xfId="3506" xr:uid="{00000000-0005-0000-0000-0000D6190000}"/>
    <cellStyle name="Обычный 3 2 4 2 2" xfId="7210" xr:uid="{00000000-0005-0000-0000-0000D7190000}"/>
    <cellStyle name="Обычный 3 2 4 3" xfId="3507" xr:uid="{00000000-0005-0000-0000-0000D8190000}"/>
    <cellStyle name="Обычный 3 2 4 3 2" xfId="7211" xr:uid="{00000000-0005-0000-0000-0000D9190000}"/>
    <cellStyle name="Обычный 3 2 4 4" xfId="5449" xr:uid="{00000000-0005-0000-0000-0000DA190000}"/>
    <cellStyle name="Обычный 3 2 5" xfId="3508" xr:uid="{00000000-0005-0000-0000-0000DB190000}"/>
    <cellStyle name="Обычный 3 2 5 2" xfId="7212" xr:uid="{00000000-0005-0000-0000-0000DC190000}"/>
    <cellStyle name="Обычный 3 2 6" xfId="3509" xr:uid="{00000000-0005-0000-0000-0000DD190000}"/>
    <cellStyle name="Обычный 3 2 6 2" xfId="7213" xr:uid="{00000000-0005-0000-0000-0000DE190000}"/>
    <cellStyle name="Обычный 3 2 7" xfId="1925" xr:uid="{00000000-0005-0000-0000-0000DF190000}"/>
    <cellStyle name="Обычный 3 2 7 2" xfId="5699" xr:uid="{00000000-0005-0000-0000-0000E0190000}"/>
    <cellStyle name="Обычный 3 2 8" xfId="3510" xr:uid="{00000000-0005-0000-0000-0000E1190000}"/>
    <cellStyle name="Обычный 3 2 8 2" xfId="7214" xr:uid="{00000000-0005-0000-0000-0000E2190000}"/>
    <cellStyle name="Обычный 3 2 9" xfId="3944" xr:uid="{00000000-0005-0000-0000-0000E3190000}"/>
    <cellStyle name="Обычный 3 3" xfId="1521" xr:uid="{00000000-0005-0000-0000-0000E4190000}"/>
    <cellStyle name="Обычный 3 3 2" xfId="1522" xr:uid="{00000000-0005-0000-0000-0000E5190000}"/>
    <cellStyle name="Обычный 3 3 2 2" xfId="5451" xr:uid="{00000000-0005-0000-0000-0000E6190000}"/>
    <cellStyle name="Обычный 3 3 3" xfId="1926" xr:uid="{00000000-0005-0000-0000-0000E7190000}"/>
    <cellStyle name="Обычный 3 3 3 2" xfId="3511" xr:uid="{00000000-0005-0000-0000-0000E8190000}"/>
    <cellStyle name="Обычный 3 3 3 2 2" xfId="7215" xr:uid="{00000000-0005-0000-0000-0000E9190000}"/>
    <cellStyle name="Обычный 3 3 3 3" xfId="3512" xr:uid="{00000000-0005-0000-0000-0000EA190000}"/>
    <cellStyle name="Обычный 3 3 3 3 2" xfId="7216" xr:uid="{00000000-0005-0000-0000-0000EB190000}"/>
    <cellStyle name="Обычный 3 3 3 4" xfId="5700" xr:uid="{00000000-0005-0000-0000-0000EC190000}"/>
    <cellStyle name="Обычный 3 3 4" xfId="5450" xr:uid="{00000000-0005-0000-0000-0000ED190000}"/>
    <cellStyle name="Обычный 3 3_4П" xfId="3513" xr:uid="{00000000-0005-0000-0000-0000EE190000}"/>
    <cellStyle name="Обычный 3 4" xfId="1523" xr:uid="{00000000-0005-0000-0000-0000EF190000}"/>
    <cellStyle name="Обычный 3 4 2" xfId="1524" xr:uid="{00000000-0005-0000-0000-0000F0190000}"/>
    <cellStyle name="Обычный 3 4 2 2" xfId="1525" xr:uid="{00000000-0005-0000-0000-0000F1190000}"/>
    <cellStyle name="Обычный 3 4 2 2 2" xfId="5454" xr:uid="{00000000-0005-0000-0000-0000F2190000}"/>
    <cellStyle name="Обычный 3 4 2 3" xfId="5453" xr:uid="{00000000-0005-0000-0000-0000F3190000}"/>
    <cellStyle name="Обычный 3 4 3" xfId="1526" xr:uid="{00000000-0005-0000-0000-0000F4190000}"/>
    <cellStyle name="Обычный 3 4 3 2" xfId="1527" xr:uid="{00000000-0005-0000-0000-0000F5190000}"/>
    <cellStyle name="Обычный 3 4 3 2 2" xfId="3514" xr:uid="{00000000-0005-0000-0000-0000F6190000}"/>
    <cellStyle name="Обычный 3 4 3 2 2 2" xfId="7217" xr:uid="{00000000-0005-0000-0000-0000F7190000}"/>
    <cellStyle name="Обычный 3 4 3 2 3" xfId="3515" xr:uid="{00000000-0005-0000-0000-0000F8190000}"/>
    <cellStyle name="Обычный 3 4 3 2 3 2" xfId="7218" xr:uid="{00000000-0005-0000-0000-0000F9190000}"/>
    <cellStyle name="Обычный 3 4 3 2 4" xfId="5456" xr:uid="{00000000-0005-0000-0000-0000FA190000}"/>
    <cellStyle name="Обычный 3 4 3 3" xfId="5455" xr:uid="{00000000-0005-0000-0000-0000FB190000}"/>
    <cellStyle name="Обычный 3 4 4" xfId="3516" xr:uid="{00000000-0005-0000-0000-0000FC190000}"/>
    <cellStyle name="Обычный 3 4 4 2" xfId="7219" xr:uid="{00000000-0005-0000-0000-0000FD190000}"/>
    <cellStyle name="Обычный 3 4 5" xfId="5452" xr:uid="{00000000-0005-0000-0000-0000FE190000}"/>
    <cellStyle name="Обычный 3 5" xfId="1528" xr:uid="{00000000-0005-0000-0000-0000FF190000}"/>
    <cellStyle name="Обычный 3 5 2" xfId="1529" xr:uid="{00000000-0005-0000-0000-0000001A0000}"/>
    <cellStyle name="Обычный 3 5 2 2" xfId="5458" xr:uid="{00000000-0005-0000-0000-0000011A0000}"/>
    <cellStyle name="Обычный 3 5 3" xfId="3517" xr:uid="{00000000-0005-0000-0000-0000021A0000}"/>
    <cellStyle name="Обычный 3 5 3 2" xfId="7220" xr:uid="{00000000-0005-0000-0000-0000031A0000}"/>
    <cellStyle name="Обычный 3 5 4" xfId="5457" xr:uid="{00000000-0005-0000-0000-0000041A0000}"/>
    <cellStyle name="Обычный 3 6" xfId="1530" xr:uid="{00000000-0005-0000-0000-0000051A0000}"/>
    <cellStyle name="Обычный 3 6 2" xfId="3518" xr:uid="{00000000-0005-0000-0000-0000061A0000}"/>
    <cellStyle name="Обычный 3 6 2 2" xfId="3519" xr:uid="{00000000-0005-0000-0000-0000071A0000}"/>
    <cellStyle name="Обычный 3 6 2 2 2" xfId="7222" xr:uid="{00000000-0005-0000-0000-0000081A0000}"/>
    <cellStyle name="Обычный 3 6 2 3" xfId="3520" xr:uid="{00000000-0005-0000-0000-0000091A0000}"/>
    <cellStyle name="Обычный 3 6 2 3 2" xfId="7223" xr:uid="{00000000-0005-0000-0000-00000A1A0000}"/>
    <cellStyle name="Обычный 3 6 2 4" xfId="7221" xr:uid="{00000000-0005-0000-0000-00000B1A0000}"/>
    <cellStyle name="Обычный 3 6 3" xfId="3521" xr:uid="{00000000-0005-0000-0000-00000C1A0000}"/>
    <cellStyle name="Обычный 3 6 3 2" xfId="3522" xr:uid="{00000000-0005-0000-0000-00000D1A0000}"/>
    <cellStyle name="Обычный 3 6 3 2 2" xfId="7225" xr:uid="{00000000-0005-0000-0000-00000E1A0000}"/>
    <cellStyle name="Обычный 3 6 3 3" xfId="3523" xr:uid="{00000000-0005-0000-0000-00000F1A0000}"/>
    <cellStyle name="Обычный 3 6 3 3 2" xfId="7226" xr:uid="{00000000-0005-0000-0000-0000101A0000}"/>
    <cellStyle name="Обычный 3 6 3 4" xfId="7224" xr:uid="{00000000-0005-0000-0000-0000111A0000}"/>
    <cellStyle name="Обычный 3 6 4" xfId="3524" xr:uid="{00000000-0005-0000-0000-0000121A0000}"/>
    <cellStyle name="Обычный 3 6 4 2" xfId="7227" xr:uid="{00000000-0005-0000-0000-0000131A0000}"/>
    <cellStyle name="Обычный 3 6 5" xfId="3525" xr:uid="{00000000-0005-0000-0000-0000141A0000}"/>
    <cellStyle name="Обычный 3 6 5 2" xfId="7228" xr:uid="{00000000-0005-0000-0000-0000151A0000}"/>
    <cellStyle name="Обычный 3 6 6" xfId="5459" xr:uid="{00000000-0005-0000-0000-0000161A0000}"/>
    <cellStyle name="Обычный 3 6_4П" xfId="3526" xr:uid="{00000000-0005-0000-0000-0000171A0000}"/>
    <cellStyle name="Обычный 3 7" xfId="3527" xr:uid="{00000000-0005-0000-0000-0000181A0000}"/>
    <cellStyle name="Обычный 3 7 2" xfId="7229" xr:uid="{00000000-0005-0000-0000-0000191A0000}"/>
    <cellStyle name="Обычный 3 8" xfId="3528" xr:uid="{00000000-0005-0000-0000-00001A1A0000}"/>
    <cellStyle name="Обычный 3 8 2" xfId="7230" xr:uid="{00000000-0005-0000-0000-00001B1A0000}"/>
    <cellStyle name="Обычный 3 9" xfId="3529" xr:uid="{00000000-0005-0000-0000-00001C1A0000}"/>
    <cellStyle name="Обычный 3 9 2" xfId="7231" xr:uid="{00000000-0005-0000-0000-00001D1A0000}"/>
    <cellStyle name="Обычный 3_3БК_140711" xfId="1531" xr:uid="{00000000-0005-0000-0000-00001E1A0000}"/>
    <cellStyle name="Обычный 30" xfId="1532" xr:uid="{00000000-0005-0000-0000-00001F1A0000}"/>
    <cellStyle name="Обычный 30 2" xfId="5460" xr:uid="{00000000-0005-0000-0000-0000201A0000}"/>
    <cellStyle name="Обычный 31" xfId="1533" xr:uid="{00000000-0005-0000-0000-0000211A0000}"/>
    <cellStyle name="Обычный 31 2" xfId="5461" xr:uid="{00000000-0005-0000-0000-0000221A0000}"/>
    <cellStyle name="Обычный 32" xfId="1534" xr:uid="{00000000-0005-0000-0000-0000231A0000}"/>
    <cellStyle name="Обычный 32 2" xfId="5462" xr:uid="{00000000-0005-0000-0000-0000241A0000}"/>
    <cellStyle name="Обычный 33" xfId="1535" xr:uid="{00000000-0005-0000-0000-0000251A0000}"/>
    <cellStyle name="Обычный 33 2" xfId="5463" xr:uid="{00000000-0005-0000-0000-0000261A0000}"/>
    <cellStyle name="Обычный 34" xfId="1536" xr:uid="{00000000-0005-0000-0000-0000271A0000}"/>
    <cellStyle name="Обычный 34 2" xfId="5464" xr:uid="{00000000-0005-0000-0000-0000281A0000}"/>
    <cellStyle name="Обычный 35" xfId="1537" xr:uid="{00000000-0005-0000-0000-0000291A0000}"/>
    <cellStyle name="Обычный 35 2" xfId="5465" xr:uid="{00000000-0005-0000-0000-00002A1A0000}"/>
    <cellStyle name="Обычный 36" xfId="1538" xr:uid="{00000000-0005-0000-0000-00002B1A0000}"/>
    <cellStyle name="Обычный 36 2" xfId="5466" xr:uid="{00000000-0005-0000-0000-00002C1A0000}"/>
    <cellStyle name="Обычный 37" xfId="1539" xr:uid="{00000000-0005-0000-0000-00002D1A0000}"/>
    <cellStyle name="Обычный 37 2" xfId="5467" xr:uid="{00000000-0005-0000-0000-00002E1A0000}"/>
    <cellStyle name="Обычный 38" xfId="1540" xr:uid="{00000000-0005-0000-0000-00002F1A0000}"/>
    <cellStyle name="Обычный 38 2" xfId="5468" xr:uid="{00000000-0005-0000-0000-0000301A0000}"/>
    <cellStyle name="Обычный 39" xfId="1541" xr:uid="{00000000-0005-0000-0000-0000311A0000}"/>
    <cellStyle name="Обычный 39 2" xfId="5469" xr:uid="{00000000-0005-0000-0000-0000321A0000}"/>
    <cellStyle name="Обычный 4" xfId="6" xr:uid="{00000000-0005-0000-0000-0000331A0000}"/>
    <cellStyle name="Обычный 4 10" xfId="3530" xr:uid="{00000000-0005-0000-0000-0000341A0000}"/>
    <cellStyle name="Обычный 4 10 2" xfId="3531" xr:uid="{00000000-0005-0000-0000-0000351A0000}"/>
    <cellStyle name="Обычный 4 10 2 2" xfId="7233" xr:uid="{00000000-0005-0000-0000-0000361A0000}"/>
    <cellStyle name="Обычный 4 10 3" xfId="3532" xr:uid="{00000000-0005-0000-0000-0000371A0000}"/>
    <cellStyle name="Обычный 4 10 3 2" xfId="7234" xr:uid="{00000000-0005-0000-0000-0000381A0000}"/>
    <cellStyle name="Обычный 4 10 4" xfId="7232" xr:uid="{00000000-0005-0000-0000-0000391A0000}"/>
    <cellStyle name="Обычный 4 11" xfId="3533" xr:uid="{00000000-0005-0000-0000-00003A1A0000}"/>
    <cellStyle name="Обычный 4 11 2" xfId="3534" xr:uid="{00000000-0005-0000-0000-00003B1A0000}"/>
    <cellStyle name="Обычный 4 11 2 2" xfId="7236" xr:uid="{00000000-0005-0000-0000-00003C1A0000}"/>
    <cellStyle name="Обычный 4 11 3" xfId="3535" xr:uid="{00000000-0005-0000-0000-00003D1A0000}"/>
    <cellStyle name="Обычный 4 11 3 2" xfId="7237" xr:uid="{00000000-0005-0000-0000-00003E1A0000}"/>
    <cellStyle name="Обычный 4 11 4" xfId="7235" xr:uid="{00000000-0005-0000-0000-00003F1A0000}"/>
    <cellStyle name="Обычный 4 12" xfId="3536" xr:uid="{00000000-0005-0000-0000-0000401A0000}"/>
    <cellStyle name="Обычный 4 12 2" xfId="3537" xr:uid="{00000000-0005-0000-0000-0000411A0000}"/>
    <cellStyle name="Обычный 4 12 2 2" xfId="7239" xr:uid="{00000000-0005-0000-0000-0000421A0000}"/>
    <cellStyle name="Обычный 4 12 3" xfId="3538" xr:uid="{00000000-0005-0000-0000-0000431A0000}"/>
    <cellStyle name="Обычный 4 12 3 2" xfId="7240" xr:uid="{00000000-0005-0000-0000-0000441A0000}"/>
    <cellStyle name="Обычный 4 12 4" xfId="7238" xr:uid="{00000000-0005-0000-0000-0000451A0000}"/>
    <cellStyle name="Обычный 4 13" xfId="3539" xr:uid="{00000000-0005-0000-0000-0000461A0000}"/>
    <cellStyle name="Обычный 4 13 2" xfId="3540" xr:uid="{00000000-0005-0000-0000-0000471A0000}"/>
    <cellStyle name="Обычный 4 13 2 2" xfId="7242" xr:uid="{00000000-0005-0000-0000-0000481A0000}"/>
    <cellStyle name="Обычный 4 13 3" xfId="3541" xr:uid="{00000000-0005-0000-0000-0000491A0000}"/>
    <cellStyle name="Обычный 4 13 3 2" xfId="7243" xr:uid="{00000000-0005-0000-0000-00004A1A0000}"/>
    <cellStyle name="Обычный 4 13 4" xfId="7241" xr:uid="{00000000-0005-0000-0000-00004B1A0000}"/>
    <cellStyle name="Обычный 4 14" xfId="3542" xr:uid="{00000000-0005-0000-0000-00004C1A0000}"/>
    <cellStyle name="Обычный 4 14 2" xfId="3543" xr:uid="{00000000-0005-0000-0000-00004D1A0000}"/>
    <cellStyle name="Обычный 4 14 2 2" xfId="7245" xr:uid="{00000000-0005-0000-0000-00004E1A0000}"/>
    <cellStyle name="Обычный 4 14 3" xfId="3544" xr:uid="{00000000-0005-0000-0000-00004F1A0000}"/>
    <cellStyle name="Обычный 4 14 3 2" xfId="7246" xr:uid="{00000000-0005-0000-0000-0000501A0000}"/>
    <cellStyle name="Обычный 4 14 4" xfId="7244" xr:uid="{00000000-0005-0000-0000-0000511A0000}"/>
    <cellStyle name="Обычный 4 15" xfId="3545" xr:uid="{00000000-0005-0000-0000-0000521A0000}"/>
    <cellStyle name="Обычный 4 15 2" xfId="7247" xr:uid="{00000000-0005-0000-0000-0000531A0000}"/>
    <cellStyle name="Обычный 4 16" xfId="3546" xr:uid="{00000000-0005-0000-0000-0000541A0000}"/>
    <cellStyle name="Обычный 4 16 2" xfId="7248" xr:uid="{00000000-0005-0000-0000-0000551A0000}"/>
    <cellStyle name="Обычный 4 17" xfId="3948" xr:uid="{00000000-0005-0000-0000-0000561A0000}"/>
    <cellStyle name="Обычный 4 2" xfId="9" xr:uid="{00000000-0005-0000-0000-0000571A0000}"/>
    <cellStyle name="Обычный 4 2 10" xfId="3951" xr:uid="{00000000-0005-0000-0000-0000581A0000}"/>
    <cellStyle name="Обычный 4 2 2" xfId="3547" xr:uid="{00000000-0005-0000-0000-0000591A0000}"/>
    <cellStyle name="Обычный 4 2 2 2" xfId="3548" xr:uid="{00000000-0005-0000-0000-00005A1A0000}"/>
    <cellStyle name="Обычный 4 2 2 2 2" xfId="3549" xr:uid="{00000000-0005-0000-0000-00005B1A0000}"/>
    <cellStyle name="Обычный 4 2 2 2 2 2" xfId="7251" xr:uid="{00000000-0005-0000-0000-00005C1A0000}"/>
    <cellStyle name="Обычный 4 2 2 2 3" xfId="3550" xr:uid="{00000000-0005-0000-0000-00005D1A0000}"/>
    <cellStyle name="Обычный 4 2 2 2 3 2" xfId="7252" xr:uid="{00000000-0005-0000-0000-00005E1A0000}"/>
    <cellStyle name="Обычный 4 2 2 2 4" xfId="7250" xr:uid="{00000000-0005-0000-0000-00005F1A0000}"/>
    <cellStyle name="Обычный 4 2 2 3" xfId="3551" xr:uid="{00000000-0005-0000-0000-0000601A0000}"/>
    <cellStyle name="Обычный 4 2 2 3 2" xfId="7253" xr:uid="{00000000-0005-0000-0000-0000611A0000}"/>
    <cellStyle name="Обычный 4 2 2 4" xfId="3552" xr:uid="{00000000-0005-0000-0000-0000621A0000}"/>
    <cellStyle name="Обычный 4 2 2 4 2" xfId="7254" xr:uid="{00000000-0005-0000-0000-0000631A0000}"/>
    <cellStyle name="Обычный 4 2 2 5" xfId="7249" xr:uid="{00000000-0005-0000-0000-0000641A0000}"/>
    <cellStyle name="Обычный 4 2 2_4П" xfId="3553" xr:uid="{00000000-0005-0000-0000-0000651A0000}"/>
    <cellStyle name="Обычный 4 2 3" xfId="3554" xr:uid="{00000000-0005-0000-0000-0000661A0000}"/>
    <cellStyle name="Обычный 4 2 3 2" xfId="3555" xr:uid="{00000000-0005-0000-0000-0000671A0000}"/>
    <cellStyle name="Обычный 4 2 3 2 2" xfId="7256" xr:uid="{00000000-0005-0000-0000-0000681A0000}"/>
    <cellStyle name="Обычный 4 2 3 3" xfId="3556" xr:uid="{00000000-0005-0000-0000-0000691A0000}"/>
    <cellStyle name="Обычный 4 2 3 3 2" xfId="7257" xr:uid="{00000000-0005-0000-0000-00006A1A0000}"/>
    <cellStyle name="Обычный 4 2 3 4" xfId="7255" xr:uid="{00000000-0005-0000-0000-00006B1A0000}"/>
    <cellStyle name="Обычный 4 2 4" xfId="1543" xr:uid="{00000000-0005-0000-0000-00006C1A0000}"/>
    <cellStyle name="Обычный 4 2 4 2" xfId="5470" xr:uid="{00000000-0005-0000-0000-00006D1A0000}"/>
    <cellStyle name="Обычный 4 2 5" xfId="3932" xr:uid="{00000000-0005-0000-0000-00006E1A0000}"/>
    <cellStyle name="Обычный 4 2 5 2" xfId="7519" xr:uid="{00000000-0005-0000-0000-00006F1A0000}"/>
    <cellStyle name="Обычный 4 2 6" xfId="3930" xr:uid="{00000000-0005-0000-0000-0000701A0000}"/>
    <cellStyle name="Обычный 4 2 6 2" xfId="7517" xr:uid="{00000000-0005-0000-0000-0000711A0000}"/>
    <cellStyle name="Обычный 4 2 7" xfId="3931" xr:uid="{00000000-0005-0000-0000-0000721A0000}"/>
    <cellStyle name="Обычный 4 2 7 2" xfId="7518" xr:uid="{00000000-0005-0000-0000-0000731A0000}"/>
    <cellStyle name="Обычный 4 2 8" xfId="3935" xr:uid="{00000000-0005-0000-0000-0000741A0000}"/>
    <cellStyle name="Обычный 4 2 8 2" xfId="7521" xr:uid="{00000000-0005-0000-0000-0000751A0000}"/>
    <cellStyle name="Обычный 4 2 9" xfId="3933" xr:uid="{00000000-0005-0000-0000-0000761A0000}"/>
    <cellStyle name="Обычный 4 2 9 2" xfId="7520" xr:uid="{00000000-0005-0000-0000-0000771A0000}"/>
    <cellStyle name="Обычный 4 2_4П" xfId="3557" xr:uid="{00000000-0005-0000-0000-0000781A0000}"/>
    <cellStyle name="Обычный 4 3" xfId="1544" xr:uid="{00000000-0005-0000-0000-0000791A0000}"/>
    <cellStyle name="Обычный 4 3 2" xfId="1545" xr:uid="{00000000-0005-0000-0000-00007A1A0000}"/>
    <cellStyle name="Обычный 4 3 2 2" xfId="5472" xr:uid="{00000000-0005-0000-0000-00007B1A0000}"/>
    <cellStyle name="Обычный 4 3 3" xfId="3558" xr:uid="{00000000-0005-0000-0000-00007C1A0000}"/>
    <cellStyle name="Обычный 4 3 3 2" xfId="7258" xr:uid="{00000000-0005-0000-0000-00007D1A0000}"/>
    <cellStyle name="Обычный 4 3 4" xfId="3559" xr:uid="{00000000-0005-0000-0000-00007E1A0000}"/>
    <cellStyle name="Обычный 4 3 4 2" xfId="7259" xr:uid="{00000000-0005-0000-0000-00007F1A0000}"/>
    <cellStyle name="Обычный 4 3 5" xfId="3560" xr:uid="{00000000-0005-0000-0000-0000801A0000}"/>
    <cellStyle name="Обычный 4 3 5 2" xfId="7260" xr:uid="{00000000-0005-0000-0000-0000811A0000}"/>
    <cellStyle name="Обычный 4 3 6" xfId="3561" xr:uid="{00000000-0005-0000-0000-0000821A0000}"/>
    <cellStyle name="Обычный 4 3 6 2" xfId="7261" xr:uid="{00000000-0005-0000-0000-0000831A0000}"/>
    <cellStyle name="Обычный 4 3 7" xfId="5471" xr:uid="{00000000-0005-0000-0000-0000841A0000}"/>
    <cellStyle name="Обычный 4 3_4П" xfId="3562" xr:uid="{00000000-0005-0000-0000-0000851A0000}"/>
    <cellStyle name="Обычный 4 4" xfId="1546" xr:uid="{00000000-0005-0000-0000-0000861A0000}"/>
    <cellStyle name="Обычный 4 4 2" xfId="3563" xr:uid="{00000000-0005-0000-0000-0000871A0000}"/>
    <cellStyle name="Обычный 4 4 2 2" xfId="3564" xr:uid="{00000000-0005-0000-0000-0000881A0000}"/>
    <cellStyle name="Обычный 4 4 2 2 2" xfId="7263" xr:uid="{00000000-0005-0000-0000-0000891A0000}"/>
    <cellStyle name="Обычный 4 4 2 3" xfId="3565" xr:uid="{00000000-0005-0000-0000-00008A1A0000}"/>
    <cellStyle name="Обычный 4 4 2 3 2" xfId="7264" xr:uid="{00000000-0005-0000-0000-00008B1A0000}"/>
    <cellStyle name="Обычный 4 4 2 4" xfId="7262" xr:uid="{00000000-0005-0000-0000-00008C1A0000}"/>
    <cellStyle name="Обычный 4 4 3" xfId="3566" xr:uid="{00000000-0005-0000-0000-00008D1A0000}"/>
    <cellStyle name="Обычный 4 4 3 2" xfId="7265" xr:uid="{00000000-0005-0000-0000-00008E1A0000}"/>
    <cellStyle name="Обычный 4 4 4" xfId="3567" xr:uid="{00000000-0005-0000-0000-00008F1A0000}"/>
    <cellStyle name="Обычный 4 4 4 2" xfId="7266" xr:uid="{00000000-0005-0000-0000-0000901A0000}"/>
    <cellStyle name="Обычный 4 4 5" xfId="5473" xr:uid="{00000000-0005-0000-0000-0000911A0000}"/>
    <cellStyle name="Обычный 4 4_4П" xfId="3568" xr:uid="{00000000-0005-0000-0000-0000921A0000}"/>
    <cellStyle name="Обычный 4 5" xfId="1547" xr:uid="{00000000-0005-0000-0000-0000931A0000}"/>
    <cellStyle name="Обычный 4 5 2" xfId="1548" xr:uid="{00000000-0005-0000-0000-0000941A0000}"/>
    <cellStyle name="Обычный 4 5 2 2" xfId="3569" xr:uid="{00000000-0005-0000-0000-0000951A0000}"/>
    <cellStyle name="Обычный 4 5 2 2 2" xfId="7267" xr:uid="{00000000-0005-0000-0000-0000961A0000}"/>
    <cellStyle name="Обычный 4 5 2 3" xfId="3570" xr:uid="{00000000-0005-0000-0000-0000971A0000}"/>
    <cellStyle name="Обычный 4 5 2 3 2" xfId="7268" xr:uid="{00000000-0005-0000-0000-0000981A0000}"/>
    <cellStyle name="Обычный 4 5 2 4" xfId="5475" xr:uid="{00000000-0005-0000-0000-0000991A0000}"/>
    <cellStyle name="Обычный 4 5 3" xfId="3571" xr:uid="{00000000-0005-0000-0000-00009A1A0000}"/>
    <cellStyle name="Обычный 4 5 3 2" xfId="7269" xr:uid="{00000000-0005-0000-0000-00009B1A0000}"/>
    <cellStyle name="Обычный 4 5 4" xfId="3572" xr:uid="{00000000-0005-0000-0000-00009C1A0000}"/>
    <cellStyle name="Обычный 4 5 4 2" xfId="7270" xr:uid="{00000000-0005-0000-0000-00009D1A0000}"/>
    <cellStyle name="Обычный 4 5 5" xfId="3573" xr:uid="{00000000-0005-0000-0000-00009E1A0000}"/>
    <cellStyle name="Обычный 4 5 5 2" xfId="7271" xr:uid="{00000000-0005-0000-0000-00009F1A0000}"/>
    <cellStyle name="Обычный 4 5 6" xfId="5474" xr:uid="{00000000-0005-0000-0000-0000A01A0000}"/>
    <cellStyle name="Обычный 4 6" xfId="1549" xr:uid="{00000000-0005-0000-0000-0000A11A0000}"/>
    <cellStyle name="Обычный 4 6 2" xfId="3574" xr:uid="{00000000-0005-0000-0000-0000A21A0000}"/>
    <cellStyle name="Обычный 4 6 2 2" xfId="7272" xr:uid="{00000000-0005-0000-0000-0000A31A0000}"/>
    <cellStyle name="Обычный 4 6 3" xfId="3575" xr:uid="{00000000-0005-0000-0000-0000A41A0000}"/>
    <cellStyle name="Обычный 4 6 3 2" xfId="7273" xr:uid="{00000000-0005-0000-0000-0000A51A0000}"/>
    <cellStyle name="Обычный 4 6 4" xfId="5476" xr:uid="{00000000-0005-0000-0000-0000A61A0000}"/>
    <cellStyle name="Обычный 4 7" xfId="3576" xr:uid="{00000000-0005-0000-0000-0000A71A0000}"/>
    <cellStyle name="Обычный 4 7 2" xfId="3577" xr:uid="{00000000-0005-0000-0000-0000A81A0000}"/>
    <cellStyle name="Обычный 4 7 2 2" xfId="7275" xr:uid="{00000000-0005-0000-0000-0000A91A0000}"/>
    <cellStyle name="Обычный 4 7 3" xfId="3578" xr:uid="{00000000-0005-0000-0000-0000AA1A0000}"/>
    <cellStyle name="Обычный 4 7 3 2" xfId="7276" xr:uid="{00000000-0005-0000-0000-0000AB1A0000}"/>
    <cellStyle name="Обычный 4 7 4" xfId="7274" xr:uid="{00000000-0005-0000-0000-0000AC1A0000}"/>
    <cellStyle name="Обычный 4 8" xfId="3579" xr:uid="{00000000-0005-0000-0000-0000AD1A0000}"/>
    <cellStyle name="Обычный 4 8 2" xfId="3580" xr:uid="{00000000-0005-0000-0000-0000AE1A0000}"/>
    <cellStyle name="Обычный 4 8 2 2" xfId="7278" xr:uid="{00000000-0005-0000-0000-0000AF1A0000}"/>
    <cellStyle name="Обычный 4 8 3" xfId="3581" xr:uid="{00000000-0005-0000-0000-0000B01A0000}"/>
    <cellStyle name="Обычный 4 8 3 2" xfId="7279" xr:uid="{00000000-0005-0000-0000-0000B11A0000}"/>
    <cellStyle name="Обычный 4 8 4" xfId="7277" xr:uid="{00000000-0005-0000-0000-0000B21A0000}"/>
    <cellStyle name="Обычный 4 9" xfId="3582" xr:uid="{00000000-0005-0000-0000-0000B31A0000}"/>
    <cellStyle name="Обычный 4 9 2" xfId="3583" xr:uid="{00000000-0005-0000-0000-0000B41A0000}"/>
    <cellStyle name="Обычный 4 9 2 2" xfId="7281" xr:uid="{00000000-0005-0000-0000-0000B51A0000}"/>
    <cellStyle name="Обычный 4 9 3" xfId="3584" xr:uid="{00000000-0005-0000-0000-0000B61A0000}"/>
    <cellStyle name="Обычный 4 9 3 2" xfId="7282" xr:uid="{00000000-0005-0000-0000-0000B71A0000}"/>
    <cellStyle name="Обычный 4 9 4" xfId="7280" xr:uid="{00000000-0005-0000-0000-0000B81A0000}"/>
    <cellStyle name="Обычный 4_3БК_140711" xfId="1550" xr:uid="{00000000-0005-0000-0000-0000B91A0000}"/>
    <cellStyle name="Обычный 40" xfId="1551" xr:uid="{00000000-0005-0000-0000-0000BA1A0000}"/>
    <cellStyle name="Обычный 40 2" xfId="5477" xr:uid="{00000000-0005-0000-0000-0000BB1A0000}"/>
    <cellStyle name="Обычный 41" xfId="1552" xr:uid="{00000000-0005-0000-0000-0000BC1A0000}"/>
    <cellStyle name="Обычный 41 2" xfId="5478" xr:uid="{00000000-0005-0000-0000-0000BD1A0000}"/>
    <cellStyle name="Обычный 42" xfId="1553" xr:uid="{00000000-0005-0000-0000-0000BE1A0000}"/>
    <cellStyle name="Обычный 42 2" xfId="5479" xr:uid="{00000000-0005-0000-0000-0000BF1A0000}"/>
    <cellStyle name="Обычный 43" xfId="1554" xr:uid="{00000000-0005-0000-0000-0000C01A0000}"/>
    <cellStyle name="Обычный 43 2" xfId="5480" xr:uid="{00000000-0005-0000-0000-0000C11A0000}"/>
    <cellStyle name="Обычный 44" xfId="1555" xr:uid="{00000000-0005-0000-0000-0000C21A0000}"/>
    <cellStyle name="Обычный 44 2" xfId="5481" xr:uid="{00000000-0005-0000-0000-0000C31A0000}"/>
    <cellStyle name="Обычный 45" xfId="1556" xr:uid="{00000000-0005-0000-0000-0000C41A0000}"/>
    <cellStyle name="Обычный 45 2" xfId="3585" xr:uid="{00000000-0005-0000-0000-0000C51A0000}"/>
    <cellStyle name="Обычный 45 2 2" xfId="7283" xr:uid="{00000000-0005-0000-0000-0000C61A0000}"/>
    <cellStyle name="Обычный 45 3" xfId="3586" xr:uid="{00000000-0005-0000-0000-0000C71A0000}"/>
    <cellStyle name="Обычный 45 3 2" xfId="7284" xr:uid="{00000000-0005-0000-0000-0000C81A0000}"/>
    <cellStyle name="Обычный 45 4" xfId="5482" xr:uid="{00000000-0005-0000-0000-0000C91A0000}"/>
    <cellStyle name="Обычный 46" xfId="3587" xr:uid="{00000000-0005-0000-0000-0000CA1A0000}"/>
    <cellStyle name="Обычный 46 2" xfId="3588" xr:uid="{00000000-0005-0000-0000-0000CB1A0000}"/>
    <cellStyle name="Обычный 46 2 2" xfId="7286" xr:uid="{00000000-0005-0000-0000-0000CC1A0000}"/>
    <cellStyle name="Обычный 46 3" xfId="3589" xr:uid="{00000000-0005-0000-0000-0000CD1A0000}"/>
    <cellStyle name="Обычный 46 3 2" xfId="7287" xr:uid="{00000000-0005-0000-0000-0000CE1A0000}"/>
    <cellStyle name="Обычный 46 4" xfId="7285" xr:uid="{00000000-0005-0000-0000-0000CF1A0000}"/>
    <cellStyle name="Обычный 47" xfId="3590" xr:uid="{00000000-0005-0000-0000-0000D01A0000}"/>
    <cellStyle name="Обычный 47 2" xfId="3591" xr:uid="{00000000-0005-0000-0000-0000D11A0000}"/>
    <cellStyle name="Обычный 47 2 2" xfId="7289" xr:uid="{00000000-0005-0000-0000-0000D21A0000}"/>
    <cellStyle name="Обычный 47 3" xfId="3592" xr:uid="{00000000-0005-0000-0000-0000D31A0000}"/>
    <cellStyle name="Обычный 47 3 2" xfId="7290" xr:uid="{00000000-0005-0000-0000-0000D41A0000}"/>
    <cellStyle name="Обычный 47 4" xfId="7288" xr:uid="{00000000-0005-0000-0000-0000D51A0000}"/>
    <cellStyle name="Обычный 48" xfId="3593" xr:uid="{00000000-0005-0000-0000-0000D61A0000}"/>
    <cellStyle name="Обычный 48 2" xfId="3594" xr:uid="{00000000-0005-0000-0000-0000D71A0000}"/>
    <cellStyle name="Обычный 48 2 2" xfId="7292" xr:uid="{00000000-0005-0000-0000-0000D81A0000}"/>
    <cellStyle name="Обычный 48 3" xfId="3595" xr:uid="{00000000-0005-0000-0000-0000D91A0000}"/>
    <cellStyle name="Обычный 48 3 2" xfId="7293" xr:uid="{00000000-0005-0000-0000-0000DA1A0000}"/>
    <cellStyle name="Обычный 48 4" xfId="7291" xr:uid="{00000000-0005-0000-0000-0000DB1A0000}"/>
    <cellStyle name="Обычный 49" xfId="3596" xr:uid="{00000000-0005-0000-0000-0000DC1A0000}"/>
    <cellStyle name="Обычный 49 2" xfId="3597" xr:uid="{00000000-0005-0000-0000-0000DD1A0000}"/>
    <cellStyle name="Обычный 49 2 2" xfId="7295" xr:uid="{00000000-0005-0000-0000-0000DE1A0000}"/>
    <cellStyle name="Обычный 49 3" xfId="3598" xr:uid="{00000000-0005-0000-0000-0000DF1A0000}"/>
    <cellStyle name="Обычный 49 3 2" xfId="7296" xr:uid="{00000000-0005-0000-0000-0000E01A0000}"/>
    <cellStyle name="Обычный 49 4" xfId="7294" xr:uid="{00000000-0005-0000-0000-0000E11A0000}"/>
    <cellStyle name="Обычный 5" xfId="1557" xr:uid="{00000000-0005-0000-0000-0000E21A0000}"/>
    <cellStyle name="Обычный 5 2" xfId="1558" xr:uid="{00000000-0005-0000-0000-0000E31A0000}"/>
    <cellStyle name="Обычный 5 2 2" xfId="3599" xr:uid="{00000000-0005-0000-0000-0000E41A0000}"/>
    <cellStyle name="Обычный 5 2 2 2" xfId="7297" xr:uid="{00000000-0005-0000-0000-0000E51A0000}"/>
    <cellStyle name="Обычный 5 2 3" xfId="5484" xr:uid="{00000000-0005-0000-0000-0000E61A0000}"/>
    <cellStyle name="Обычный 5 3" xfId="1559" xr:uid="{00000000-0005-0000-0000-0000E71A0000}"/>
    <cellStyle name="Обычный 5 3 2" xfId="5485" xr:uid="{00000000-0005-0000-0000-0000E81A0000}"/>
    <cellStyle name="Обычный 5 4" xfId="1560" xr:uid="{00000000-0005-0000-0000-0000E91A0000}"/>
    <cellStyle name="Обычный 5 4 2" xfId="5486" xr:uid="{00000000-0005-0000-0000-0000EA1A0000}"/>
    <cellStyle name="Обычный 5 5" xfId="3600" xr:uid="{00000000-0005-0000-0000-0000EB1A0000}"/>
    <cellStyle name="Обычный 5 5 2" xfId="7298" xr:uid="{00000000-0005-0000-0000-0000EC1A0000}"/>
    <cellStyle name="Обычный 5 6" xfId="3601" xr:uid="{00000000-0005-0000-0000-0000ED1A0000}"/>
    <cellStyle name="Обычный 5 6 2" xfId="7299" xr:uid="{00000000-0005-0000-0000-0000EE1A0000}"/>
    <cellStyle name="Обычный 5 7" xfId="3602" xr:uid="{00000000-0005-0000-0000-0000EF1A0000}"/>
    <cellStyle name="Обычный 5 7 2" xfId="7300" xr:uid="{00000000-0005-0000-0000-0000F01A0000}"/>
    <cellStyle name="Обычный 5 8" xfId="5483" xr:uid="{00000000-0005-0000-0000-0000F11A0000}"/>
    <cellStyle name="Обычный 5_4П" xfId="3603" xr:uid="{00000000-0005-0000-0000-0000F21A0000}"/>
    <cellStyle name="Обычный 50" xfId="3604" xr:uid="{00000000-0005-0000-0000-0000F31A0000}"/>
    <cellStyle name="Обычный 50 2" xfId="7301" xr:uid="{00000000-0005-0000-0000-0000F41A0000}"/>
    <cellStyle name="Обычный 51" xfId="3605" xr:uid="{00000000-0005-0000-0000-0000F51A0000}"/>
    <cellStyle name="Обычный 51 2" xfId="7302" xr:uid="{00000000-0005-0000-0000-0000F61A0000}"/>
    <cellStyle name="Обычный 52" xfId="3606" xr:uid="{00000000-0005-0000-0000-0000F71A0000}"/>
    <cellStyle name="Обычный 52 2" xfId="7303" xr:uid="{00000000-0005-0000-0000-0000F81A0000}"/>
    <cellStyle name="Обычный 53" xfId="3607" xr:uid="{00000000-0005-0000-0000-0000F91A0000}"/>
    <cellStyle name="Обычный 53 2" xfId="7304" xr:uid="{00000000-0005-0000-0000-0000FA1A0000}"/>
    <cellStyle name="Обычный 54" xfId="3608" xr:uid="{00000000-0005-0000-0000-0000FB1A0000}"/>
    <cellStyle name="Обычный 54 2" xfId="7305" xr:uid="{00000000-0005-0000-0000-0000FC1A0000}"/>
    <cellStyle name="Обычный 55" xfId="3609" xr:uid="{00000000-0005-0000-0000-0000FD1A0000}"/>
    <cellStyle name="Обычный 55 2" xfId="7306" xr:uid="{00000000-0005-0000-0000-0000FE1A0000}"/>
    <cellStyle name="Обычный 56" xfId="3939" xr:uid="{00000000-0005-0000-0000-0000FF1A0000}"/>
    <cellStyle name="Обычный 57" xfId="3940" xr:uid="{00000000-0005-0000-0000-0000001B0000}"/>
    <cellStyle name="Обычный 58" xfId="3941" xr:uid="{00000000-0005-0000-0000-0000011B0000}"/>
    <cellStyle name="Обычный 59" xfId="3942" xr:uid="{00000000-0005-0000-0000-0000021B0000}"/>
    <cellStyle name="Обычный 6" xfId="1561" xr:uid="{00000000-0005-0000-0000-0000031B0000}"/>
    <cellStyle name="Обычный 6 2" xfId="1562" xr:uid="{00000000-0005-0000-0000-0000041B0000}"/>
    <cellStyle name="Обычный 6 2 2" xfId="3610" xr:uid="{00000000-0005-0000-0000-0000051B0000}"/>
    <cellStyle name="Обычный 6 2 2 2" xfId="7307" xr:uid="{00000000-0005-0000-0000-0000061B0000}"/>
    <cellStyle name="Обычный 6 2 3" xfId="5488" xr:uid="{00000000-0005-0000-0000-0000071B0000}"/>
    <cellStyle name="Обычный 6 3" xfId="3611" xr:uid="{00000000-0005-0000-0000-0000081B0000}"/>
    <cellStyle name="Обычный 6 3 2" xfId="7308" xr:uid="{00000000-0005-0000-0000-0000091B0000}"/>
    <cellStyle name="Обычный 6 4" xfId="5487" xr:uid="{00000000-0005-0000-0000-00000A1B0000}"/>
    <cellStyle name="Обычный 6_4П" xfId="3612" xr:uid="{00000000-0005-0000-0000-00000B1B0000}"/>
    <cellStyle name="Обычный 60" xfId="3943" xr:uid="{00000000-0005-0000-0000-00000C1B0000}"/>
    <cellStyle name="Обычный 61" xfId="7510" xr:uid="{00000000-0005-0000-0000-00000D1B0000}"/>
    <cellStyle name="Обычный 62" xfId="7687" xr:uid="{00000000-0005-0000-0000-00000E1B0000}"/>
    <cellStyle name="Обычный 63" xfId="7591" xr:uid="{00000000-0005-0000-0000-00000F1B0000}"/>
    <cellStyle name="Обычный 64" xfId="7589" xr:uid="{00000000-0005-0000-0000-0000101B0000}"/>
    <cellStyle name="Обычный 65" xfId="7588" xr:uid="{00000000-0005-0000-0000-0000111B0000}"/>
    <cellStyle name="Обычный 66" xfId="7688" xr:uid="{00000000-0005-0000-0000-0000121B0000}"/>
    <cellStyle name="Обычный 67" xfId="7689" xr:uid="{00000000-0005-0000-0000-0000131B0000}"/>
    <cellStyle name="Обычный 68" xfId="7691" xr:uid="{00000000-0005-0000-0000-0000141B0000}"/>
    <cellStyle name="Обычный 69" xfId="7696" xr:uid="{00000000-0005-0000-0000-0000151B0000}"/>
    <cellStyle name="Обычный 7" xfId="1563" xr:uid="{00000000-0005-0000-0000-0000161B0000}"/>
    <cellStyle name="Обычный 7 2" xfId="1564" xr:uid="{00000000-0005-0000-0000-0000171B0000}"/>
    <cellStyle name="Обычный 7 2 2" xfId="1565" xr:uid="{00000000-0005-0000-0000-0000181B0000}"/>
    <cellStyle name="Обычный 7 2 2 2" xfId="3613" xr:uid="{00000000-0005-0000-0000-0000191B0000}"/>
    <cellStyle name="Обычный 7 2 2 2 2" xfId="3614" xr:uid="{00000000-0005-0000-0000-00001A1B0000}"/>
    <cellStyle name="Обычный 7 2 2 2 2 2" xfId="7310" xr:uid="{00000000-0005-0000-0000-00001B1B0000}"/>
    <cellStyle name="Обычный 7 2 2 2 3" xfId="3615" xr:uid="{00000000-0005-0000-0000-00001C1B0000}"/>
    <cellStyle name="Обычный 7 2 2 2 3 2" xfId="7311" xr:uid="{00000000-0005-0000-0000-00001D1B0000}"/>
    <cellStyle name="Обычный 7 2 2 2 4" xfId="7309" xr:uid="{00000000-0005-0000-0000-00001E1B0000}"/>
    <cellStyle name="Обычный 7 2 2 3" xfId="5491" xr:uid="{00000000-0005-0000-0000-00001F1B0000}"/>
    <cellStyle name="Обычный 7 2 3" xfId="5490" xr:uid="{00000000-0005-0000-0000-0000201B0000}"/>
    <cellStyle name="Обычный 7 3" xfId="1566" xr:uid="{00000000-0005-0000-0000-0000211B0000}"/>
    <cellStyle name="Обычный 7 3 2" xfId="3616" xr:uid="{00000000-0005-0000-0000-0000221B0000}"/>
    <cellStyle name="Обычный 7 3 2 2" xfId="7312" xr:uid="{00000000-0005-0000-0000-0000231B0000}"/>
    <cellStyle name="Обычный 7 3 3" xfId="5492" xr:uid="{00000000-0005-0000-0000-0000241B0000}"/>
    <cellStyle name="Обычный 7 4" xfId="1567" xr:uid="{00000000-0005-0000-0000-0000251B0000}"/>
    <cellStyle name="Обычный 7 4 2" xfId="5493" xr:uid="{00000000-0005-0000-0000-0000261B0000}"/>
    <cellStyle name="Обычный 7 5" xfId="3617" xr:uid="{00000000-0005-0000-0000-0000271B0000}"/>
    <cellStyle name="Обычный 7 5 2" xfId="7313" xr:uid="{00000000-0005-0000-0000-0000281B0000}"/>
    <cellStyle name="Обычный 7 6" xfId="5489" xr:uid="{00000000-0005-0000-0000-0000291B0000}"/>
    <cellStyle name="Обычный 7_1 вариант (ФОТ-454319)1" xfId="1568" xr:uid="{00000000-0005-0000-0000-00002A1B0000}"/>
    <cellStyle name="Обычный 70" xfId="7697" xr:uid="{00000000-0005-0000-0000-00002B1B0000}"/>
    <cellStyle name="Обычный 71" xfId="7698" xr:uid="{00000000-0005-0000-0000-00002C1B0000}"/>
    <cellStyle name="Обычный 72" xfId="7703" xr:uid="{00000000-0005-0000-0000-00002D1B0000}"/>
    <cellStyle name="Обычный 73" xfId="7700" xr:uid="{00000000-0005-0000-0000-00002E1B0000}"/>
    <cellStyle name="Обычный 74" xfId="7706" xr:uid="{00000000-0005-0000-0000-00002F1B0000}"/>
    <cellStyle name="Обычный 75" xfId="7704" xr:uid="{00000000-0005-0000-0000-0000301B0000}"/>
    <cellStyle name="Обычный 76" xfId="7710" xr:uid="{00000000-0005-0000-0000-0000311B0000}"/>
    <cellStyle name="Обычный 77" xfId="7711" xr:uid="{00000000-0005-0000-0000-0000321B0000}"/>
    <cellStyle name="Обычный 78" xfId="7716" xr:uid="{00000000-0005-0000-0000-0000331B0000}"/>
    <cellStyle name="Обычный 79" xfId="7714" xr:uid="{00000000-0005-0000-0000-0000341B0000}"/>
    <cellStyle name="Обычный 8" xfId="1569" xr:uid="{00000000-0005-0000-0000-0000351B0000}"/>
    <cellStyle name="Обычный 8 2" xfId="1570" xr:uid="{00000000-0005-0000-0000-0000361B0000}"/>
    <cellStyle name="Обычный 8 2 2" xfId="1571" xr:uid="{00000000-0005-0000-0000-0000371B0000}"/>
    <cellStyle name="Обычный 8 2 2 2" xfId="5496" xr:uid="{00000000-0005-0000-0000-0000381B0000}"/>
    <cellStyle name="Обычный 8 2 3" xfId="3618" xr:uid="{00000000-0005-0000-0000-0000391B0000}"/>
    <cellStyle name="Обычный 8 2 3 2" xfId="7314" xr:uid="{00000000-0005-0000-0000-00003A1B0000}"/>
    <cellStyle name="Обычный 8 2 4" xfId="3619" xr:uid="{00000000-0005-0000-0000-00003B1B0000}"/>
    <cellStyle name="Обычный 8 2 4 2" xfId="7315" xr:uid="{00000000-0005-0000-0000-00003C1B0000}"/>
    <cellStyle name="Обычный 8 2 5" xfId="5495" xr:uid="{00000000-0005-0000-0000-00003D1B0000}"/>
    <cellStyle name="Обычный 8 3" xfId="1572" xr:uid="{00000000-0005-0000-0000-00003E1B0000}"/>
    <cellStyle name="Обычный 8 3 2" xfId="3620" xr:uid="{00000000-0005-0000-0000-00003F1B0000}"/>
    <cellStyle name="Обычный 8 3 2 2" xfId="7316" xr:uid="{00000000-0005-0000-0000-0000401B0000}"/>
    <cellStyle name="Обычный 8 3 3" xfId="5497" xr:uid="{00000000-0005-0000-0000-0000411B0000}"/>
    <cellStyle name="Обычный 8 4" xfId="5494" xr:uid="{00000000-0005-0000-0000-0000421B0000}"/>
    <cellStyle name="Обычный 8_4П" xfId="3621" xr:uid="{00000000-0005-0000-0000-0000431B0000}"/>
    <cellStyle name="Обычный 80" xfId="7715" xr:uid="{00000000-0005-0000-0000-0000441B0000}"/>
    <cellStyle name="Обычный 81" xfId="7719" xr:uid="{00000000-0005-0000-0000-0000451B0000}"/>
    <cellStyle name="Обычный 82" xfId="7725" xr:uid="{00000000-0005-0000-0000-0000461B0000}"/>
    <cellStyle name="Обычный 83" xfId="7722" xr:uid="{00000000-0005-0000-0000-0000471B0000}"/>
    <cellStyle name="Обычный 84" xfId="7728" xr:uid="{00000000-0005-0000-0000-0000481B0000}"/>
    <cellStyle name="Обычный 85" xfId="7729" xr:uid="{00000000-0005-0000-0000-0000491B0000}"/>
    <cellStyle name="Обычный 86" xfId="7730" xr:uid="{00000000-0005-0000-0000-00004A1B0000}"/>
    <cellStyle name="Обычный 87" xfId="7731" xr:uid="{00000000-0005-0000-0000-00004B1B0000}"/>
    <cellStyle name="Обычный 88" xfId="7735" xr:uid="{00000000-0005-0000-0000-00004C1B0000}"/>
    <cellStyle name="Обычный 89" xfId="7734" xr:uid="{00000000-0005-0000-0000-00004D1B0000}"/>
    <cellStyle name="Обычный 9" xfId="1573" xr:uid="{00000000-0005-0000-0000-00004E1B0000}"/>
    <cellStyle name="Обычный 9 2" xfId="1574" xr:uid="{00000000-0005-0000-0000-00004F1B0000}"/>
    <cellStyle name="Обычный 9 2 2" xfId="1575" xr:uid="{00000000-0005-0000-0000-0000501B0000}"/>
    <cellStyle name="Обычный 9 2 2 2" xfId="5500" xr:uid="{00000000-0005-0000-0000-0000511B0000}"/>
    <cellStyle name="Обычный 9 2 3" xfId="3622" xr:uid="{00000000-0005-0000-0000-0000521B0000}"/>
    <cellStyle name="Обычный 9 2 3 2" xfId="7317" xr:uid="{00000000-0005-0000-0000-0000531B0000}"/>
    <cellStyle name="Обычный 9 2 4" xfId="5499" xr:uid="{00000000-0005-0000-0000-0000541B0000}"/>
    <cellStyle name="Обычный 9 3" xfId="1576" xr:uid="{00000000-0005-0000-0000-0000551B0000}"/>
    <cellStyle name="Обычный 9 3 2" xfId="5501" xr:uid="{00000000-0005-0000-0000-0000561B0000}"/>
    <cellStyle name="Обычный 9 4" xfId="1577" xr:uid="{00000000-0005-0000-0000-0000571B0000}"/>
    <cellStyle name="Обычный 9 4 2" xfId="5502" xr:uid="{00000000-0005-0000-0000-0000581B0000}"/>
    <cellStyle name="Обычный 9 5" xfId="3623" xr:uid="{00000000-0005-0000-0000-0000591B0000}"/>
    <cellStyle name="Обычный 9 5 2" xfId="7318" xr:uid="{00000000-0005-0000-0000-00005A1B0000}"/>
    <cellStyle name="Обычный 9 6" xfId="5498" xr:uid="{00000000-0005-0000-0000-00005B1B0000}"/>
    <cellStyle name="Обычный 9_4П" xfId="3624" xr:uid="{00000000-0005-0000-0000-00005C1B0000}"/>
    <cellStyle name="Обычный 90" xfId="7737" xr:uid="{00000000-0005-0000-0000-00005D1B0000}"/>
    <cellStyle name="Обычный 91" xfId="7739" xr:uid="{00000000-0005-0000-0000-00005E1B0000}"/>
    <cellStyle name="Обычный 92" xfId="7741" xr:uid="{00000000-0005-0000-0000-00005F1B0000}"/>
    <cellStyle name="Обычный 93" xfId="7743" xr:uid="{00000000-0005-0000-0000-0000601B0000}"/>
    <cellStyle name="Обычный 94" xfId="7746" xr:uid="{00000000-0005-0000-0000-0000611B0000}"/>
    <cellStyle name="Обычный 95" xfId="7747" xr:uid="{00000000-0005-0000-0000-0000621B0000}"/>
    <cellStyle name="Обычный 96" xfId="7750" xr:uid="{00000000-0005-0000-0000-0000631B0000}"/>
    <cellStyle name="Обычный 97" xfId="7751" xr:uid="{00000000-0005-0000-0000-0000641B0000}"/>
    <cellStyle name="Обычный 98" xfId="7753" xr:uid="{00000000-0005-0000-0000-0000651B0000}"/>
    <cellStyle name="Обычный 99" xfId="7755" xr:uid="{00000000-0005-0000-0000-0000661B0000}"/>
    <cellStyle name="п" xfId="1578" xr:uid="{00000000-0005-0000-0000-0000671B0000}"/>
    <cellStyle name="п 10" xfId="5503" xr:uid="{00000000-0005-0000-0000-0000681B0000}"/>
    <cellStyle name="п 2" xfId="1579" xr:uid="{00000000-0005-0000-0000-0000691B0000}"/>
    <cellStyle name="п 2 2" xfId="3625" xr:uid="{00000000-0005-0000-0000-00006A1B0000}"/>
    <cellStyle name="п 2 2 2" xfId="7319" xr:uid="{00000000-0005-0000-0000-00006B1B0000}"/>
    <cellStyle name="п 2 3" xfId="5504" xr:uid="{00000000-0005-0000-0000-00006C1B0000}"/>
    <cellStyle name="п 3" xfId="1580" xr:uid="{00000000-0005-0000-0000-00006D1B0000}"/>
    <cellStyle name="п 3 2" xfId="3626" xr:uid="{00000000-0005-0000-0000-00006E1B0000}"/>
    <cellStyle name="п 3 2 2" xfId="7320" xr:uid="{00000000-0005-0000-0000-00006F1B0000}"/>
    <cellStyle name="п 3 3" xfId="5505" xr:uid="{00000000-0005-0000-0000-0000701B0000}"/>
    <cellStyle name="п 4" xfId="1581" xr:uid="{00000000-0005-0000-0000-0000711B0000}"/>
    <cellStyle name="п 4 2" xfId="3627" xr:uid="{00000000-0005-0000-0000-0000721B0000}"/>
    <cellStyle name="п 4 2 2" xfId="7321" xr:uid="{00000000-0005-0000-0000-0000731B0000}"/>
    <cellStyle name="п 4 3" xfId="5506" xr:uid="{00000000-0005-0000-0000-0000741B0000}"/>
    <cellStyle name="п 5" xfId="1582" xr:uid="{00000000-0005-0000-0000-0000751B0000}"/>
    <cellStyle name="п 5 2" xfId="3628" xr:uid="{00000000-0005-0000-0000-0000761B0000}"/>
    <cellStyle name="п 5 2 2" xfId="7322" xr:uid="{00000000-0005-0000-0000-0000771B0000}"/>
    <cellStyle name="п 5 3" xfId="5507" xr:uid="{00000000-0005-0000-0000-0000781B0000}"/>
    <cellStyle name="п 6" xfId="1583" xr:uid="{00000000-0005-0000-0000-0000791B0000}"/>
    <cellStyle name="п 6 2" xfId="3629" xr:uid="{00000000-0005-0000-0000-00007A1B0000}"/>
    <cellStyle name="п 6 2 2" xfId="7323" xr:uid="{00000000-0005-0000-0000-00007B1B0000}"/>
    <cellStyle name="п 6 3" xfId="5508" xr:uid="{00000000-0005-0000-0000-00007C1B0000}"/>
    <cellStyle name="п 7" xfId="1584" xr:uid="{00000000-0005-0000-0000-00007D1B0000}"/>
    <cellStyle name="п 7 2" xfId="3630" xr:uid="{00000000-0005-0000-0000-00007E1B0000}"/>
    <cellStyle name="п 7 2 2" xfId="7324" xr:uid="{00000000-0005-0000-0000-00007F1B0000}"/>
    <cellStyle name="п 7 3" xfId="5509" xr:uid="{00000000-0005-0000-0000-0000801B0000}"/>
    <cellStyle name="п 8" xfId="1585" xr:uid="{00000000-0005-0000-0000-0000811B0000}"/>
    <cellStyle name="п 8 2" xfId="3631" xr:uid="{00000000-0005-0000-0000-0000821B0000}"/>
    <cellStyle name="п 8 2 2" xfId="7325" xr:uid="{00000000-0005-0000-0000-0000831B0000}"/>
    <cellStyle name="п 8 3" xfId="5510" xr:uid="{00000000-0005-0000-0000-0000841B0000}"/>
    <cellStyle name="п 9" xfId="3632" xr:uid="{00000000-0005-0000-0000-0000851B0000}"/>
    <cellStyle name="п 9 2" xfId="7326" xr:uid="{00000000-0005-0000-0000-0000861B0000}"/>
    <cellStyle name="Плохой 2" xfId="1586" xr:uid="{00000000-0005-0000-0000-0000871B0000}"/>
    <cellStyle name="Плохой 2 2" xfId="3633" xr:uid="{00000000-0005-0000-0000-0000881B0000}"/>
    <cellStyle name="Плохой 2 2 2" xfId="7327" xr:uid="{00000000-0005-0000-0000-0000891B0000}"/>
    <cellStyle name="Плохой 2 3" xfId="5511" xr:uid="{00000000-0005-0000-0000-00008A1B0000}"/>
    <cellStyle name="Плохой 3" xfId="1587" xr:uid="{00000000-0005-0000-0000-00008B1B0000}"/>
    <cellStyle name="Плохой 3 2" xfId="3634" xr:uid="{00000000-0005-0000-0000-00008C1B0000}"/>
    <cellStyle name="Плохой 3 2 2" xfId="7328" xr:uid="{00000000-0005-0000-0000-00008D1B0000}"/>
    <cellStyle name="Плохой 3 3" xfId="5512" xr:uid="{00000000-0005-0000-0000-00008E1B0000}"/>
    <cellStyle name="Подгруппа" xfId="3635" xr:uid="{00000000-0005-0000-0000-00008F1B0000}"/>
    <cellStyle name="Пояснение 2" xfId="1588" xr:uid="{00000000-0005-0000-0000-0000901B0000}"/>
    <cellStyle name="Пояснение 2 2" xfId="3636" xr:uid="{00000000-0005-0000-0000-0000911B0000}"/>
    <cellStyle name="Пояснение 2 2 2" xfId="7330" xr:uid="{00000000-0005-0000-0000-0000921B0000}"/>
    <cellStyle name="Пояснение 2 3" xfId="5513" xr:uid="{00000000-0005-0000-0000-0000931B0000}"/>
    <cellStyle name="Пояснение 3" xfId="1589" xr:uid="{00000000-0005-0000-0000-0000941B0000}"/>
    <cellStyle name="Пояснение 3 2" xfId="3637" xr:uid="{00000000-0005-0000-0000-0000951B0000}"/>
    <cellStyle name="Пояснение 3 2 2" xfId="7331" xr:uid="{00000000-0005-0000-0000-0000961B0000}"/>
    <cellStyle name="Пояснение 3 3" xfId="5514" xr:uid="{00000000-0005-0000-0000-0000971B0000}"/>
    <cellStyle name="Примечание 2" xfId="1590" xr:uid="{00000000-0005-0000-0000-0000981B0000}"/>
    <cellStyle name="Примечание 2 2" xfId="3638" xr:uid="{00000000-0005-0000-0000-0000991B0000}"/>
    <cellStyle name="Примечание 2 2 2" xfId="7332" xr:uid="{00000000-0005-0000-0000-00009A1B0000}"/>
    <cellStyle name="Примечание 2 3" xfId="5515" xr:uid="{00000000-0005-0000-0000-00009B1B0000}"/>
    <cellStyle name="Примечание 3" xfId="1591" xr:uid="{00000000-0005-0000-0000-00009C1B0000}"/>
    <cellStyle name="Примечание 3 2" xfId="3639" xr:uid="{00000000-0005-0000-0000-00009D1B0000}"/>
    <cellStyle name="Примечание 3 2 2" xfId="7333" xr:uid="{00000000-0005-0000-0000-00009E1B0000}"/>
    <cellStyle name="Примечание 3 3" xfId="5516" xr:uid="{00000000-0005-0000-0000-00009F1B0000}"/>
    <cellStyle name="Продукт" xfId="3640" xr:uid="{00000000-0005-0000-0000-0000A01B0000}"/>
    <cellStyle name="Процентный" xfId="3938" builtinId="5"/>
    <cellStyle name="Процентный 10" xfId="1592" xr:uid="{00000000-0005-0000-0000-0000A21B0000}"/>
    <cellStyle name="Процентный 10 2" xfId="1593" xr:uid="{00000000-0005-0000-0000-0000A31B0000}"/>
    <cellStyle name="Процентный 10 3" xfId="1594" xr:uid="{00000000-0005-0000-0000-0000A41B0000}"/>
    <cellStyle name="Процентный 11" xfId="3641" xr:uid="{00000000-0005-0000-0000-0000A51B0000}"/>
    <cellStyle name="Процентный 11 2" xfId="3642" xr:uid="{00000000-0005-0000-0000-0000A61B0000}"/>
    <cellStyle name="Процентный 11 2 2" xfId="3643" xr:uid="{00000000-0005-0000-0000-0000A71B0000}"/>
    <cellStyle name="Процентный 11 2 3" xfId="3644" xr:uid="{00000000-0005-0000-0000-0000A81B0000}"/>
    <cellStyle name="Процентный 11 3" xfId="3645" xr:uid="{00000000-0005-0000-0000-0000A91B0000}"/>
    <cellStyle name="Процентный 11 4" xfId="3646" xr:uid="{00000000-0005-0000-0000-0000AA1B0000}"/>
    <cellStyle name="Процентный 12" xfId="3647" xr:uid="{00000000-0005-0000-0000-0000AB1B0000}"/>
    <cellStyle name="Процентный 13" xfId="3648" xr:uid="{00000000-0005-0000-0000-0000AC1B0000}"/>
    <cellStyle name="Процентный 13 2" xfId="3649" xr:uid="{00000000-0005-0000-0000-0000AD1B0000}"/>
    <cellStyle name="Процентный 13 2 2" xfId="3650" xr:uid="{00000000-0005-0000-0000-0000AE1B0000}"/>
    <cellStyle name="Процентный 13 2 3" xfId="3651" xr:uid="{00000000-0005-0000-0000-0000AF1B0000}"/>
    <cellStyle name="Процентный 13 3" xfId="3652" xr:uid="{00000000-0005-0000-0000-0000B01B0000}"/>
    <cellStyle name="Процентный 13 4" xfId="3653" xr:uid="{00000000-0005-0000-0000-0000B11B0000}"/>
    <cellStyle name="Процентный 14" xfId="3654" xr:uid="{00000000-0005-0000-0000-0000B21B0000}"/>
    <cellStyle name="Процентный 14 2" xfId="3655" xr:uid="{00000000-0005-0000-0000-0000B31B0000}"/>
    <cellStyle name="Процентный 14 3" xfId="3656" xr:uid="{00000000-0005-0000-0000-0000B41B0000}"/>
    <cellStyle name="Процентный 15" xfId="3657" xr:uid="{00000000-0005-0000-0000-0000B51B0000}"/>
    <cellStyle name="Процентный 15 2" xfId="3658" xr:uid="{00000000-0005-0000-0000-0000B61B0000}"/>
    <cellStyle name="Процентный 15 3" xfId="3659" xr:uid="{00000000-0005-0000-0000-0000B71B0000}"/>
    <cellStyle name="Процентный 16" xfId="3660" xr:uid="{00000000-0005-0000-0000-0000B81B0000}"/>
    <cellStyle name="Процентный 16 2" xfId="3661" xr:uid="{00000000-0005-0000-0000-0000B91B0000}"/>
    <cellStyle name="Процентный 16 3" xfId="3662" xr:uid="{00000000-0005-0000-0000-0000BA1B0000}"/>
    <cellStyle name="Процентный 17" xfId="3663" xr:uid="{00000000-0005-0000-0000-0000BB1B0000}"/>
    <cellStyle name="Процентный 17 2" xfId="3664" xr:uid="{00000000-0005-0000-0000-0000BC1B0000}"/>
    <cellStyle name="Процентный 17 3" xfId="3665" xr:uid="{00000000-0005-0000-0000-0000BD1B0000}"/>
    <cellStyle name="Процентный 18" xfId="3666" xr:uid="{00000000-0005-0000-0000-0000BE1B0000}"/>
    <cellStyle name="Процентный 18 2" xfId="3667" xr:uid="{00000000-0005-0000-0000-0000BF1B0000}"/>
    <cellStyle name="Процентный 18 3" xfId="3668" xr:uid="{00000000-0005-0000-0000-0000C01B0000}"/>
    <cellStyle name="Процентный 19" xfId="3669" xr:uid="{00000000-0005-0000-0000-0000C11B0000}"/>
    <cellStyle name="Процентный 19 2" xfId="3670" xr:uid="{00000000-0005-0000-0000-0000C21B0000}"/>
    <cellStyle name="Процентный 19 3" xfId="3671" xr:uid="{00000000-0005-0000-0000-0000C31B0000}"/>
    <cellStyle name="Процентный 2" xfId="1595" xr:uid="{00000000-0005-0000-0000-0000C41B0000}"/>
    <cellStyle name="Процентный 2 2" xfId="1596" xr:uid="{00000000-0005-0000-0000-0000C51B0000}"/>
    <cellStyle name="Процентный 2 2 2" xfId="1597" xr:uid="{00000000-0005-0000-0000-0000C61B0000}"/>
    <cellStyle name="Процентный 2 2 2 2" xfId="1598" xr:uid="{00000000-0005-0000-0000-0000C71B0000}"/>
    <cellStyle name="Процентный 2 2 2 2 2" xfId="1599" xr:uid="{00000000-0005-0000-0000-0000C81B0000}"/>
    <cellStyle name="Процентный 2 2 2 3" xfId="1600" xr:uid="{00000000-0005-0000-0000-0000C91B0000}"/>
    <cellStyle name="Процентный 2 2 3" xfId="1601" xr:uid="{00000000-0005-0000-0000-0000CA1B0000}"/>
    <cellStyle name="Процентный 2 2 4" xfId="3672" xr:uid="{00000000-0005-0000-0000-0000CB1B0000}"/>
    <cellStyle name="Процентный 2 3" xfId="1602" xr:uid="{00000000-0005-0000-0000-0000CC1B0000}"/>
    <cellStyle name="Процентный 2 3 2" xfId="1603" xr:uid="{00000000-0005-0000-0000-0000CD1B0000}"/>
    <cellStyle name="Процентный 2 3 2 2" xfId="1604" xr:uid="{00000000-0005-0000-0000-0000CE1B0000}"/>
    <cellStyle name="Процентный 2 3 2 2 2" xfId="1605" xr:uid="{00000000-0005-0000-0000-0000CF1B0000}"/>
    <cellStyle name="Процентный 2 3 2 3" xfId="1606" xr:uid="{00000000-0005-0000-0000-0000D01B0000}"/>
    <cellStyle name="Процентный 2 3 2 4" xfId="1607" xr:uid="{00000000-0005-0000-0000-0000D11B0000}"/>
    <cellStyle name="Процентный 2 3 3" xfId="1608" xr:uid="{00000000-0005-0000-0000-0000D21B0000}"/>
    <cellStyle name="Процентный 2 3 4" xfId="1609" xr:uid="{00000000-0005-0000-0000-0000D31B0000}"/>
    <cellStyle name="Процентный 2 4" xfId="1610" xr:uid="{00000000-0005-0000-0000-0000D41B0000}"/>
    <cellStyle name="Процентный 2 4 2" xfId="3673" xr:uid="{00000000-0005-0000-0000-0000D51B0000}"/>
    <cellStyle name="Процентный 2 5" xfId="1611" xr:uid="{00000000-0005-0000-0000-0000D61B0000}"/>
    <cellStyle name="Процентный 2 6" xfId="3674" xr:uid="{00000000-0005-0000-0000-0000D71B0000}"/>
    <cellStyle name="Процентный 2 7" xfId="3675" xr:uid="{00000000-0005-0000-0000-0000D81B0000}"/>
    <cellStyle name="Процентный 20" xfId="3676" xr:uid="{00000000-0005-0000-0000-0000D91B0000}"/>
    <cellStyle name="Процентный 21" xfId="3677" xr:uid="{00000000-0005-0000-0000-0000DA1B0000}"/>
    <cellStyle name="Процентный 3" xfId="1612" xr:uid="{00000000-0005-0000-0000-0000DB1B0000}"/>
    <cellStyle name="Процентный 3 10" xfId="3678" xr:uid="{00000000-0005-0000-0000-0000DC1B0000}"/>
    <cellStyle name="Процентный 3 10 2" xfId="3679" xr:uid="{00000000-0005-0000-0000-0000DD1B0000}"/>
    <cellStyle name="Процентный 3 10 3" xfId="3680" xr:uid="{00000000-0005-0000-0000-0000DE1B0000}"/>
    <cellStyle name="Процентный 3 11" xfId="3681" xr:uid="{00000000-0005-0000-0000-0000DF1B0000}"/>
    <cellStyle name="Процентный 3 11 2" xfId="3682" xr:uid="{00000000-0005-0000-0000-0000E01B0000}"/>
    <cellStyle name="Процентный 3 11 3" xfId="3683" xr:uid="{00000000-0005-0000-0000-0000E11B0000}"/>
    <cellStyle name="Процентный 3 12" xfId="3684" xr:uid="{00000000-0005-0000-0000-0000E21B0000}"/>
    <cellStyle name="Процентный 3 12 2" xfId="3685" xr:uid="{00000000-0005-0000-0000-0000E31B0000}"/>
    <cellStyle name="Процентный 3 12 3" xfId="3686" xr:uid="{00000000-0005-0000-0000-0000E41B0000}"/>
    <cellStyle name="Процентный 3 13" xfId="3687" xr:uid="{00000000-0005-0000-0000-0000E51B0000}"/>
    <cellStyle name="Процентный 3 13 2" xfId="3688" xr:uid="{00000000-0005-0000-0000-0000E61B0000}"/>
    <cellStyle name="Процентный 3 13 3" xfId="3689" xr:uid="{00000000-0005-0000-0000-0000E71B0000}"/>
    <cellStyle name="Процентный 3 14" xfId="3690" xr:uid="{00000000-0005-0000-0000-0000E81B0000}"/>
    <cellStyle name="Процентный 3 14 2" xfId="3691" xr:uid="{00000000-0005-0000-0000-0000E91B0000}"/>
    <cellStyle name="Процентный 3 14 3" xfId="3692" xr:uid="{00000000-0005-0000-0000-0000EA1B0000}"/>
    <cellStyle name="Процентный 3 15" xfId="3693" xr:uid="{00000000-0005-0000-0000-0000EB1B0000}"/>
    <cellStyle name="Процентный 3 15 2" xfId="3694" xr:uid="{00000000-0005-0000-0000-0000EC1B0000}"/>
    <cellStyle name="Процентный 3 15 3" xfId="3695" xr:uid="{00000000-0005-0000-0000-0000ED1B0000}"/>
    <cellStyle name="Процентный 3 16" xfId="3696" xr:uid="{00000000-0005-0000-0000-0000EE1B0000}"/>
    <cellStyle name="Процентный 3 16 2" xfId="3697" xr:uid="{00000000-0005-0000-0000-0000EF1B0000}"/>
    <cellStyle name="Процентный 3 16 3" xfId="3698" xr:uid="{00000000-0005-0000-0000-0000F01B0000}"/>
    <cellStyle name="Процентный 3 17" xfId="3699" xr:uid="{00000000-0005-0000-0000-0000F11B0000}"/>
    <cellStyle name="Процентный 3 17 2" xfId="3700" xr:uid="{00000000-0005-0000-0000-0000F21B0000}"/>
    <cellStyle name="Процентный 3 17 3" xfId="3701" xr:uid="{00000000-0005-0000-0000-0000F31B0000}"/>
    <cellStyle name="Процентный 3 18" xfId="3925" xr:uid="{00000000-0005-0000-0000-0000F41B0000}"/>
    <cellStyle name="Процентный 3 2" xfId="1613" xr:uid="{00000000-0005-0000-0000-0000F51B0000}"/>
    <cellStyle name="Процентный 3 2 2" xfId="1614" xr:uid="{00000000-0005-0000-0000-0000F61B0000}"/>
    <cellStyle name="Процентный 3 2 2 2" xfId="1615" xr:uid="{00000000-0005-0000-0000-0000F71B0000}"/>
    <cellStyle name="Процентный 3 2 3" xfId="1616" xr:uid="{00000000-0005-0000-0000-0000F81B0000}"/>
    <cellStyle name="Процентный 3 2 4" xfId="3702" xr:uid="{00000000-0005-0000-0000-0000F91B0000}"/>
    <cellStyle name="Процентный 3 3" xfId="1617" xr:uid="{00000000-0005-0000-0000-0000FA1B0000}"/>
    <cellStyle name="Процентный 3 3 2" xfId="3703" xr:uid="{00000000-0005-0000-0000-0000FB1B0000}"/>
    <cellStyle name="Процентный 3 3 3" xfId="3704" xr:uid="{00000000-0005-0000-0000-0000FC1B0000}"/>
    <cellStyle name="Процентный 3 4" xfId="1618" xr:uid="{00000000-0005-0000-0000-0000FD1B0000}"/>
    <cellStyle name="Процентный 3 4 2" xfId="1619" xr:uid="{00000000-0005-0000-0000-0000FE1B0000}"/>
    <cellStyle name="Процентный 3 4 2 2" xfId="1620" xr:uid="{00000000-0005-0000-0000-0000FF1B0000}"/>
    <cellStyle name="Процентный 3 4 3" xfId="1621" xr:uid="{00000000-0005-0000-0000-0000001C0000}"/>
    <cellStyle name="Процентный 3 4 4" xfId="1622" xr:uid="{00000000-0005-0000-0000-0000011C0000}"/>
    <cellStyle name="Процентный 3 4 5" xfId="3705" xr:uid="{00000000-0005-0000-0000-0000021C0000}"/>
    <cellStyle name="Процентный 3 4 6" xfId="3706" xr:uid="{00000000-0005-0000-0000-0000031C0000}"/>
    <cellStyle name="Процентный 3 5" xfId="1623" xr:uid="{00000000-0005-0000-0000-0000041C0000}"/>
    <cellStyle name="Процентный 3 5 2" xfId="1624" xr:uid="{00000000-0005-0000-0000-0000051C0000}"/>
    <cellStyle name="Процентный 3 5 3" xfId="1625" xr:uid="{00000000-0005-0000-0000-0000061C0000}"/>
    <cellStyle name="Процентный 3 6" xfId="1626" xr:uid="{00000000-0005-0000-0000-0000071C0000}"/>
    <cellStyle name="Процентный 3 6 2" xfId="1627" xr:uid="{00000000-0005-0000-0000-0000081C0000}"/>
    <cellStyle name="Процентный 3 6 3" xfId="1628" xr:uid="{00000000-0005-0000-0000-0000091C0000}"/>
    <cellStyle name="Процентный 3 6 4" xfId="3707" xr:uid="{00000000-0005-0000-0000-00000A1C0000}"/>
    <cellStyle name="Процентный 3 6 5" xfId="3708" xr:uid="{00000000-0005-0000-0000-00000B1C0000}"/>
    <cellStyle name="Процентный 3 7" xfId="1629" xr:uid="{00000000-0005-0000-0000-00000C1C0000}"/>
    <cellStyle name="Процентный 3 7 2" xfId="1630" xr:uid="{00000000-0005-0000-0000-00000D1C0000}"/>
    <cellStyle name="Процентный 3 7 3" xfId="3709" xr:uid="{00000000-0005-0000-0000-00000E1C0000}"/>
    <cellStyle name="Процентный 3 7 4" xfId="3710" xr:uid="{00000000-0005-0000-0000-00000F1C0000}"/>
    <cellStyle name="Процентный 3 7 5" xfId="3711" xr:uid="{00000000-0005-0000-0000-0000101C0000}"/>
    <cellStyle name="Процентный 3 8" xfId="1631" xr:uid="{00000000-0005-0000-0000-0000111C0000}"/>
    <cellStyle name="Процентный 3 8 2" xfId="3712" xr:uid="{00000000-0005-0000-0000-0000121C0000}"/>
    <cellStyle name="Процентный 3 8 3" xfId="3713" xr:uid="{00000000-0005-0000-0000-0000131C0000}"/>
    <cellStyle name="Процентный 3 8 4" xfId="3714" xr:uid="{00000000-0005-0000-0000-0000141C0000}"/>
    <cellStyle name="Процентный 3 9" xfId="3715" xr:uid="{00000000-0005-0000-0000-0000151C0000}"/>
    <cellStyle name="Процентный 3 9 2" xfId="3716" xr:uid="{00000000-0005-0000-0000-0000161C0000}"/>
    <cellStyle name="Процентный 3 9 3" xfId="3717" xr:uid="{00000000-0005-0000-0000-0000171C0000}"/>
    <cellStyle name="Процентный 4" xfId="1632" xr:uid="{00000000-0005-0000-0000-0000181C0000}"/>
    <cellStyle name="Процентный 4 2" xfId="1633" xr:uid="{00000000-0005-0000-0000-0000191C0000}"/>
    <cellStyle name="Процентный 4 3" xfId="1634" xr:uid="{00000000-0005-0000-0000-00001A1C0000}"/>
    <cellStyle name="Процентный 4 3 2" xfId="1635" xr:uid="{00000000-0005-0000-0000-00001B1C0000}"/>
    <cellStyle name="Процентный 4 3 2 2" xfId="1636" xr:uid="{00000000-0005-0000-0000-00001C1C0000}"/>
    <cellStyle name="Процентный 4 3 2 3" xfId="3718" xr:uid="{00000000-0005-0000-0000-00001D1C0000}"/>
    <cellStyle name="Процентный 4 3 2 4" xfId="3719" xr:uid="{00000000-0005-0000-0000-00001E1C0000}"/>
    <cellStyle name="Процентный 4 3 3" xfId="1637" xr:uid="{00000000-0005-0000-0000-00001F1C0000}"/>
    <cellStyle name="Процентный 4 3 4" xfId="1638" xr:uid="{00000000-0005-0000-0000-0000201C0000}"/>
    <cellStyle name="Процентный 4 4" xfId="1639" xr:uid="{00000000-0005-0000-0000-0000211C0000}"/>
    <cellStyle name="Процентный 5" xfId="1640" xr:uid="{00000000-0005-0000-0000-0000221C0000}"/>
    <cellStyle name="Процентный 5 2" xfId="1641" xr:uid="{00000000-0005-0000-0000-0000231C0000}"/>
    <cellStyle name="Процентный 5 2 2" xfId="1642" xr:uid="{00000000-0005-0000-0000-0000241C0000}"/>
    <cellStyle name="Процентный 5 2 2 2" xfId="1643" xr:uid="{00000000-0005-0000-0000-0000251C0000}"/>
    <cellStyle name="Процентный 5 2 3" xfId="1644" xr:uid="{00000000-0005-0000-0000-0000261C0000}"/>
    <cellStyle name="Процентный 5 2 4" xfId="1645" xr:uid="{00000000-0005-0000-0000-0000271C0000}"/>
    <cellStyle name="Процентный 5 3" xfId="1646" xr:uid="{00000000-0005-0000-0000-0000281C0000}"/>
    <cellStyle name="Процентный 5 4" xfId="1647" xr:uid="{00000000-0005-0000-0000-0000291C0000}"/>
    <cellStyle name="Процентный 6" xfId="1648" xr:uid="{00000000-0005-0000-0000-00002A1C0000}"/>
    <cellStyle name="Процентный 6 2" xfId="1649" xr:uid="{00000000-0005-0000-0000-00002B1C0000}"/>
    <cellStyle name="Процентный 6 2 2" xfId="1650" xr:uid="{00000000-0005-0000-0000-00002C1C0000}"/>
    <cellStyle name="Процентный 6 2 2 2" xfId="1651" xr:uid="{00000000-0005-0000-0000-00002D1C0000}"/>
    <cellStyle name="Процентный 6 2 3" xfId="1652" xr:uid="{00000000-0005-0000-0000-00002E1C0000}"/>
    <cellStyle name="Процентный 6 2 4" xfId="1653" xr:uid="{00000000-0005-0000-0000-00002F1C0000}"/>
    <cellStyle name="Процентный 6 3" xfId="1654" xr:uid="{00000000-0005-0000-0000-0000301C0000}"/>
    <cellStyle name="Процентный 6 4" xfId="1655" xr:uid="{00000000-0005-0000-0000-0000311C0000}"/>
    <cellStyle name="Процентный 6 5" xfId="3720" xr:uid="{00000000-0005-0000-0000-0000321C0000}"/>
    <cellStyle name="Процентный 6 6" xfId="3721" xr:uid="{00000000-0005-0000-0000-0000331C0000}"/>
    <cellStyle name="Процентный 7" xfId="1656" xr:uid="{00000000-0005-0000-0000-0000341C0000}"/>
    <cellStyle name="Процентный 7 2" xfId="1657" xr:uid="{00000000-0005-0000-0000-0000351C0000}"/>
    <cellStyle name="Процентный 7 2 2" xfId="1658" xr:uid="{00000000-0005-0000-0000-0000361C0000}"/>
    <cellStyle name="Процентный 7 2 3" xfId="1659" xr:uid="{00000000-0005-0000-0000-0000371C0000}"/>
    <cellStyle name="Процентный 7 2 4" xfId="3722" xr:uid="{00000000-0005-0000-0000-0000381C0000}"/>
    <cellStyle name="Процентный 7 2 5" xfId="3723" xr:uid="{00000000-0005-0000-0000-0000391C0000}"/>
    <cellStyle name="Процентный 7 3" xfId="1660" xr:uid="{00000000-0005-0000-0000-00003A1C0000}"/>
    <cellStyle name="Процентный 7 3 2" xfId="3724" xr:uid="{00000000-0005-0000-0000-00003B1C0000}"/>
    <cellStyle name="Процентный 7 4" xfId="1661" xr:uid="{00000000-0005-0000-0000-00003C1C0000}"/>
    <cellStyle name="Процентный 7 4 2" xfId="1662" xr:uid="{00000000-0005-0000-0000-00003D1C0000}"/>
    <cellStyle name="Процентный 7 4 3" xfId="3725" xr:uid="{00000000-0005-0000-0000-00003E1C0000}"/>
    <cellStyle name="Процентный 7 4 4" xfId="3726" xr:uid="{00000000-0005-0000-0000-00003F1C0000}"/>
    <cellStyle name="Процентный 7 5" xfId="1663" xr:uid="{00000000-0005-0000-0000-0000401C0000}"/>
    <cellStyle name="Процентный 7 6" xfId="1664" xr:uid="{00000000-0005-0000-0000-0000411C0000}"/>
    <cellStyle name="Процентный 8" xfId="1665" xr:uid="{00000000-0005-0000-0000-0000421C0000}"/>
    <cellStyle name="Процентный 8 2" xfId="3727" xr:uid="{00000000-0005-0000-0000-0000431C0000}"/>
    <cellStyle name="Процентный 9" xfId="1666" xr:uid="{00000000-0005-0000-0000-0000441C0000}"/>
    <cellStyle name="Разница" xfId="3728" xr:uid="{00000000-0005-0000-0000-0000451C0000}"/>
    <cellStyle name="руб. (0)" xfId="3729" xr:uid="{00000000-0005-0000-0000-0000461C0000}"/>
    <cellStyle name="Связанная ячейка 2" xfId="1667" xr:uid="{00000000-0005-0000-0000-0000471C0000}"/>
    <cellStyle name="Связанная ячейка 2 2" xfId="3730" xr:uid="{00000000-0005-0000-0000-0000481C0000}"/>
    <cellStyle name="Связанная ячейка 2 2 2" xfId="7424" xr:uid="{00000000-0005-0000-0000-0000491C0000}"/>
    <cellStyle name="Связанная ячейка 2 3" xfId="5592" xr:uid="{00000000-0005-0000-0000-00004A1C0000}"/>
    <cellStyle name="Связанная ячейка 3" xfId="1668" xr:uid="{00000000-0005-0000-0000-00004B1C0000}"/>
    <cellStyle name="Связанная ячейка 3 2" xfId="3731" xr:uid="{00000000-0005-0000-0000-00004C1C0000}"/>
    <cellStyle name="Связанная ячейка 3 2 2" xfId="7425" xr:uid="{00000000-0005-0000-0000-00004D1C0000}"/>
    <cellStyle name="Связанная ячейка 3 3" xfId="5593" xr:uid="{00000000-0005-0000-0000-00004E1C0000}"/>
    <cellStyle name="Стиль 1" xfId="1669" xr:uid="{00000000-0005-0000-0000-00004F1C0000}"/>
    <cellStyle name="Стиль 1 2" xfId="1670" xr:uid="{00000000-0005-0000-0000-0000501C0000}"/>
    <cellStyle name="Стиль 1 2 2" xfId="1671" xr:uid="{00000000-0005-0000-0000-0000511C0000}"/>
    <cellStyle name="Стиль 1 2 2 2" xfId="1672" xr:uid="{00000000-0005-0000-0000-0000521C0000}"/>
    <cellStyle name="Стиль 1 2 2 2 2" xfId="5597" xr:uid="{00000000-0005-0000-0000-0000531C0000}"/>
    <cellStyle name="Стиль 1 2 2 3" xfId="5596" xr:uid="{00000000-0005-0000-0000-0000541C0000}"/>
    <cellStyle name="Стиль 1 2 2_4П" xfId="3732" xr:uid="{00000000-0005-0000-0000-0000551C0000}"/>
    <cellStyle name="Стиль 1 2 3" xfId="1673" xr:uid="{00000000-0005-0000-0000-0000561C0000}"/>
    <cellStyle name="Стиль 1 2 3 2" xfId="3733" xr:uid="{00000000-0005-0000-0000-0000571C0000}"/>
    <cellStyle name="Стиль 1 2 3 2 2" xfId="7426" xr:uid="{00000000-0005-0000-0000-0000581C0000}"/>
    <cellStyle name="Стиль 1 2 3 3" xfId="5598" xr:uid="{00000000-0005-0000-0000-0000591C0000}"/>
    <cellStyle name="Стиль 1 2 3_4П" xfId="3734" xr:uid="{00000000-0005-0000-0000-00005A1C0000}"/>
    <cellStyle name="Стиль 1 2 4" xfId="3735" xr:uid="{00000000-0005-0000-0000-00005B1C0000}"/>
    <cellStyle name="Стиль 1 2 4 2" xfId="7427" xr:uid="{00000000-0005-0000-0000-00005C1C0000}"/>
    <cellStyle name="Стиль 1 2 5" xfId="5595" xr:uid="{00000000-0005-0000-0000-00005D1C0000}"/>
    <cellStyle name="Стиль 1 3" xfId="1674" xr:uid="{00000000-0005-0000-0000-00005E1C0000}"/>
    <cellStyle name="Стиль 1 3 2" xfId="1675" xr:uid="{00000000-0005-0000-0000-00005F1C0000}"/>
    <cellStyle name="Стиль 1 3 2 2" xfId="3736" xr:uid="{00000000-0005-0000-0000-0000601C0000}"/>
    <cellStyle name="Стиль 1 3 2 2 2" xfId="7428" xr:uid="{00000000-0005-0000-0000-0000611C0000}"/>
    <cellStyle name="Стиль 1 3 2 3" xfId="3737" xr:uid="{00000000-0005-0000-0000-0000621C0000}"/>
    <cellStyle name="Стиль 1 3 2 3 2" xfId="7429" xr:uid="{00000000-0005-0000-0000-0000631C0000}"/>
    <cellStyle name="Стиль 1 3 2 4" xfId="5600" xr:uid="{00000000-0005-0000-0000-0000641C0000}"/>
    <cellStyle name="Стиль 1 3 2_4П" xfId="3738" xr:uid="{00000000-0005-0000-0000-0000651C0000}"/>
    <cellStyle name="Стиль 1 3 3" xfId="3739" xr:uid="{00000000-0005-0000-0000-0000661C0000}"/>
    <cellStyle name="Стиль 1 3 3 2" xfId="7430" xr:uid="{00000000-0005-0000-0000-0000671C0000}"/>
    <cellStyle name="Стиль 1 3 4" xfId="5599" xr:uid="{00000000-0005-0000-0000-0000681C0000}"/>
    <cellStyle name="Стиль 1 3 5" xfId="7586" xr:uid="{00000000-0005-0000-0000-0000691C0000}"/>
    <cellStyle name="Стиль 1 3_4П" xfId="3740" xr:uid="{00000000-0005-0000-0000-00006A1C0000}"/>
    <cellStyle name="Стиль 1 4" xfId="1676" xr:uid="{00000000-0005-0000-0000-00006B1C0000}"/>
    <cellStyle name="Стиль 1 4 2" xfId="1677" xr:uid="{00000000-0005-0000-0000-00006C1C0000}"/>
    <cellStyle name="Стиль 1 4 2 2" xfId="5602" xr:uid="{00000000-0005-0000-0000-00006D1C0000}"/>
    <cellStyle name="Стиль 1 4 3" xfId="5601" xr:uid="{00000000-0005-0000-0000-00006E1C0000}"/>
    <cellStyle name="Стиль 1 4_4П" xfId="3741" xr:uid="{00000000-0005-0000-0000-00006F1C0000}"/>
    <cellStyle name="Стиль 1 5" xfId="1678" xr:uid="{00000000-0005-0000-0000-0000701C0000}"/>
    <cellStyle name="Стиль 1 5 2" xfId="3742" xr:uid="{00000000-0005-0000-0000-0000711C0000}"/>
    <cellStyle name="Стиль 1 5 2 2" xfId="7431" xr:uid="{00000000-0005-0000-0000-0000721C0000}"/>
    <cellStyle name="Стиль 1 5 3" xfId="5603" xr:uid="{00000000-0005-0000-0000-0000731C0000}"/>
    <cellStyle name="Стиль 1 6" xfId="1679" xr:uid="{00000000-0005-0000-0000-0000741C0000}"/>
    <cellStyle name="Стиль 1 6 2" xfId="3743" xr:uid="{00000000-0005-0000-0000-0000751C0000}"/>
    <cellStyle name="Стиль 1 6 2 2" xfId="7432" xr:uid="{00000000-0005-0000-0000-0000761C0000}"/>
    <cellStyle name="Стиль 1 6 3" xfId="5604" xr:uid="{00000000-0005-0000-0000-0000771C0000}"/>
    <cellStyle name="Стиль 1 7" xfId="3744" xr:uid="{00000000-0005-0000-0000-0000781C0000}"/>
    <cellStyle name="Стиль 1 7 2" xfId="7433" xr:uid="{00000000-0005-0000-0000-0000791C0000}"/>
    <cellStyle name="Стиль 1 8" xfId="5594" xr:uid="{00000000-0005-0000-0000-00007A1C0000}"/>
    <cellStyle name="Стиль 1 9" xfId="7585" xr:uid="{00000000-0005-0000-0000-00007B1C0000}"/>
    <cellStyle name="Стиль 1_(1) Проект скорр инвест бюджета на 2011 год_18 04 2011 (2)" xfId="1680" xr:uid="{00000000-0005-0000-0000-00007C1C0000}"/>
    <cellStyle name="Стиль 10" xfId="1681" xr:uid="{00000000-0005-0000-0000-00007D1C0000}"/>
    <cellStyle name="Стиль 10 2" xfId="5605" xr:uid="{00000000-0005-0000-0000-00007E1C0000}"/>
    <cellStyle name="Стиль 2" xfId="1682" xr:uid="{00000000-0005-0000-0000-00007F1C0000}"/>
    <cellStyle name="Стиль 2 2" xfId="1683" xr:uid="{00000000-0005-0000-0000-0000801C0000}"/>
    <cellStyle name="Стиль 2 2 2" xfId="3745" xr:uid="{00000000-0005-0000-0000-0000811C0000}"/>
    <cellStyle name="Стиль 2 2 2 2" xfId="7434" xr:uid="{00000000-0005-0000-0000-0000821C0000}"/>
    <cellStyle name="Стиль 2 2 3" xfId="5607" xr:uid="{00000000-0005-0000-0000-0000831C0000}"/>
    <cellStyle name="Стиль 2 3" xfId="5606" xr:uid="{00000000-0005-0000-0000-0000841C0000}"/>
    <cellStyle name="Стиль 3" xfId="1684" xr:uid="{00000000-0005-0000-0000-0000851C0000}"/>
    <cellStyle name="Стиль 3 2" xfId="1685" xr:uid="{00000000-0005-0000-0000-0000861C0000}"/>
    <cellStyle name="Стиль 3 2 2" xfId="3746" xr:uid="{00000000-0005-0000-0000-0000871C0000}"/>
    <cellStyle name="Стиль 3 2 2 2" xfId="7435" xr:uid="{00000000-0005-0000-0000-0000881C0000}"/>
    <cellStyle name="Стиль 3 2 3" xfId="5609" xr:uid="{00000000-0005-0000-0000-0000891C0000}"/>
    <cellStyle name="Стиль 3 3" xfId="5608" xr:uid="{00000000-0005-0000-0000-00008A1C0000}"/>
    <cellStyle name="Стиль 4" xfId="1686" xr:uid="{00000000-0005-0000-0000-00008B1C0000}"/>
    <cellStyle name="Стиль 4 2" xfId="1687" xr:uid="{00000000-0005-0000-0000-00008C1C0000}"/>
    <cellStyle name="Стиль 4 2 2" xfId="3747" xr:uid="{00000000-0005-0000-0000-00008D1C0000}"/>
    <cellStyle name="Стиль 4 2 2 2" xfId="7436" xr:uid="{00000000-0005-0000-0000-00008E1C0000}"/>
    <cellStyle name="Стиль 4 2 3" xfId="5611" xr:uid="{00000000-0005-0000-0000-00008F1C0000}"/>
    <cellStyle name="Стиль 4 3" xfId="5610" xr:uid="{00000000-0005-0000-0000-0000901C0000}"/>
    <cellStyle name="Стиль 5" xfId="1688" xr:uid="{00000000-0005-0000-0000-0000911C0000}"/>
    <cellStyle name="Стиль 5 2" xfId="1689" xr:uid="{00000000-0005-0000-0000-0000921C0000}"/>
    <cellStyle name="Стиль 5 2 2" xfId="3748" xr:uid="{00000000-0005-0000-0000-0000931C0000}"/>
    <cellStyle name="Стиль 5 2 2 2" xfId="7437" xr:uid="{00000000-0005-0000-0000-0000941C0000}"/>
    <cellStyle name="Стиль 5 2 3" xfId="5613" xr:uid="{00000000-0005-0000-0000-0000951C0000}"/>
    <cellStyle name="Стиль 5 3" xfId="5612" xr:uid="{00000000-0005-0000-0000-0000961C0000}"/>
    <cellStyle name="Стиль 6" xfId="1690" xr:uid="{00000000-0005-0000-0000-0000971C0000}"/>
    <cellStyle name="Стиль 6 2" xfId="1691" xr:uid="{00000000-0005-0000-0000-0000981C0000}"/>
    <cellStyle name="Стиль 6 2 2" xfId="3749" xr:uid="{00000000-0005-0000-0000-0000991C0000}"/>
    <cellStyle name="Стиль 6 2 2 2" xfId="7438" xr:uid="{00000000-0005-0000-0000-00009A1C0000}"/>
    <cellStyle name="Стиль 6 2 3" xfId="3750" xr:uid="{00000000-0005-0000-0000-00009B1C0000}"/>
    <cellStyle name="Стиль 6 2 3 2" xfId="7439" xr:uid="{00000000-0005-0000-0000-00009C1C0000}"/>
    <cellStyle name="Стиль 6 2 4" xfId="5615" xr:uid="{00000000-0005-0000-0000-00009D1C0000}"/>
    <cellStyle name="Стиль 6 2_4П" xfId="3751" xr:uid="{00000000-0005-0000-0000-00009E1C0000}"/>
    <cellStyle name="Стиль 6 3" xfId="1692" xr:uid="{00000000-0005-0000-0000-00009F1C0000}"/>
    <cellStyle name="Стиль 6 3 2" xfId="5616" xr:uid="{00000000-0005-0000-0000-0000A01C0000}"/>
    <cellStyle name="Стиль 6 4" xfId="3752" xr:uid="{00000000-0005-0000-0000-0000A11C0000}"/>
    <cellStyle name="Стиль 6 4 2" xfId="7440" xr:uid="{00000000-0005-0000-0000-0000A21C0000}"/>
    <cellStyle name="Стиль 6 5" xfId="5614" xr:uid="{00000000-0005-0000-0000-0000A31C0000}"/>
    <cellStyle name="Стиль 6_4П" xfId="3753" xr:uid="{00000000-0005-0000-0000-0000A41C0000}"/>
    <cellStyle name="Стиль 7" xfId="1693" xr:uid="{00000000-0005-0000-0000-0000A51C0000}"/>
    <cellStyle name="Стиль 7 2" xfId="3754" xr:uid="{00000000-0005-0000-0000-0000A61C0000}"/>
    <cellStyle name="Стиль 7 2 2" xfId="7441" xr:uid="{00000000-0005-0000-0000-0000A71C0000}"/>
    <cellStyle name="Стиль 7 3" xfId="5617" xr:uid="{00000000-0005-0000-0000-0000A81C0000}"/>
    <cellStyle name="Стиль 8" xfId="1694" xr:uid="{00000000-0005-0000-0000-0000A91C0000}"/>
    <cellStyle name="Стиль 8 2" xfId="5618" xr:uid="{00000000-0005-0000-0000-0000AA1C0000}"/>
    <cellStyle name="Стиль 9" xfId="1695" xr:uid="{00000000-0005-0000-0000-0000AB1C0000}"/>
    <cellStyle name="Стиль 9 2" xfId="5619" xr:uid="{00000000-0005-0000-0000-0000AC1C0000}"/>
    <cellStyle name="Стиль_названий" xfId="1696" xr:uid="{00000000-0005-0000-0000-0000AD1C0000}"/>
    <cellStyle name="Строка нечётная" xfId="1697" xr:uid="{00000000-0005-0000-0000-0000AE1C0000}"/>
    <cellStyle name="Строка нечётная 2" xfId="1698" xr:uid="{00000000-0005-0000-0000-0000AF1C0000}"/>
    <cellStyle name="Строка нечётная 2 2" xfId="5621" xr:uid="{00000000-0005-0000-0000-0000B01C0000}"/>
    <cellStyle name="Строка нечётная 3" xfId="5620" xr:uid="{00000000-0005-0000-0000-0000B11C0000}"/>
    <cellStyle name="Строка чётная" xfId="1699" xr:uid="{00000000-0005-0000-0000-0000B21C0000}"/>
    <cellStyle name="Строка чётная 2" xfId="1700" xr:uid="{00000000-0005-0000-0000-0000B31C0000}"/>
    <cellStyle name="Строка чётная 2 2" xfId="5623" xr:uid="{00000000-0005-0000-0000-0000B41C0000}"/>
    <cellStyle name="Строка чётная 3" xfId="5622" xr:uid="{00000000-0005-0000-0000-0000B51C0000}"/>
    <cellStyle name="Субсчет" xfId="3755" xr:uid="{00000000-0005-0000-0000-0000B61C0000}"/>
    <cellStyle name="Счет" xfId="3756" xr:uid="{00000000-0005-0000-0000-0000B71C0000}"/>
    <cellStyle name="Текст предупреждения 2" xfId="1701" xr:uid="{00000000-0005-0000-0000-0000B81C0000}"/>
    <cellStyle name="Текст предупреждения 2 2" xfId="3757" xr:uid="{00000000-0005-0000-0000-0000B91C0000}"/>
    <cellStyle name="Текст предупреждения 2 2 2" xfId="7444" xr:uid="{00000000-0005-0000-0000-0000BA1C0000}"/>
    <cellStyle name="Текст предупреждения 2 3" xfId="5624" xr:uid="{00000000-0005-0000-0000-0000BB1C0000}"/>
    <cellStyle name="Текст предупреждения 3" xfId="1702" xr:uid="{00000000-0005-0000-0000-0000BC1C0000}"/>
    <cellStyle name="Текст предупреждения 3 2" xfId="3758" xr:uid="{00000000-0005-0000-0000-0000BD1C0000}"/>
    <cellStyle name="Текст предупреждения 3 2 2" xfId="7445" xr:uid="{00000000-0005-0000-0000-0000BE1C0000}"/>
    <cellStyle name="Текст предупреждения 3 3" xfId="5625" xr:uid="{00000000-0005-0000-0000-0000BF1C0000}"/>
    <cellStyle name="Текстовый" xfId="3759" xr:uid="{00000000-0005-0000-0000-0000C01C0000}"/>
    <cellStyle name="тонн (0)" xfId="3760" xr:uid="{00000000-0005-0000-0000-0000C11C0000}"/>
    <cellStyle name="Тыс $ (0)" xfId="3761" xr:uid="{00000000-0005-0000-0000-0000C21C0000}"/>
    <cellStyle name="Тыс $ (0) 2" xfId="7448" xr:uid="{00000000-0005-0000-0000-0000C31C0000}"/>
    <cellStyle name="Тыс (0)" xfId="3762" xr:uid="{00000000-0005-0000-0000-0000C41C0000}"/>
    <cellStyle name="тыс. тонн (0)" xfId="3763" xr:uid="{00000000-0005-0000-0000-0000C51C0000}"/>
    <cellStyle name="Тысячи [0]" xfId="1703" xr:uid="{00000000-0005-0000-0000-0000C61C0000}"/>
    <cellStyle name="Тысячи [0] 2" xfId="1704" xr:uid="{00000000-0005-0000-0000-0000C71C0000}"/>
    <cellStyle name="Тысячи [0] 2 2" xfId="1705" xr:uid="{00000000-0005-0000-0000-0000C81C0000}"/>
    <cellStyle name="Тысячи [0] 2 2 2" xfId="3764" xr:uid="{00000000-0005-0000-0000-0000C91C0000}"/>
    <cellStyle name="Тысячи [0] 3" xfId="3765" xr:uid="{00000000-0005-0000-0000-0000CA1C0000}"/>
    <cellStyle name="Тысячи [0] 4" xfId="3766" xr:uid="{00000000-0005-0000-0000-0000CB1C0000}"/>
    <cellStyle name="Тысячи [0] 4 2" xfId="3767" xr:uid="{00000000-0005-0000-0000-0000CC1C0000}"/>
    <cellStyle name="Тысячи [а]" xfId="1706" xr:uid="{00000000-0005-0000-0000-0000CD1C0000}"/>
    <cellStyle name="Тысячи_010SN05" xfId="1707" xr:uid="{00000000-0005-0000-0000-0000CE1C0000}"/>
    <cellStyle name="ҮЂғҺ‹Һ‚ҺЉ1" xfId="1708" xr:uid="{00000000-0005-0000-0000-0000CF1C0000}"/>
    <cellStyle name="ҮЂғҺ‹Һ‚ҺЉ1 2" xfId="3768" xr:uid="{00000000-0005-0000-0000-0000D01C0000}"/>
    <cellStyle name="ҮЂғҺ‹Һ‚ҺЉ1 2 2" xfId="7455" xr:uid="{00000000-0005-0000-0000-0000D11C0000}"/>
    <cellStyle name="ҮЂғҺ‹Һ‚ҺЉ1 3" xfId="5631" xr:uid="{00000000-0005-0000-0000-0000D21C0000}"/>
    <cellStyle name="ҮЂғҺ‹Һ‚ҺЉ2" xfId="1709" xr:uid="{00000000-0005-0000-0000-0000D31C0000}"/>
    <cellStyle name="ҮЂғҺ‹Һ‚ҺЉ2 2" xfId="3769" xr:uid="{00000000-0005-0000-0000-0000D41C0000}"/>
    <cellStyle name="ҮЂғҺ‹Һ‚ҺЉ2 2 2" xfId="7456" xr:uid="{00000000-0005-0000-0000-0000D51C0000}"/>
    <cellStyle name="ҮЂғҺ‹Һ‚ҺЉ2 3" xfId="5632" xr:uid="{00000000-0005-0000-0000-0000D61C0000}"/>
    <cellStyle name="Финансовый" xfId="7781" builtinId="3"/>
    <cellStyle name="Финансовый [0] 2" xfId="1710" xr:uid="{00000000-0005-0000-0000-0000D71C0000}"/>
    <cellStyle name="Финансовый [0] 2 2" xfId="3770" xr:uid="{00000000-0005-0000-0000-0000D81C0000}"/>
    <cellStyle name="Финансовый [0] 3" xfId="1711" xr:uid="{00000000-0005-0000-0000-0000D91C0000}"/>
    <cellStyle name="Финансовый 10" xfId="14" xr:uid="{00000000-0005-0000-0000-0000DA1C0000}"/>
    <cellStyle name="Финансовый 10 2" xfId="1712" xr:uid="{00000000-0005-0000-0000-0000DB1C0000}"/>
    <cellStyle name="Финансовый 10 3" xfId="3771" xr:uid="{00000000-0005-0000-0000-0000DC1C0000}"/>
    <cellStyle name="Финансовый 11" xfId="1713" xr:uid="{00000000-0005-0000-0000-0000DD1C0000}"/>
    <cellStyle name="Финансовый 11 2" xfId="1714" xr:uid="{00000000-0005-0000-0000-0000DE1C0000}"/>
    <cellStyle name="Финансовый 11 3" xfId="1715" xr:uid="{00000000-0005-0000-0000-0000DF1C0000}"/>
    <cellStyle name="Финансовый 11 3 2" xfId="1716" xr:uid="{00000000-0005-0000-0000-0000E01C0000}"/>
    <cellStyle name="Финансовый 11 3 2 2" xfId="1717" xr:uid="{00000000-0005-0000-0000-0000E11C0000}"/>
    <cellStyle name="Финансовый 11 3 2 2 2" xfId="5640" xr:uid="{00000000-0005-0000-0000-0000E21C0000}"/>
    <cellStyle name="Финансовый 11 4" xfId="1718" xr:uid="{00000000-0005-0000-0000-0000E31C0000}"/>
    <cellStyle name="Финансовый 11 5" xfId="1719" xr:uid="{00000000-0005-0000-0000-0000E41C0000}"/>
    <cellStyle name="Финансовый 11 6" xfId="3772" xr:uid="{00000000-0005-0000-0000-0000E51C0000}"/>
    <cellStyle name="Финансовый 11 7" xfId="3773" xr:uid="{00000000-0005-0000-0000-0000E61C0000}"/>
    <cellStyle name="Финансовый 12" xfId="1720" xr:uid="{00000000-0005-0000-0000-0000E71C0000}"/>
    <cellStyle name="Финансовый 12 2" xfId="1721" xr:uid="{00000000-0005-0000-0000-0000E81C0000}"/>
    <cellStyle name="Финансовый 12 2 2" xfId="1722" xr:uid="{00000000-0005-0000-0000-0000E91C0000}"/>
    <cellStyle name="Финансовый 12 2 3" xfId="1723" xr:uid="{00000000-0005-0000-0000-0000EA1C0000}"/>
    <cellStyle name="Финансовый 12 2 4" xfId="3774" xr:uid="{00000000-0005-0000-0000-0000EB1C0000}"/>
    <cellStyle name="Финансовый 12 2 5" xfId="3775" xr:uid="{00000000-0005-0000-0000-0000EC1C0000}"/>
    <cellStyle name="Финансовый 12 3" xfId="1724" xr:uid="{00000000-0005-0000-0000-0000ED1C0000}"/>
    <cellStyle name="Финансовый 12 3 2" xfId="1725" xr:uid="{00000000-0005-0000-0000-0000EE1C0000}"/>
    <cellStyle name="Финансовый 12 3 2 2" xfId="5648" xr:uid="{00000000-0005-0000-0000-0000EF1C0000}"/>
    <cellStyle name="Финансовый 12 4" xfId="3776" xr:uid="{00000000-0005-0000-0000-0000F01C0000}"/>
    <cellStyle name="Финансовый 13" xfId="17" xr:uid="{00000000-0005-0000-0000-0000F11C0000}"/>
    <cellStyle name="Финансовый 13 2" xfId="1726" xr:uid="{00000000-0005-0000-0000-0000F21C0000}"/>
    <cellStyle name="Финансовый 13 2 2" xfId="16" xr:uid="{00000000-0005-0000-0000-0000F31C0000}"/>
    <cellStyle name="Финансовый 13 2 3" xfId="1727" xr:uid="{00000000-0005-0000-0000-0000F41C0000}"/>
    <cellStyle name="Финансовый 13 2 4" xfId="1927" xr:uid="{00000000-0005-0000-0000-0000F51C0000}"/>
    <cellStyle name="Финансовый 13 2 5" xfId="3777" xr:uid="{00000000-0005-0000-0000-0000F61C0000}"/>
    <cellStyle name="Финансовый 13 3" xfId="1728" xr:uid="{00000000-0005-0000-0000-0000F71C0000}"/>
    <cellStyle name="Финансовый 13 3 2" xfId="1729" xr:uid="{00000000-0005-0000-0000-0000F81C0000}"/>
    <cellStyle name="Финансовый 13 3 3" xfId="1730" xr:uid="{00000000-0005-0000-0000-0000F91C0000}"/>
    <cellStyle name="Финансовый 13 3 4" xfId="3778" xr:uid="{00000000-0005-0000-0000-0000FA1C0000}"/>
    <cellStyle name="Финансовый 13 3 5" xfId="3779" xr:uid="{00000000-0005-0000-0000-0000FB1C0000}"/>
    <cellStyle name="Финансовый 13 3 6" xfId="3780" xr:uid="{00000000-0005-0000-0000-0000FC1C0000}"/>
    <cellStyle name="Финансовый 13 4" xfId="1731" xr:uid="{00000000-0005-0000-0000-0000FD1C0000}"/>
    <cellStyle name="Финансовый 13 5" xfId="1732" xr:uid="{00000000-0005-0000-0000-0000FE1C0000}"/>
    <cellStyle name="Финансовый 13 5 2" xfId="1733" xr:uid="{00000000-0005-0000-0000-0000FF1C0000}"/>
    <cellStyle name="Финансовый 13 6" xfId="3781" xr:uid="{00000000-0005-0000-0000-0000001D0000}"/>
    <cellStyle name="Финансовый 13 7" xfId="3782" xr:uid="{00000000-0005-0000-0000-0000011D0000}"/>
    <cellStyle name="Финансовый 14" xfId="1734" xr:uid="{00000000-0005-0000-0000-0000021D0000}"/>
    <cellStyle name="Финансовый 14 2" xfId="1735" xr:uid="{00000000-0005-0000-0000-0000031D0000}"/>
    <cellStyle name="Финансовый 14 3" xfId="1736" xr:uid="{00000000-0005-0000-0000-0000041D0000}"/>
    <cellStyle name="Финансовый 14 4" xfId="3783" xr:uid="{00000000-0005-0000-0000-0000051D0000}"/>
    <cellStyle name="Финансовый 14 5" xfId="3784" xr:uid="{00000000-0005-0000-0000-0000061D0000}"/>
    <cellStyle name="Финансовый 14 6" xfId="3785" xr:uid="{00000000-0005-0000-0000-0000071D0000}"/>
    <cellStyle name="Финансовый 15" xfId="1737" xr:uid="{00000000-0005-0000-0000-0000081D0000}"/>
    <cellStyle name="Финансовый 158" xfId="12" xr:uid="{00000000-0005-0000-0000-0000091D0000}"/>
    <cellStyle name="Финансовый 16" xfId="1738" xr:uid="{00000000-0005-0000-0000-00000A1D0000}"/>
    <cellStyle name="Финансовый 16 2" xfId="1739" xr:uid="{00000000-0005-0000-0000-00000B1D0000}"/>
    <cellStyle name="Финансовый 16 2 2" xfId="3786" xr:uid="{00000000-0005-0000-0000-00000C1D0000}"/>
    <cellStyle name="Финансовый 16 2 2 2" xfId="3787" xr:uid="{00000000-0005-0000-0000-00000D1D0000}"/>
    <cellStyle name="Финансовый 16 2 2 3" xfId="3788" xr:uid="{00000000-0005-0000-0000-00000E1D0000}"/>
    <cellStyle name="Финансовый 16 3" xfId="1740" xr:uid="{00000000-0005-0000-0000-00000F1D0000}"/>
    <cellStyle name="Финансовый 16 4" xfId="3789" xr:uid="{00000000-0005-0000-0000-0000101D0000}"/>
    <cellStyle name="Финансовый 16 5" xfId="3790" xr:uid="{00000000-0005-0000-0000-0000111D0000}"/>
    <cellStyle name="Финансовый 17" xfId="1741" xr:uid="{00000000-0005-0000-0000-0000121D0000}"/>
    <cellStyle name="Финансовый 17 2" xfId="1742" xr:uid="{00000000-0005-0000-0000-0000131D0000}"/>
    <cellStyle name="Финансовый 17 2 2" xfId="3791" xr:uid="{00000000-0005-0000-0000-0000141D0000}"/>
    <cellStyle name="Финансовый 17 2 2 2" xfId="3792" xr:uid="{00000000-0005-0000-0000-0000151D0000}"/>
    <cellStyle name="Финансовый 17 2 2 3" xfId="3793" xr:uid="{00000000-0005-0000-0000-0000161D0000}"/>
    <cellStyle name="Финансовый 17 3" xfId="1743" xr:uid="{00000000-0005-0000-0000-0000171D0000}"/>
    <cellStyle name="Финансовый 17 4" xfId="3794" xr:uid="{00000000-0005-0000-0000-0000181D0000}"/>
    <cellStyle name="Финансовый 17 5" xfId="3795" xr:uid="{00000000-0005-0000-0000-0000191D0000}"/>
    <cellStyle name="Финансовый 18" xfId="1744" xr:uid="{00000000-0005-0000-0000-00001A1D0000}"/>
    <cellStyle name="Финансовый 18 2" xfId="1745" xr:uid="{00000000-0005-0000-0000-00001B1D0000}"/>
    <cellStyle name="Финансовый 18 3" xfId="1746" xr:uid="{00000000-0005-0000-0000-00001C1D0000}"/>
    <cellStyle name="Финансовый 18 4" xfId="3796" xr:uid="{00000000-0005-0000-0000-00001D1D0000}"/>
    <cellStyle name="Финансовый 18 5" xfId="3797" xr:uid="{00000000-0005-0000-0000-00001E1D0000}"/>
    <cellStyle name="Финансовый 19" xfId="1747" xr:uid="{00000000-0005-0000-0000-00001F1D0000}"/>
    <cellStyle name="Финансовый 19 2" xfId="1748" xr:uid="{00000000-0005-0000-0000-0000201D0000}"/>
    <cellStyle name="Финансовый 19 3" xfId="1749" xr:uid="{00000000-0005-0000-0000-0000211D0000}"/>
    <cellStyle name="Финансовый 19 4" xfId="3798" xr:uid="{00000000-0005-0000-0000-0000221D0000}"/>
    <cellStyle name="Финансовый 19 5" xfId="3799" xr:uid="{00000000-0005-0000-0000-0000231D0000}"/>
    <cellStyle name="Финансовый 2" xfId="4" xr:uid="{00000000-0005-0000-0000-0000241D0000}"/>
    <cellStyle name="Финансовый 2 10" xfId="1750" xr:uid="{00000000-0005-0000-0000-0000251D0000}"/>
    <cellStyle name="Финансовый 2 10 2" xfId="1751" xr:uid="{00000000-0005-0000-0000-0000261D0000}"/>
    <cellStyle name="Финансовый 2 10 3" xfId="1752" xr:uid="{00000000-0005-0000-0000-0000271D0000}"/>
    <cellStyle name="Финансовый 2 10 4" xfId="3800" xr:uid="{00000000-0005-0000-0000-0000281D0000}"/>
    <cellStyle name="Финансовый 2 11" xfId="1753" xr:uid="{00000000-0005-0000-0000-0000291D0000}"/>
    <cellStyle name="Финансовый 2 11 2" xfId="1754" xr:uid="{00000000-0005-0000-0000-00002A1D0000}"/>
    <cellStyle name="Финансовый 2 11 3" xfId="1755" xr:uid="{00000000-0005-0000-0000-00002B1D0000}"/>
    <cellStyle name="Финансовый 2 11 4" xfId="1756" xr:uid="{00000000-0005-0000-0000-00002C1D0000}"/>
    <cellStyle name="Финансовый 2 11 4 2" xfId="1757" xr:uid="{00000000-0005-0000-0000-00002D1D0000}"/>
    <cellStyle name="Финансовый 2 11 5" xfId="1758" xr:uid="{00000000-0005-0000-0000-00002E1D0000}"/>
    <cellStyle name="Финансовый 2 12" xfId="1759" xr:uid="{00000000-0005-0000-0000-00002F1D0000}"/>
    <cellStyle name="Финансовый 2 12 2" xfId="1760" xr:uid="{00000000-0005-0000-0000-0000301D0000}"/>
    <cellStyle name="Финансовый 2 12 2 2" xfId="3801" xr:uid="{00000000-0005-0000-0000-0000311D0000}"/>
    <cellStyle name="Финансовый 2 12 2 2 2" xfId="7468" xr:uid="{00000000-0005-0000-0000-0000321D0000}"/>
    <cellStyle name="Финансовый 2 12 3" xfId="3802" xr:uid="{00000000-0005-0000-0000-0000331D0000}"/>
    <cellStyle name="Финансовый 2 12 3 2" xfId="7469" xr:uid="{00000000-0005-0000-0000-0000341D0000}"/>
    <cellStyle name="Финансовый 2 12 4" xfId="5657" xr:uid="{00000000-0005-0000-0000-0000351D0000}"/>
    <cellStyle name="Финансовый 2 13" xfId="1761" xr:uid="{00000000-0005-0000-0000-0000361D0000}"/>
    <cellStyle name="Финансовый 2 14" xfId="1762" xr:uid="{00000000-0005-0000-0000-0000371D0000}"/>
    <cellStyle name="Финансовый 2 15" xfId="7593" xr:uid="{00000000-0005-0000-0000-0000381D0000}"/>
    <cellStyle name="Финансовый 2 2" xfId="11" xr:uid="{00000000-0005-0000-0000-0000391D0000}"/>
    <cellStyle name="Финансовый 2 2 2" xfId="1764" xr:uid="{00000000-0005-0000-0000-00003A1D0000}"/>
    <cellStyle name="Финансовый 2 2 2 2" xfId="3803" xr:uid="{00000000-0005-0000-0000-00003B1D0000}"/>
    <cellStyle name="Финансовый 2 2 3" xfId="1765" xr:uid="{00000000-0005-0000-0000-00003C1D0000}"/>
    <cellStyle name="Финансовый 2 2 3 2" xfId="3804" xr:uid="{00000000-0005-0000-0000-00003D1D0000}"/>
    <cellStyle name="Финансовый 2 2 4" xfId="1766" xr:uid="{00000000-0005-0000-0000-00003E1D0000}"/>
    <cellStyle name="Финансовый 2 2 4 2" xfId="1767" xr:uid="{00000000-0005-0000-0000-00003F1D0000}"/>
    <cellStyle name="Финансовый 2 2 4 2 2" xfId="1768" xr:uid="{00000000-0005-0000-0000-0000401D0000}"/>
    <cellStyle name="Финансовый 2 2 4 2 3" xfId="1769" xr:uid="{00000000-0005-0000-0000-0000411D0000}"/>
    <cellStyle name="Финансовый 2 2 4 3" xfId="1770" xr:uid="{00000000-0005-0000-0000-0000421D0000}"/>
    <cellStyle name="Финансовый 2 2 5" xfId="3805" xr:uid="{00000000-0005-0000-0000-0000431D0000}"/>
    <cellStyle name="Финансовый 2 2 6" xfId="1763" xr:uid="{00000000-0005-0000-0000-0000441D0000}"/>
    <cellStyle name="Финансовый 2 2_Бюджет 2010 Скрябин А 140709" xfId="1771" xr:uid="{00000000-0005-0000-0000-0000451D0000}"/>
    <cellStyle name="Финансовый 2 3" xfId="1772" xr:uid="{00000000-0005-0000-0000-0000461D0000}"/>
    <cellStyle name="Финансовый 2 3 2" xfId="1773" xr:uid="{00000000-0005-0000-0000-0000471D0000}"/>
    <cellStyle name="Финансовый 2 3 3" xfId="3806" xr:uid="{00000000-0005-0000-0000-0000481D0000}"/>
    <cellStyle name="Финансовый 2 4" xfId="1774" xr:uid="{00000000-0005-0000-0000-0000491D0000}"/>
    <cellStyle name="Финансовый 2 4 2" xfId="1775" xr:uid="{00000000-0005-0000-0000-00004A1D0000}"/>
    <cellStyle name="Финансовый 2 4 2 2" xfId="1776" xr:uid="{00000000-0005-0000-0000-00004B1D0000}"/>
    <cellStyle name="Финансовый 2 4 2 3" xfId="3807" xr:uid="{00000000-0005-0000-0000-00004C1D0000}"/>
    <cellStyle name="Финансовый 2 4 3" xfId="1777" xr:uid="{00000000-0005-0000-0000-00004D1D0000}"/>
    <cellStyle name="Финансовый 2 5" xfId="1778" xr:uid="{00000000-0005-0000-0000-00004E1D0000}"/>
    <cellStyle name="Финансовый 2 5 2" xfId="1779" xr:uid="{00000000-0005-0000-0000-00004F1D0000}"/>
    <cellStyle name="Финансовый 2 5 3" xfId="1780" xr:uid="{00000000-0005-0000-0000-0000501D0000}"/>
    <cellStyle name="Финансовый 2 6" xfId="1781" xr:uid="{00000000-0005-0000-0000-0000511D0000}"/>
    <cellStyle name="Финансовый 2 6 2" xfId="1782" xr:uid="{00000000-0005-0000-0000-0000521D0000}"/>
    <cellStyle name="Финансовый 2 7" xfId="1783" xr:uid="{00000000-0005-0000-0000-0000531D0000}"/>
    <cellStyle name="Финансовый 2 7 2" xfId="3808" xr:uid="{00000000-0005-0000-0000-0000541D0000}"/>
    <cellStyle name="Финансовый 2 8" xfId="1784" xr:uid="{00000000-0005-0000-0000-0000551D0000}"/>
    <cellStyle name="Финансовый 2 8 2" xfId="1785" xr:uid="{00000000-0005-0000-0000-0000561D0000}"/>
    <cellStyle name="Финансовый 2 8 2 2" xfId="3809" xr:uid="{00000000-0005-0000-0000-0000571D0000}"/>
    <cellStyle name="Финансовый 2 8 3" xfId="3810" xr:uid="{00000000-0005-0000-0000-0000581D0000}"/>
    <cellStyle name="Финансовый 2 9" xfId="1786" xr:uid="{00000000-0005-0000-0000-0000591D0000}"/>
    <cellStyle name="Финансовый 2 9 2" xfId="1787" xr:uid="{00000000-0005-0000-0000-00005A1D0000}"/>
    <cellStyle name="Финансовый 2 9 2 2" xfId="3811" xr:uid="{00000000-0005-0000-0000-00005B1D0000}"/>
    <cellStyle name="Финансовый 2_Затраты на подпитку (Т-1, т-2, т-3)" xfId="1788" xr:uid="{00000000-0005-0000-0000-00005C1D0000}"/>
    <cellStyle name="Финансовый 20" xfId="1789" xr:uid="{00000000-0005-0000-0000-00005D1D0000}"/>
    <cellStyle name="Финансовый 20 2" xfId="1790" xr:uid="{00000000-0005-0000-0000-00005E1D0000}"/>
    <cellStyle name="Финансовый 20 3" xfId="1791" xr:uid="{00000000-0005-0000-0000-00005F1D0000}"/>
    <cellStyle name="Финансовый 20 4" xfId="3812" xr:uid="{00000000-0005-0000-0000-0000601D0000}"/>
    <cellStyle name="Финансовый 20 5" xfId="3813" xr:uid="{00000000-0005-0000-0000-0000611D0000}"/>
    <cellStyle name="Финансовый 21" xfId="1792" xr:uid="{00000000-0005-0000-0000-0000621D0000}"/>
    <cellStyle name="Финансовый 21 2" xfId="1793" xr:uid="{00000000-0005-0000-0000-0000631D0000}"/>
    <cellStyle name="Финансовый 21 3" xfId="1794" xr:uid="{00000000-0005-0000-0000-0000641D0000}"/>
    <cellStyle name="Финансовый 21 4" xfId="3814" xr:uid="{00000000-0005-0000-0000-0000651D0000}"/>
    <cellStyle name="Финансовый 21 5" xfId="3815" xr:uid="{00000000-0005-0000-0000-0000661D0000}"/>
    <cellStyle name="Финансовый 22" xfId="1795" xr:uid="{00000000-0005-0000-0000-0000671D0000}"/>
    <cellStyle name="Финансовый 22 2" xfId="1796" xr:uid="{00000000-0005-0000-0000-0000681D0000}"/>
    <cellStyle name="Финансовый 22 3" xfId="1797" xr:uid="{00000000-0005-0000-0000-0000691D0000}"/>
    <cellStyle name="Финансовый 22 4" xfId="3816" xr:uid="{00000000-0005-0000-0000-00006A1D0000}"/>
    <cellStyle name="Финансовый 22 5" xfId="3817" xr:uid="{00000000-0005-0000-0000-00006B1D0000}"/>
    <cellStyle name="Финансовый 23" xfId="1798" xr:uid="{00000000-0005-0000-0000-00006C1D0000}"/>
    <cellStyle name="Финансовый 23 2" xfId="1799" xr:uid="{00000000-0005-0000-0000-00006D1D0000}"/>
    <cellStyle name="Финансовый 23 3" xfId="1800" xr:uid="{00000000-0005-0000-0000-00006E1D0000}"/>
    <cellStyle name="Финансовый 23 4" xfId="3818" xr:uid="{00000000-0005-0000-0000-00006F1D0000}"/>
    <cellStyle name="Финансовый 23 5" xfId="3819" xr:uid="{00000000-0005-0000-0000-0000701D0000}"/>
    <cellStyle name="Финансовый 24" xfId="1801" xr:uid="{00000000-0005-0000-0000-0000711D0000}"/>
    <cellStyle name="Финансовый 25" xfId="1802" xr:uid="{00000000-0005-0000-0000-0000721D0000}"/>
    <cellStyle name="Финансовый 25 2" xfId="3820" xr:uid="{00000000-0005-0000-0000-0000731D0000}"/>
    <cellStyle name="Финансовый 25 3" xfId="3821" xr:uid="{00000000-0005-0000-0000-0000741D0000}"/>
    <cellStyle name="Финансовый 25 4" xfId="3822" xr:uid="{00000000-0005-0000-0000-0000751D0000}"/>
    <cellStyle name="Финансовый 26" xfId="1803" xr:uid="{00000000-0005-0000-0000-0000761D0000}"/>
    <cellStyle name="Финансовый 26 2" xfId="3823" xr:uid="{00000000-0005-0000-0000-0000771D0000}"/>
    <cellStyle name="Финансовый 26 3" xfId="3824" xr:uid="{00000000-0005-0000-0000-0000781D0000}"/>
    <cellStyle name="Финансовый 26 4" xfId="3825" xr:uid="{00000000-0005-0000-0000-0000791D0000}"/>
    <cellStyle name="Финансовый 27" xfId="1804" xr:uid="{00000000-0005-0000-0000-00007A1D0000}"/>
    <cellStyle name="Финансовый 27 2" xfId="1805" xr:uid="{00000000-0005-0000-0000-00007B1D0000}"/>
    <cellStyle name="Финансовый 27 3" xfId="3826" xr:uid="{00000000-0005-0000-0000-00007C1D0000}"/>
    <cellStyle name="Финансовый 27 4" xfId="3827" xr:uid="{00000000-0005-0000-0000-00007D1D0000}"/>
    <cellStyle name="Финансовый 28" xfId="1806" xr:uid="{00000000-0005-0000-0000-00007E1D0000}"/>
    <cellStyle name="Финансовый 29" xfId="1807" xr:uid="{00000000-0005-0000-0000-00007F1D0000}"/>
    <cellStyle name="Финансовый 29 2" xfId="1808" xr:uid="{00000000-0005-0000-0000-0000801D0000}"/>
    <cellStyle name="Финансовый 3" xfId="10" xr:uid="{00000000-0005-0000-0000-0000811D0000}"/>
    <cellStyle name="Финансовый 3 2" xfId="1809" xr:uid="{00000000-0005-0000-0000-0000821D0000}"/>
    <cellStyle name="Финансовый 3 2 2" xfId="1810" xr:uid="{00000000-0005-0000-0000-0000831D0000}"/>
    <cellStyle name="Финансовый 3 2 2 2" xfId="1811" xr:uid="{00000000-0005-0000-0000-0000841D0000}"/>
    <cellStyle name="Финансовый 3 2 2 2 2" xfId="3828" xr:uid="{00000000-0005-0000-0000-0000851D0000}"/>
    <cellStyle name="Финансовый 3 2 3" xfId="3829" xr:uid="{00000000-0005-0000-0000-0000861D0000}"/>
    <cellStyle name="Финансовый 3 2 4" xfId="3830" xr:uid="{00000000-0005-0000-0000-0000871D0000}"/>
    <cellStyle name="Финансовый 3 2 4 2" xfId="7693" xr:uid="{00000000-0005-0000-0000-0000881D0000}"/>
    <cellStyle name="Финансовый 3 3" xfId="1812" xr:uid="{00000000-0005-0000-0000-0000891D0000}"/>
    <cellStyle name="Финансовый 3 3 2" xfId="1813" xr:uid="{00000000-0005-0000-0000-00008A1D0000}"/>
    <cellStyle name="Финансовый 3 3 2 2" xfId="1814" xr:uid="{00000000-0005-0000-0000-00008B1D0000}"/>
    <cellStyle name="Финансовый 3 3 2 3" xfId="5664" xr:uid="{00000000-0005-0000-0000-00008C1D0000}"/>
    <cellStyle name="Финансовый 3 3 3" xfId="3831" xr:uid="{00000000-0005-0000-0000-00008D1D0000}"/>
    <cellStyle name="Финансовый 3 4" xfId="3832" xr:uid="{00000000-0005-0000-0000-00008E1D0000}"/>
    <cellStyle name="Финансовый 30" xfId="1815" xr:uid="{00000000-0005-0000-0000-00008F1D0000}"/>
    <cellStyle name="Финансовый 30 2" xfId="1816" xr:uid="{00000000-0005-0000-0000-0000901D0000}"/>
    <cellStyle name="Финансовый 31" xfId="1817" xr:uid="{00000000-0005-0000-0000-0000911D0000}"/>
    <cellStyle name="Финансовый 31 2" xfId="1818" xr:uid="{00000000-0005-0000-0000-0000921D0000}"/>
    <cellStyle name="Финансовый 32" xfId="1819" xr:uid="{00000000-0005-0000-0000-0000931D0000}"/>
    <cellStyle name="Финансовый 32 2" xfId="1820" xr:uid="{00000000-0005-0000-0000-0000941D0000}"/>
    <cellStyle name="Финансовый 33" xfId="1821" xr:uid="{00000000-0005-0000-0000-0000951D0000}"/>
    <cellStyle name="Финансовый 34" xfId="1822" xr:uid="{00000000-0005-0000-0000-0000961D0000}"/>
    <cellStyle name="Финансовый 35" xfId="1823" xr:uid="{00000000-0005-0000-0000-0000971D0000}"/>
    <cellStyle name="Финансовый 36" xfId="1824" xr:uid="{00000000-0005-0000-0000-0000981D0000}"/>
    <cellStyle name="Финансовый 37" xfId="1825" xr:uid="{00000000-0005-0000-0000-0000991D0000}"/>
    <cellStyle name="Финансовый 37 2" xfId="1826" xr:uid="{00000000-0005-0000-0000-00009A1D0000}"/>
    <cellStyle name="Финансовый 38" xfId="1827" xr:uid="{00000000-0005-0000-0000-00009B1D0000}"/>
    <cellStyle name="Финансовый 38 2" xfId="1828" xr:uid="{00000000-0005-0000-0000-00009C1D0000}"/>
    <cellStyle name="Финансовый 39" xfId="1829" xr:uid="{00000000-0005-0000-0000-00009D1D0000}"/>
    <cellStyle name="Финансовый 4" xfId="1830" xr:uid="{00000000-0005-0000-0000-00009E1D0000}"/>
    <cellStyle name="Финансовый 4 10" xfId="3833" xr:uid="{00000000-0005-0000-0000-00009F1D0000}"/>
    <cellStyle name="Финансовый 4 10 2" xfId="3834" xr:uid="{00000000-0005-0000-0000-0000A01D0000}"/>
    <cellStyle name="Финансовый 4 10 3" xfId="3835" xr:uid="{00000000-0005-0000-0000-0000A11D0000}"/>
    <cellStyle name="Финансовый 4 11" xfId="3836" xr:uid="{00000000-0005-0000-0000-0000A21D0000}"/>
    <cellStyle name="Финансовый 4 11 2" xfId="3837" xr:uid="{00000000-0005-0000-0000-0000A31D0000}"/>
    <cellStyle name="Финансовый 4 11 3" xfId="3838" xr:uid="{00000000-0005-0000-0000-0000A41D0000}"/>
    <cellStyle name="Финансовый 4 12" xfId="3839" xr:uid="{00000000-0005-0000-0000-0000A51D0000}"/>
    <cellStyle name="Финансовый 4 12 2" xfId="3840" xr:uid="{00000000-0005-0000-0000-0000A61D0000}"/>
    <cellStyle name="Финансовый 4 12 3" xfId="3841" xr:uid="{00000000-0005-0000-0000-0000A71D0000}"/>
    <cellStyle name="Финансовый 4 13" xfId="3842" xr:uid="{00000000-0005-0000-0000-0000A81D0000}"/>
    <cellStyle name="Финансовый 4 13 2" xfId="3843" xr:uid="{00000000-0005-0000-0000-0000A91D0000}"/>
    <cellStyle name="Финансовый 4 13 3" xfId="3844" xr:uid="{00000000-0005-0000-0000-0000AA1D0000}"/>
    <cellStyle name="Финансовый 4 14" xfId="3845" xr:uid="{00000000-0005-0000-0000-0000AB1D0000}"/>
    <cellStyle name="Финансовый 4 14 2" xfId="3846" xr:uid="{00000000-0005-0000-0000-0000AC1D0000}"/>
    <cellStyle name="Финансовый 4 14 3" xfId="3847" xr:uid="{00000000-0005-0000-0000-0000AD1D0000}"/>
    <cellStyle name="Финансовый 4 15" xfId="3848" xr:uid="{00000000-0005-0000-0000-0000AE1D0000}"/>
    <cellStyle name="Финансовый 4 15 2" xfId="3849" xr:uid="{00000000-0005-0000-0000-0000AF1D0000}"/>
    <cellStyle name="Финансовый 4 15 3" xfId="3850" xr:uid="{00000000-0005-0000-0000-0000B01D0000}"/>
    <cellStyle name="Финансовый 4 16" xfId="3851" xr:uid="{00000000-0005-0000-0000-0000B11D0000}"/>
    <cellStyle name="Финансовый 4 16 2" xfId="3852" xr:uid="{00000000-0005-0000-0000-0000B21D0000}"/>
    <cellStyle name="Финансовый 4 16 3" xfId="3853" xr:uid="{00000000-0005-0000-0000-0000B31D0000}"/>
    <cellStyle name="Финансовый 4 17" xfId="3854" xr:uid="{00000000-0005-0000-0000-0000B41D0000}"/>
    <cellStyle name="Финансовый 4 17 2" xfId="3855" xr:uid="{00000000-0005-0000-0000-0000B51D0000}"/>
    <cellStyle name="Финансовый 4 17 3" xfId="3856" xr:uid="{00000000-0005-0000-0000-0000B61D0000}"/>
    <cellStyle name="Финансовый 4 18" xfId="3857" xr:uid="{00000000-0005-0000-0000-0000B71D0000}"/>
    <cellStyle name="Финансовый 4 19" xfId="7592" xr:uid="{00000000-0005-0000-0000-0000B81D0000}"/>
    <cellStyle name="Финансовый 4 2" xfId="1831" xr:uid="{00000000-0005-0000-0000-0000B91D0000}"/>
    <cellStyle name="Финансовый 4 2 2" xfId="1832" xr:uid="{00000000-0005-0000-0000-0000BA1D0000}"/>
    <cellStyle name="Финансовый 4 2 2 2" xfId="3858" xr:uid="{00000000-0005-0000-0000-0000BB1D0000}"/>
    <cellStyle name="Финансовый 4 3" xfId="1833" xr:uid="{00000000-0005-0000-0000-0000BC1D0000}"/>
    <cellStyle name="Финансовый 4 3 2" xfId="1834" xr:uid="{00000000-0005-0000-0000-0000BD1D0000}"/>
    <cellStyle name="Финансовый 4 3 2 2" xfId="1835" xr:uid="{00000000-0005-0000-0000-0000BE1D0000}"/>
    <cellStyle name="Финансовый 4 3 2 3" xfId="1836" xr:uid="{00000000-0005-0000-0000-0000BF1D0000}"/>
    <cellStyle name="Финансовый 4 3 3" xfId="1837" xr:uid="{00000000-0005-0000-0000-0000C01D0000}"/>
    <cellStyle name="Финансовый 4 3 3 2" xfId="3859" xr:uid="{00000000-0005-0000-0000-0000C11D0000}"/>
    <cellStyle name="Финансовый 4 4" xfId="1838" xr:uid="{00000000-0005-0000-0000-0000C21D0000}"/>
    <cellStyle name="Финансовый 4 4 2" xfId="1839" xr:uid="{00000000-0005-0000-0000-0000C31D0000}"/>
    <cellStyle name="Финансовый 4 4 2 2" xfId="1840" xr:uid="{00000000-0005-0000-0000-0000C41D0000}"/>
    <cellStyle name="Финансовый 4 5" xfId="1841" xr:uid="{00000000-0005-0000-0000-0000C51D0000}"/>
    <cellStyle name="Финансовый 4 5 2" xfId="3860" xr:uid="{00000000-0005-0000-0000-0000C61D0000}"/>
    <cellStyle name="Финансовый 4 6" xfId="1842" xr:uid="{00000000-0005-0000-0000-0000C71D0000}"/>
    <cellStyle name="Финансовый 4 6 2" xfId="1843" xr:uid="{00000000-0005-0000-0000-0000C81D0000}"/>
    <cellStyle name="Финансовый 4 6 3" xfId="1844" xr:uid="{00000000-0005-0000-0000-0000C91D0000}"/>
    <cellStyle name="Финансовый 4 6 4" xfId="3861" xr:uid="{00000000-0005-0000-0000-0000CA1D0000}"/>
    <cellStyle name="Финансовый 4 6 5" xfId="3862" xr:uid="{00000000-0005-0000-0000-0000CB1D0000}"/>
    <cellStyle name="Финансовый 4 7" xfId="1845" xr:uid="{00000000-0005-0000-0000-0000CC1D0000}"/>
    <cellStyle name="Финансовый 4 7 2" xfId="1846" xr:uid="{00000000-0005-0000-0000-0000CD1D0000}"/>
    <cellStyle name="Финансовый 4 7 3" xfId="1847" xr:uid="{00000000-0005-0000-0000-0000CE1D0000}"/>
    <cellStyle name="Финансовый 4 7 4" xfId="3863" xr:uid="{00000000-0005-0000-0000-0000CF1D0000}"/>
    <cellStyle name="Финансовый 4 7 5" xfId="3864" xr:uid="{00000000-0005-0000-0000-0000D01D0000}"/>
    <cellStyle name="Финансовый 4 8" xfId="1848" xr:uid="{00000000-0005-0000-0000-0000D11D0000}"/>
    <cellStyle name="Финансовый 4 8 2" xfId="3865" xr:uid="{00000000-0005-0000-0000-0000D21D0000}"/>
    <cellStyle name="Финансовый 4 8 3" xfId="3866" xr:uid="{00000000-0005-0000-0000-0000D31D0000}"/>
    <cellStyle name="Финансовый 4 8 4" xfId="3867" xr:uid="{00000000-0005-0000-0000-0000D41D0000}"/>
    <cellStyle name="Финансовый 4 9" xfId="1849" xr:uid="{00000000-0005-0000-0000-0000D51D0000}"/>
    <cellStyle name="Финансовый 4 9 2" xfId="3868" xr:uid="{00000000-0005-0000-0000-0000D61D0000}"/>
    <cellStyle name="Финансовый 4 9 3" xfId="3869" xr:uid="{00000000-0005-0000-0000-0000D71D0000}"/>
    <cellStyle name="Финансовый 4 9 4" xfId="3870" xr:uid="{00000000-0005-0000-0000-0000D81D0000}"/>
    <cellStyle name="Финансовый 4_ТЭЦ-2 _БЮДЖЕТ на 2012г Утвержденный" xfId="1850" xr:uid="{00000000-0005-0000-0000-0000D91D0000}"/>
    <cellStyle name="Финансовый 40" xfId="1851" xr:uid="{00000000-0005-0000-0000-0000DA1D0000}"/>
    <cellStyle name="Финансовый 41" xfId="1852" xr:uid="{00000000-0005-0000-0000-0000DB1D0000}"/>
    <cellStyle name="Финансовый 42" xfId="1853" xr:uid="{00000000-0005-0000-0000-0000DC1D0000}"/>
    <cellStyle name="Финансовый 43" xfId="1854" xr:uid="{00000000-0005-0000-0000-0000DD1D0000}"/>
    <cellStyle name="Финансовый 44" xfId="1855" xr:uid="{00000000-0005-0000-0000-0000DE1D0000}"/>
    <cellStyle name="Финансовый 45" xfId="1856" xr:uid="{00000000-0005-0000-0000-0000DF1D0000}"/>
    <cellStyle name="Финансовый 46" xfId="1857" xr:uid="{00000000-0005-0000-0000-0000E01D0000}"/>
    <cellStyle name="Финансовый 47" xfId="1858" xr:uid="{00000000-0005-0000-0000-0000E11D0000}"/>
    <cellStyle name="Финансовый 48" xfId="1859" xr:uid="{00000000-0005-0000-0000-0000E21D0000}"/>
    <cellStyle name="Финансовый 49" xfId="1860" xr:uid="{00000000-0005-0000-0000-0000E31D0000}"/>
    <cellStyle name="Финансовый 5" xfId="1861" xr:uid="{00000000-0005-0000-0000-0000E41D0000}"/>
    <cellStyle name="Финансовый 5 2" xfId="1862" xr:uid="{00000000-0005-0000-0000-0000E51D0000}"/>
    <cellStyle name="Финансовый 5 2 2" xfId="1863" xr:uid="{00000000-0005-0000-0000-0000E61D0000}"/>
    <cellStyle name="Финансовый 5 2 3" xfId="3871" xr:uid="{00000000-0005-0000-0000-0000E71D0000}"/>
    <cellStyle name="Финансовый 5 2 4" xfId="3872" xr:uid="{00000000-0005-0000-0000-0000E81D0000}"/>
    <cellStyle name="Финансовый 5 3" xfId="1864" xr:uid="{00000000-0005-0000-0000-0000E91D0000}"/>
    <cellStyle name="Финансовый 5 3 2" xfId="1865" xr:uid="{00000000-0005-0000-0000-0000EA1D0000}"/>
    <cellStyle name="Финансовый 5 3 3" xfId="1866" xr:uid="{00000000-0005-0000-0000-0000EB1D0000}"/>
    <cellStyle name="Финансовый 5 3 3 2" xfId="3873" xr:uid="{00000000-0005-0000-0000-0000EC1D0000}"/>
    <cellStyle name="Финансовый 5 3 4" xfId="1867" xr:uid="{00000000-0005-0000-0000-0000ED1D0000}"/>
    <cellStyle name="Финансовый 5 4" xfId="1868" xr:uid="{00000000-0005-0000-0000-0000EE1D0000}"/>
    <cellStyle name="Финансовый 5 4 2" xfId="3874" xr:uid="{00000000-0005-0000-0000-0000EF1D0000}"/>
    <cellStyle name="Финансовый 5 5" xfId="3924" xr:uid="{00000000-0005-0000-0000-0000F01D0000}"/>
    <cellStyle name="Финансовый 50" xfId="1869" xr:uid="{00000000-0005-0000-0000-0000F11D0000}"/>
    <cellStyle name="Финансовый 51" xfId="1870" xr:uid="{00000000-0005-0000-0000-0000F21D0000}"/>
    <cellStyle name="Финансовый 52" xfId="1871" xr:uid="{00000000-0005-0000-0000-0000F31D0000}"/>
    <cellStyle name="Финансовый 53" xfId="1872" xr:uid="{00000000-0005-0000-0000-0000F41D0000}"/>
    <cellStyle name="Финансовый 54" xfId="1873" xr:uid="{00000000-0005-0000-0000-0000F51D0000}"/>
    <cellStyle name="Финансовый 55" xfId="1874" xr:uid="{00000000-0005-0000-0000-0000F61D0000}"/>
    <cellStyle name="Финансовый 56" xfId="1875" xr:uid="{00000000-0005-0000-0000-0000F71D0000}"/>
    <cellStyle name="Финансовый 56 2" xfId="1876" xr:uid="{00000000-0005-0000-0000-0000F81D0000}"/>
    <cellStyle name="Финансовый 56 3" xfId="3875" xr:uid="{00000000-0005-0000-0000-0000F91D0000}"/>
    <cellStyle name="Финансовый 57" xfId="1877" xr:uid="{00000000-0005-0000-0000-0000FA1D0000}"/>
    <cellStyle name="Финансовый 57 2" xfId="3876" xr:uid="{00000000-0005-0000-0000-0000FB1D0000}"/>
    <cellStyle name="Финансовый 58" xfId="3877" xr:uid="{00000000-0005-0000-0000-0000FC1D0000}"/>
    <cellStyle name="Финансовый 59" xfId="3878" xr:uid="{00000000-0005-0000-0000-0000FD1D0000}"/>
    <cellStyle name="Финансовый 6" xfId="1878" xr:uid="{00000000-0005-0000-0000-0000FE1D0000}"/>
    <cellStyle name="Финансовый 6 2" xfId="1879" xr:uid="{00000000-0005-0000-0000-0000FF1D0000}"/>
    <cellStyle name="Финансовый 6 2 2" xfId="1880" xr:uid="{00000000-0005-0000-0000-0000001E0000}"/>
    <cellStyle name="Финансовый 6 2 2 2" xfId="1881" xr:uid="{00000000-0005-0000-0000-0000011E0000}"/>
    <cellStyle name="Финансовый 6 2 2 2 2" xfId="1882" xr:uid="{00000000-0005-0000-0000-0000021E0000}"/>
    <cellStyle name="Финансовый 6 2 2 3" xfId="1883" xr:uid="{00000000-0005-0000-0000-0000031E0000}"/>
    <cellStyle name="Финансовый 6 2 2 4" xfId="1884" xr:uid="{00000000-0005-0000-0000-0000041E0000}"/>
    <cellStyle name="Финансовый 6 2 2 5" xfId="3879" xr:uid="{00000000-0005-0000-0000-0000051E0000}"/>
    <cellStyle name="Финансовый 6 2 2 6" xfId="3880" xr:uid="{00000000-0005-0000-0000-0000061E0000}"/>
    <cellStyle name="Финансовый 6 2 3" xfId="1885" xr:uid="{00000000-0005-0000-0000-0000071E0000}"/>
    <cellStyle name="Финансовый 6 2 4" xfId="1886" xr:uid="{00000000-0005-0000-0000-0000081E0000}"/>
    <cellStyle name="Финансовый 6 2 5" xfId="1887" xr:uid="{00000000-0005-0000-0000-0000091E0000}"/>
    <cellStyle name="Финансовый 6 3" xfId="1888" xr:uid="{00000000-0005-0000-0000-00000A1E0000}"/>
    <cellStyle name="Финансовый 6 4" xfId="1889" xr:uid="{00000000-0005-0000-0000-00000B1E0000}"/>
    <cellStyle name="Финансовый 6 4 2" xfId="1890" xr:uid="{00000000-0005-0000-0000-00000C1E0000}"/>
    <cellStyle name="Финансовый 6 4 3" xfId="1891" xr:uid="{00000000-0005-0000-0000-00000D1E0000}"/>
    <cellStyle name="Финансовый 6 4 4" xfId="3881" xr:uid="{00000000-0005-0000-0000-00000E1E0000}"/>
    <cellStyle name="Финансовый 6 4 5" xfId="3882" xr:uid="{00000000-0005-0000-0000-00000F1E0000}"/>
    <cellStyle name="Финансовый 6 4 6" xfId="3883" xr:uid="{00000000-0005-0000-0000-0000101E0000}"/>
    <cellStyle name="Финансовый 6 5" xfId="3884" xr:uid="{00000000-0005-0000-0000-0000111E0000}"/>
    <cellStyle name="Финансовый 60" xfId="3885" xr:uid="{00000000-0005-0000-0000-0000121E0000}"/>
    <cellStyle name="Финансовый 60 2" xfId="3886" xr:uid="{00000000-0005-0000-0000-0000131E0000}"/>
    <cellStyle name="Финансовый 60 3" xfId="3887" xr:uid="{00000000-0005-0000-0000-0000141E0000}"/>
    <cellStyle name="Финансовый 61" xfId="3888" xr:uid="{00000000-0005-0000-0000-0000151E0000}"/>
    <cellStyle name="Финансовый 61 2" xfId="3889" xr:uid="{00000000-0005-0000-0000-0000161E0000}"/>
    <cellStyle name="Финансовый 61 3" xfId="3890" xr:uid="{00000000-0005-0000-0000-0000171E0000}"/>
    <cellStyle name="Финансовый 62" xfId="3891" xr:uid="{00000000-0005-0000-0000-0000181E0000}"/>
    <cellStyle name="Финансовый 62 2" xfId="3892" xr:uid="{00000000-0005-0000-0000-0000191E0000}"/>
    <cellStyle name="Финансовый 62 3" xfId="3893" xr:uid="{00000000-0005-0000-0000-00001A1E0000}"/>
    <cellStyle name="Финансовый 63" xfId="3894" xr:uid="{00000000-0005-0000-0000-00001B1E0000}"/>
    <cellStyle name="Финансовый 64" xfId="3895" xr:uid="{00000000-0005-0000-0000-00001C1E0000}"/>
    <cellStyle name="Финансовый 65" xfId="3896" xr:uid="{00000000-0005-0000-0000-00001D1E0000}"/>
    <cellStyle name="Финансовый 66" xfId="19" xr:uid="{00000000-0005-0000-0000-00001E1E0000}"/>
    <cellStyle name="Финансовый 67" xfId="3897" xr:uid="{00000000-0005-0000-0000-00001F1E0000}"/>
    <cellStyle name="Финансовый 68" xfId="3898" xr:uid="{00000000-0005-0000-0000-0000201E0000}"/>
    <cellStyle name="Финансовый 69" xfId="3899" xr:uid="{00000000-0005-0000-0000-0000211E0000}"/>
    <cellStyle name="Финансовый 7" xfId="1892" xr:uid="{00000000-0005-0000-0000-0000221E0000}"/>
    <cellStyle name="Финансовый 7 2" xfId="1893" xr:uid="{00000000-0005-0000-0000-0000231E0000}"/>
    <cellStyle name="Финансовый 7 3" xfId="3900" xr:uid="{00000000-0005-0000-0000-0000241E0000}"/>
    <cellStyle name="Финансовый 70" xfId="3901" xr:uid="{00000000-0005-0000-0000-0000251E0000}"/>
    <cellStyle name="Финансовый 71" xfId="3902" xr:uid="{00000000-0005-0000-0000-0000261E0000}"/>
    <cellStyle name="Финансовый 72" xfId="3903" xr:uid="{00000000-0005-0000-0000-0000271E0000}"/>
    <cellStyle name="Финансовый 73" xfId="3926" xr:uid="{00000000-0005-0000-0000-0000281E0000}"/>
    <cellStyle name="Финансовый 74" xfId="1542" xr:uid="{00000000-0005-0000-0000-0000291E0000}"/>
    <cellStyle name="Финансовый 75" xfId="3936" xr:uid="{00000000-0005-0000-0000-00002A1E0000}"/>
    <cellStyle name="Финансовый 76" xfId="3928" xr:uid="{00000000-0005-0000-0000-00002B1E0000}"/>
    <cellStyle name="Финансовый 77" xfId="3934" xr:uid="{00000000-0005-0000-0000-00002C1E0000}"/>
    <cellStyle name="Финансовый 78" xfId="3929" xr:uid="{00000000-0005-0000-0000-00002D1E0000}"/>
    <cellStyle name="Финансовый 79" xfId="3937" xr:uid="{00000000-0005-0000-0000-00002E1E0000}"/>
    <cellStyle name="Финансовый 8" xfId="1894" xr:uid="{00000000-0005-0000-0000-00002F1E0000}"/>
    <cellStyle name="Финансовый 8 2" xfId="1895" xr:uid="{00000000-0005-0000-0000-0000301E0000}"/>
    <cellStyle name="Финансовый 8 2 2" xfId="1896" xr:uid="{00000000-0005-0000-0000-0000311E0000}"/>
    <cellStyle name="Финансовый 8 2 2 2" xfId="1897" xr:uid="{00000000-0005-0000-0000-0000321E0000}"/>
    <cellStyle name="Финансовый 8 2 2 3" xfId="1898" xr:uid="{00000000-0005-0000-0000-0000331E0000}"/>
    <cellStyle name="Финансовый 8 2 2 4" xfId="3904" xr:uid="{00000000-0005-0000-0000-0000341E0000}"/>
    <cellStyle name="Финансовый 8 2 2 5" xfId="3905" xr:uid="{00000000-0005-0000-0000-0000351E0000}"/>
    <cellStyle name="Финансовый 8 2 3" xfId="1899" xr:uid="{00000000-0005-0000-0000-0000361E0000}"/>
    <cellStyle name="Финансовый 8 2 4" xfId="1900" xr:uid="{00000000-0005-0000-0000-0000371E0000}"/>
    <cellStyle name="Финансовый 8 2 5" xfId="1901" xr:uid="{00000000-0005-0000-0000-0000381E0000}"/>
    <cellStyle name="Финансовый 8 3" xfId="1902" xr:uid="{00000000-0005-0000-0000-0000391E0000}"/>
    <cellStyle name="Финансовый 8 3 2" xfId="1903" xr:uid="{00000000-0005-0000-0000-00003A1E0000}"/>
    <cellStyle name="Финансовый 8 3 2 2" xfId="1904" xr:uid="{00000000-0005-0000-0000-00003B1E0000}"/>
    <cellStyle name="Финансовый 8 3 3" xfId="1905" xr:uid="{00000000-0005-0000-0000-00003C1E0000}"/>
    <cellStyle name="Финансовый 8 3 4" xfId="1906" xr:uid="{00000000-0005-0000-0000-00003D1E0000}"/>
    <cellStyle name="Финансовый 8 3 5" xfId="3906" xr:uid="{00000000-0005-0000-0000-00003E1E0000}"/>
    <cellStyle name="Финансовый 8 4" xfId="1907" xr:uid="{00000000-0005-0000-0000-00003F1E0000}"/>
    <cellStyle name="Финансовый 8 5" xfId="3907" xr:uid="{00000000-0005-0000-0000-0000401E0000}"/>
    <cellStyle name="Финансовый 8 6" xfId="3908" xr:uid="{00000000-0005-0000-0000-0000411E0000}"/>
    <cellStyle name="Финансовый 9" xfId="1908" xr:uid="{00000000-0005-0000-0000-0000421E0000}"/>
    <cellStyle name="Финансовый 9 2" xfId="1909" xr:uid="{00000000-0005-0000-0000-0000431E0000}"/>
    <cellStyle name="Финансовый 9 2 2" xfId="1910" xr:uid="{00000000-0005-0000-0000-0000441E0000}"/>
    <cellStyle name="Финансовый 9 2 3" xfId="1911" xr:uid="{00000000-0005-0000-0000-0000451E0000}"/>
    <cellStyle name="Финансовый 9 2 4" xfId="3909" xr:uid="{00000000-0005-0000-0000-0000461E0000}"/>
    <cellStyle name="Финансовый 9 2 5" xfId="3910" xr:uid="{00000000-0005-0000-0000-0000471E0000}"/>
    <cellStyle name="Финансовый 9 3" xfId="1912" xr:uid="{00000000-0005-0000-0000-0000481E0000}"/>
    <cellStyle name="Финансовый 9 4" xfId="1913" xr:uid="{00000000-0005-0000-0000-0000491E0000}"/>
    <cellStyle name="Финансовый 9 4 2" xfId="1914" xr:uid="{00000000-0005-0000-0000-00004A1E0000}"/>
    <cellStyle name="Финансовый 9 5" xfId="1915" xr:uid="{00000000-0005-0000-0000-00004B1E0000}"/>
    <cellStyle name="Финансовый 9 6" xfId="1916" xr:uid="{00000000-0005-0000-0000-00004C1E0000}"/>
    <cellStyle name="Финансовый 9 7" xfId="1917" xr:uid="{00000000-0005-0000-0000-00004D1E0000}"/>
    <cellStyle name="Финансовый 9 8" xfId="3911" xr:uid="{00000000-0005-0000-0000-00004E1E0000}"/>
    <cellStyle name="Финансовый 9 9" xfId="3912" xr:uid="{00000000-0005-0000-0000-00004F1E0000}"/>
    <cellStyle name="Хороший 2" xfId="1918" xr:uid="{00000000-0005-0000-0000-0000501E0000}"/>
    <cellStyle name="Хороший 2 2" xfId="3913" xr:uid="{00000000-0005-0000-0000-0000511E0000}"/>
    <cellStyle name="Хороший 2 2 2" xfId="7508" xr:uid="{00000000-0005-0000-0000-0000521E0000}"/>
    <cellStyle name="Хороший 2 3" xfId="5697" xr:uid="{00000000-0005-0000-0000-0000531E0000}"/>
    <cellStyle name="Хороший 3" xfId="1919" xr:uid="{00000000-0005-0000-0000-0000541E0000}"/>
    <cellStyle name="Хороший 3 2" xfId="3914" xr:uid="{00000000-0005-0000-0000-0000551E0000}"/>
    <cellStyle name="Хороший 3 2 2" xfId="7509" xr:uid="{00000000-0005-0000-0000-0000561E0000}"/>
    <cellStyle name="Хороший 3 3" xfId="5698" xr:uid="{00000000-0005-0000-0000-0000571E0000}"/>
    <cellStyle name="Цена" xfId="1920" xr:uid="{00000000-0005-0000-0000-0000581E0000}"/>
    <cellStyle name="Цена 2" xfId="3915" xr:uid="{00000000-0005-0000-0000-0000591E0000}"/>
    <cellStyle name="Числовой" xfId="3916" xr:uid="{00000000-0005-0000-0000-00005A1E0000}"/>
    <cellStyle name="Џђ?–…?’?›?" xfId="1921" xr:uid="{00000000-0005-0000-0000-00005B1E0000}"/>
    <cellStyle name="Џђһ–…қ’қ›ү" xfId="1922" xr:uid="{00000000-0005-0000-0000-00005C1E0000}"/>
    <cellStyle name="Џђћ–…ќ’ќ›‰" xfId="1923" xr:uid="{00000000-0005-0000-0000-00005D1E0000}"/>
    <cellStyle name="Џђћ–…ќ’ќ›‰ 2" xfId="1924" xr:uid="{00000000-0005-0000-0000-00005E1E0000}"/>
    <cellStyle name="Џђћ–…ќ’ќ›‰ 2 2" xfId="3917" xr:uid="{00000000-0005-0000-0000-00005F1E0000}"/>
    <cellStyle name="Џђћ–…ќ’ќ›‰ 2 3" xfId="3918" xr:uid="{00000000-0005-0000-0000-0000601E0000}"/>
    <cellStyle name="ЏђЋ–…Ќ’Ќ›‰_Бюджет 2010" xfId="3919" xr:uid="{00000000-0005-0000-0000-0000611E0000}"/>
    <cellStyle name="Шапка" xfId="3920" xr:uid="{00000000-0005-0000-0000-0000621E0000}"/>
    <cellStyle name="ШАУ" xfId="3921" xr:uid="{00000000-0005-0000-0000-0000631E0000}"/>
    <cellStyle name="常规_Bal0702" xfId="3922" xr:uid="{00000000-0005-0000-0000-0000641E0000}"/>
  </cellStyles>
  <dxfs count="0"/>
  <tableStyles count="0" defaultTableStyle="TableStyleMedium2" defaultPivotStyle="PivotStyleLight16"/>
  <colors>
    <mruColors>
      <color rgb="FFFB537B"/>
      <color rgb="FF6666FF"/>
      <color rgb="FFFF99FF"/>
      <color rgb="FF66FFFF"/>
      <color rgb="FF5CE26C"/>
      <color rgb="FF31DB45"/>
      <color rgb="FFD47DFF"/>
      <color rgb="FFF9A06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kozhaeva\AppData\Local\Microsoft\Windows\INetCache\Content.Outlook\2R5SNS38\&#1050;&#1086;&#1087;&#1080;&#1103;%20&#1050;&#1086;&#1087;&#1080;&#1103;%20&#1048;&#1089;&#1087;&#1086;&#1083;&#1085;&#1077;&#1085;&#1080;&#1077;%20&#1048;&#1055;%20&#1079;&#1072;%204%20&#1082;&#1074;&#1072;&#1088;&#1090;&#1072;&#1083;%202025%20&#1075;&#1086;&#1076;&#1072;_&#1085;&#1072;%2027%2001%202025&#1075;.xlsx" TargetMode="External"/><Relationship Id="rId1" Type="http://schemas.openxmlformats.org/officeDocument/2006/relationships/externalLinkPath" Target="/Users/rkozhaeva/AppData/Local/Microsoft/Windows/INetCache/Content.Outlook/2R5SNS38/&#1050;&#1086;&#1087;&#1080;&#1103;%20&#1050;&#1086;&#1087;&#1080;&#1103;%20&#1048;&#1089;&#1087;&#1086;&#1083;&#1085;&#1077;&#1085;&#1080;&#1077;%20&#1048;&#1055;%20&#1079;&#1072;%204%20&#1082;&#1074;&#1072;&#1088;&#1090;&#1072;&#1083;%202025%20&#1075;&#1086;&#1076;&#1072;_&#1085;&#1072;%2027%2001%202025&#10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Лист1"/>
      <sheetName val="Лист2"/>
    </sheetNames>
    <sheetDataSet>
      <sheetData sheetId="0" refreshError="1">
        <row r="16">
          <cell r="H16">
            <v>46548654.925170705</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32086-F7EC-4982-8F6A-FBE5B97F9A92}">
  <sheetPr>
    <pageSetUpPr fitToPage="1"/>
  </sheetPr>
  <dimension ref="A1:AN7416"/>
  <sheetViews>
    <sheetView tabSelected="1" view="pageBreakPreview" zoomScale="40" zoomScaleNormal="40" zoomScaleSheetLayoutView="40" zoomScalePageLayoutView="70" workbookViewId="0">
      <pane xSplit="1" ySplit="13" topLeftCell="B14" activePane="bottomRight" state="frozen"/>
      <selection pane="topRight" activeCell="B1" sqref="B1"/>
      <selection pane="bottomLeft" activeCell="A14" sqref="A14"/>
      <selection pane="bottomRight" activeCell="H103" sqref="H103"/>
    </sheetView>
  </sheetViews>
  <sheetFormatPr defaultColWidth="9.140625" defaultRowHeight="30"/>
  <cols>
    <col min="1" max="1" width="15" style="30" customWidth="1"/>
    <col min="2" max="2" width="49.140625" style="31" customWidth="1"/>
    <col min="3" max="3" width="77" style="32" customWidth="1"/>
    <col min="4" max="4" width="24.140625" style="96" customWidth="1"/>
    <col min="5" max="5" width="93.85546875" style="34" customWidth="1"/>
    <col min="6" max="6" width="86.7109375" style="34" customWidth="1"/>
    <col min="7" max="7" width="28.85546875" style="30" customWidth="1"/>
    <col min="8" max="8" width="23" style="97" customWidth="1"/>
    <col min="9" max="9" width="42.140625" style="93" customWidth="1"/>
    <col min="10" max="10" width="25.28515625" style="34" customWidth="1"/>
    <col min="11" max="11" width="26.7109375" style="31" customWidth="1"/>
    <col min="12" max="12" width="184.28515625" style="35" customWidth="1"/>
    <col min="13" max="13" width="26" style="95" customWidth="1"/>
    <col min="14" max="17" width="26" style="36" customWidth="1"/>
    <col min="18" max="26" width="30.5703125" style="36" customWidth="1"/>
    <col min="27" max="27" width="104.28515625" style="94" customWidth="1"/>
    <col min="28" max="29" width="54.85546875" style="36" hidden="1" customWidth="1"/>
    <col min="30" max="30" width="28.42578125" style="36" hidden="1" customWidth="1"/>
    <col min="31" max="31" width="9.140625" style="36" hidden="1" customWidth="1"/>
    <col min="32" max="32" width="28.140625" style="36" hidden="1" customWidth="1"/>
    <col min="33" max="33" width="23.140625" style="36" hidden="1" customWidth="1"/>
    <col min="34" max="34" width="25.28515625" style="36" hidden="1" customWidth="1"/>
    <col min="35" max="35" width="9.140625" style="36" hidden="1" customWidth="1"/>
    <col min="36" max="36" width="25.28515625" style="36" hidden="1" customWidth="1"/>
    <col min="37" max="40" width="9.140625" style="36" hidden="1" customWidth="1"/>
    <col min="41" max="42" width="9.140625" style="36" customWidth="1"/>
    <col min="43" max="16384" width="9.140625" style="36"/>
  </cols>
  <sheetData>
    <row r="1" spans="1:36" ht="30.75" thickBot="1">
      <c r="D1" s="33"/>
      <c r="H1" s="31"/>
      <c r="I1" s="34"/>
      <c r="M1" s="293"/>
      <c r="N1" s="293"/>
      <c r="O1" s="293"/>
      <c r="P1" s="293"/>
      <c r="Q1" s="293"/>
      <c r="AA1" s="37" t="s">
        <v>28</v>
      </c>
    </row>
    <row r="2" spans="1:36" s="47" customFormat="1" ht="29.25" thickBot="1">
      <c r="A2" s="38"/>
      <c r="B2" s="39"/>
      <c r="C2" s="40"/>
      <c r="D2" s="41"/>
      <c r="E2" s="42"/>
      <c r="F2" s="43"/>
      <c r="G2" s="38"/>
      <c r="H2" s="39"/>
      <c r="I2" s="42"/>
      <c r="J2" s="139"/>
      <c r="K2" s="39"/>
      <c r="L2" s="41"/>
      <c r="M2" s="44"/>
      <c r="N2" s="39"/>
      <c r="O2" s="39"/>
      <c r="P2" s="39"/>
      <c r="Q2" s="39"/>
      <c r="R2" s="45"/>
      <c r="S2" s="45"/>
      <c r="T2" s="45"/>
      <c r="U2" s="45"/>
      <c r="V2" s="45"/>
      <c r="W2" s="45"/>
      <c r="X2" s="45"/>
      <c r="Y2" s="45"/>
      <c r="Z2" s="45"/>
      <c r="AA2" s="46" t="s">
        <v>30</v>
      </c>
      <c r="AB2" s="198" t="s">
        <v>138</v>
      </c>
      <c r="AC2" s="181">
        <f>I27+I28+I30+I34+I35+I58+I150+I157+I159+I161+I163+I165+I166+I167+I168+I169+I170+I171+I172+I217+I225+I229+I239</f>
        <v>16396251.600931698</v>
      </c>
      <c r="AD2" s="181">
        <f>J27+J28+J30+J34+J35+J58+J150+J157+J159+J161+J163+J165+J166+J167+J168+J169+J170+J171+J172+J217+J225+J229+J239</f>
        <v>15981742.134586425</v>
      </c>
      <c r="AF2" s="181">
        <f>AC2/1000</f>
        <v>16396.251600931697</v>
      </c>
      <c r="AG2" s="181">
        <f>AD2/1000</f>
        <v>15981.742134586426</v>
      </c>
      <c r="AH2" s="181">
        <f>AG2-AF2</f>
        <v>-414.50946634527099</v>
      </c>
      <c r="AJ2" s="136">
        <f>IF(AF2=0,"-",AG2/AF2)</f>
        <v>0.97471925434946871</v>
      </c>
    </row>
    <row r="3" spans="1:36" s="47" customFormat="1" ht="26.25" customHeight="1" thickBot="1">
      <c r="A3" s="48"/>
      <c r="B3" s="49"/>
      <c r="C3" s="40"/>
      <c r="D3" s="50"/>
      <c r="E3" s="51"/>
      <c r="F3" s="52"/>
      <c r="G3" s="48"/>
      <c r="H3" s="49"/>
      <c r="I3" s="51"/>
      <c r="J3" s="153"/>
      <c r="K3" s="49"/>
      <c r="L3" s="50"/>
      <c r="M3" s="40"/>
      <c r="N3" s="49"/>
      <c r="O3" s="49"/>
      <c r="P3" s="49"/>
      <c r="Q3" s="49"/>
      <c r="R3" s="53"/>
      <c r="S3" s="53"/>
      <c r="T3" s="53"/>
      <c r="U3" s="53"/>
      <c r="V3" s="53"/>
      <c r="W3" s="53"/>
      <c r="X3" s="53"/>
      <c r="Y3" s="53"/>
      <c r="Z3" s="53"/>
      <c r="AA3" s="46" t="s">
        <v>31</v>
      </c>
      <c r="AB3" s="198" t="s">
        <v>139</v>
      </c>
      <c r="AC3" s="181">
        <f>I36+I37+I47+I48+I155+I175</f>
        <v>2729629.2688178564</v>
      </c>
      <c r="AD3" s="181">
        <f>J36+J37+J47+J48+J155+J175</f>
        <v>2621751.4695117851</v>
      </c>
      <c r="AF3" s="181">
        <f t="shared" ref="AF3:AF10" si="0">AC3/1000</f>
        <v>2729.6292688178564</v>
      </c>
      <c r="AG3" s="181">
        <f t="shared" ref="AG3:AG11" si="1">AD3/1000</f>
        <v>2621.7514695117852</v>
      </c>
      <c r="AH3" s="181">
        <f t="shared" ref="AH3:AH11" si="2">AG3-AF3</f>
        <v>-107.87779930607121</v>
      </c>
      <c r="AJ3" s="136">
        <f t="shared" ref="AJ3:AJ11" si="3">IF(AF3=0,"-",AG3/AF3)</f>
        <v>0.96047895568148312</v>
      </c>
    </row>
    <row r="4" spans="1:36" s="47" customFormat="1" ht="26.25" customHeight="1" thickBot="1">
      <c r="A4" s="48"/>
      <c r="B4" s="49"/>
      <c r="C4" s="40"/>
      <c r="D4" s="50"/>
      <c r="E4" s="51"/>
      <c r="F4" s="52"/>
      <c r="G4" s="48"/>
      <c r="H4" s="49"/>
      <c r="I4" s="51"/>
      <c r="J4" s="153"/>
      <c r="K4" s="49"/>
      <c r="L4" s="54"/>
      <c r="M4" s="40"/>
      <c r="N4" s="49"/>
      <c r="O4" s="49"/>
      <c r="P4" s="49"/>
      <c r="Q4" s="49"/>
      <c r="R4" s="53"/>
      <c r="S4" s="53"/>
      <c r="T4" s="53"/>
      <c r="U4" s="53"/>
      <c r="V4" s="53"/>
      <c r="W4" s="53"/>
      <c r="X4" s="53"/>
      <c r="Y4" s="53"/>
      <c r="Z4" s="53"/>
      <c r="AA4" s="46" t="s">
        <v>32</v>
      </c>
      <c r="AB4" s="198" t="s">
        <v>140</v>
      </c>
      <c r="AC4" s="181">
        <f>I46+I178+I20+I19+I57+I41+I181</f>
        <v>971504.44259999995</v>
      </c>
      <c r="AD4" s="181">
        <f>J46+J178+J20+J19</f>
        <v>822994.95377000002</v>
      </c>
      <c r="AF4" s="181">
        <f t="shared" si="0"/>
        <v>971.50444259999995</v>
      </c>
      <c r="AG4" s="181">
        <f t="shared" si="1"/>
        <v>822.99495377000005</v>
      </c>
      <c r="AH4" s="181">
        <f t="shared" si="2"/>
        <v>-148.5094888299999</v>
      </c>
      <c r="AJ4" s="136">
        <f t="shared" si="3"/>
        <v>0.84713452423073876</v>
      </c>
    </row>
    <row r="5" spans="1:36" s="47" customFormat="1" ht="26.25" customHeight="1" thickBot="1">
      <c r="A5" s="48"/>
      <c r="B5" s="49"/>
      <c r="C5" s="40"/>
      <c r="D5" s="50"/>
      <c r="E5" s="51"/>
      <c r="F5" s="52"/>
      <c r="G5" s="48"/>
      <c r="H5" s="49"/>
      <c r="I5" s="51"/>
      <c r="J5" s="153"/>
      <c r="K5" s="49"/>
      <c r="L5" s="55"/>
      <c r="M5" s="40"/>
      <c r="N5" s="49"/>
      <c r="O5" s="49"/>
      <c r="P5" s="49"/>
      <c r="Q5" s="49"/>
      <c r="R5" s="53"/>
      <c r="S5" s="53"/>
      <c r="T5" s="53"/>
      <c r="U5" s="53"/>
      <c r="V5" s="53"/>
      <c r="W5" s="53"/>
      <c r="X5" s="53"/>
      <c r="Y5" s="53"/>
      <c r="Z5" s="53"/>
      <c r="AA5" s="46"/>
      <c r="AB5" s="198" t="s">
        <v>141</v>
      </c>
      <c r="AC5" s="181">
        <f>I26+I38+I39+I40+I42+I43+I49+I54+I55+I240</f>
        <v>22656392.872077856</v>
      </c>
      <c r="AD5" s="181">
        <f>J26+J38+J39+J40+J42+J43+J49+J54+J55+J240</f>
        <v>22628615.934609644</v>
      </c>
      <c r="AF5" s="181">
        <f t="shared" si="0"/>
        <v>22656.392872077857</v>
      </c>
      <c r="AG5" s="181">
        <f t="shared" si="1"/>
        <v>22628.615934609643</v>
      </c>
      <c r="AH5" s="181">
        <f t="shared" si="2"/>
        <v>-27.776937468213873</v>
      </c>
      <c r="AJ5" s="136">
        <f t="shared" si="3"/>
        <v>0.99877399118098598</v>
      </c>
    </row>
    <row r="6" spans="1:36" s="47" customFormat="1" ht="57.75" thickBot="1">
      <c r="A6" s="48"/>
      <c r="B6" s="49"/>
      <c r="C6" s="40"/>
      <c r="D6" s="50"/>
      <c r="E6" s="51"/>
      <c r="F6" s="52"/>
      <c r="G6" s="48"/>
      <c r="H6" s="51"/>
      <c r="I6" s="51"/>
      <c r="J6" s="153"/>
      <c r="K6" s="49"/>
      <c r="L6" s="50"/>
      <c r="M6" s="40"/>
      <c r="N6" s="49"/>
      <c r="O6" s="49"/>
      <c r="P6" s="49"/>
      <c r="Q6" s="49"/>
      <c r="R6" s="53"/>
      <c r="S6" s="53"/>
      <c r="T6" s="53"/>
      <c r="U6" s="53"/>
      <c r="V6" s="53"/>
      <c r="W6" s="53"/>
      <c r="X6" s="53"/>
      <c r="Y6" s="53"/>
      <c r="Z6" s="53"/>
      <c r="AA6" s="46" t="s">
        <v>33</v>
      </c>
      <c r="AB6" s="198" t="s">
        <v>142</v>
      </c>
      <c r="AC6" s="182"/>
      <c r="AD6" s="182"/>
      <c r="AF6" s="181">
        <f t="shared" si="0"/>
        <v>0</v>
      </c>
      <c r="AG6" s="181">
        <f t="shared" si="1"/>
        <v>0</v>
      </c>
      <c r="AH6" s="181">
        <f t="shared" si="2"/>
        <v>0</v>
      </c>
      <c r="AJ6" s="136" t="str">
        <f t="shared" si="3"/>
        <v>-</v>
      </c>
    </row>
    <row r="7" spans="1:36" s="47" customFormat="1" ht="29.25" thickBot="1">
      <c r="A7" s="48"/>
      <c r="B7" s="49"/>
      <c r="C7" s="40"/>
      <c r="D7" s="50"/>
      <c r="E7" s="51"/>
      <c r="F7" s="52"/>
      <c r="G7" s="48"/>
      <c r="H7" s="51"/>
      <c r="I7" s="51"/>
      <c r="J7" s="153"/>
      <c r="K7" s="49"/>
      <c r="L7" s="50"/>
      <c r="M7" s="40"/>
      <c r="N7" s="49"/>
      <c r="O7" s="49"/>
      <c r="P7" s="49"/>
      <c r="Q7" s="49"/>
      <c r="R7" s="53"/>
      <c r="S7" s="53"/>
      <c r="T7" s="53"/>
      <c r="U7" s="53"/>
      <c r="V7" s="53"/>
      <c r="W7" s="53"/>
      <c r="X7" s="53"/>
      <c r="Y7" s="53"/>
      <c r="Z7" s="53"/>
      <c r="AA7" s="46"/>
      <c r="AB7" s="198" t="s">
        <v>143</v>
      </c>
      <c r="AC7" s="181">
        <f>I130</f>
        <v>3100421.9468199997</v>
      </c>
      <c r="AD7" s="181">
        <f>J130</f>
        <v>3097202.4496399993</v>
      </c>
      <c r="AF7" s="181">
        <f t="shared" si="0"/>
        <v>3100.4219468199999</v>
      </c>
      <c r="AG7" s="181">
        <f t="shared" si="1"/>
        <v>3097.2024496399995</v>
      </c>
      <c r="AH7" s="181">
        <f t="shared" si="2"/>
        <v>-3.2194971800004168</v>
      </c>
      <c r="AJ7" s="136">
        <f>IF(AF7=0,"-",AG7/AF7)</f>
        <v>0.99896159386198946</v>
      </c>
    </row>
    <row r="8" spans="1:36" s="47" customFormat="1" ht="29.25" thickBot="1">
      <c r="A8" s="48"/>
      <c r="B8" s="49"/>
      <c r="C8" s="40"/>
      <c r="D8" s="50"/>
      <c r="E8" s="51"/>
      <c r="F8" s="52"/>
      <c r="G8" s="48"/>
      <c r="H8" s="49"/>
      <c r="I8" s="51"/>
      <c r="J8" s="153"/>
      <c r="K8" s="49"/>
      <c r="L8" s="57" t="s">
        <v>39</v>
      </c>
      <c r="M8" s="40"/>
      <c r="N8" s="49"/>
      <c r="O8" s="49"/>
      <c r="P8" s="49"/>
      <c r="Q8" s="49"/>
      <c r="R8" s="53"/>
      <c r="S8" s="53"/>
      <c r="T8" s="53"/>
      <c r="U8" s="53"/>
      <c r="V8" s="53"/>
      <c r="W8" s="53"/>
      <c r="X8" s="53"/>
      <c r="Y8" s="53"/>
      <c r="Z8" s="53"/>
      <c r="AA8" s="53"/>
      <c r="AB8" s="198" t="s">
        <v>144</v>
      </c>
      <c r="AC8" s="181">
        <f>I182+I62+I122</f>
        <v>1395307.4414404</v>
      </c>
      <c r="AD8" s="181">
        <f>J182+J62+J122</f>
        <v>1396348.1069500002</v>
      </c>
      <c r="AF8" s="181">
        <f t="shared" si="0"/>
        <v>1395.3074414404</v>
      </c>
      <c r="AG8" s="181">
        <f t="shared" si="1"/>
        <v>1396.3481069500001</v>
      </c>
      <c r="AH8" s="181">
        <f t="shared" si="2"/>
        <v>1.0406655096001032</v>
      </c>
      <c r="AJ8" s="136">
        <f>IF(AF8=0,"-",AG8/AF8)</f>
        <v>1.0007458324084662</v>
      </c>
    </row>
    <row r="9" spans="1:36" s="47" customFormat="1" ht="26.25">
      <c r="A9" s="48"/>
      <c r="B9" s="49"/>
      <c r="C9" s="40"/>
      <c r="D9" s="50"/>
      <c r="E9" s="51"/>
      <c r="F9" s="52"/>
      <c r="G9" s="48"/>
      <c r="H9" s="49"/>
      <c r="I9" s="51"/>
      <c r="J9" s="153"/>
      <c r="K9" s="49"/>
      <c r="L9" s="57" t="s">
        <v>51</v>
      </c>
      <c r="M9" s="40"/>
      <c r="N9" s="49"/>
      <c r="O9" s="49"/>
      <c r="P9" s="49"/>
      <c r="Q9" s="49"/>
      <c r="R9" s="53"/>
      <c r="S9" s="53"/>
      <c r="T9" s="53"/>
      <c r="U9" s="53"/>
      <c r="V9" s="53"/>
      <c r="W9" s="53"/>
      <c r="X9" s="53"/>
      <c r="Y9" s="53"/>
      <c r="Z9" s="53"/>
      <c r="AA9" s="53"/>
      <c r="AC9" s="182">
        <f>SUM(AC2:AC8)</f>
        <v>47249507.572687812</v>
      </c>
      <c r="AD9" s="182">
        <f>SUM(AD2:AD8)</f>
        <v>46548655.049067855</v>
      </c>
      <c r="AF9" s="181">
        <f t="shared" si="0"/>
        <v>47249.507572687813</v>
      </c>
      <c r="AG9" s="181">
        <f t="shared" si="1"/>
        <v>46548.655049067856</v>
      </c>
      <c r="AH9" s="181">
        <f t="shared" si="2"/>
        <v>-700.85252361995663</v>
      </c>
      <c r="AJ9" s="136">
        <f t="shared" si="3"/>
        <v>0.9851669877714222</v>
      </c>
    </row>
    <row r="10" spans="1:36" s="47" customFormat="1" ht="26.25">
      <c r="A10" s="48"/>
      <c r="B10" s="49"/>
      <c r="C10" s="40"/>
      <c r="D10" s="50"/>
      <c r="E10" s="51"/>
      <c r="F10" s="52"/>
      <c r="G10" s="48"/>
      <c r="H10" s="49"/>
      <c r="I10" s="51"/>
      <c r="J10" s="153"/>
      <c r="K10" s="49"/>
      <c r="L10" s="57" t="s">
        <v>189</v>
      </c>
      <c r="M10" s="40"/>
      <c r="N10" s="49"/>
      <c r="O10" s="49"/>
      <c r="P10" s="49"/>
      <c r="Q10" s="49"/>
      <c r="R10" s="53"/>
      <c r="S10" s="53"/>
      <c r="T10" s="53"/>
      <c r="U10" s="53"/>
      <c r="V10" s="53"/>
      <c r="W10" s="53"/>
      <c r="X10" s="53"/>
      <c r="Y10" s="53"/>
      <c r="Z10" s="53"/>
      <c r="AA10" s="53"/>
      <c r="AC10" s="47">
        <f>AC9-AD11</f>
        <v>47055183.167929597</v>
      </c>
      <c r="AD10" s="47">
        <f>AD9-AD11</f>
        <v>46354330.64430964</v>
      </c>
      <c r="AF10" s="181">
        <f t="shared" si="0"/>
        <v>47055.183167929594</v>
      </c>
      <c r="AG10" s="181">
        <f t="shared" si="1"/>
        <v>46354.330644309637</v>
      </c>
      <c r="AH10" s="181">
        <f t="shared" si="2"/>
        <v>-700.85252361995663</v>
      </c>
      <c r="AJ10" s="222">
        <f t="shared" si="3"/>
        <v>0.98510573168701165</v>
      </c>
    </row>
    <row r="11" spans="1:36" s="47" customFormat="1" ht="26.25">
      <c r="A11" s="48"/>
      <c r="B11" s="49"/>
      <c r="C11" s="40"/>
      <c r="D11" s="50"/>
      <c r="E11" s="51"/>
      <c r="F11" s="52"/>
      <c r="G11" s="48"/>
      <c r="H11" s="49"/>
      <c r="I11" s="51"/>
      <c r="J11" s="153"/>
      <c r="K11" s="49"/>
      <c r="L11" s="58" t="s">
        <v>34</v>
      </c>
      <c r="M11" s="40"/>
      <c r="N11" s="49"/>
      <c r="O11" s="49"/>
      <c r="P11" s="49"/>
      <c r="Q11" s="49"/>
      <c r="R11" s="53"/>
      <c r="S11" s="53"/>
      <c r="T11" s="53"/>
      <c r="U11" s="53"/>
      <c r="V11" s="53"/>
      <c r="W11" s="53"/>
      <c r="X11" s="53"/>
      <c r="Y11" s="53"/>
      <c r="Z11" s="53"/>
      <c r="AA11" s="53"/>
      <c r="AD11" s="47">
        <v>194324.40475821399</v>
      </c>
      <c r="AF11" s="181"/>
      <c r="AG11" s="181">
        <f t="shared" si="1"/>
        <v>194.324404758214</v>
      </c>
      <c r="AH11" s="181">
        <f t="shared" si="2"/>
        <v>194.324404758214</v>
      </c>
      <c r="AJ11" s="136" t="str">
        <f t="shared" si="3"/>
        <v>-</v>
      </c>
    </row>
    <row r="12" spans="1:36" s="47" customFormat="1" ht="26.25">
      <c r="A12" s="48"/>
      <c r="B12" s="49"/>
      <c r="C12" s="40"/>
      <c r="D12" s="50"/>
      <c r="E12" s="51"/>
      <c r="F12" s="52"/>
      <c r="G12" s="48"/>
      <c r="H12" s="49"/>
      <c r="I12" s="51"/>
      <c r="J12" s="153"/>
      <c r="K12" s="49"/>
      <c r="L12" s="59" t="s">
        <v>35</v>
      </c>
      <c r="M12" s="40"/>
      <c r="N12" s="49"/>
      <c r="O12" s="49"/>
      <c r="P12" s="49"/>
      <c r="Q12" s="49"/>
      <c r="R12" s="53"/>
      <c r="S12" s="53"/>
      <c r="T12" s="53"/>
      <c r="U12" s="53"/>
      <c r="V12" s="53"/>
      <c r="W12" s="53"/>
      <c r="X12" s="53"/>
      <c r="Y12" s="53"/>
      <c r="Z12" s="53"/>
      <c r="AA12" s="53"/>
      <c r="AJ12" s="222">
        <f>100%</f>
        <v>1</v>
      </c>
    </row>
    <row r="13" spans="1:36" s="47" customFormat="1" ht="25.5">
      <c r="A13" s="48"/>
      <c r="B13" s="49"/>
      <c r="C13" s="40"/>
      <c r="D13" s="50"/>
      <c r="E13" s="51"/>
      <c r="F13" s="52"/>
      <c r="G13" s="48"/>
      <c r="H13" s="49"/>
      <c r="I13" s="51"/>
      <c r="J13" s="153"/>
      <c r="K13" s="60"/>
      <c r="L13" s="61"/>
      <c r="M13" s="40"/>
      <c r="N13" s="49"/>
      <c r="O13" s="49"/>
      <c r="P13" s="49"/>
      <c r="Q13" s="49"/>
      <c r="R13" s="53"/>
      <c r="S13" s="53"/>
      <c r="T13" s="53"/>
      <c r="U13" s="53"/>
      <c r="V13" s="53"/>
      <c r="W13" s="53"/>
      <c r="X13" s="53"/>
      <c r="Y13" s="53"/>
      <c r="Z13" s="53"/>
      <c r="AA13" s="53"/>
      <c r="AJ13" s="223">
        <f>AJ12-AJ10</f>
        <v>1.4894268312988346E-2</v>
      </c>
    </row>
    <row r="14" spans="1:36" ht="85.5" customHeight="1">
      <c r="A14" s="294" t="s">
        <v>0</v>
      </c>
      <c r="B14" s="291" t="s">
        <v>20</v>
      </c>
      <c r="C14" s="291"/>
      <c r="D14" s="291"/>
      <c r="E14" s="291"/>
      <c r="F14" s="291"/>
      <c r="G14" s="291"/>
      <c r="H14" s="291" t="s">
        <v>40</v>
      </c>
      <c r="I14" s="291" t="s">
        <v>21</v>
      </c>
      <c r="J14" s="291"/>
      <c r="K14" s="291"/>
      <c r="L14" s="291"/>
      <c r="M14" s="292" t="s">
        <v>25</v>
      </c>
      <c r="N14" s="292"/>
      <c r="O14" s="292"/>
      <c r="P14" s="292"/>
      <c r="Q14" s="292"/>
      <c r="R14" s="291" t="s">
        <v>12</v>
      </c>
      <c r="S14" s="291"/>
      <c r="T14" s="291"/>
      <c r="U14" s="291"/>
      <c r="V14" s="291"/>
      <c r="W14" s="291"/>
      <c r="X14" s="291"/>
      <c r="Y14" s="291"/>
      <c r="Z14" s="291" t="s">
        <v>13</v>
      </c>
      <c r="AA14" s="291" t="s">
        <v>14</v>
      </c>
    </row>
    <row r="15" spans="1:36" ht="153.75" customHeight="1">
      <c r="A15" s="294"/>
      <c r="B15" s="296" t="s">
        <v>2</v>
      </c>
      <c r="C15" s="296" t="s">
        <v>3</v>
      </c>
      <c r="D15" s="296" t="s">
        <v>29</v>
      </c>
      <c r="E15" s="297" t="s">
        <v>4</v>
      </c>
      <c r="F15" s="297"/>
      <c r="G15" s="294" t="s">
        <v>7</v>
      </c>
      <c r="H15" s="291"/>
      <c r="I15" s="297" t="s">
        <v>8</v>
      </c>
      <c r="J15" s="298" t="s">
        <v>9</v>
      </c>
      <c r="K15" s="292" t="s">
        <v>10</v>
      </c>
      <c r="L15" s="295" t="s">
        <v>11</v>
      </c>
      <c r="M15" s="296" t="s">
        <v>22</v>
      </c>
      <c r="N15" s="296"/>
      <c r="O15" s="296" t="s">
        <v>1</v>
      </c>
      <c r="P15" s="296" t="s">
        <v>53</v>
      </c>
      <c r="Q15" s="296" t="s">
        <v>47</v>
      </c>
      <c r="R15" s="292" t="s">
        <v>15</v>
      </c>
      <c r="S15" s="292"/>
      <c r="T15" s="291" t="s">
        <v>16</v>
      </c>
      <c r="U15" s="291"/>
      <c r="V15" s="291" t="s">
        <v>17</v>
      </c>
      <c r="W15" s="291"/>
      <c r="X15" s="291" t="s">
        <v>18</v>
      </c>
      <c r="Y15" s="291"/>
      <c r="Z15" s="291"/>
      <c r="AA15" s="291"/>
    </row>
    <row r="16" spans="1:36" ht="137.25" customHeight="1">
      <c r="A16" s="294"/>
      <c r="B16" s="296"/>
      <c r="C16" s="296"/>
      <c r="D16" s="257"/>
      <c r="E16" s="65" t="s">
        <v>5</v>
      </c>
      <c r="F16" s="65" t="s">
        <v>6</v>
      </c>
      <c r="G16" s="294"/>
      <c r="H16" s="291"/>
      <c r="I16" s="297"/>
      <c r="J16" s="298"/>
      <c r="K16" s="292"/>
      <c r="L16" s="295"/>
      <c r="M16" s="65" t="s">
        <v>23</v>
      </c>
      <c r="N16" s="65" t="s">
        <v>24</v>
      </c>
      <c r="O16" s="296"/>
      <c r="P16" s="296"/>
      <c r="Q16" s="296"/>
      <c r="R16" s="63" t="s">
        <v>19</v>
      </c>
      <c r="S16" s="63" t="s">
        <v>56</v>
      </c>
      <c r="T16" s="62" t="s">
        <v>19</v>
      </c>
      <c r="U16" s="62" t="s">
        <v>56</v>
      </c>
      <c r="V16" s="7" t="s">
        <v>158</v>
      </c>
      <c r="W16" s="7" t="s">
        <v>159</v>
      </c>
      <c r="X16" s="62" t="s">
        <v>19</v>
      </c>
      <c r="Y16" s="62" t="s">
        <v>56</v>
      </c>
      <c r="Z16" s="291"/>
      <c r="AA16" s="291"/>
      <c r="AJ16" s="222"/>
    </row>
    <row r="17" spans="1:27" s="66" customFormat="1" ht="25.5">
      <c r="A17" s="65">
        <v>1</v>
      </c>
      <c r="B17" s="65">
        <v>2</v>
      </c>
      <c r="C17" s="65">
        <v>3</v>
      </c>
      <c r="D17" s="65">
        <v>4</v>
      </c>
      <c r="E17" s="65">
        <v>5</v>
      </c>
      <c r="F17" s="65">
        <v>6</v>
      </c>
      <c r="G17" s="16">
        <v>7</v>
      </c>
      <c r="H17" s="65">
        <v>8</v>
      </c>
      <c r="I17" s="65">
        <v>9</v>
      </c>
      <c r="J17" s="65">
        <v>10</v>
      </c>
      <c r="K17" s="65">
        <v>11</v>
      </c>
      <c r="L17" s="65">
        <v>12</v>
      </c>
      <c r="M17" s="65">
        <v>13</v>
      </c>
      <c r="N17" s="65">
        <v>14</v>
      </c>
      <c r="O17" s="65">
        <v>15</v>
      </c>
      <c r="P17" s="65">
        <v>16</v>
      </c>
      <c r="Q17" s="65">
        <v>17</v>
      </c>
      <c r="R17" s="65">
        <v>18</v>
      </c>
      <c r="S17" s="65">
        <v>19</v>
      </c>
      <c r="T17" s="65">
        <v>20</v>
      </c>
      <c r="U17" s="65">
        <v>21</v>
      </c>
      <c r="V17" s="65">
        <v>22</v>
      </c>
      <c r="W17" s="65">
        <v>23</v>
      </c>
      <c r="X17" s="65">
        <v>24</v>
      </c>
      <c r="Y17" s="65">
        <v>25</v>
      </c>
      <c r="Z17" s="65">
        <v>26</v>
      </c>
      <c r="AA17" s="65">
        <v>27</v>
      </c>
    </row>
    <row r="18" spans="1:27" ht="26.25">
      <c r="A18" s="67"/>
      <c r="B18" s="68"/>
      <c r="C18" s="69" t="s">
        <v>54</v>
      </c>
      <c r="D18" s="68"/>
      <c r="E18" s="5"/>
      <c r="F18" s="5"/>
      <c r="G18" s="67"/>
      <c r="H18" s="13"/>
      <c r="I18" s="5"/>
      <c r="J18" s="5"/>
      <c r="K18" s="68"/>
      <c r="L18" s="68"/>
      <c r="M18" s="68"/>
      <c r="N18" s="68"/>
      <c r="O18" s="68"/>
      <c r="P18" s="68"/>
      <c r="Q18" s="68"/>
      <c r="R18" s="70"/>
      <c r="S18" s="70"/>
      <c r="T18" s="71"/>
      <c r="U18" s="72"/>
      <c r="V18" s="73"/>
      <c r="W18" s="73"/>
      <c r="X18" s="74"/>
      <c r="Y18" s="74"/>
      <c r="Z18" s="68"/>
      <c r="AA18" s="75"/>
    </row>
    <row r="19" spans="1:27" ht="163.5" customHeight="1">
      <c r="A19" s="9">
        <v>1</v>
      </c>
      <c r="B19" s="265" t="s">
        <v>50</v>
      </c>
      <c r="C19" s="6" t="s">
        <v>55</v>
      </c>
      <c r="D19" s="6" t="s">
        <v>37</v>
      </c>
      <c r="E19" s="82" t="s">
        <v>84</v>
      </c>
      <c r="F19" s="82" t="s">
        <v>84</v>
      </c>
      <c r="G19" s="119"/>
      <c r="H19" s="280" t="s">
        <v>52</v>
      </c>
      <c r="I19" s="8">
        <v>360189.777</v>
      </c>
      <c r="J19" s="183">
        <v>342180.28817000001</v>
      </c>
      <c r="K19" s="8">
        <f t="shared" ref="K19:K43" si="4">J19-I19</f>
        <v>-18009.488829999988</v>
      </c>
      <c r="L19" s="99" t="s">
        <v>555</v>
      </c>
      <c r="M19" s="8">
        <v>342180.28817000001</v>
      </c>
      <c r="N19" s="8"/>
      <c r="O19" s="8"/>
      <c r="P19" s="8"/>
      <c r="Q19" s="8"/>
      <c r="R19" s="288">
        <v>9258607.9100000001</v>
      </c>
      <c r="S19" s="288">
        <v>9946992.3589999992</v>
      </c>
      <c r="T19" s="288"/>
      <c r="U19" s="288"/>
      <c r="V19" s="288"/>
      <c r="W19" s="288"/>
      <c r="X19" s="288"/>
      <c r="Y19" s="288"/>
      <c r="Z19" s="288"/>
      <c r="AA19" s="290" t="s">
        <v>553</v>
      </c>
    </row>
    <row r="20" spans="1:27" ht="65.25" customHeight="1">
      <c r="A20" s="274">
        <v>2</v>
      </c>
      <c r="B20" s="279"/>
      <c r="C20" s="269" t="s">
        <v>187</v>
      </c>
      <c r="D20" s="68" t="s">
        <v>38</v>
      </c>
      <c r="E20" s="194" t="s">
        <v>190</v>
      </c>
      <c r="F20" s="194" t="s">
        <v>190</v>
      </c>
      <c r="G20" s="284"/>
      <c r="H20" s="280"/>
      <c r="I20" s="244">
        <v>404036.98736999999</v>
      </c>
      <c r="J20" s="281">
        <v>404036.98736999999</v>
      </c>
      <c r="K20" s="251">
        <f t="shared" si="4"/>
        <v>0</v>
      </c>
      <c r="L20" s="265"/>
      <c r="M20" s="251">
        <v>404036.98736999999</v>
      </c>
      <c r="N20" s="251"/>
      <c r="O20" s="251"/>
      <c r="P20" s="251"/>
      <c r="Q20" s="251"/>
      <c r="R20" s="289"/>
      <c r="S20" s="289"/>
      <c r="T20" s="289"/>
      <c r="U20" s="289"/>
      <c r="V20" s="289"/>
      <c r="W20" s="289"/>
      <c r="X20" s="289"/>
      <c r="Y20" s="289"/>
      <c r="Z20" s="289"/>
      <c r="AA20" s="239"/>
    </row>
    <row r="21" spans="1:27" ht="64.5" customHeight="1">
      <c r="A21" s="275"/>
      <c r="B21" s="279"/>
      <c r="C21" s="270"/>
      <c r="D21" s="68" t="s">
        <v>38</v>
      </c>
      <c r="E21" s="194" t="s">
        <v>194</v>
      </c>
      <c r="F21" s="194" t="s">
        <v>398</v>
      </c>
      <c r="G21" s="285"/>
      <c r="H21" s="280"/>
      <c r="I21" s="245"/>
      <c r="J21" s="282"/>
      <c r="K21" s="252">
        <f t="shared" si="4"/>
        <v>0</v>
      </c>
      <c r="L21" s="279"/>
      <c r="M21" s="252"/>
      <c r="N21" s="252"/>
      <c r="O21" s="252"/>
      <c r="P21" s="252"/>
      <c r="Q21" s="252"/>
      <c r="R21" s="289"/>
      <c r="S21" s="289"/>
      <c r="T21" s="289"/>
      <c r="U21" s="289"/>
      <c r="V21" s="289"/>
      <c r="W21" s="289"/>
      <c r="X21" s="289"/>
      <c r="Y21" s="289"/>
      <c r="Z21" s="289"/>
      <c r="AA21" s="239"/>
    </row>
    <row r="22" spans="1:27" ht="64.5" customHeight="1">
      <c r="A22" s="275"/>
      <c r="B22" s="279"/>
      <c r="C22" s="270"/>
      <c r="D22" s="68" t="s">
        <v>183</v>
      </c>
      <c r="E22" s="194"/>
      <c r="F22" s="194" t="s">
        <v>442</v>
      </c>
      <c r="G22" s="285"/>
      <c r="H22" s="280"/>
      <c r="I22" s="245"/>
      <c r="J22" s="282"/>
      <c r="K22" s="252"/>
      <c r="L22" s="279"/>
      <c r="M22" s="252"/>
      <c r="N22" s="252"/>
      <c r="O22" s="252"/>
      <c r="P22" s="252"/>
      <c r="Q22" s="252"/>
      <c r="R22" s="289"/>
      <c r="S22" s="289"/>
      <c r="T22" s="289"/>
      <c r="U22" s="289"/>
      <c r="V22" s="289"/>
      <c r="W22" s="289"/>
      <c r="X22" s="289"/>
      <c r="Y22" s="289"/>
      <c r="Z22" s="289"/>
      <c r="AA22" s="239"/>
    </row>
    <row r="23" spans="1:27" ht="88.5" customHeight="1">
      <c r="A23" s="275"/>
      <c r="B23" s="279"/>
      <c r="C23" s="270"/>
      <c r="D23" s="68" t="s">
        <v>183</v>
      </c>
      <c r="E23" s="194" t="s">
        <v>191</v>
      </c>
      <c r="F23" s="194" t="s">
        <v>191</v>
      </c>
      <c r="G23" s="285"/>
      <c r="H23" s="280"/>
      <c r="I23" s="245"/>
      <c r="J23" s="282"/>
      <c r="K23" s="252">
        <f t="shared" si="4"/>
        <v>0</v>
      </c>
      <c r="L23" s="279"/>
      <c r="M23" s="252"/>
      <c r="N23" s="252"/>
      <c r="O23" s="252"/>
      <c r="P23" s="252"/>
      <c r="Q23" s="252"/>
      <c r="R23" s="289"/>
      <c r="S23" s="289"/>
      <c r="T23" s="289"/>
      <c r="U23" s="289"/>
      <c r="V23" s="289"/>
      <c r="W23" s="289"/>
      <c r="X23" s="289"/>
      <c r="Y23" s="289"/>
      <c r="Z23" s="289"/>
      <c r="AA23" s="239"/>
    </row>
    <row r="24" spans="1:27" ht="46.5">
      <c r="A24" s="275"/>
      <c r="B24" s="279"/>
      <c r="C24" s="270"/>
      <c r="D24" s="68" t="s">
        <v>183</v>
      </c>
      <c r="E24" s="194" t="s">
        <v>192</v>
      </c>
      <c r="F24" s="194" t="s">
        <v>192</v>
      </c>
      <c r="G24" s="285"/>
      <c r="H24" s="280"/>
      <c r="I24" s="245"/>
      <c r="J24" s="282"/>
      <c r="K24" s="252">
        <f t="shared" si="4"/>
        <v>0</v>
      </c>
      <c r="L24" s="279"/>
      <c r="M24" s="252"/>
      <c r="N24" s="252"/>
      <c r="O24" s="252"/>
      <c r="P24" s="252"/>
      <c r="Q24" s="252"/>
      <c r="R24" s="289"/>
      <c r="S24" s="289"/>
      <c r="T24" s="289"/>
      <c r="U24" s="289"/>
      <c r="V24" s="289"/>
      <c r="W24" s="289"/>
      <c r="X24" s="289"/>
      <c r="Y24" s="289"/>
      <c r="Z24" s="289"/>
      <c r="AA24" s="239"/>
    </row>
    <row r="25" spans="1:27" ht="59.25" customHeight="1">
      <c r="A25" s="276"/>
      <c r="B25" s="279"/>
      <c r="C25" s="271"/>
      <c r="D25" s="68" t="s">
        <v>38</v>
      </c>
      <c r="E25" s="194" t="s">
        <v>193</v>
      </c>
      <c r="F25" s="194" t="s">
        <v>193</v>
      </c>
      <c r="G25" s="286"/>
      <c r="H25" s="280"/>
      <c r="I25" s="262"/>
      <c r="J25" s="283"/>
      <c r="K25" s="253">
        <f t="shared" si="4"/>
        <v>0</v>
      </c>
      <c r="L25" s="266"/>
      <c r="M25" s="253"/>
      <c r="N25" s="253"/>
      <c r="O25" s="253"/>
      <c r="P25" s="253"/>
      <c r="Q25" s="253"/>
      <c r="R25" s="289"/>
      <c r="S25" s="289"/>
      <c r="T25" s="289"/>
      <c r="U25" s="289"/>
      <c r="V25" s="289"/>
      <c r="W25" s="289"/>
      <c r="X25" s="289"/>
      <c r="Y25" s="289"/>
      <c r="Z25" s="289"/>
      <c r="AA25" s="239"/>
    </row>
    <row r="26" spans="1:27" ht="255.75" customHeight="1">
      <c r="A26" s="76">
        <v>3</v>
      </c>
      <c r="B26" s="279"/>
      <c r="C26" s="101" t="s">
        <v>57</v>
      </c>
      <c r="D26" s="103" t="s">
        <v>41</v>
      </c>
      <c r="E26" s="165" t="s">
        <v>412</v>
      </c>
      <c r="F26" s="165" t="s">
        <v>412</v>
      </c>
      <c r="G26" s="76"/>
      <c r="H26" s="280"/>
      <c r="I26" s="99">
        <v>446934.61700000003</v>
      </c>
      <c r="J26" s="184">
        <v>446770.08294000005</v>
      </c>
      <c r="K26" s="99">
        <f t="shared" si="4"/>
        <v>-164.53405999997631</v>
      </c>
      <c r="L26" s="158" t="s">
        <v>439</v>
      </c>
      <c r="M26" s="162">
        <v>446770.08294000005</v>
      </c>
      <c r="N26" s="162"/>
      <c r="O26" s="162"/>
      <c r="P26" s="162"/>
      <c r="Q26" s="162"/>
      <c r="R26" s="289"/>
      <c r="S26" s="289"/>
      <c r="T26" s="289"/>
      <c r="U26" s="289"/>
      <c r="V26" s="289"/>
      <c r="W26" s="289"/>
      <c r="X26" s="289"/>
      <c r="Y26" s="289"/>
      <c r="Z26" s="289"/>
      <c r="AA26" s="239"/>
    </row>
    <row r="27" spans="1:27" ht="224.25" customHeight="1">
      <c r="A27" s="76">
        <v>4</v>
      </c>
      <c r="B27" s="279"/>
      <c r="C27" s="101" t="s">
        <v>195</v>
      </c>
      <c r="D27" s="103" t="s">
        <v>36</v>
      </c>
      <c r="E27" s="165" t="s">
        <v>78</v>
      </c>
      <c r="F27" s="165" t="s">
        <v>399</v>
      </c>
      <c r="G27" s="76"/>
      <c r="H27" s="280"/>
      <c r="I27" s="99">
        <v>943298.225954163</v>
      </c>
      <c r="J27" s="99">
        <v>715014.51220999996</v>
      </c>
      <c r="K27" s="99">
        <f t="shared" si="4"/>
        <v>-228283.71374416305</v>
      </c>
      <c r="L27" s="158" t="s">
        <v>439</v>
      </c>
      <c r="M27" s="162"/>
      <c r="N27" s="162">
        <v>715014.51220999996</v>
      </c>
      <c r="O27" s="162"/>
      <c r="P27" s="162"/>
      <c r="Q27" s="162"/>
      <c r="R27" s="289"/>
      <c r="S27" s="289"/>
      <c r="T27" s="289"/>
      <c r="U27" s="289"/>
      <c r="V27" s="289"/>
      <c r="W27" s="289"/>
      <c r="X27" s="289"/>
      <c r="Y27" s="289"/>
      <c r="Z27" s="289"/>
      <c r="AA27" s="239"/>
    </row>
    <row r="28" spans="1:27" s="81" customFormat="1" ht="107.25" customHeight="1">
      <c r="A28" s="274">
        <v>5</v>
      </c>
      <c r="B28" s="279"/>
      <c r="C28" s="265" t="s">
        <v>79</v>
      </c>
      <c r="D28" s="6" t="s">
        <v>36</v>
      </c>
      <c r="E28" s="82" t="s">
        <v>160</v>
      </c>
      <c r="F28" s="82" t="s">
        <v>400</v>
      </c>
      <c r="G28" s="251"/>
      <c r="H28" s="280"/>
      <c r="I28" s="251">
        <v>490164.14142357098</v>
      </c>
      <c r="J28" s="244">
        <v>315602.89896000002</v>
      </c>
      <c r="K28" s="251">
        <f t="shared" si="4"/>
        <v>-174561.24246357096</v>
      </c>
      <c r="L28" s="241" t="s">
        <v>439</v>
      </c>
      <c r="M28" s="244">
        <v>315602.89896000002</v>
      </c>
      <c r="N28" s="251"/>
      <c r="O28" s="251"/>
      <c r="P28" s="251"/>
      <c r="Q28" s="251"/>
      <c r="R28" s="289"/>
      <c r="S28" s="289"/>
      <c r="T28" s="289"/>
      <c r="U28" s="289"/>
      <c r="V28" s="289"/>
      <c r="W28" s="289"/>
      <c r="X28" s="289"/>
      <c r="Y28" s="289"/>
      <c r="Z28" s="289"/>
      <c r="AA28" s="239"/>
    </row>
    <row r="29" spans="1:27" s="81" customFormat="1" ht="77.25" customHeight="1">
      <c r="A29" s="276"/>
      <c r="B29" s="279"/>
      <c r="C29" s="266"/>
      <c r="D29" s="6" t="s">
        <v>80</v>
      </c>
      <c r="E29" s="82" t="s">
        <v>82</v>
      </c>
      <c r="F29" s="82" t="s">
        <v>82</v>
      </c>
      <c r="G29" s="253"/>
      <c r="H29" s="280"/>
      <c r="I29" s="253"/>
      <c r="J29" s="262"/>
      <c r="K29" s="253">
        <f t="shared" si="4"/>
        <v>0</v>
      </c>
      <c r="L29" s="243"/>
      <c r="M29" s="262"/>
      <c r="N29" s="253"/>
      <c r="O29" s="253"/>
      <c r="P29" s="253"/>
      <c r="Q29" s="253"/>
      <c r="R29" s="289"/>
      <c r="S29" s="289"/>
      <c r="T29" s="289"/>
      <c r="U29" s="289"/>
      <c r="V29" s="289"/>
      <c r="W29" s="289"/>
      <c r="X29" s="289"/>
      <c r="Y29" s="289"/>
      <c r="Z29" s="289"/>
      <c r="AA29" s="239"/>
    </row>
    <row r="30" spans="1:27" s="81" customFormat="1" ht="54" customHeight="1">
      <c r="A30" s="274">
        <v>6</v>
      </c>
      <c r="B30" s="279"/>
      <c r="C30" s="265" t="s">
        <v>107</v>
      </c>
      <c r="D30" s="6" t="s">
        <v>36</v>
      </c>
      <c r="E30" s="6" t="s">
        <v>196</v>
      </c>
      <c r="F30" s="6" t="s">
        <v>401</v>
      </c>
      <c r="G30" s="258"/>
      <c r="H30" s="280"/>
      <c r="I30" s="251">
        <v>2472472.8606799999</v>
      </c>
      <c r="J30" s="287">
        <v>2472472.8606807101</v>
      </c>
      <c r="K30" s="256">
        <f t="shared" si="4"/>
        <v>7.1013346314430237E-7</v>
      </c>
      <c r="L30" s="257"/>
      <c r="M30" s="256">
        <f>J30-Q30</f>
        <v>2278148.455922496</v>
      </c>
      <c r="N30" s="258"/>
      <c r="O30" s="258"/>
      <c r="P30" s="258"/>
      <c r="Q30" s="256">
        <v>194324.40475821399</v>
      </c>
      <c r="R30" s="289"/>
      <c r="S30" s="289"/>
      <c r="T30" s="289"/>
      <c r="U30" s="289"/>
      <c r="V30" s="289"/>
      <c r="W30" s="289"/>
      <c r="X30" s="289"/>
      <c r="Y30" s="289"/>
      <c r="Z30" s="289"/>
      <c r="AA30" s="239"/>
    </row>
    <row r="31" spans="1:27" s="81" customFormat="1" ht="63.75" customHeight="1">
      <c r="A31" s="275"/>
      <c r="B31" s="279"/>
      <c r="C31" s="279"/>
      <c r="D31" s="6" t="s">
        <v>41</v>
      </c>
      <c r="E31" s="6" t="s">
        <v>182</v>
      </c>
      <c r="F31" s="6" t="s">
        <v>182</v>
      </c>
      <c r="G31" s="258"/>
      <c r="H31" s="280"/>
      <c r="I31" s="252"/>
      <c r="J31" s="287"/>
      <c r="K31" s="256">
        <f t="shared" si="4"/>
        <v>0</v>
      </c>
      <c r="L31" s="257"/>
      <c r="M31" s="256"/>
      <c r="N31" s="258"/>
      <c r="O31" s="258"/>
      <c r="P31" s="258"/>
      <c r="Q31" s="256"/>
      <c r="R31" s="289"/>
      <c r="S31" s="289"/>
      <c r="T31" s="289"/>
      <c r="U31" s="289"/>
      <c r="V31" s="289"/>
      <c r="W31" s="289"/>
      <c r="X31" s="289"/>
      <c r="Y31" s="289"/>
      <c r="Z31" s="289"/>
      <c r="AA31" s="239"/>
    </row>
    <row r="32" spans="1:27" s="81" customFormat="1" ht="63.75" customHeight="1">
      <c r="A32" s="275"/>
      <c r="B32" s="279"/>
      <c r="C32" s="279"/>
      <c r="D32" s="6" t="s">
        <v>183</v>
      </c>
      <c r="E32" s="6" t="s">
        <v>197</v>
      </c>
      <c r="F32" s="6" t="s">
        <v>197</v>
      </c>
      <c r="G32" s="258"/>
      <c r="H32" s="280"/>
      <c r="I32" s="252"/>
      <c r="J32" s="287"/>
      <c r="K32" s="256">
        <f t="shared" si="4"/>
        <v>0</v>
      </c>
      <c r="L32" s="257"/>
      <c r="M32" s="256"/>
      <c r="N32" s="258"/>
      <c r="O32" s="258"/>
      <c r="P32" s="258"/>
      <c r="Q32" s="256"/>
      <c r="R32" s="289"/>
      <c r="S32" s="289"/>
      <c r="T32" s="289"/>
      <c r="U32" s="289"/>
      <c r="V32" s="289"/>
      <c r="W32" s="289"/>
      <c r="X32" s="289"/>
      <c r="Y32" s="289"/>
      <c r="Z32" s="289"/>
      <c r="AA32" s="239"/>
    </row>
    <row r="33" spans="1:27" s="81" customFormat="1" ht="45" customHeight="1">
      <c r="A33" s="276"/>
      <c r="B33" s="279"/>
      <c r="C33" s="266"/>
      <c r="D33" s="6" t="s">
        <v>36</v>
      </c>
      <c r="E33" s="6" t="s">
        <v>198</v>
      </c>
      <c r="F33" s="6" t="s">
        <v>402</v>
      </c>
      <c r="G33" s="258"/>
      <c r="H33" s="280"/>
      <c r="I33" s="253"/>
      <c r="J33" s="287"/>
      <c r="K33" s="256">
        <f t="shared" si="4"/>
        <v>0</v>
      </c>
      <c r="L33" s="257"/>
      <c r="M33" s="256"/>
      <c r="N33" s="258"/>
      <c r="O33" s="258"/>
      <c r="P33" s="258"/>
      <c r="Q33" s="256"/>
      <c r="R33" s="289"/>
      <c r="S33" s="289"/>
      <c r="T33" s="289"/>
      <c r="U33" s="289"/>
      <c r="V33" s="289"/>
      <c r="W33" s="289"/>
      <c r="X33" s="289"/>
      <c r="Y33" s="289"/>
      <c r="Z33" s="289"/>
      <c r="AA33" s="239"/>
    </row>
    <row r="34" spans="1:27" s="81" customFormat="1" ht="135" customHeight="1">
      <c r="A34" s="9">
        <v>7</v>
      </c>
      <c r="B34" s="279"/>
      <c r="C34" s="103" t="s">
        <v>199</v>
      </c>
      <c r="D34" s="6" t="s">
        <v>37</v>
      </c>
      <c r="E34" s="6" t="s">
        <v>84</v>
      </c>
      <c r="F34" s="188" t="s">
        <v>84</v>
      </c>
      <c r="G34" s="27"/>
      <c r="H34" s="280"/>
      <c r="I34" s="100">
        <v>13054.2408035714</v>
      </c>
      <c r="J34" s="135">
        <v>13054.2408</v>
      </c>
      <c r="K34" s="100">
        <f t="shared" si="4"/>
        <v>-3.5714001569431275E-6</v>
      </c>
      <c r="L34" s="104"/>
      <c r="M34" s="100">
        <v>13054.2408</v>
      </c>
      <c r="N34" s="27"/>
      <c r="O34" s="27"/>
      <c r="P34" s="27"/>
      <c r="Q34" s="27"/>
      <c r="R34" s="289"/>
      <c r="S34" s="289"/>
      <c r="T34" s="289"/>
      <c r="U34" s="289"/>
      <c r="V34" s="289"/>
      <c r="W34" s="289"/>
      <c r="X34" s="289"/>
      <c r="Y34" s="289"/>
      <c r="Z34" s="289"/>
      <c r="AA34" s="239"/>
    </row>
    <row r="35" spans="1:27" s="81" customFormat="1" ht="135" customHeight="1">
      <c r="A35" s="9">
        <v>8</v>
      </c>
      <c r="B35" s="279"/>
      <c r="C35" s="103" t="s">
        <v>200</v>
      </c>
      <c r="D35" s="6" t="s">
        <v>37</v>
      </c>
      <c r="E35" s="6" t="s">
        <v>84</v>
      </c>
      <c r="F35" s="188" t="s">
        <v>84</v>
      </c>
      <c r="G35" s="27"/>
      <c r="H35" s="280"/>
      <c r="I35" s="100">
        <v>20636.676785714299</v>
      </c>
      <c r="J35" s="135">
        <v>20636.676785714299</v>
      </c>
      <c r="K35" s="100">
        <f t="shared" si="4"/>
        <v>0</v>
      </c>
      <c r="L35" s="104"/>
      <c r="M35" s="100">
        <v>20636.676785714299</v>
      </c>
      <c r="N35" s="27"/>
      <c r="O35" s="27"/>
      <c r="P35" s="27"/>
      <c r="Q35" s="27"/>
      <c r="R35" s="289"/>
      <c r="S35" s="289"/>
      <c r="T35" s="289"/>
      <c r="U35" s="289"/>
      <c r="V35" s="289"/>
      <c r="W35" s="289"/>
      <c r="X35" s="289"/>
      <c r="Y35" s="289"/>
      <c r="Z35" s="289"/>
      <c r="AA35" s="239"/>
    </row>
    <row r="36" spans="1:27" s="81" customFormat="1" ht="409.6" customHeight="1">
      <c r="A36" s="9">
        <v>9</v>
      </c>
      <c r="B36" s="279"/>
      <c r="C36" s="103" t="s">
        <v>201</v>
      </c>
      <c r="D36" s="6" t="s">
        <v>37</v>
      </c>
      <c r="E36" s="6" t="s">
        <v>84</v>
      </c>
      <c r="F36" s="188" t="s">
        <v>84</v>
      </c>
      <c r="G36" s="27"/>
      <c r="H36" s="280"/>
      <c r="I36" s="135">
        <v>112877.799303571</v>
      </c>
      <c r="J36" s="135">
        <v>5000</v>
      </c>
      <c r="K36" s="100">
        <f t="shared" si="4"/>
        <v>-107877.799303571</v>
      </c>
      <c r="L36" s="134" t="s">
        <v>443</v>
      </c>
      <c r="M36" s="100">
        <v>5000</v>
      </c>
      <c r="N36" s="27"/>
      <c r="O36" s="27"/>
      <c r="P36" s="27"/>
      <c r="Q36" s="27"/>
      <c r="R36" s="289"/>
      <c r="S36" s="289"/>
      <c r="T36" s="289"/>
      <c r="U36" s="289"/>
      <c r="V36" s="289"/>
      <c r="W36" s="289"/>
      <c r="X36" s="289"/>
      <c r="Y36" s="289"/>
      <c r="Z36" s="289"/>
      <c r="AA36" s="239"/>
    </row>
    <row r="37" spans="1:27" s="81" customFormat="1" ht="225" customHeight="1">
      <c r="A37" s="9">
        <v>10</v>
      </c>
      <c r="B37" s="279"/>
      <c r="C37" s="103" t="s">
        <v>202</v>
      </c>
      <c r="D37" s="6" t="s">
        <v>37</v>
      </c>
      <c r="E37" s="6" t="s">
        <v>84</v>
      </c>
      <c r="F37" s="188" t="s">
        <v>84</v>
      </c>
      <c r="G37" s="27"/>
      <c r="H37" s="280"/>
      <c r="I37" s="100">
        <v>5000</v>
      </c>
      <c r="J37" s="135">
        <v>5000</v>
      </c>
      <c r="K37" s="100">
        <f t="shared" si="4"/>
        <v>0</v>
      </c>
      <c r="L37" s="104"/>
      <c r="M37" s="100">
        <v>5000</v>
      </c>
      <c r="N37" s="27"/>
      <c r="O37" s="27"/>
      <c r="P37" s="27"/>
      <c r="Q37" s="27"/>
      <c r="R37" s="289"/>
      <c r="S37" s="289"/>
      <c r="T37" s="289"/>
      <c r="U37" s="289"/>
      <c r="V37" s="289"/>
      <c r="W37" s="289"/>
      <c r="X37" s="289"/>
      <c r="Y37" s="289"/>
      <c r="Z37" s="289"/>
      <c r="AA37" s="239"/>
    </row>
    <row r="38" spans="1:27" s="81" customFormat="1" ht="225" customHeight="1">
      <c r="A38" s="9">
        <v>11</v>
      </c>
      <c r="B38" s="279"/>
      <c r="C38" s="103" t="s">
        <v>203</v>
      </c>
      <c r="D38" s="6" t="s">
        <v>37</v>
      </c>
      <c r="E38" s="6" t="s">
        <v>84</v>
      </c>
      <c r="F38" s="188" t="s">
        <v>84</v>
      </c>
      <c r="G38" s="27"/>
      <c r="H38" s="280"/>
      <c r="I38" s="100">
        <v>121686.018098214</v>
      </c>
      <c r="J38" s="135">
        <v>121686.018098214</v>
      </c>
      <c r="K38" s="100">
        <f t="shared" si="4"/>
        <v>0</v>
      </c>
      <c r="L38" s="104"/>
      <c r="M38" s="100">
        <v>121686.018098214</v>
      </c>
      <c r="N38" s="27"/>
      <c r="O38" s="27"/>
      <c r="P38" s="27"/>
      <c r="Q38" s="27"/>
      <c r="R38" s="289"/>
      <c r="S38" s="289"/>
      <c r="T38" s="289"/>
      <c r="U38" s="289"/>
      <c r="V38" s="289"/>
      <c r="W38" s="289"/>
      <c r="X38" s="289"/>
      <c r="Y38" s="289"/>
      <c r="Z38" s="289"/>
      <c r="AA38" s="239"/>
    </row>
    <row r="39" spans="1:27" s="81" customFormat="1" ht="225" customHeight="1">
      <c r="A39" s="9">
        <v>12</v>
      </c>
      <c r="B39" s="279"/>
      <c r="C39" s="103" t="s">
        <v>204</v>
      </c>
      <c r="D39" s="6" t="s">
        <v>37</v>
      </c>
      <c r="E39" s="6" t="s">
        <v>84</v>
      </c>
      <c r="F39" s="188" t="s">
        <v>84</v>
      </c>
      <c r="G39" s="27"/>
      <c r="H39" s="280"/>
      <c r="I39" s="100">
        <f>114210.481321429</f>
        <v>114210.481321429</v>
      </c>
      <c r="J39" s="135">
        <v>114210.481321429</v>
      </c>
      <c r="K39" s="100">
        <f t="shared" si="4"/>
        <v>0</v>
      </c>
      <c r="L39" s="104"/>
      <c r="M39" s="100">
        <v>114210.481321429</v>
      </c>
      <c r="N39" s="27"/>
      <c r="O39" s="27"/>
      <c r="P39" s="27"/>
      <c r="Q39" s="27"/>
      <c r="R39" s="289"/>
      <c r="S39" s="289"/>
      <c r="T39" s="289"/>
      <c r="U39" s="289"/>
      <c r="V39" s="289"/>
      <c r="W39" s="289"/>
      <c r="X39" s="289"/>
      <c r="Y39" s="289"/>
      <c r="Z39" s="289"/>
      <c r="AA39" s="239"/>
    </row>
    <row r="40" spans="1:27" s="81" customFormat="1" ht="225" customHeight="1">
      <c r="A40" s="9">
        <v>13</v>
      </c>
      <c r="B40" s="279"/>
      <c r="C40" s="103" t="s">
        <v>205</v>
      </c>
      <c r="D40" s="6" t="s">
        <v>37</v>
      </c>
      <c r="E40" s="6" t="s">
        <v>84</v>
      </c>
      <c r="F40" s="188" t="s">
        <v>84</v>
      </c>
      <c r="G40" s="27"/>
      <c r="H40" s="280"/>
      <c r="I40" s="100">
        <v>138600</v>
      </c>
      <c r="J40" s="135">
        <v>138600</v>
      </c>
      <c r="K40" s="100">
        <f t="shared" si="4"/>
        <v>0</v>
      </c>
      <c r="L40" s="104"/>
      <c r="M40" s="100">
        <v>138600</v>
      </c>
      <c r="N40" s="27"/>
      <c r="O40" s="27"/>
      <c r="P40" s="27"/>
      <c r="Q40" s="27"/>
      <c r="R40" s="289"/>
      <c r="S40" s="289"/>
      <c r="T40" s="289"/>
      <c r="U40" s="289"/>
      <c r="V40" s="289"/>
      <c r="W40" s="289"/>
      <c r="X40" s="289"/>
      <c r="Y40" s="289"/>
      <c r="Z40" s="289"/>
      <c r="AA40" s="239"/>
    </row>
    <row r="41" spans="1:27" s="81" customFormat="1" ht="348" customHeight="1">
      <c r="A41" s="9">
        <v>14</v>
      </c>
      <c r="B41" s="161"/>
      <c r="C41" s="103" t="s">
        <v>206</v>
      </c>
      <c r="D41" s="103" t="s">
        <v>211</v>
      </c>
      <c r="E41" s="103" t="s">
        <v>211</v>
      </c>
      <c r="F41" s="26"/>
      <c r="G41" s="196"/>
      <c r="H41" s="228"/>
      <c r="I41" s="135">
        <v>50000</v>
      </c>
      <c r="J41" s="135"/>
      <c r="K41" s="135">
        <f t="shared" si="4"/>
        <v>-50000</v>
      </c>
      <c r="L41" s="134" t="s">
        <v>563</v>
      </c>
      <c r="M41" s="100"/>
      <c r="N41" s="27"/>
      <c r="O41" s="27"/>
      <c r="P41" s="27"/>
      <c r="Q41" s="27"/>
      <c r="R41" s="160"/>
      <c r="S41" s="160"/>
      <c r="T41" s="160"/>
      <c r="U41" s="160"/>
      <c r="V41" s="160"/>
      <c r="W41" s="160"/>
      <c r="X41" s="160"/>
      <c r="Y41" s="160"/>
      <c r="Z41" s="160"/>
      <c r="AA41" s="239"/>
    </row>
    <row r="42" spans="1:27" s="81" customFormat="1" ht="225" customHeight="1">
      <c r="A42" s="9">
        <v>15</v>
      </c>
      <c r="B42" s="161"/>
      <c r="C42" s="103" t="s">
        <v>208</v>
      </c>
      <c r="D42" s="103" t="s">
        <v>41</v>
      </c>
      <c r="E42" s="103" t="s">
        <v>209</v>
      </c>
      <c r="F42" s="103" t="s">
        <v>209</v>
      </c>
      <c r="G42" s="27"/>
      <c r="H42" s="13"/>
      <c r="I42" s="100">
        <v>4904550</v>
      </c>
      <c r="J42" s="135">
        <v>4904550</v>
      </c>
      <c r="K42" s="100">
        <f t="shared" si="4"/>
        <v>0</v>
      </c>
      <c r="L42" s="104"/>
      <c r="M42" s="100">
        <v>4904550</v>
      </c>
      <c r="N42" s="27"/>
      <c r="O42" s="27"/>
      <c r="P42" s="27"/>
      <c r="Q42" s="27"/>
      <c r="R42" s="160"/>
      <c r="S42" s="160"/>
      <c r="T42" s="160"/>
      <c r="U42" s="160"/>
      <c r="V42" s="160"/>
      <c r="W42" s="160"/>
      <c r="X42" s="160"/>
      <c r="Y42" s="160"/>
      <c r="Z42" s="160"/>
      <c r="AA42" s="239"/>
    </row>
    <row r="43" spans="1:27" s="81" customFormat="1" ht="225" customHeight="1">
      <c r="A43" s="9">
        <v>16</v>
      </c>
      <c r="B43" s="161"/>
      <c r="C43" s="103" t="s">
        <v>207</v>
      </c>
      <c r="D43" s="103"/>
      <c r="E43" s="103" t="s">
        <v>210</v>
      </c>
      <c r="F43" s="188" t="s">
        <v>210</v>
      </c>
      <c r="G43" s="27"/>
      <c r="H43" s="13"/>
      <c r="I43" s="100">
        <v>127824.125</v>
      </c>
      <c r="J43" s="135">
        <v>127824.125</v>
      </c>
      <c r="K43" s="100">
        <f t="shared" si="4"/>
        <v>0</v>
      </c>
      <c r="L43" s="104"/>
      <c r="M43" s="100">
        <v>127824.125</v>
      </c>
      <c r="N43" s="27"/>
      <c r="O43" s="27"/>
      <c r="P43" s="27"/>
      <c r="Q43" s="27"/>
      <c r="R43" s="160"/>
      <c r="S43" s="160"/>
      <c r="T43" s="160"/>
      <c r="U43" s="160"/>
      <c r="V43" s="160"/>
      <c r="W43" s="160"/>
      <c r="X43" s="160"/>
      <c r="Y43" s="160"/>
      <c r="Z43" s="160"/>
      <c r="AA43" s="240"/>
    </row>
    <row r="44" spans="1:27" s="81" customFormat="1" ht="26.25">
      <c r="A44" s="83"/>
      <c r="B44" s="78"/>
      <c r="C44" s="7" t="s">
        <v>48</v>
      </c>
      <c r="D44" s="7"/>
      <c r="E44" s="64"/>
      <c r="F44" s="84"/>
      <c r="G44" s="85"/>
      <c r="H44" s="13"/>
      <c r="I44" s="85">
        <f>SUM(I19:I43)</f>
        <v>10725535.950740233</v>
      </c>
      <c r="J44" s="18">
        <f>SUM(J19:J43)</f>
        <v>10146639.172336066</v>
      </c>
      <c r="K44" s="85">
        <f>SUM(K19:K43)</f>
        <v>-578896.77840416622</v>
      </c>
      <c r="L44" s="85">
        <f>SUM(L20:L40)</f>
        <v>0</v>
      </c>
      <c r="M44" s="85">
        <f t="shared" ref="M44:Z44" si="5">SUM(M19:M43)</f>
        <v>9237300.2553678527</v>
      </c>
      <c r="N44" s="85">
        <f t="shared" si="5"/>
        <v>715014.51220999996</v>
      </c>
      <c r="O44" s="85">
        <f t="shared" si="5"/>
        <v>0</v>
      </c>
      <c r="P44" s="85">
        <f t="shared" si="5"/>
        <v>0</v>
      </c>
      <c r="Q44" s="85">
        <f t="shared" si="5"/>
        <v>194324.40475821399</v>
      </c>
      <c r="R44" s="85">
        <f t="shared" si="5"/>
        <v>9258607.9100000001</v>
      </c>
      <c r="S44" s="151">
        <f t="shared" si="5"/>
        <v>9946992.3589999992</v>
      </c>
      <c r="T44" s="88">
        <f t="shared" si="5"/>
        <v>0</v>
      </c>
      <c r="U44" s="88">
        <f t="shared" si="5"/>
        <v>0</v>
      </c>
      <c r="V44" s="86">
        <f t="shared" si="5"/>
        <v>0</v>
      </c>
      <c r="W44" s="86">
        <f t="shared" si="5"/>
        <v>0</v>
      </c>
      <c r="X44" s="86">
        <f t="shared" si="5"/>
        <v>0</v>
      </c>
      <c r="Y44" s="86">
        <f t="shared" si="5"/>
        <v>0</v>
      </c>
      <c r="Z44" s="86">
        <f>SUM(Z19:Z43)</f>
        <v>0</v>
      </c>
      <c r="AA44" s="64"/>
    </row>
    <row r="45" spans="1:27" s="81" customFormat="1" ht="26.25">
      <c r="A45" s="12"/>
      <c r="B45" s="78"/>
      <c r="C45" s="7" t="s">
        <v>46</v>
      </c>
      <c r="D45" s="14"/>
      <c r="E45" s="65"/>
      <c r="F45" s="22"/>
      <c r="G45" s="11"/>
      <c r="H45" s="15"/>
      <c r="I45" s="11"/>
      <c r="J45" s="154"/>
      <c r="K45" s="11"/>
      <c r="L45" s="64"/>
      <c r="M45" s="10"/>
      <c r="N45" s="10"/>
      <c r="O45" s="10"/>
      <c r="P45" s="10"/>
      <c r="Q45" s="10"/>
      <c r="R45" s="90"/>
      <c r="S45" s="28"/>
      <c r="T45" s="89"/>
      <c r="U45" s="91"/>
      <c r="V45" s="89"/>
      <c r="W45" s="89"/>
      <c r="X45" s="89"/>
      <c r="Y45" s="89"/>
      <c r="Z45" s="89"/>
      <c r="AA45" s="64"/>
    </row>
    <row r="46" spans="1:27" s="81" customFormat="1" ht="110.25" customHeight="1">
      <c r="A46" s="167" t="s">
        <v>445</v>
      </c>
      <c r="B46" s="156"/>
      <c r="C46" s="103" t="s">
        <v>212</v>
      </c>
      <c r="D46" s="68" t="s">
        <v>37</v>
      </c>
      <c r="E46" s="5" t="s">
        <v>84</v>
      </c>
      <c r="F46" s="5" t="s">
        <v>84</v>
      </c>
      <c r="G46" s="11"/>
      <c r="H46" s="166"/>
      <c r="I46" s="8">
        <v>5000</v>
      </c>
      <c r="J46" s="80">
        <v>4500</v>
      </c>
      <c r="K46" s="11">
        <f t="shared" ref="K46:K61" si="6">J46-I46</f>
        <v>-500</v>
      </c>
      <c r="L46" s="82" t="s">
        <v>555</v>
      </c>
      <c r="M46" s="10"/>
      <c r="N46" s="10">
        <v>4500</v>
      </c>
      <c r="O46" s="10"/>
      <c r="P46" s="10"/>
      <c r="Q46" s="10"/>
      <c r="R46" s="232"/>
      <c r="S46" s="232"/>
      <c r="T46" s="235">
        <v>0.85299999999999998</v>
      </c>
      <c r="U46" s="235">
        <v>0.84399999999999997</v>
      </c>
      <c r="V46" s="232"/>
      <c r="W46" s="232"/>
      <c r="X46" s="232"/>
      <c r="Y46" s="232"/>
      <c r="Z46" s="232"/>
      <c r="AA46" s="241" t="s">
        <v>556</v>
      </c>
    </row>
    <row r="47" spans="1:27" s="81" customFormat="1" ht="269.25" customHeight="1">
      <c r="A47" s="167" t="s">
        <v>213</v>
      </c>
      <c r="B47" s="156"/>
      <c r="C47" s="103" t="s">
        <v>215</v>
      </c>
      <c r="D47" s="14"/>
      <c r="E47" s="5" t="s">
        <v>403</v>
      </c>
      <c r="F47" s="5" t="s">
        <v>403</v>
      </c>
      <c r="G47" s="11"/>
      <c r="H47" s="166"/>
      <c r="I47" s="8">
        <v>5805</v>
      </c>
      <c r="J47" s="80">
        <v>5805</v>
      </c>
      <c r="K47" s="11">
        <f t="shared" si="6"/>
        <v>0</v>
      </c>
      <c r="L47" s="64"/>
      <c r="M47" s="10">
        <f>J47-N47</f>
        <v>0</v>
      </c>
      <c r="N47" s="10">
        <v>5805</v>
      </c>
      <c r="O47" s="10"/>
      <c r="P47" s="10"/>
      <c r="Q47" s="10"/>
      <c r="R47" s="233"/>
      <c r="S47" s="233"/>
      <c r="T47" s="236"/>
      <c r="U47" s="236"/>
      <c r="V47" s="233"/>
      <c r="W47" s="233"/>
      <c r="X47" s="233"/>
      <c r="Y47" s="233"/>
      <c r="Z47" s="233"/>
      <c r="AA47" s="246"/>
    </row>
    <row r="48" spans="1:27" s="81" customFormat="1" ht="194.25" customHeight="1">
      <c r="A48" s="167" t="s">
        <v>214</v>
      </c>
      <c r="B48" s="156"/>
      <c r="C48" s="103" t="s">
        <v>216</v>
      </c>
      <c r="D48" s="189" t="s">
        <v>37</v>
      </c>
      <c r="E48" s="5" t="s">
        <v>84</v>
      </c>
      <c r="F48" s="5" t="s">
        <v>84</v>
      </c>
      <c r="G48" s="11"/>
      <c r="H48" s="166"/>
      <c r="I48" s="8">
        <v>88147.685119999893</v>
      </c>
      <c r="J48" s="8">
        <v>88147.685119999893</v>
      </c>
      <c r="K48" s="11">
        <f t="shared" si="6"/>
        <v>0</v>
      </c>
      <c r="L48" s="64"/>
      <c r="M48" s="10">
        <v>88147.685119999893</v>
      </c>
      <c r="N48" s="10"/>
      <c r="O48" s="10"/>
      <c r="P48" s="10"/>
      <c r="Q48" s="10"/>
      <c r="R48" s="233"/>
      <c r="S48" s="233"/>
      <c r="T48" s="236"/>
      <c r="U48" s="236"/>
      <c r="V48" s="233"/>
      <c r="W48" s="233"/>
      <c r="X48" s="233"/>
      <c r="Y48" s="233"/>
      <c r="Z48" s="233"/>
      <c r="AA48" s="246"/>
    </row>
    <row r="49" spans="1:27" s="81" customFormat="1" ht="59.25" customHeight="1">
      <c r="A49" s="277" t="s">
        <v>217</v>
      </c>
      <c r="B49" s="272"/>
      <c r="C49" s="269" t="s">
        <v>57</v>
      </c>
      <c r="D49" s="199" t="s">
        <v>183</v>
      </c>
      <c r="E49" s="186" t="s">
        <v>389</v>
      </c>
      <c r="F49" s="20" t="s">
        <v>389</v>
      </c>
      <c r="G49" s="229"/>
      <c r="H49" s="263"/>
      <c r="I49" s="251">
        <v>770867.15759821399</v>
      </c>
      <c r="J49" s="244">
        <v>745668.53229</v>
      </c>
      <c r="K49" s="251">
        <f t="shared" si="6"/>
        <v>-25198.625308213988</v>
      </c>
      <c r="L49" s="241" t="s">
        <v>439</v>
      </c>
      <c r="M49" s="248"/>
      <c r="N49" s="248">
        <v>745668.53229</v>
      </c>
      <c r="O49" s="248"/>
      <c r="P49" s="248"/>
      <c r="Q49" s="248"/>
      <c r="R49" s="233"/>
      <c r="S49" s="233"/>
      <c r="T49" s="236"/>
      <c r="U49" s="236"/>
      <c r="V49" s="233"/>
      <c r="W49" s="233"/>
      <c r="X49" s="233"/>
      <c r="Y49" s="233"/>
      <c r="Z49" s="233"/>
      <c r="AA49" s="246"/>
    </row>
    <row r="50" spans="1:27" s="81" customFormat="1" ht="56.25" customHeight="1">
      <c r="A50" s="302"/>
      <c r="B50" s="267"/>
      <c r="C50" s="270"/>
      <c r="D50" s="199" t="s">
        <v>183</v>
      </c>
      <c r="E50" s="186" t="s">
        <v>390</v>
      </c>
      <c r="F50" s="20" t="s">
        <v>390</v>
      </c>
      <c r="G50" s="230"/>
      <c r="H50" s="306"/>
      <c r="I50" s="252"/>
      <c r="J50" s="245"/>
      <c r="K50" s="252">
        <f t="shared" si="6"/>
        <v>0</v>
      </c>
      <c r="L50" s="242"/>
      <c r="M50" s="249"/>
      <c r="N50" s="249"/>
      <c r="O50" s="249"/>
      <c r="P50" s="249"/>
      <c r="Q50" s="249"/>
      <c r="R50" s="233"/>
      <c r="S50" s="233"/>
      <c r="T50" s="236"/>
      <c r="U50" s="236"/>
      <c r="V50" s="233"/>
      <c r="W50" s="233"/>
      <c r="X50" s="233"/>
      <c r="Y50" s="233"/>
      <c r="Z50" s="233"/>
      <c r="AA50" s="246"/>
    </row>
    <row r="51" spans="1:27" s="81" customFormat="1" ht="67.5" customHeight="1">
      <c r="A51" s="302"/>
      <c r="B51" s="267"/>
      <c r="C51" s="270"/>
      <c r="D51" s="199" t="s">
        <v>183</v>
      </c>
      <c r="E51" s="186" t="s">
        <v>391</v>
      </c>
      <c r="F51" s="20" t="s">
        <v>391</v>
      </c>
      <c r="G51" s="230"/>
      <c r="H51" s="306"/>
      <c r="I51" s="252"/>
      <c r="J51" s="245"/>
      <c r="K51" s="252">
        <f t="shared" si="6"/>
        <v>0</v>
      </c>
      <c r="L51" s="242"/>
      <c r="M51" s="249"/>
      <c r="N51" s="249"/>
      <c r="O51" s="249"/>
      <c r="P51" s="249"/>
      <c r="Q51" s="249"/>
      <c r="R51" s="233"/>
      <c r="S51" s="233"/>
      <c r="T51" s="236"/>
      <c r="U51" s="236"/>
      <c r="V51" s="233"/>
      <c r="W51" s="233"/>
      <c r="X51" s="233"/>
      <c r="Y51" s="233"/>
      <c r="Z51" s="233"/>
      <c r="AA51" s="246"/>
    </row>
    <row r="52" spans="1:27" s="81" customFormat="1" ht="70.5" customHeight="1">
      <c r="A52" s="302"/>
      <c r="B52" s="267"/>
      <c r="C52" s="270"/>
      <c r="D52" s="199" t="s">
        <v>183</v>
      </c>
      <c r="E52" s="186" t="s">
        <v>392</v>
      </c>
      <c r="F52" s="20" t="s">
        <v>392</v>
      </c>
      <c r="G52" s="230"/>
      <c r="H52" s="306"/>
      <c r="I52" s="252"/>
      <c r="J52" s="245"/>
      <c r="K52" s="252">
        <f t="shared" si="6"/>
        <v>0</v>
      </c>
      <c r="L52" s="242"/>
      <c r="M52" s="249"/>
      <c r="N52" s="249"/>
      <c r="O52" s="249"/>
      <c r="P52" s="249"/>
      <c r="Q52" s="249"/>
      <c r="R52" s="233"/>
      <c r="S52" s="233"/>
      <c r="T52" s="236"/>
      <c r="U52" s="236"/>
      <c r="V52" s="233"/>
      <c r="W52" s="233"/>
      <c r="X52" s="233"/>
      <c r="Y52" s="233"/>
      <c r="Z52" s="233"/>
      <c r="AA52" s="246"/>
    </row>
    <row r="53" spans="1:27" s="81" customFormat="1" ht="62.25" customHeight="1">
      <c r="A53" s="278"/>
      <c r="B53" s="273"/>
      <c r="C53" s="271"/>
      <c r="D53" s="199" t="s">
        <v>219</v>
      </c>
      <c r="E53" s="186" t="s">
        <v>393</v>
      </c>
      <c r="F53" s="20" t="s">
        <v>393</v>
      </c>
      <c r="G53" s="231"/>
      <c r="H53" s="264"/>
      <c r="I53" s="253"/>
      <c r="J53" s="262"/>
      <c r="K53" s="253">
        <f t="shared" si="6"/>
        <v>0</v>
      </c>
      <c r="L53" s="243"/>
      <c r="M53" s="250"/>
      <c r="N53" s="250"/>
      <c r="O53" s="250"/>
      <c r="P53" s="250"/>
      <c r="Q53" s="250"/>
      <c r="R53" s="233"/>
      <c r="S53" s="233"/>
      <c r="T53" s="236"/>
      <c r="U53" s="236"/>
      <c r="V53" s="233"/>
      <c r="W53" s="233"/>
      <c r="X53" s="233"/>
      <c r="Y53" s="233"/>
      <c r="Z53" s="233"/>
      <c r="AA53" s="246"/>
    </row>
    <row r="54" spans="1:27" s="81" customFormat="1" ht="188.25" customHeight="1">
      <c r="A54" s="169" t="s">
        <v>218</v>
      </c>
      <c r="B54" s="157"/>
      <c r="C54" s="103" t="s">
        <v>220</v>
      </c>
      <c r="D54" s="200" t="s">
        <v>183</v>
      </c>
      <c r="E54" s="185" t="s">
        <v>394</v>
      </c>
      <c r="F54" s="5" t="s">
        <v>394</v>
      </c>
      <c r="G54" s="11"/>
      <c r="H54" s="166"/>
      <c r="I54" s="8">
        <v>6997767.8595000003</v>
      </c>
      <c r="J54" s="80">
        <v>6997767.8595000003</v>
      </c>
      <c r="K54" s="11">
        <f t="shared" si="6"/>
        <v>0</v>
      </c>
      <c r="L54" s="64"/>
      <c r="M54" s="10"/>
      <c r="N54" s="10">
        <v>6997767.8595000003</v>
      </c>
      <c r="O54" s="10"/>
      <c r="P54" s="10"/>
      <c r="Q54" s="10"/>
      <c r="R54" s="233"/>
      <c r="S54" s="233"/>
      <c r="T54" s="236"/>
      <c r="U54" s="236"/>
      <c r="V54" s="233"/>
      <c r="W54" s="233"/>
      <c r="X54" s="233"/>
      <c r="Y54" s="233"/>
      <c r="Z54" s="233"/>
      <c r="AA54" s="246"/>
    </row>
    <row r="55" spans="1:27" s="81" customFormat="1" ht="89.25" customHeight="1">
      <c r="A55" s="303" t="s">
        <v>221</v>
      </c>
      <c r="B55" s="304"/>
      <c r="C55" s="305" t="s">
        <v>223</v>
      </c>
      <c r="D55" s="200"/>
      <c r="E55" s="26" t="s">
        <v>395</v>
      </c>
      <c r="F55" s="26" t="s">
        <v>395</v>
      </c>
      <c r="G55" s="229"/>
      <c r="H55" s="263"/>
      <c r="I55" s="251">
        <v>1433952.611</v>
      </c>
      <c r="J55" s="244">
        <v>1431538.8329</v>
      </c>
      <c r="K55" s="251">
        <f t="shared" si="6"/>
        <v>-2413.7780999999959</v>
      </c>
      <c r="L55" s="241" t="s">
        <v>440</v>
      </c>
      <c r="M55" s="248"/>
      <c r="N55" s="248">
        <v>1431538.8329</v>
      </c>
      <c r="O55" s="248"/>
      <c r="P55" s="248"/>
      <c r="Q55" s="248"/>
      <c r="R55" s="233"/>
      <c r="S55" s="233"/>
      <c r="T55" s="236"/>
      <c r="U55" s="236"/>
      <c r="V55" s="233"/>
      <c r="W55" s="233"/>
      <c r="X55" s="233"/>
      <c r="Y55" s="233"/>
      <c r="Z55" s="233"/>
      <c r="AA55" s="246"/>
    </row>
    <row r="56" spans="1:27" s="81" customFormat="1" ht="104.25" customHeight="1">
      <c r="A56" s="303"/>
      <c r="B56" s="304"/>
      <c r="C56" s="305"/>
      <c r="D56" s="200"/>
      <c r="E56" s="26" t="s">
        <v>396</v>
      </c>
      <c r="F56" s="26" t="s">
        <v>396</v>
      </c>
      <c r="G56" s="231"/>
      <c r="H56" s="264"/>
      <c r="I56" s="253"/>
      <c r="J56" s="262"/>
      <c r="K56" s="253">
        <f t="shared" si="6"/>
        <v>0</v>
      </c>
      <c r="L56" s="243"/>
      <c r="M56" s="250"/>
      <c r="N56" s="250"/>
      <c r="O56" s="250"/>
      <c r="P56" s="250"/>
      <c r="Q56" s="250"/>
      <c r="R56" s="233"/>
      <c r="S56" s="233"/>
      <c r="T56" s="236"/>
      <c r="U56" s="236"/>
      <c r="V56" s="233"/>
      <c r="W56" s="233"/>
      <c r="X56" s="233"/>
      <c r="Y56" s="233"/>
      <c r="Z56" s="233"/>
      <c r="AA56" s="246"/>
    </row>
    <row r="57" spans="1:27" s="81" customFormat="1" ht="401.25" customHeight="1">
      <c r="A57" s="170" t="s">
        <v>222</v>
      </c>
      <c r="B57" s="157"/>
      <c r="C57" s="134" t="s">
        <v>206</v>
      </c>
      <c r="D57" s="200" t="s">
        <v>211</v>
      </c>
      <c r="E57" s="188" t="s">
        <v>211</v>
      </c>
      <c r="F57" s="225"/>
      <c r="G57" s="226"/>
      <c r="H57" s="227"/>
      <c r="I57" s="8">
        <v>50000</v>
      </c>
      <c r="J57" s="226"/>
      <c r="K57" s="8">
        <f t="shared" si="6"/>
        <v>-50000</v>
      </c>
      <c r="L57" s="82" t="s">
        <v>563</v>
      </c>
      <c r="M57" s="10"/>
      <c r="N57" s="10"/>
      <c r="O57" s="10"/>
      <c r="P57" s="10"/>
      <c r="Q57" s="10"/>
      <c r="R57" s="233"/>
      <c r="S57" s="233"/>
      <c r="T57" s="236"/>
      <c r="U57" s="236"/>
      <c r="V57" s="233"/>
      <c r="W57" s="233"/>
      <c r="X57" s="233"/>
      <c r="Y57" s="233"/>
      <c r="Z57" s="233"/>
      <c r="AA57" s="246"/>
    </row>
    <row r="58" spans="1:27" s="81" customFormat="1" ht="76.5" customHeight="1">
      <c r="A58" s="274">
        <v>24</v>
      </c>
      <c r="B58" s="267"/>
      <c r="C58" s="265" t="s">
        <v>91</v>
      </c>
      <c r="D58" s="6" t="s">
        <v>37</v>
      </c>
      <c r="E58" s="26" t="s">
        <v>125</v>
      </c>
      <c r="F58" s="26" t="s">
        <v>125</v>
      </c>
      <c r="G58" s="251"/>
      <c r="H58" s="260"/>
      <c r="I58" s="251">
        <v>256179.98</v>
      </c>
      <c r="J58" s="244">
        <v>256179.97998999999</v>
      </c>
      <c r="K58" s="251">
        <f t="shared" si="6"/>
        <v>-1.0000017937272787E-5</v>
      </c>
      <c r="L58" s="274"/>
      <c r="M58" s="251">
        <f>256179.97999-N58</f>
        <v>254152.50820214683</v>
      </c>
      <c r="N58" s="251">
        <v>2027.4717878531701</v>
      </c>
      <c r="O58" s="251"/>
      <c r="P58" s="251"/>
      <c r="Q58" s="251"/>
      <c r="R58" s="233"/>
      <c r="S58" s="233"/>
      <c r="T58" s="236"/>
      <c r="U58" s="236"/>
      <c r="V58" s="233"/>
      <c r="W58" s="233"/>
      <c r="X58" s="233"/>
      <c r="Y58" s="233"/>
      <c r="Z58" s="233"/>
      <c r="AA58" s="246"/>
    </row>
    <row r="59" spans="1:27" s="81" customFormat="1" ht="63" customHeight="1">
      <c r="A59" s="275"/>
      <c r="B59" s="267"/>
      <c r="C59" s="279"/>
      <c r="D59" s="6" t="s">
        <v>36</v>
      </c>
      <c r="E59" s="26" t="s">
        <v>224</v>
      </c>
      <c r="F59" s="26" t="s">
        <v>224</v>
      </c>
      <c r="G59" s="252"/>
      <c r="H59" s="260"/>
      <c r="I59" s="252"/>
      <c r="J59" s="245"/>
      <c r="K59" s="252">
        <f t="shared" si="6"/>
        <v>0</v>
      </c>
      <c r="L59" s="275"/>
      <c r="M59" s="252"/>
      <c r="N59" s="252"/>
      <c r="O59" s="252"/>
      <c r="P59" s="252"/>
      <c r="Q59" s="252"/>
      <c r="R59" s="233"/>
      <c r="S59" s="233"/>
      <c r="T59" s="236"/>
      <c r="U59" s="236"/>
      <c r="V59" s="233"/>
      <c r="W59" s="233"/>
      <c r="X59" s="233"/>
      <c r="Y59" s="233"/>
      <c r="Z59" s="233"/>
      <c r="AA59" s="246"/>
    </row>
    <row r="60" spans="1:27" s="81" customFormat="1" ht="58.5" customHeight="1">
      <c r="A60" s="276"/>
      <c r="B60" s="267"/>
      <c r="C60" s="266"/>
      <c r="D60" s="6" t="s">
        <v>41</v>
      </c>
      <c r="E60" s="26" t="s">
        <v>225</v>
      </c>
      <c r="F60" s="26" t="s">
        <v>225</v>
      </c>
      <c r="G60" s="253"/>
      <c r="H60" s="260"/>
      <c r="I60" s="253"/>
      <c r="J60" s="262"/>
      <c r="K60" s="253">
        <f t="shared" si="6"/>
        <v>0</v>
      </c>
      <c r="L60" s="276"/>
      <c r="M60" s="253"/>
      <c r="N60" s="253"/>
      <c r="O60" s="253"/>
      <c r="P60" s="253"/>
      <c r="Q60" s="253"/>
      <c r="R60" s="234"/>
      <c r="S60" s="234"/>
      <c r="T60" s="307"/>
      <c r="U60" s="307"/>
      <c r="V60" s="234"/>
      <c r="W60" s="234"/>
      <c r="X60" s="234"/>
      <c r="Y60" s="234"/>
      <c r="Z60" s="234"/>
      <c r="AA60" s="247"/>
    </row>
    <row r="61" spans="1:27" s="81" customFormat="1" ht="25.5">
      <c r="A61" s="79"/>
      <c r="B61" s="267"/>
      <c r="C61" s="92" t="s">
        <v>49</v>
      </c>
      <c r="D61" s="14"/>
      <c r="E61" s="64"/>
      <c r="F61" s="84"/>
      <c r="G61" s="11"/>
      <c r="H61" s="15"/>
      <c r="I61" s="11">
        <f>SUM(I46:I60)</f>
        <v>9607720.2932182141</v>
      </c>
      <c r="J61" s="154">
        <f>SUM(J46:J60)</f>
        <v>9529607.8898000009</v>
      </c>
      <c r="K61" s="11">
        <f t="shared" si="6"/>
        <v>-78112.403418213129</v>
      </c>
      <c r="L61" s="11">
        <f t="shared" ref="L61" si="7">SUM(L58:L60)</f>
        <v>0</v>
      </c>
      <c r="M61" s="11">
        <f>SUM(M46:M60)</f>
        <v>342300.19332214672</v>
      </c>
      <c r="N61" s="11">
        <f>SUM(N46:N60)</f>
        <v>9187307.6964778546</v>
      </c>
      <c r="O61" s="11">
        <f t="shared" ref="O61:Z61" si="8">SUM(O46:O60)</f>
        <v>0</v>
      </c>
      <c r="P61" s="11">
        <f t="shared" si="8"/>
        <v>0</v>
      </c>
      <c r="Q61" s="11">
        <f t="shared" si="8"/>
        <v>0</v>
      </c>
      <c r="R61" s="11">
        <f t="shared" si="8"/>
        <v>0</v>
      </c>
      <c r="S61" s="11">
        <f t="shared" si="8"/>
        <v>0</v>
      </c>
      <c r="T61" s="88">
        <f t="shared" si="8"/>
        <v>0.85299999999999998</v>
      </c>
      <c r="U61" s="88">
        <f t="shared" si="8"/>
        <v>0.84399999999999997</v>
      </c>
      <c r="V61" s="88">
        <f t="shared" si="8"/>
        <v>0</v>
      </c>
      <c r="W61" s="88">
        <f t="shared" si="8"/>
        <v>0</v>
      </c>
      <c r="X61" s="11">
        <v>0</v>
      </c>
      <c r="Y61" s="11">
        <f t="shared" si="8"/>
        <v>0</v>
      </c>
      <c r="Z61" s="11">
        <f t="shared" si="8"/>
        <v>0</v>
      </c>
      <c r="AA61" s="64"/>
    </row>
    <row r="62" spans="1:27" s="81" customFormat="1" ht="76.5" customHeight="1">
      <c r="A62" s="9">
        <v>25</v>
      </c>
      <c r="B62" s="267"/>
      <c r="C62" s="152" t="s">
        <v>27</v>
      </c>
      <c r="D62" s="152"/>
      <c r="E62" s="179" t="s">
        <v>397</v>
      </c>
      <c r="F62" s="179" t="s">
        <v>397</v>
      </c>
      <c r="G62" s="11"/>
      <c r="H62" s="121"/>
      <c r="I62" s="11">
        <f>SUM(I63:I121)</f>
        <v>642203.21590040007</v>
      </c>
      <c r="J62" s="154">
        <f>SUM(J63:J121)</f>
        <v>648088.53693000006</v>
      </c>
      <c r="K62" s="11">
        <f>J62-I62</f>
        <v>5885.3210295999888</v>
      </c>
      <c r="L62" s="64"/>
      <c r="M62" s="11"/>
      <c r="N62" s="11">
        <v>648088.53693000006</v>
      </c>
      <c r="O62" s="11"/>
      <c r="P62" s="11"/>
      <c r="Q62" s="11"/>
      <c r="R62" s="254"/>
      <c r="S62" s="232"/>
      <c r="T62" s="254"/>
      <c r="U62" s="254"/>
      <c r="V62" s="255">
        <v>0.12709999999999999</v>
      </c>
      <c r="W62" s="255">
        <v>0.12590000000000001</v>
      </c>
      <c r="X62" s="235"/>
      <c r="Y62" s="235"/>
      <c r="Z62" s="235"/>
      <c r="AA62" s="241"/>
    </row>
    <row r="63" spans="1:27" s="81" customFormat="1" ht="76.5" customHeight="1">
      <c r="A63" s="167" t="s">
        <v>446</v>
      </c>
      <c r="B63" s="268"/>
      <c r="C63" s="77" t="s">
        <v>233</v>
      </c>
      <c r="D63" s="201" t="s">
        <v>234</v>
      </c>
      <c r="E63" s="26">
        <v>12</v>
      </c>
      <c r="F63" s="26">
        <v>12</v>
      </c>
      <c r="G63" s="11"/>
      <c r="H63" s="155"/>
      <c r="I63" s="8">
        <v>7605.7719599999991</v>
      </c>
      <c r="J63" s="80">
        <v>7605.7719599999991</v>
      </c>
      <c r="K63" s="8">
        <f t="shared" ref="K63:K119" si="9">J63-I63</f>
        <v>0</v>
      </c>
      <c r="L63" s="64"/>
      <c r="M63" s="11"/>
      <c r="N63" s="11"/>
      <c r="O63" s="11"/>
      <c r="P63" s="11"/>
      <c r="Q63" s="11"/>
      <c r="R63" s="254"/>
      <c r="S63" s="233"/>
      <c r="T63" s="254"/>
      <c r="U63" s="254"/>
      <c r="V63" s="255"/>
      <c r="W63" s="255"/>
      <c r="X63" s="236"/>
      <c r="Y63" s="236"/>
      <c r="Z63" s="236"/>
      <c r="AA63" s="242"/>
    </row>
    <row r="64" spans="1:27" s="81" customFormat="1" ht="76.5" customHeight="1">
      <c r="A64" s="167" t="s">
        <v>447</v>
      </c>
      <c r="B64" s="268"/>
      <c r="C64" s="77" t="s">
        <v>235</v>
      </c>
      <c r="D64" s="201" t="s">
        <v>234</v>
      </c>
      <c r="E64" s="26">
        <v>3</v>
      </c>
      <c r="F64" s="26">
        <v>3</v>
      </c>
      <c r="G64" s="11"/>
      <c r="H64" s="155"/>
      <c r="I64" s="8">
        <v>35.0625</v>
      </c>
      <c r="J64" s="80">
        <v>35.0625</v>
      </c>
      <c r="K64" s="8">
        <f t="shared" si="9"/>
        <v>0</v>
      </c>
      <c r="L64" s="64"/>
      <c r="M64" s="11"/>
      <c r="N64" s="11"/>
      <c r="O64" s="11"/>
      <c r="P64" s="11"/>
      <c r="Q64" s="11"/>
      <c r="R64" s="254"/>
      <c r="S64" s="233"/>
      <c r="T64" s="254"/>
      <c r="U64" s="254"/>
      <c r="V64" s="255"/>
      <c r="W64" s="255"/>
      <c r="X64" s="236"/>
      <c r="Y64" s="236"/>
      <c r="Z64" s="236"/>
      <c r="AA64" s="242"/>
    </row>
    <row r="65" spans="1:27" s="81" customFormat="1" ht="76.5" customHeight="1">
      <c r="A65" s="167" t="s">
        <v>448</v>
      </c>
      <c r="B65" s="268"/>
      <c r="C65" s="77" t="s">
        <v>236</v>
      </c>
      <c r="D65" s="201" t="s">
        <v>234</v>
      </c>
      <c r="E65" s="26">
        <v>189</v>
      </c>
      <c r="F65" s="26">
        <v>189</v>
      </c>
      <c r="G65" s="11"/>
      <c r="H65" s="155"/>
      <c r="I65" s="8">
        <v>2341.1241</v>
      </c>
      <c r="J65" s="80">
        <v>2341.1241</v>
      </c>
      <c r="K65" s="8">
        <f t="shared" si="9"/>
        <v>0</v>
      </c>
      <c r="L65" s="64"/>
      <c r="M65" s="11"/>
      <c r="N65" s="11"/>
      <c r="O65" s="11"/>
      <c r="P65" s="11"/>
      <c r="Q65" s="11"/>
      <c r="R65" s="254"/>
      <c r="S65" s="233"/>
      <c r="T65" s="254"/>
      <c r="U65" s="254"/>
      <c r="V65" s="255"/>
      <c r="W65" s="255"/>
      <c r="X65" s="236"/>
      <c r="Y65" s="236"/>
      <c r="Z65" s="236"/>
      <c r="AA65" s="242"/>
    </row>
    <row r="66" spans="1:27" s="81" customFormat="1" ht="76.5" customHeight="1">
      <c r="A66" s="167" t="s">
        <v>449</v>
      </c>
      <c r="B66" s="268"/>
      <c r="C66" s="77" t="s">
        <v>237</v>
      </c>
      <c r="D66" s="201" t="s">
        <v>234</v>
      </c>
      <c r="E66" s="26">
        <v>32</v>
      </c>
      <c r="F66" s="26">
        <v>32</v>
      </c>
      <c r="G66" s="11"/>
      <c r="H66" s="155"/>
      <c r="I66" s="8">
        <v>2983.04</v>
      </c>
      <c r="J66" s="80">
        <v>2983.04</v>
      </c>
      <c r="K66" s="8">
        <f t="shared" si="9"/>
        <v>0</v>
      </c>
      <c r="L66" s="64"/>
      <c r="M66" s="11"/>
      <c r="N66" s="11"/>
      <c r="O66" s="11"/>
      <c r="P66" s="11"/>
      <c r="Q66" s="11"/>
      <c r="R66" s="254"/>
      <c r="S66" s="233"/>
      <c r="T66" s="254"/>
      <c r="U66" s="254"/>
      <c r="V66" s="255"/>
      <c r="W66" s="255"/>
      <c r="X66" s="236"/>
      <c r="Y66" s="236"/>
      <c r="Z66" s="236"/>
      <c r="AA66" s="242"/>
    </row>
    <row r="67" spans="1:27" s="81" customFormat="1" ht="76.5" customHeight="1">
      <c r="A67" s="167" t="s">
        <v>450</v>
      </c>
      <c r="B67" s="268"/>
      <c r="C67" s="77" t="s">
        <v>238</v>
      </c>
      <c r="D67" s="201" t="s">
        <v>234</v>
      </c>
      <c r="E67" s="26">
        <v>15</v>
      </c>
      <c r="F67" s="26">
        <v>15</v>
      </c>
      <c r="G67" s="11"/>
      <c r="H67" s="155"/>
      <c r="I67" s="8">
        <v>4200</v>
      </c>
      <c r="J67" s="80">
        <v>4200</v>
      </c>
      <c r="K67" s="8">
        <f t="shared" si="9"/>
        <v>0</v>
      </c>
      <c r="L67" s="64"/>
      <c r="M67" s="11"/>
      <c r="N67" s="11"/>
      <c r="O67" s="11"/>
      <c r="P67" s="11"/>
      <c r="Q67" s="11"/>
      <c r="R67" s="254"/>
      <c r="S67" s="233"/>
      <c r="T67" s="254"/>
      <c r="U67" s="254"/>
      <c r="V67" s="255"/>
      <c r="W67" s="255"/>
      <c r="X67" s="236"/>
      <c r="Y67" s="236"/>
      <c r="Z67" s="236"/>
      <c r="AA67" s="242"/>
    </row>
    <row r="68" spans="1:27" s="81" customFormat="1" ht="76.5" customHeight="1">
      <c r="A68" s="167" t="s">
        <v>451</v>
      </c>
      <c r="B68" s="268"/>
      <c r="C68" s="77" t="s">
        <v>240</v>
      </c>
      <c r="D68" s="201" t="s">
        <v>234</v>
      </c>
      <c r="E68" s="26">
        <v>3</v>
      </c>
      <c r="F68" s="26">
        <v>3</v>
      </c>
      <c r="G68" s="11"/>
      <c r="H68" s="155"/>
      <c r="I68" s="8">
        <v>558.45000000000005</v>
      </c>
      <c r="J68" s="80">
        <v>558.45000000000005</v>
      </c>
      <c r="K68" s="8">
        <f t="shared" si="9"/>
        <v>0</v>
      </c>
      <c r="L68" s="64"/>
      <c r="M68" s="11"/>
      <c r="N68" s="11"/>
      <c r="O68" s="11"/>
      <c r="P68" s="11"/>
      <c r="Q68" s="11"/>
      <c r="R68" s="254"/>
      <c r="S68" s="233"/>
      <c r="T68" s="254"/>
      <c r="U68" s="254"/>
      <c r="V68" s="255"/>
      <c r="W68" s="255"/>
      <c r="X68" s="236"/>
      <c r="Y68" s="236"/>
      <c r="Z68" s="236"/>
      <c r="AA68" s="242"/>
    </row>
    <row r="69" spans="1:27" s="81" customFormat="1" ht="76.5" customHeight="1">
      <c r="A69" s="167" t="s">
        <v>452</v>
      </c>
      <c r="B69" s="268"/>
      <c r="C69" s="77" t="s">
        <v>241</v>
      </c>
      <c r="D69" s="201" t="s">
        <v>239</v>
      </c>
      <c r="E69" s="26">
        <v>2</v>
      </c>
      <c r="F69" s="26">
        <v>2</v>
      </c>
      <c r="G69" s="11"/>
      <c r="H69" s="155"/>
      <c r="I69" s="8">
        <v>1103.79874</v>
      </c>
      <c r="J69" s="80">
        <v>1090.98</v>
      </c>
      <c r="K69" s="8">
        <f t="shared" si="9"/>
        <v>-12.818739999999934</v>
      </c>
      <c r="L69" s="82" t="s">
        <v>562</v>
      </c>
      <c r="M69" s="11"/>
      <c r="N69" s="11"/>
      <c r="O69" s="11"/>
      <c r="P69" s="11"/>
      <c r="Q69" s="11"/>
      <c r="R69" s="254"/>
      <c r="S69" s="233"/>
      <c r="T69" s="254"/>
      <c r="U69" s="254"/>
      <c r="V69" s="255"/>
      <c r="W69" s="255"/>
      <c r="X69" s="236"/>
      <c r="Y69" s="236"/>
      <c r="Z69" s="236"/>
      <c r="AA69" s="242"/>
    </row>
    <row r="70" spans="1:27" s="81" customFormat="1" ht="76.5" customHeight="1">
      <c r="A70" s="167" t="s">
        <v>453</v>
      </c>
      <c r="B70" s="268"/>
      <c r="C70" s="77" t="s">
        <v>242</v>
      </c>
      <c r="D70" s="201" t="s">
        <v>239</v>
      </c>
      <c r="E70" s="26">
        <v>3</v>
      </c>
      <c r="F70" s="26">
        <v>3</v>
      </c>
      <c r="G70" s="11"/>
      <c r="H70" s="155"/>
      <c r="I70" s="8">
        <v>1517.85</v>
      </c>
      <c r="J70" s="80">
        <v>1517.85</v>
      </c>
      <c r="K70" s="8">
        <f t="shared" si="9"/>
        <v>0</v>
      </c>
      <c r="L70" s="64"/>
      <c r="M70" s="11"/>
      <c r="N70" s="11"/>
      <c r="O70" s="11"/>
      <c r="P70" s="11"/>
      <c r="Q70" s="11"/>
      <c r="R70" s="254"/>
      <c r="S70" s="233"/>
      <c r="T70" s="254"/>
      <c r="U70" s="254"/>
      <c r="V70" s="255"/>
      <c r="W70" s="255"/>
      <c r="X70" s="236"/>
      <c r="Y70" s="236"/>
      <c r="Z70" s="236"/>
      <c r="AA70" s="242"/>
    </row>
    <row r="71" spans="1:27" s="81" customFormat="1" ht="76.5" customHeight="1">
      <c r="A71" s="167" t="s">
        <v>454</v>
      </c>
      <c r="B71" s="268"/>
      <c r="C71" s="77" t="s">
        <v>243</v>
      </c>
      <c r="D71" s="201" t="s">
        <v>239</v>
      </c>
      <c r="E71" s="26">
        <v>1</v>
      </c>
      <c r="F71" s="26">
        <v>1</v>
      </c>
      <c r="G71" s="11"/>
      <c r="H71" s="155"/>
      <c r="I71" s="8">
        <v>618</v>
      </c>
      <c r="J71" s="80">
        <v>618</v>
      </c>
      <c r="K71" s="8">
        <f t="shared" si="9"/>
        <v>0</v>
      </c>
      <c r="L71" s="64"/>
      <c r="M71" s="11"/>
      <c r="N71" s="11"/>
      <c r="O71" s="11"/>
      <c r="P71" s="11"/>
      <c r="Q71" s="11"/>
      <c r="R71" s="254"/>
      <c r="S71" s="233"/>
      <c r="T71" s="254"/>
      <c r="U71" s="254"/>
      <c r="V71" s="255"/>
      <c r="W71" s="255"/>
      <c r="X71" s="236"/>
      <c r="Y71" s="236"/>
      <c r="Z71" s="236"/>
      <c r="AA71" s="242"/>
    </row>
    <row r="72" spans="1:27" s="81" customFormat="1" ht="409.5" customHeight="1">
      <c r="A72" s="167" t="s">
        <v>455</v>
      </c>
      <c r="B72" s="268"/>
      <c r="C72" s="77" t="s">
        <v>244</v>
      </c>
      <c r="D72" s="201" t="s">
        <v>239</v>
      </c>
      <c r="E72" s="26">
        <v>31</v>
      </c>
      <c r="F72" s="26">
        <v>40</v>
      </c>
      <c r="G72" s="11"/>
      <c r="H72" s="155"/>
      <c r="I72" s="8">
        <v>25073.73</v>
      </c>
      <c r="J72" s="80">
        <v>32353.200000000001</v>
      </c>
      <c r="K72" s="8">
        <f t="shared" si="9"/>
        <v>7279.4700000000012</v>
      </c>
      <c r="L72" s="82" t="s">
        <v>558</v>
      </c>
      <c r="M72" s="11"/>
      <c r="N72" s="11"/>
      <c r="O72" s="11"/>
      <c r="P72" s="11"/>
      <c r="Q72" s="11"/>
      <c r="R72" s="254"/>
      <c r="S72" s="233"/>
      <c r="T72" s="254"/>
      <c r="U72" s="254"/>
      <c r="V72" s="255"/>
      <c r="W72" s="255"/>
      <c r="X72" s="236"/>
      <c r="Y72" s="236"/>
      <c r="Z72" s="236"/>
      <c r="AA72" s="242"/>
    </row>
    <row r="73" spans="1:27" s="81" customFormat="1" ht="76.5" customHeight="1">
      <c r="A73" s="167" t="s">
        <v>456</v>
      </c>
      <c r="B73" s="268"/>
      <c r="C73" s="77" t="s">
        <v>245</v>
      </c>
      <c r="D73" s="201" t="s">
        <v>234</v>
      </c>
      <c r="E73" s="26">
        <v>4</v>
      </c>
      <c r="F73" s="26">
        <v>4</v>
      </c>
      <c r="G73" s="11"/>
      <c r="H73" s="155"/>
      <c r="I73" s="8">
        <v>2983.4960000000001</v>
      </c>
      <c r="J73" s="80">
        <v>2983.4960000000001</v>
      </c>
      <c r="K73" s="8">
        <f t="shared" si="9"/>
        <v>0</v>
      </c>
      <c r="L73" s="64"/>
      <c r="M73" s="11"/>
      <c r="N73" s="11"/>
      <c r="O73" s="11"/>
      <c r="P73" s="11"/>
      <c r="Q73" s="11"/>
      <c r="R73" s="254"/>
      <c r="S73" s="233"/>
      <c r="T73" s="254"/>
      <c r="U73" s="254"/>
      <c r="V73" s="255"/>
      <c r="W73" s="255"/>
      <c r="X73" s="236"/>
      <c r="Y73" s="236"/>
      <c r="Z73" s="236"/>
      <c r="AA73" s="242"/>
    </row>
    <row r="74" spans="1:27" s="81" customFormat="1" ht="76.5" customHeight="1">
      <c r="A74" s="167" t="s">
        <v>457</v>
      </c>
      <c r="B74" s="268"/>
      <c r="C74" s="77" t="s">
        <v>246</v>
      </c>
      <c r="D74" s="201" t="s">
        <v>239</v>
      </c>
      <c r="E74" s="26">
        <v>34</v>
      </c>
      <c r="F74" s="26">
        <v>34</v>
      </c>
      <c r="G74" s="11"/>
      <c r="H74" s="155"/>
      <c r="I74" s="8">
        <v>31500.230920000002</v>
      </c>
      <c r="J74" s="80">
        <v>31500.230920000002</v>
      </c>
      <c r="K74" s="8">
        <f t="shared" si="9"/>
        <v>0</v>
      </c>
      <c r="L74" s="64"/>
      <c r="M74" s="11"/>
      <c r="N74" s="11"/>
      <c r="O74" s="11"/>
      <c r="P74" s="11"/>
      <c r="Q74" s="11"/>
      <c r="R74" s="254"/>
      <c r="S74" s="233"/>
      <c r="T74" s="254"/>
      <c r="U74" s="254"/>
      <c r="V74" s="255"/>
      <c r="W74" s="255"/>
      <c r="X74" s="236"/>
      <c r="Y74" s="236"/>
      <c r="Z74" s="236"/>
      <c r="AA74" s="242"/>
    </row>
    <row r="75" spans="1:27" s="81" customFormat="1" ht="76.5" customHeight="1">
      <c r="A75" s="167" t="s">
        <v>458</v>
      </c>
      <c r="B75" s="268"/>
      <c r="C75" s="77" t="s">
        <v>247</v>
      </c>
      <c r="D75" s="201" t="s">
        <v>234</v>
      </c>
      <c r="E75" s="26">
        <v>5</v>
      </c>
      <c r="F75" s="26">
        <v>5</v>
      </c>
      <c r="G75" s="11"/>
      <c r="H75" s="155"/>
      <c r="I75" s="8">
        <v>5775</v>
      </c>
      <c r="J75" s="80">
        <v>5775</v>
      </c>
      <c r="K75" s="8">
        <f t="shared" si="9"/>
        <v>0</v>
      </c>
      <c r="L75" s="64"/>
      <c r="M75" s="11"/>
      <c r="N75" s="11"/>
      <c r="O75" s="11"/>
      <c r="P75" s="11"/>
      <c r="Q75" s="11"/>
      <c r="R75" s="254"/>
      <c r="S75" s="233"/>
      <c r="T75" s="254"/>
      <c r="U75" s="254"/>
      <c r="V75" s="255"/>
      <c r="W75" s="255"/>
      <c r="X75" s="236"/>
      <c r="Y75" s="236"/>
      <c r="Z75" s="236"/>
      <c r="AA75" s="242"/>
    </row>
    <row r="76" spans="1:27" s="81" customFormat="1" ht="76.5" customHeight="1">
      <c r="A76" s="167" t="s">
        <v>459</v>
      </c>
      <c r="B76" s="268"/>
      <c r="C76" s="77" t="s">
        <v>248</v>
      </c>
      <c r="D76" s="201" t="s">
        <v>234</v>
      </c>
      <c r="E76" s="26">
        <v>3</v>
      </c>
      <c r="F76" s="26">
        <v>3</v>
      </c>
      <c r="G76" s="11"/>
      <c r="H76" s="155"/>
      <c r="I76" s="8">
        <v>4068.8850000000002</v>
      </c>
      <c r="J76" s="80">
        <v>4068.8850000000002</v>
      </c>
      <c r="K76" s="8">
        <f t="shared" si="9"/>
        <v>0</v>
      </c>
      <c r="L76" s="64"/>
      <c r="M76" s="11"/>
      <c r="N76" s="11"/>
      <c r="O76" s="11"/>
      <c r="P76" s="11"/>
      <c r="Q76" s="11"/>
      <c r="R76" s="254"/>
      <c r="S76" s="233"/>
      <c r="T76" s="254"/>
      <c r="U76" s="254"/>
      <c r="V76" s="255"/>
      <c r="W76" s="255"/>
      <c r="X76" s="236"/>
      <c r="Y76" s="236"/>
      <c r="Z76" s="236"/>
      <c r="AA76" s="242"/>
    </row>
    <row r="77" spans="1:27" s="81" customFormat="1" ht="76.5" customHeight="1">
      <c r="A77" s="167" t="s">
        <v>460</v>
      </c>
      <c r="B77" s="268"/>
      <c r="C77" s="77" t="s">
        <v>249</v>
      </c>
      <c r="D77" s="201" t="s">
        <v>239</v>
      </c>
      <c r="E77" s="26">
        <v>51</v>
      </c>
      <c r="F77" s="26">
        <v>51</v>
      </c>
      <c r="G77" s="11"/>
      <c r="H77" s="155"/>
      <c r="I77" s="8">
        <v>90921.382200000007</v>
      </c>
      <c r="J77" s="80">
        <v>90921.382200000007</v>
      </c>
      <c r="K77" s="8">
        <f t="shared" si="9"/>
        <v>0</v>
      </c>
      <c r="L77" s="64"/>
      <c r="M77" s="11"/>
      <c r="N77" s="11"/>
      <c r="O77" s="11"/>
      <c r="P77" s="11"/>
      <c r="Q77" s="11"/>
      <c r="R77" s="254"/>
      <c r="S77" s="233"/>
      <c r="T77" s="254"/>
      <c r="U77" s="254"/>
      <c r="V77" s="255"/>
      <c r="W77" s="255"/>
      <c r="X77" s="236"/>
      <c r="Y77" s="236"/>
      <c r="Z77" s="236"/>
      <c r="AA77" s="242"/>
    </row>
    <row r="78" spans="1:27" s="81" customFormat="1" ht="76.5" customHeight="1">
      <c r="A78" s="167" t="s">
        <v>461</v>
      </c>
      <c r="B78" s="268"/>
      <c r="C78" s="77" t="s">
        <v>250</v>
      </c>
      <c r="D78" s="201" t="s">
        <v>239</v>
      </c>
      <c r="E78" s="26">
        <v>1</v>
      </c>
      <c r="F78" s="26">
        <v>1</v>
      </c>
      <c r="G78" s="11"/>
      <c r="H78" s="155"/>
      <c r="I78" s="8">
        <v>4345.9303600000003</v>
      </c>
      <c r="J78" s="80">
        <v>4256.5412000000006</v>
      </c>
      <c r="K78" s="8">
        <f t="shared" si="9"/>
        <v>-89.38915999999972</v>
      </c>
      <c r="L78" s="82" t="s">
        <v>562</v>
      </c>
      <c r="M78" s="11"/>
      <c r="N78" s="11"/>
      <c r="O78" s="11"/>
      <c r="P78" s="11"/>
      <c r="Q78" s="11"/>
      <c r="R78" s="254"/>
      <c r="S78" s="233"/>
      <c r="T78" s="254"/>
      <c r="U78" s="254"/>
      <c r="V78" s="255"/>
      <c r="W78" s="255"/>
      <c r="X78" s="236"/>
      <c r="Y78" s="236"/>
      <c r="Z78" s="236"/>
      <c r="AA78" s="242"/>
    </row>
    <row r="79" spans="1:27" s="81" customFormat="1" ht="76.5" customHeight="1">
      <c r="A79" s="167" t="s">
        <v>462</v>
      </c>
      <c r="B79" s="268"/>
      <c r="C79" s="77" t="s">
        <v>251</v>
      </c>
      <c r="D79" s="201" t="s">
        <v>239</v>
      </c>
      <c r="E79" s="26">
        <v>10</v>
      </c>
      <c r="F79" s="26">
        <v>10</v>
      </c>
      <c r="G79" s="11"/>
      <c r="H79" s="155"/>
      <c r="I79" s="8">
        <v>103000</v>
      </c>
      <c r="J79" s="80">
        <v>101970</v>
      </c>
      <c r="K79" s="8">
        <f t="shared" si="9"/>
        <v>-1030</v>
      </c>
      <c r="L79" s="82" t="s">
        <v>562</v>
      </c>
      <c r="M79" s="11"/>
      <c r="N79" s="11"/>
      <c r="O79" s="11"/>
      <c r="P79" s="11"/>
      <c r="Q79" s="11"/>
      <c r="R79" s="254"/>
      <c r="S79" s="233"/>
      <c r="T79" s="254"/>
      <c r="U79" s="254"/>
      <c r="V79" s="255"/>
      <c r="W79" s="255"/>
      <c r="X79" s="236"/>
      <c r="Y79" s="236"/>
      <c r="Z79" s="236"/>
      <c r="AA79" s="242"/>
    </row>
    <row r="80" spans="1:27" s="81" customFormat="1" ht="76.5" customHeight="1">
      <c r="A80" s="167" t="s">
        <v>463</v>
      </c>
      <c r="B80" s="268"/>
      <c r="C80" s="77" t="s">
        <v>252</v>
      </c>
      <c r="D80" s="201" t="s">
        <v>239</v>
      </c>
      <c r="E80" s="26">
        <v>68</v>
      </c>
      <c r="F80" s="26">
        <v>68</v>
      </c>
      <c r="G80" s="11"/>
      <c r="H80" s="155"/>
      <c r="I80" s="8">
        <v>27200</v>
      </c>
      <c r="J80" s="80">
        <v>27200</v>
      </c>
      <c r="K80" s="8">
        <f t="shared" si="9"/>
        <v>0</v>
      </c>
      <c r="L80" s="64"/>
      <c r="M80" s="11"/>
      <c r="N80" s="11"/>
      <c r="O80" s="11"/>
      <c r="P80" s="11"/>
      <c r="Q80" s="11"/>
      <c r="R80" s="254"/>
      <c r="S80" s="233"/>
      <c r="T80" s="254"/>
      <c r="U80" s="254"/>
      <c r="V80" s="255"/>
      <c r="W80" s="255"/>
      <c r="X80" s="236"/>
      <c r="Y80" s="236"/>
      <c r="Z80" s="236"/>
      <c r="AA80" s="242"/>
    </row>
    <row r="81" spans="1:27" s="81" customFormat="1" ht="76.5" customHeight="1">
      <c r="A81" s="167" t="s">
        <v>464</v>
      </c>
      <c r="B81" s="268"/>
      <c r="C81" s="77" t="s">
        <v>253</v>
      </c>
      <c r="D81" s="201" t="s">
        <v>234</v>
      </c>
      <c r="E81" s="26">
        <v>5</v>
      </c>
      <c r="F81" s="26">
        <v>5</v>
      </c>
      <c r="G81" s="11"/>
      <c r="H81" s="155"/>
      <c r="I81" s="8">
        <v>3881.25</v>
      </c>
      <c r="J81" s="80">
        <v>3881.25</v>
      </c>
      <c r="K81" s="8">
        <f t="shared" si="9"/>
        <v>0</v>
      </c>
      <c r="L81" s="64"/>
      <c r="M81" s="11"/>
      <c r="N81" s="11"/>
      <c r="O81" s="11"/>
      <c r="P81" s="11"/>
      <c r="Q81" s="11"/>
      <c r="R81" s="254"/>
      <c r="S81" s="233"/>
      <c r="T81" s="254"/>
      <c r="U81" s="254"/>
      <c r="V81" s="255"/>
      <c r="W81" s="255"/>
      <c r="X81" s="236"/>
      <c r="Y81" s="236"/>
      <c r="Z81" s="236"/>
      <c r="AA81" s="242"/>
    </row>
    <row r="82" spans="1:27" s="81" customFormat="1" ht="184.5" customHeight="1">
      <c r="A82" s="167" t="s">
        <v>465</v>
      </c>
      <c r="B82" s="268"/>
      <c r="C82" s="77" t="s">
        <v>254</v>
      </c>
      <c r="D82" s="201" t="s">
        <v>234</v>
      </c>
      <c r="E82" s="26">
        <v>2</v>
      </c>
      <c r="F82" s="26">
        <v>2</v>
      </c>
      <c r="G82" s="11"/>
      <c r="H82" s="155"/>
      <c r="I82" s="8">
        <v>10251.02068</v>
      </c>
      <c r="J82" s="80">
        <v>10251.02068</v>
      </c>
      <c r="K82" s="8">
        <f t="shared" si="9"/>
        <v>0</v>
      </c>
      <c r="L82" s="64"/>
      <c r="M82" s="11"/>
      <c r="N82" s="11"/>
      <c r="O82" s="11"/>
      <c r="P82" s="11"/>
      <c r="Q82" s="11"/>
      <c r="R82" s="254"/>
      <c r="S82" s="233"/>
      <c r="T82" s="254"/>
      <c r="U82" s="254"/>
      <c r="V82" s="255"/>
      <c r="W82" s="255"/>
      <c r="X82" s="236"/>
      <c r="Y82" s="236"/>
      <c r="Z82" s="236"/>
      <c r="AA82" s="242"/>
    </row>
    <row r="83" spans="1:27" s="81" customFormat="1" ht="172.5" customHeight="1">
      <c r="A83" s="167" t="s">
        <v>466</v>
      </c>
      <c r="B83" s="268"/>
      <c r="C83" s="77" t="s">
        <v>255</v>
      </c>
      <c r="D83" s="201" t="s">
        <v>234</v>
      </c>
      <c r="E83" s="26">
        <v>5</v>
      </c>
      <c r="F83" s="26">
        <v>2</v>
      </c>
      <c r="G83" s="11"/>
      <c r="H83" s="155"/>
      <c r="I83" s="8">
        <v>1283.4821499999998</v>
      </c>
      <c r="J83" s="80">
        <v>1270.645</v>
      </c>
      <c r="K83" s="8">
        <f t="shared" si="9"/>
        <v>-12.837149999999838</v>
      </c>
      <c r="L83" s="82" t="s">
        <v>562</v>
      </c>
      <c r="M83" s="11"/>
      <c r="N83" s="11"/>
      <c r="O83" s="11"/>
      <c r="P83" s="11"/>
      <c r="Q83" s="11"/>
      <c r="R83" s="254"/>
      <c r="S83" s="233"/>
      <c r="T83" s="254"/>
      <c r="U83" s="254"/>
      <c r="V83" s="255"/>
      <c r="W83" s="255"/>
      <c r="X83" s="236"/>
      <c r="Y83" s="236"/>
      <c r="Z83" s="236"/>
      <c r="AA83" s="242"/>
    </row>
    <row r="84" spans="1:27" s="81" customFormat="1" ht="145.5" customHeight="1">
      <c r="A84" s="167" t="s">
        <v>467</v>
      </c>
      <c r="B84" s="268"/>
      <c r="C84" s="77" t="s">
        <v>256</v>
      </c>
      <c r="D84" s="201" t="s">
        <v>234</v>
      </c>
      <c r="E84" s="26">
        <v>1</v>
      </c>
      <c r="F84" s="26">
        <v>1</v>
      </c>
      <c r="G84" s="11"/>
      <c r="H84" s="155"/>
      <c r="I84" s="8">
        <v>12276</v>
      </c>
      <c r="J84" s="80">
        <v>12276</v>
      </c>
      <c r="K84" s="8">
        <f t="shared" si="9"/>
        <v>0</v>
      </c>
      <c r="L84" s="64"/>
      <c r="M84" s="11"/>
      <c r="N84" s="11"/>
      <c r="O84" s="11"/>
      <c r="P84" s="11"/>
      <c r="Q84" s="11"/>
      <c r="R84" s="254"/>
      <c r="S84" s="233"/>
      <c r="T84" s="254"/>
      <c r="U84" s="254"/>
      <c r="V84" s="255"/>
      <c r="W84" s="255"/>
      <c r="X84" s="236"/>
      <c r="Y84" s="236"/>
      <c r="Z84" s="236"/>
      <c r="AA84" s="242"/>
    </row>
    <row r="85" spans="1:27" s="81" customFormat="1" ht="76.5" customHeight="1">
      <c r="A85" s="167" t="s">
        <v>468</v>
      </c>
      <c r="B85" s="268"/>
      <c r="C85" s="77" t="s">
        <v>257</v>
      </c>
      <c r="D85" s="201" t="s">
        <v>234</v>
      </c>
      <c r="E85" s="26">
        <v>2</v>
      </c>
      <c r="F85" s="26">
        <v>2</v>
      </c>
      <c r="G85" s="11"/>
      <c r="H85" s="155"/>
      <c r="I85" s="8">
        <v>2067.6071400000001</v>
      </c>
      <c r="J85" s="80">
        <v>2067.6071400000001</v>
      </c>
      <c r="K85" s="8">
        <f t="shared" si="9"/>
        <v>0</v>
      </c>
      <c r="L85" s="64"/>
      <c r="M85" s="11"/>
      <c r="N85" s="11"/>
      <c r="O85" s="11"/>
      <c r="P85" s="11"/>
      <c r="Q85" s="11"/>
      <c r="R85" s="254"/>
      <c r="S85" s="233"/>
      <c r="T85" s="254"/>
      <c r="U85" s="254"/>
      <c r="V85" s="255"/>
      <c r="W85" s="255"/>
      <c r="X85" s="236"/>
      <c r="Y85" s="236"/>
      <c r="Z85" s="236"/>
      <c r="AA85" s="243"/>
    </row>
    <row r="86" spans="1:27" s="81" customFormat="1" ht="76.5" customHeight="1">
      <c r="A86" s="167" t="s">
        <v>469</v>
      </c>
      <c r="B86" s="268"/>
      <c r="C86" s="77" t="s">
        <v>258</v>
      </c>
      <c r="D86" s="201" t="s">
        <v>234</v>
      </c>
      <c r="E86" s="26">
        <v>6</v>
      </c>
      <c r="F86" s="26">
        <v>6</v>
      </c>
      <c r="G86" s="11"/>
      <c r="H86" s="155"/>
      <c r="I86" s="8">
        <v>3450</v>
      </c>
      <c r="J86" s="80">
        <v>3450</v>
      </c>
      <c r="K86" s="8">
        <f t="shared" si="9"/>
        <v>0</v>
      </c>
      <c r="L86" s="64"/>
      <c r="M86" s="11"/>
      <c r="N86" s="11"/>
      <c r="O86" s="11"/>
      <c r="P86" s="11"/>
      <c r="Q86" s="11"/>
      <c r="R86" s="254"/>
      <c r="S86" s="233"/>
      <c r="T86" s="254"/>
      <c r="U86" s="254"/>
      <c r="V86" s="255"/>
      <c r="W86" s="255"/>
      <c r="X86" s="236"/>
      <c r="Y86" s="236"/>
      <c r="Z86" s="236"/>
      <c r="AA86" s="241" t="s">
        <v>554</v>
      </c>
    </row>
    <row r="87" spans="1:27" s="81" customFormat="1" ht="154.5" customHeight="1">
      <c r="A87" s="167" t="s">
        <v>470</v>
      </c>
      <c r="B87" s="268"/>
      <c r="C87" s="77" t="s">
        <v>259</v>
      </c>
      <c r="D87" s="201" t="s">
        <v>234</v>
      </c>
      <c r="E87" s="26">
        <v>8</v>
      </c>
      <c r="F87" s="26">
        <v>8</v>
      </c>
      <c r="G87" s="11"/>
      <c r="H87" s="155"/>
      <c r="I87" s="8">
        <v>4600</v>
      </c>
      <c r="J87" s="80">
        <v>4600</v>
      </c>
      <c r="K87" s="8">
        <f t="shared" si="9"/>
        <v>0</v>
      </c>
      <c r="L87" s="64"/>
      <c r="M87" s="11"/>
      <c r="N87" s="11"/>
      <c r="O87" s="11"/>
      <c r="P87" s="11"/>
      <c r="Q87" s="11"/>
      <c r="R87" s="254"/>
      <c r="S87" s="233"/>
      <c r="T87" s="254"/>
      <c r="U87" s="254"/>
      <c r="V87" s="255"/>
      <c r="W87" s="255"/>
      <c r="X87" s="236"/>
      <c r="Y87" s="236"/>
      <c r="Z87" s="236"/>
      <c r="AA87" s="242"/>
    </row>
    <row r="88" spans="1:27" s="81" customFormat="1" ht="76.5" customHeight="1">
      <c r="A88" s="167" t="s">
        <v>471</v>
      </c>
      <c r="B88" s="268"/>
      <c r="C88" s="77" t="s">
        <v>260</v>
      </c>
      <c r="D88" s="201" t="s">
        <v>234</v>
      </c>
      <c r="E88" s="26">
        <v>86</v>
      </c>
      <c r="F88" s="26">
        <v>86</v>
      </c>
      <c r="G88" s="11"/>
      <c r="H88" s="155"/>
      <c r="I88" s="8">
        <v>7640.5839999999998</v>
      </c>
      <c r="J88" s="80">
        <v>7640.5839999999998</v>
      </c>
      <c r="K88" s="8">
        <f t="shared" si="9"/>
        <v>0</v>
      </c>
      <c r="L88" s="64"/>
      <c r="M88" s="11"/>
      <c r="N88" s="11"/>
      <c r="O88" s="11"/>
      <c r="P88" s="11"/>
      <c r="Q88" s="11"/>
      <c r="R88" s="254"/>
      <c r="S88" s="233"/>
      <c r="T88" s="254"/>
      <c r="U88" s="254"/>
      <c r="V88" s="255"/>
      <c r="W88" s="255"/>
      <c r="X88" s="236"/>
      <c r="Y88" s="236"/>
      <c r="Z88" s="236"/>
      <c r="AA88" s="242"/>
    </row>
    <row r="89" spans="1:27" s="81" customFormat="1" ht="76.5" customHeight="1">
      <c r="A89" s="167" t="s">
        <v>472</v>
      </c>
      <c r="B89" s="268"/>
      <c r="C89" s="77" t="s">
        <v>261</v>
      </c>
      <c r="D89" s="201" t="s">
        <v>234</v>
      </c>
      <c r="E89" s="26">
        <v>31</v>
      </c>
      <c r="F89" s="26">
        <v>31</v>
      </c>
      <c r="G89" s="11"/>
      <c r="H89" s="155"/>
      <c r="I89" s="8">
        <v>3463.413</v>
      </c>
      <c r="J89" s="80">
        <v>3463.413</v>
      </c>
      <c r="K89" s="8">
        <f t="shared" si="9"/>
        <v>0</v>
      </c>
      <c r="L89" s="64"/>
      <c r="M89" s="11"/>
      <c r="N89" s="11"/>
      <c r="O89" s="11"/>
      <c r="P89" s="11"/>
      <c r="Q89" s="11"/>
      <c r="R89" s="254"/>
      <c r="S89" s="233"/>
      <c r="T89" s="254"/>
      <c r="U89" s="254"/>
      <c r="V89" s="255"/>
      <c r="W89" s="255"/>
      <c r="X89" s="236"/>
      <c r="Y89" s="236"/>
      <c r="Z89" s="236"/>
      <c r="AA89" s="242"/>
    </row>
    <row r="90" spans="1:27" s="81" customFormat="1" ht="139.5" customHeight="1">
      <c r="A90" s="167" t="s">
        <v>473</v>
      </c>
      <c r="B90" s="268"/>
      <c r="C90" s="77" t="s">
        <v>262</v>
      </c>
      <c r="D90" s="201" t="s">
        <v>234</v>
      </c>
      <c r="E90" s="26">
        <v>19</v>
      </c>
      <c r="F90" s="26">
        <v>19</v>
      </c>
      <c r="G90" s="11"/>
      <c r="H90" s="155"/>
      <c r="I90" s="8">
        <v>1730.35698</v>
      </c>
      <c r="J90" s="80">
        <v>1730.35698</v>
      </c>
      <c r="K90" s="8">
        <f t="shared" si="9"/>
        <v>0</v>
      </c>
      <c r="L90" s="64"/>
      <c r="M90" s="11"/>
      <c r="N90" s="11"/>
      <c r="O90" s="11"/>
      <c r="P90" s="11"/>
      <c r="Q90" s="11"/>
      <c r="R90" s="254"/>
      <c r="S90" s="233"/>
      <c r="T90" s="254"/>
      <c r="U90" s="254"/>
      <c r="V90" s="255"/>
      <c r="W90" s="255"/>
      <c r="X90" s="236"/>
      <c r="Y90" s="236"/>
      <c r="Z90" s="236"/>
      <c r="AA90" s="242"/>
    </row>
    <row r="91" spans="1:27" s="81" customFormat="1" ht="105.75" customHeight="1">
      <c r="A91" s="167" t="s">
        <v>474</v>
      </c>
      <c r="B91" s="268"/>
      <c r="C91" s="77" t="s">
        <v>263</v>
      </c>
      <c r="D91" s="201" t="s">
        <v>234</v>
      </c>
      <c r="E91" s="26">
        <v>15</v>
      </c>
      <c r="F91" s="26">
        <v>15</v>
      </c>
      <c r="G91" s="11"/>
      <c r="H91" s="155"/>
      <c r="I91" s="8">
        <v>1366.0713000000001</v>
      </c>
      <c r="J91" s="80">
        <v>1366.0713000000001</v>
      </c>
      <c r="K91" s="8">
        <f t="shared" si="9"/>
        <v>0</v>
      </c>
      <c r="L91" s="64"/>
      <c r="M91" s="11"/>
      <c r="N91" s="11"/>
      <c r="O91" s="11"/>
      <c r="P91" s="11"/>
      <c r="Q91" s="11"/>
      <c r="R91" s="254"/>
      <c r="S91" s="233"/>
      <c r="T91" s="254"/>
      <c r="U91" s="254"/>
      <c r="V91" s="255"/>
      <c r="W91" s="255"/>
      <c r="X91" s="236"/>
      <c r="Y91" s="236"/>
      <c r="Z91" s="236"/>
      <c r="AA91" s="242"/>
    </row>
    <row r="92" spans="1:27" s="81" customFormat="1" ht="115.5" customHeight="1">
      <c r="A92" s="167" t="s">
        <v>475</v>
      </c>
      <c r="B92" s="268"/>
      <c r="C92" s="77" t="s">
        <v>264</v>
      </c>
      <c r="D92" s="201" t="s">
        <v>234</v>
      </c>
      <c r="E92" s="26">
        <v>143</v>
      </c>
      <c r="F92" s="26">
        <v>143</v>
      </c>
      <c r="G92" s="11"/>
      <c r="H92" s="155"/>
      <c r="I92" s="8">
        <v>61132.5</v>
      </c>
      <c r="J92" s="80">
        <v>61132.5</v>
      </c>
      <c r="K92" s="8">
        <f t="shared" si="9"/>
        <v>0</v>
      </c>
      <c r="L92" s="64"/>
      <c r="M92" s="11"/>
      <c r="N92" s="11"/>
      <c r="O92" s="11"/>
      <c r="P92" s="11"/>
      <c r="Q92" s="11"/>
      <c r="R92" s="254"/>
      <c r="S92" s="233"/>
      <c r="T92" s="254"/>
      <c r="U92" s="254"/>
      <c r="V92" s="255"/>
      <c r="W92" s="255"/>
      <c r="X92" s="236"/>
      <c r="Y92" s="236"/>
      <c r="Z92" s="236"/>
      <c r="AA92" s="242"/>
    </row>
    <row r="93" spans="1:27" s="81" customFormat="1" ht="76.5" customHeight="1">
      <c r="A93" s="167" t="s">
        <v>476</v>
      </c>
      <c r="B93" s="268"/>
      <c r="C93" s="77" t="s">
        <v>265</v>
      </c>
      <c r="D93" s="201" t="s">
        <v>234</v>
      </c>
      <c r="E93" s="26">
        <v>4</v>
      </c>
      <c r="F93" s="26">
        <v>4</v>
      </c>
      <c r="G93" s="11"/>
      <c r="H93" s="155"/>
      <c r="I93" s="8">
        <v>1080</v>
      </c>
      <c r="J93" s="80">
        <v>1080</v>
      </c>
      <c r="K93" s="8">
        <f t="shared" si="9"/>
        <v>0</v>
      </c>
      <c r="L93" s="64"/>
      <c r="M93" s="11"/>
      <c r="N93" s="11"/>
      <c r="O93" s="11"/>
      <c r="P93" s="11"/>
      <c r="Q93" s="11"/>
      <c r="R93" s="254"/>
      <c r="S93" s="233"/>
      <c r="T93" s="254"/>
      <c r="U93" s="254"/>
      <c r="V93" s="255"/>
      <c r="W93" s="255"/>
      <c r="X93" s="236"/>
      <c r="Y93" s="236"/>
      <c r="Z93" s="236"/>
      <c r="AA93" s="242"/>
    </row>
    <row r="94" spans="1:27" s="81" customFormat="1" ht="76.5" customHeight="1">
      <c r="A94" s="167" t="s">
        <v>477</v>
      </c>
      <c r="B94" s="268"/>
      <c r="C94" s="77" t="s">
        <v>266</v>
      </c>
      <c r="D94" s="201" t="s">
        <v>234</v>
      </c>
      <c r="E94" s="26">
        <v>24</v>
      </c>
      <c r="F94" s="26">
        <v>24</v>
      </c>
      <c r="G94" s="11"/>
      <c r="H94" s="155"/>
      <c r="I94" s="8">
        <v>2061.6</v>
      </c>
      <c r="J94" s="80">
        <v>2061.6</v>
      </c>
      <c r="K94" s="8">
        <f t="shared" si="9"/>
        <v>0</v>
      </c>
      <c r="L94" s="64"/>
      <c r="M94" s="11"/>
      <c r="N94" s="11"/>
      <c r="O94" s="11"/>
      <c r="P94" s="11"/>
      <c r="Q94" s="11"/>
      <c r="R94" s="254"/>
      <c r="S94" s="233"/>
      <c r="T94" s="254"/>
      <c r="U94" s="254"/>
      <c r="V94" s="255"/>
      <c r="W94" s="255"/>
      <c r="X94" s="236"/>
      <c r="Y94" s="236"/>
      <c r="Z94" s="236"/>
      <c r="AA94" s="242"/>
    </row>
    <row r="95" spans="1:27" s="81" customFormat="1" ht="76.5" customHeight="1">
      <c r="A95" s="167" t="s">
        <v>478</v>
      </c>
      <c r="B95" s="268"/>
      <c r="C95" s="77" t="s">
        <v>267</v>
      </c>
      <c r="D95" s="201" t="s">
        <v>234</v>
      </c>
      <c r="E95" s="26">
        <v>30</v>
      </c>
      <c r="F95" s="26">
        <v>30</v>
      </c>
      <c r="G95" s="11"/>
      <c r="H95" s="155"/>
      <c r="I95" s="8">
        <v>2535</v>
      </c>
      <c r="J95" s="80">
        <v>2535</v>
      </c>
      <c r="K95" s="8">
        <f t="shared" si="9"/>
        <v>0</v>
      </c>
      <c r="L95" s="64"/>
      <c r="M95" s="11"/>
      <c r="N95" s="11"/>
      <c r="O95" s="11"/>
      <c r="P95" s="11"/>
      <c r="Q95" s="11"/>
      <c r="R95" s="254"/>
      <c r="S95" s="233"/>
      <c r="T95" s="254"/>
      <c r="U95" s="254"/>
      <c r="V95" s="255"/>
      <c r="W95" s="255"/>
      <c r="X95" s="236"/>
      <c r="Y95" s="236"/>
      <c r="Z95" s="236"/>
      <c r="AA95" s="242"/>
    </row>
    <row r="96" spans="1:27" s="81" customFormat="1" ht="76.5" customHeight="1">
      <c r="A96" s="167" t="s">
        <v>479</v>
      </c>
      <c r="B96" s="268"/>
      <c r="C96" s="77" t="s">
        <v>268</v>
      </c>
      <c r="D96" s="201" t="s">
        <v>234</v>
      </c>
      <c r="E96" s="26">
        <v>22</v>
      </c>
      <c r="F96" s="26">
        <v>22</v>
      </c>
      <c r="G96" s="11"/>
      <c r="H96" s="155"/>
      <c r="I96" s="8">
        <v>1936</v>
      </c>
      <c r="J96" s="80">
        <v>1936</v>
      </c>
      <c r="K96" s="8">
        <f t="shared" si="9"/>
        <v>0</v>
      </c>
      <c r="L96" s="64"/>
      <c r="M96" s="11"/>
      <c r="N96" s="11"/>
      <c r="O96" s="11"/>
      <c r="P96" s="11"/>
      <c r="Q96" s="11"/>
      <c r="R96" s="254"/>
      <c r="S96" s="233"/>
      <c r="T96" s="254"/>
      <c r="U96" s="254"/>
      <c r="V96" s="255"/>
      <c r="W96" s="255"/>
      <c r="X96" s="236"/>
      <c r="Y96" s="236"/>
      <c r="Z96" s="236"/>
      <c r="AA96" s="242"/>
    </row>
    <row r="97" spans="1:27" s="81" customFormat="1" ht="76.5" customHeight="1">
      <c r="A97" s="167" t="s">
        <v>480</v>
      </c>
      <c r="B97" s="268"/>
      <c r="C97" s="77" t="s">
        <v>269</v>
      </c>
      <c r="D97" s="201" t="s">
        <v>234</v>
      </c>
      <c r="E97" s="26">
        <v>13</v>
      </c>
      <c r="F97" s="26">
        <v>13</v>
      </c>
      <c r="G97" s="11"/>
      <c r="H97" s="155"/>
      <c r="I97" s="8">
        <v>1277.7220287</v>
      </c>
      <c r="J97" s="80">
        <v>1277.7220300000001</v>
      </c>
      <c r="K97" s="8">
        <f t="shared" si="9"/>
        <v>1.300000121773337E-6</v>
      </c>
      <c r="L97" s="64"/>
      <c r="M97" s="11"/>
      <c r="N97" s="11"/>
      <c r="O97" s="11"/>
      <c r="P97" s="11"/>
      <c r="Q97" s="11"/>
      <c r="R97" s="254"/>
      <c r="S97" s="233"/>
      <c r="T97" s="254"/>
      <c r="U97" s="254"/>
      <c r="V97" s="255"/>
      <c r="W97" s="255"/>
      <c r="X97" s="236"/>
      <c r="Y97" s="236"/>
      <c r="Z97" s="236"/>
      <c r="AA97" s="242"/>
    </row>
    <row r="98" spans="1:27" s="81" customFormat="1" ht="76.5" customHeight="1">
      <c r="A98" s="167" t="s">
        <v>481</v>
      </c>
      <c r="B98" s="268"/>
      <c r="C98" s="77" t="s">
        <v>270</v>
      </c>
      <c r="D98" s="201" t="s">
        <v>234</v>
      </c>
      <c r="E98" s="26">
        <v>17</v>
      </c>
      <c r="F98" s="26">
        <v>17</v>
      </c>
      <c r="G98" s="11"/>
      <c r="H98" s="155"/>
      <c r="I98" s="8">
        <v>1837.40777</v>
      </c>
      <c r="J98" s="80">
        <v>1837.40777</v>
      </c>
      <c r="K98" s="8">
        <f t="shared" si="9"/>
        <v>0</v>
      </c>
      <c r="L98" s="64"/>
      <c r="M98" s="11"/>
      <c r="N98" s="11"/>
      <c r="O98" s="11"/>
      <c r="P98" s="11"/>
      <c r="Q98" s="11"/>
      <c r="R98" s="254"/>
      <c r="S98" s="233"/>
      <c r="T98" s="254"/>
      <c r="U98" s="254"/>
      <c r="V98" s="255"/>
      <c r="W98" s="255"/>
      <c r="X98" s="236"/>
      <c r="Y98" s="236"/>
      <c r="Z98" s="236"/>
      <c r="AA98" s="242"/>
    </row>
    <row r="99" spans="1:27" s="81" customFormat="1" ht="106.5" customHeight="1">
      <c r="A99" s="167" t="s">
        <v>482</v>
      </c>
      <c r="B99" s="268"/>
      <c r="C99" s="77" t="s">
        <v>271</v>
      </c>
      <c r="D99" s="201" t="s">
        <v>234</v>
      </c>
      <c r="E99" s="26">
        <v>6</v>
      </c>
      <c r="F99" s="26">
        <v>6</v>
      </c>
      <c r="G99" s="11"/>
      <c r="H99" s="155"/>
      <c r="I99" s="8">
        <v>3688.74</v>
      </c>
      <c r="J99" s="80">
        <v>3688.74</v>
      </c>
      <c r="K99" s="8">
        <f t="shared" si="9"/>
        <v>0</v>
      </c>
      <c r="L99" s="64"/>
      <c r="M99" s="11"/>
      <c r="N99" s="11"/>
      <c r="O99" s="11"/>
      <c r="P99" s="11"/>
      <c r="Q99" s="11"/>
      <c r="R99" s="254"/>
      <c r="S99" s="233"/>
      <c r="T99" s="254"/>
      <c r="U99" s="254"/>
      <c r="V99" s="255"/>
      <c r="W99" s="255"/>
      <c r="X99" s="236"/>
      <c r="Y99" s="236"/>
      <c r="Z99" s="236"/>
      <c r="AA99" s="242"/>
    </row>
    <row r="100" spans="1:27" s="81" customFormat="1" ht="76.5" customHeight="1">
      <c r="A100" s="167" t="s">
        <v>483</v>
      </c>
      <c r="B100" s="268"/>
      <c r="C100" s="77" t="s">
        <v>272</v>
      </c>
      <c r="D100" s="201" t="s">
        <v>234</v>
      </c>
      <c r="E100" s="26">
        <v>2</v>
      </c>
      <c r="F100" s="26">
        <v>2</v>
      </c>
      <c r="G100" s="11"/>
      <c r="H100" s="155"/>
      <c r="I100" s="8">
        <v>1026</v>
      </c>
      <c r="J100" s="80">
        <v>1026</v>
      </c>
      <c r="K100" s="8">
        <f t="shared" si="9"/>
        <v>0</v>
      </c>
      <c r="L100" s="64"/>
      <c r="M100" s="11"/>
      <c r="N100" s="11"/>
      <c r="O100" s="11"/>
      <c r="P100" s="11"/>
      <c r="Q100" s="11"/>
      <c r="R100" s="254"/>
      <c r="S100" s="233"/>
      <c r="T100" s="254"/>
      <c r="U100" s="254"/>
      <c r="V100" s="255"/>
      <c r="W100" s="255"/>
      <c r="X100" s="236"/>
      <c r="Y100" s="236"/>
      <c r="Z100" s="236"/>
      <c r="AA100" s="242"/>
    </row>
    <row r="101" spans="1:27" s="81" customFormat="1" ht="76.5" customHeight="1">
      <c r="A101" s="167" t="s">
        <v>484</v>
      </c>
      <c r="B101" s="268"/>
      <c r="C101" s="77" t="s">
        <v>273</v>
      </c>
      <c r="D101" s="201" t="s">
        <v>234</v>
      </c>
      <c r="E101" s="26">
        <v>3</v>
      </c>
      <c r="F101" s="26">
        <v>3</v>
      </c>
      <c r="G101" s="11"/>
      <c r="H101" s="155"/>
      <c r="I101" s="8">
        <v>1536</v>
      </c>
      <c r="J101" s="80">
        <v>1536</v>
      </c>
      <c r="K101" s="8">
        <f t="shared" si="9"/>
        <v>0</v>
      </c>
      <c r="L101" s="64"/>
      <c r="M101" s="11"/>
      <c r="N101" s="11"/>
      <c r="O101" s="11"/>
      <c r="P101" s="11"/>
      <c r="Q101" s="11"/>
      <c r="R101" s="254"/>
      <c r="S101" s="233"/>
      <c r="T101" s="254"/>
      <c r="U101" s="254"/>
      <c r="V101" s="255"/>
      <c r="W101" s="255"/>
      <c r="X101" s="236"/>
      <c r="Y101" s="236"/>
      <c r="Z101" s="236"/>
      <c r="AA101" s="242"/>
    </row>
    <row r="102" spans="1:27" s="81" customFormat="1" ht="76.5" customHeight="1">
      <c r="A102" s="167" t="s">
        <v>485</v>
      </c>
      <c r="B102" s="268"/>
      <c r="C102" s="77" t="s">
        <v>274</v>
      </c>
      <c r="D102" s="201" t="s">
        <v>234</v>
      </c>
      <c r="E102" s="26">
        <v>6</v>
      </c>
      <c r="F102" s="26">
        <v>6</v>
      </c>
      <c r="G102" s="11"/>
      <c r="H102" s="155"/>
      <c r="I102" s="8">
        <v>2843.5181400000001</v>
      </c>
      <c r="J102" s="80">
        <v>2843.5181400000001</v>
      </c>
      <c r="K102" s="8">
        <f t="shared" si="9"/>
        <v>0</v>
      </c>
      <c r="L102" s="64"/>
      <c r="M102" s="11"/>
      <c r="N102" s="11"/>
      <c r="O102" s="11"/>
      <c r="P102" s="11"/>
      <c r="Q102" s="11"/>
      <c r="R102" s="254"/>
      <c r="S102" s="233"/>
      <c r="T102" s="254"/>
      <c r="U102" s="254"/>
      <c r="V102" s="255"/>
      <c r="W102" s="255"/>
      <c r="X102" s="236"/>
      <c r="Y102" s="236"/>
      <c r="Z102" s="236"/>
      <c r="AA102" s="242"/>
    </row>
    <row r="103" spans="1:27" s="81" customFormat="1" ht="100.5" customHeight="1">
      <c r="A103" s="167" t="s">
        <v>486</v>
      </c>
      <c r="B103" s="268"/>
      <c r="C103" s="77" t="s">
        <v>275</v>
      </c>
      <c r="D103" s="201" t="s">
        <v>234</v>
      </c>
      <c r="E103" s="26">
        <v>33</v>
      </c>
      <c r="F103" s="26">
        <v>33</v>
      </c>
      <c r="G103" s="11"/>
      <c r="H103" s="155"/>
      <c r="I103" s="8">
        <v>11004.910620000001</v>
      </c>
      <c r="J103" s="80">
        <v>10889.967000000001</v>
      </c>
      <c r="K103" s="8">
        <f t="shared" si="9"/>
        <v>-114.94362000000001</v>
      </c>
      <c r="L103" s="82" t="s">
        <v>562</v>
      </c>
      <c r="M103" s="11"/>
      <c r="N103" s="11"/>
      <c r="O103" s="11"/>
      <c r="P103" s="11"/>
      <c r="Q103" s="11"/>
      <c r="R103" s="254"/>
      <c r="S103" s="233"/>
      <c r="T103" s="254"/>
      <c r="U103" s="254"/>
      <c r="V103" s="255"/>
      <c r="W103" s="255"/>
      <c r="X103" s="236"/>
      <c r="Y103" s="236"/>
      <c r="Z103" s="236"/>
      <c r="AA103" s="242"/>
    </row>
    <row r="104" spans="1:27" s="81" customFormat="1" ht="106.5" customHeight="1">
      <c r="A104" s="167" t="s">
        <v>487</v>
      </c>
      <c r="B104" s="268"/>
      <c r="C104" s="77" t="s">
        <v>276</v>
      </c>
      <c r="D104" s="201" t="s">
        <v>234</v>
      </c>
      <c r="E104" s="26">
        <v>3</v>
      </c>
      <c r="F104" s="26">
        <v>3</v>
      </c>
      <c r="G104" s="11"/>
      <c r="H104" s="155"/>
      <c r="I104" s="8">
        <v>3180.8035800000002</v>
      </c>
      <c r="J104" s="80">
        <v>3180.8035800000002</v>
      </c>
      <c r="K104" s="8">
        <f t="shared" si="9"/>
        <v>0</v>
      </c>
      <c r="L104" s="64"/>
      <c r="M104" s="11"/>
      <c r="N104" s="11"/>
      <c r="O104" s="11"/>
      <c r="P104" s="11"/>
      <c r="Q104" s="11"/>
      <c r="R104" s="254"/>
      <c r="S104" s="233"/>
      <c r="T104" s="254"/>
      <c r="U104" s="254"/>
      <c r="V104" s="255"/>
      <c r="W104" s="255"/>
      <c r="X104" s="236"/>
      <c r="Y104" s="236"/>
      <c r="Z104" s="236"/>
      <c r="AA104" s="242"/>
    </row>
    <row r="105" spans="1:27" s="81" customFormat="1" ht="82.5" customHeight="1">
      <c r="A105" s="167" t="s">
        <v>488</v>
      </c>
      <c r="B105" s="268"/>
      <c r="C105" s="77" t="s">
        <v>277</v>
      </c>
      <c r="D105" s="201" t="s">
        <v>234</v>
      </c>
      <c r="E105" s="26">
        <v>9</v>
      </c>
      <c r="F105" s="26">
        <v>9</v>
      </c>
      <c r="G105" s="11"/>
      <c r="H105" s="155"/>
      <c r="I105" s="8">
        <v>2437.1999999999998</v>
      </c>
      <c r="J105" s="80">
        <v>2437.1999999999998</v>
      </c>
      <c r="K105" s="8">
        <f t="shared" si="9"/>
        <v>0</v>
      </c>
      <c r="L105" s="64"/>
      <c r="M105" s="11"/>
      <c r="N105" s="11"/>
      <c r="O105" s="11"/>
      <c r="P105" s="11"/>
      <c r="Q105" s="11"/>
      <c r="R105" s="254"/>
      <c r="S105" s="233"/>
      <c r="T105" s="254"/>
      <c r="U105" s="254"/>
      <c r="V105" s="255"/>
      <c r="W105" s="255"/>
      <c r="X105" s="236"/>
      <c r="Y105" s="236"/>
      <c r="Z105" s="236"/>
      <c r="AA105" s="242"/>
    </row>
    <row r="106" spans="1:27" s="81" customFormat="1" ht="76.5" customHeight="1">
      <c r="A106" s="167" t="s">
        <v>489</v>
      </c>
      <c r="B106" s="268"/>
      <c r="C106" s="77" t="s">
        <v>278</v>
      </c>
      <c r="D106" s="201" t="s">
        <v>239</v>
      </c>
      <c r="E106" s="26">
        <v>30</v>
      </c>
      <c r="F106" s="26">
        <v>30</v>
      </c>
      <c r="G106" s="11"/>
      <c r="H106" s="155"/>
      <c r="I106" s="8">
        <v>4990.5063030000001</v>
      </c>
      <c r="J106" s="80">
        <v>4990.5063</v>
      </c>
      <c r="K106" s="8">
        <f t="shared" si="9"/>
        <v>-3.0000001061125658E-6</v>
      </c>
      <c r="L106" s="64"/>
      <c r="M106" s="11"/>
      <c r="N106" s="11"/>
      <c r="O106" s="11"/>
      <c r="P106" s="11"/>
      <c r="Q106" s="11"/>
      <c r="R106" s="254"/>
      <c r="S106" s="233"/>
      <c r="T106" s="254"/>
      <c r="U106" s="254"/>
      <c r="V106" s="255"/>
      <c r="W106" s="255"/>
      <c r="X106" s="236"/>
      <c r="Y106" s="236"/>
      <c r="Z106" s="236"/>
      <c r="AA106" s="242"/>
    </row>
    <row r="107" spans="1:27" s="81" customFormat="1" ht="76.5" customHeight="1">
      <c r="A107" s="167" t="s">
        <v>490</v>
      </c>
      <c r="B107" s="268"/>
      <c r="C107" s="77" t="s">
        <v>279</v>
      </c>
      <c r="D107" s="201" t="s">
        <v>239</v>
      </c>
      <c r="E107" s="26">
        <v>17</v>
      </c>
      <c r="F107" s="26">
        <v>17</v>
      </c>
      <c r="G107" s="11"/>
      <c r="H107" s="155"/>
      <c r="I107" s="8">
        <v>2827.9535716999999</v>
      </c>
      <c r="J107" s="80">
        <v>2827.9535699999997</v>
      </c>
      <c r="K107" s="8">
        <f t="shared" si="9"/>
        <v>-1.7000002117129043E-6</v>
      </c>
      <c r="L107" s="64"/>
      <c r="M107" s="11"/>
      <c r="N107" s="11"/>
      <c r="O107" s="11"/>
      <c r="P107" s="11"/>
      <c r="Q107" s="11"/>
      <c r="R107" s="254"/>
      <c r="S107" s="233"/>
      <c r="T107" s="254"/>
      <c r="U107" s="254"/>
      <c r="V107" s="255"/>
      <c r="W107" s="255"/>
      <c r="X107" s="236"/>
      <c r="Y107" s="236"/>
      <c r="Z107" s="236"/>
      <c r="AA107" s="242"/>
    </row>
    <row r="108" spans="1:27" s="81" customFormat="1" ht="121.5" customHeight="1">
      <c r="A108" s="167" t="s">
        <v>491</v>
      </c>
      <c r="B108" s="268"/>
      <c r="C108" s="77" t="s">
        <v>280</v>
      </c>
      <c r="D108" s="201" t="s">
        <v>234</v>
      </c>
      <c r="E108" s="26">
        <v>1</v>
      </c>
      <c r="F108" s="26">
        <v>1</v>
      </c>
      <c r="G108" s="11"/>
      <c r="H108" s="155"/>
      <c r="I108" s="8">
        <v>1500</v>
      </c>
      <c r="J108" s="80">
        <v>1500</v>
      </c>
      <c r="K108" s="8">
        <f t="shared" si="9"/>
        <v>0</v>
      </c>
      <c r="L108" s="64"/>
      <c r="M108" s="11"/>
      <c r="N108" s="11"/>
      <c r="O108" s="11"/>
      <c r="P108" s="11"/>
      <c r="Q108" s="11"/>
      <c r="R108" s="254"/>
      <c r="S108" s="233"/>
      <c r="T108" s="254"/>
      <c r="U108" s="254"/>
      <c r="V108" s="255"/>
      <c r="W108" s="255"/>
      <c r="X108" s="236"/>
      <c r="Y108" s="236"/>
      <c r="Z108" s="236"/>
      <c r="AA108" s="242"/>
    </row>
    <row r="109" spans="1:27" s="81" customFormat="1" ht="76.5" customHeight="1">
      <c r="A109" s="167" t="s">
        <v>492</v>
      </c>
      <c r="B109" s="268"/>
      <c r="C109" s="77" t="s">
        <v>236</v>
      </c>
      <c r="D109" s="201" t="s">
        <v>234</v>
      </c>
      <c r="E109" s="26">
        <v>135</v>
      </c>
      <c r="F109" s="26">
        <v>135</v>
      </c>
      <c r="G109" s="11"/>
      <c r="H109" s="155"/>
      <c r="I109" s="8">
        <v>1911.7579499999999</v>
      </c>
      <c r="J109" s="80">
        <v>1777.5976499999999</v>
      </c>
      <c r="K109" s="8">
        <f t="shared" si="9"/>
        <v>-134.16030000000001</v>
      </c>
      <c r="L109" s="82" t="s">
        <v>562</v>
      </c>
      <c r="M109" s="11"/>
      <c r="N109" s="11"/>
      <c r="O109" s="11"/>
      <c r="P109" s="11"/>
      <c r="Q109" s="11"/>
      <c r="R109" s="254"/>
      <c r="S109" s="233"/>
      <c r="T109" s="254"/>
      <c r="U109" s="254"/>
      <c r="V109" s="255"/>
      <c r="W109" s="255"/>
      <c r="X109" s="236"/>
      <c r="Y109" s="236"/>
      <c r="Z109" s="236"/>
      <c r="AA109" s="242"/>
    </row>
    <row r="110" spans="1:27" s="81" customFormat="1" ht="76.5" customHeight="1">
      <c r="A110" s="167" t="s">
        <v>493</v>
      </c>
      <c r="B110" s="268"/>
      <c r="C110" s="77" t="s">
        <v>281</v>
      </c>
      <c r="D110" s="201" t="s">
        <v>282</v>
      </c>
      <c r="E110" s="26">
        <v>1</v>
      </c>
      <c r="F110" s="26">
        <v>1</v>
      </c>
      <c r="G110" s="11"/>
      <c r="H110" s="155"/>
      <c r="I110" s="8">
        <v>34881.5</v>
      </c>
      <c r="J110" s="80">
        <v>34881.5</v>
      </c>
      <c r="K110" s="8">
        <f t="shared" si="9"/>
        <v>0</v>
      </c>
      <c r="L110" s="64"/>
      <c r="M110" s="11"/>
      <c r="N110" s="11"/>
      <c r="O110" s="11"/>
      <c r="P110" s="11"/>
      <c r="Q110" s="11"/>
      <c r="R110" s="254"/>
      <c r="S110" s="233"/>
      <c r="T110" s="254"/>
      <c r="U110" s="254"/>
      <c r="V110" s="255"/>
      <c r="W110" s="255"/>
      <c r="X110" s="236"/>
      <c r="Y110" s="236"/>
      <c r="Z110" s="236"/>
      <c r="AA110" s="242"/>
    </row>
    <row r="111" spans="1:27" s="81" customFormat="1" ht="76.5" customHeight="1">
      <c r="A111" s="167" t="s">
        <v>494</v>
      </c>
      <c r="B111" s="268"/>
      <c r="C111" s="77" t="s">
        <v>283</v>
      </c>
      <c r="D111" s="201" t="s">
        <v>282</v>
      </c>
      <c r="E111" s="26">
        <v>1</v>
      </c>
      <c r="F111" s="26">
        <v>1</v>
      </c>
      <c r="G111" s="11"/>
      <c r="H111" s="155"/>
      <c r="I111" s="8">
        <v>8727.4</v>
      </c>
      <c r="J111" s="80">
        <v>8727.4</v>
      </c>
      <c r="K111" s="8">
        <f t="shared" si="9"/>
        <v>0</v>
      </c>
      <c r="L111" s="64"/>
      <c r="M111" s="11"/>
      <c r="N111" s="11"/>
      <c r="O111" s="11"/>
      <c r="P111" s="11"/>
      <c r="Q111" s="11"/>
      <c r="R111" s="254"/>
      <c r="S111" s="233"/>
      <c r="T111" s="254"/>
      <c r="U111" s="254"/>
      <c r="V111" s="255"/>
      <c r="W111" s="255"/>
      <c r="X111" s="236"/>
      <c r="Y111" s="236"/>
      <c r="Z111" s="236"/>
      <c r="AA111" s="242"/>
    </row>
    <row r="112" spans="1:27" s="81" customFormat="1" ht="76.5" customHeight="1">
      <c r="A112" s="167" t="s">
        <v>495</v>
      </c>
      <c r="B112" s="268"/>
      <c r="C112" s="77" t="s">
        <v>284</v>
      </c>
      <c r="D112" s="201" t="s">
        <v>282</v>
      </c>
      <c r="E112" s="26">
        <v>1</v>
      </c>
      <c r="F112" s="26">
        <v>1</v>
      </c>
      <c r="G112" s="11"/>
      <c r="H112" s="155"/>
      <c r="I112" s="8">
        <v>10779.6</v>
      </c>
      <c r="J112" s="80">
        <v>10779.6</v>
      </c>
      <c r="K112" s="8">
        <f t="shared" si="9"/>
        <v>0</v>
      </c>
      <c r="L112" s="64"/>
      <c r="M112" s="11"/>
      <c r="N112" s="11"/>
      <c r="O112" s="11"/>
      <c r="P112" s="11"/>
      <c r="Q112" s="11"/>
      <c r="R112" s="254"/>
      <c r="S112" s="233"/>
      <c r="T112" s="254"/>
      <c r="U112" s="254"/>
      <c r="V112" s="255"/>
      <c r="W112" s="255"/>
      <c r="X112" s="236"/>
      <c r="Y112" s="236"/>
      <c r="Z112" s="236"/>
      <c r="AA112" s="242"/>
    </row>
    <row r="113" spans="1:27" s="81" customFormat="1" ht="76.5" customHeight="1">
      <c r="A113" s="167" t="s">
        <v>496</v>
      </c>
      <c r="B113" s="268"/>
      <c r="C113" s="77" t="s">
        <v>285</v>
      </c>
      <c r="D113" s="201" t="s">
        <v>282</v>
      </c>
      <c r="E113" s="26">
        <v>1</v>
      </c>
      <c r="F113" s="26">
        <v>1</v>
      </c>
      <c r="G113" s="11"/>
      <c r="H113" s="155"/>
      <c r="I113" s="8">
        <v>10463.6</v>
      </c>
      <c r="J113" s="80">
        <v>10463.6</v>
      </c>
      <c r="K113" s="8">
        <f t="shared" si="9"/>
        <v>0</v>
      </c>
      <c r="L113" s="64"/>
      <c r="M113" s="11"/>
      <c r="N113" s="11"/>
      <c r="O113" s="11"/>
      <c r="P113" s="11"/>
      <c r="Q113" s="11"/>
      <c r="R113" s="254"/>
      <c r="S113" s="233"/>
      <c r="T113" s="254"/>
      <c r="U113" s="254"/>
      <c r="V113" s="255"/>
      <c r="W113" s="255"/>
      <c r="X113" s="236"/>
      <c r="Y113" s="236"/>
      <c r="Z113" s="236"/>
      <c r="AA113" s="242"/>
    </row>
    <row r="114" spans="1:27" s="81" customFormat="1" ht="76.5" customHeight="1">
      <c r="A114" s="167" t="s">
        <v>497</v>
      </c>
      <c r="B114" s="268"/>
      <c r="C114" s="77" t="s">
        <v>286</v>
      </c>
      <c r="D114" s="201" t="s">
        <v>282</v>
      </c>
      <c r="E114" s="26">
        <v>1</v>
      </c>
      <c r="F114" s="26">
        <v>1</v>
      </c>
      <c r="G114" s="11"/>
      <c r="H114" s="155"/>
      <c r="I114" s="8">
        <v>15675.17</v>
      </c>
      <c r="J114" s="80">
        <v>15675.17</v>
      </c>
      <c r="K114" s="8">
        <f t="shared" si="9"/>
        <v>0</v>
      </c>
      <c r="L114" s="64"/>
      <c r="M114" s="11"/>
      <c r="N114" s="11"/>
      <c r="O114" s="11"/>
      <c r="P114" s="11"/>
      <c r="Q114" s="11"/>
      <c r="R114" s="254"/>
      <c r="S114" s="233"/>
      <c r="T114" s="254"/>
      <c r="U114" s="254"/>
      <c r="V114" s="255"/>
      <c r="W114" s="255"/>
      <c r="X114" s="236"/>
      <c r="Y114" s="236"/>
      <c r="Z114" s="236"/>
      <c r="AA114" s="242"/>
    </row>
    <row r="115" spans="1:27" s="81" customFormat="1" ht="76.5" customHeight="1">
      <c r="A115" s="167" t="s">
        <v>498</v>
      </c>
      <c r="B115" s="268"/>
      <c r="C115" s="77" t="s">
        <v>287</v>
      </c>
      <c r="D115" s="201" t="s">
        <v>282</v>
      </c>
      <c r="E115" s="26">
        <v>1</v>
      </c>
      <c r="F115" s="26">
        <v>1</v>
      </c>
      <c r="G115" s="11"/>
      <c r="H115" s="155"/>
      <c r="I115" s="8">
        <v>8059.74</v>
      </c>
      <c r="J115" s="80">
        <v>8059.74</v>
      </c>
      <c r="K115" s="8">
        <f t="shared" si="9"/>
        <v>0</v>
      </c>
      <c r="L115" s="64"/>
      <c r="M115" s="11"/>
      <c r="N115" s="11"/>
      <c r="O115" s="11"/>
      <c r="P115" s="11"/>
      <c r="Q115" s="11"/>
      <c r="R115" s="254"/>
      <c r="S115" s="233"/>
      <c r="T115" s="254"/>
      <c r="U115" s="254"/>
      <c r="V115" s="255"/>
      <c r="W115" s="255"/>
      <c r="X115" s="236"/>
      <c r="Y115" s="236"/>
      <c r="Z115" s="236"/>
      <c r="AA115" s="242"/>
    </row>
    <row r="116" spans="1:27" s="81" customFormat="1" ht="76.5" customHeight="1">
      <c r="A116" s="167" t="s">
        <v>499</v>
      </c>
      <c r="B116" s="268"/>
      <c r="C116" s="77" t="s">
        <v>288</v>
      </c>
      <c r="D116" s="201" t="s">
        <v>282</v>
      </c>
      <c r="E116" s="26">
        <v>1</v>
      </c>
      <c r="F116" s="26">
        <v>1</v>
      </c>
      <c r="G116" s="11"/>
      <c r="H116" s="155"/>
      <c r="I116" s="8">
        <v>6027.6440070000008</v>
      </c>
      <c r="J116" s="80">
        <v>6027.64401</v>
      </c>
      <c r="K116" s="8">
        <f t="shared" si="9"/>
        <v>2.9999991966178641E-6</v>
      </c>
      <c r="L116" s="64"/>
      <c r="M116" s="11"/>
      <c r="N116" s="11"/>
      <c r="O116" s="11"/>
      <c r="P116" s="11"/>
      <c r="Q116" s="11"/>
      <c r="R116" s="254"/>
      <c r="S116" s="233"/>
      <c r="T116" s="254"/>
      <c r="U116" s="254"/>
      <c r="V116" s="255"/>
      <c r="W116" s="255"/>
      <c r="X116" s="236"/>
      <c r="Y116" s="236"/>
      <c r="Z116" s="236"/>
      <c r="AA116" s="242"/>
    </row>
    <row r="117" spans="1:27" s="81" customFormat="1" ht="76.5" customHeight="1">
      <c r="A117" s="167" t="s">
        <v>500</v>
      </c>
      <c r="B117" s="268"/>
      <c r="C117" s="77" t="s">
        <v>289</v>
      </c>
      <c r="D117" s="201" t="s">
        <v>282</v>
      </c>
      <c r="E117" s="26">
        <v>1</v>
      </c>
      <c r="F117" s="26">
        <v>1</v>
      </c>
      <c r="G117" s="11"/>
      <c r="H117" s="155"/>
      <c r="I117" s="8">
        <v>4249.37</v>
      </c>
      <c r="J117" s="80">
        <v>4249.37</v>
      </c>
      <c r="K117" s="8">
        <f t="shared" si="9"/>
        <v>0</v>
      </c>
      <c r="L117" s="64"/>
      <c r="M117" s="11"/>
      <c r="N117" s="11"/>
      <c r="O117" s="11"/>
      <c r="P117" s="11"/>
      <c r="Q117" s="11"/>
      <c r="R117" s="254"/>
      <c r="S117" s="233"/>
      <c r="T117" s="254"/>
      <c r="U117" s="254"/>
      <c r="V117" s="255"/>
      <c r="W117" s="255"/>
      <c r="X117" s="236"/>
      <c r="Y117" s="236"/>
      <c r="Z117" s="236"/>
      <c r="AA117" s="242"/>
    </row>
    <row r="118" spans="1:27" s="81" customFormat="1" ht="76.5" customHeight="1">
      <c r="A118" s="167" t="s">
        <v>501</v>
      </c>
      <c r="B118" s="268"/>
      <c r="C118" s="77" t="s">
        <v>290</v>
      </c>
      <c r="D118" s="201" t="s">
        <v>282</v>
      </c>
      <c r="E118" s="26">
        <v>1</v>
      </c>
      <c r="F118" s="26">
        <v>1</v>
      </c>
      <c r="G118" s="11"/>
      <c r="H118" s="155"/>
      <c r="I118" s="8">
        <v>9842.1299999999992</v>
      </c>
      <c r="J118" s="80">
        <v>9842.1299999999992</v>
      </c>
      <c r="K118" s="8">
        <f t="shared" si="9"/>
        <v>0</v>
      </c>
      <c r="L118" s="64"/>
      <c r="M118" s="11"/>
      <c r="N118" s="11"/>
      <c r="O118" s="11"/>
      <c r="P118" s="11"/>
      <c r="Q118" s="11"/>
      <c r="R118" s="254"/>
      <c r="S118" s="233"/>
      <c r="T118" s="254"/>
      <c r="U118" s="254"/>
      <c r="V118" s="255"/>
      <c r="W118" s="255"/>
      <c r="X118" s="236"/>
      <c r="Y118" s="236"/>
      <c r="Z118" s="236"/>
      <c r="AA118" s="242"/>
    </row>
    <row r="119" spans="1:27" s="81" customFormat="1" ht="76.5" customHeight="1">
      <c r="A119" s="167" t="s">
        <v>502</v>
      </c>
      <c r="B119" s="268"/>
      <c r="C119" s="77" t="s">
        <v>291</v>
      </c>
      <c r="D119" s="201" t="s">
        <v>282</v>
      </c>
      <c r="E119" s="26">
        <v>1</v>
      </c>
      <c r="F119" s="26">
        <v>1</v>
      </c>
      <c r="G119" s="11"/>
      <c r="H119" s="155"/>
      <c r="I119" s="8">
        <v>27766.79</v>
      </c>
      <c r="J119" s="80">
        <v>27766.79</v>
      </c>
      <c r="K119" s="8">
        <f t="shared" si="9"/>
        <v>0</v>
      </c>
      <c r="L119" s="64"/>
      <c r="M119" s="11"/>
      <c r="N119" s="11"/>
      <c r="O119" s="11"/>
      <c r="P119" s="11"/>
      <c r="Q119" s="11"/>
      <c r="R119" s="254"/>
      <c r="S119" s="233"/>
      <c r="T119" s="254"/>
      <c r="U119" s="254"/>
      <c r="V119" s="255"/>
      <c r="W119" s="255"/>
      <c r="X119" s="236"/>
      <c r="Y119" s="236"/>
      <c r="Z119" s="236"/>
      <c r="AA119" s="242"/>
    </row>
    <row r="120" spans="1:27" s="81" customFormat="1" ht="76.5" customHeight="1">
      <c r="A120" s="167" t="s">
        <v>503</v>
      </c>
      <c r="B120" s="268"/>
      <c r="C120" s="77" t="s">
        <v>292</v>
      </c>
      <c r="D120" s="201" t="s">
        <v>282</v>
      </c>
      <c r="E120" s="26">
        <v>1</v>
      </c>
      <c r="F120" s="26">
        <v>1</v>
      </c>
      <c r="G120" s="11"/>
      <c r="H120" s="155"/>
      <c r="I120" s="8">
        <v>14221.14</v>
      </c>
      <c r="J120" s="80">
        <v>14221.14</v>
      </c>
      <c r="K120" s="8">
        <f t="shared" ref="K120:K147" si="10">J120-I120</f>
        <v>0</v>
      </c>
      <c r="L120" s="64"/>
      <c r="M120" s="11"/>
      <c r="N120" s="11"/>
      <c r="O120" s="11"/>
      <c r="P120" s="11"/>
      <c r="Q120" s="11"/>
      <c r="R120" s="254"/>
      <c r="S120" s="233"/>
      <c r="T120" s="254"/>
      <c r="U120" s="254"/>
      <c r="V120" s="255"/>
      <c r="W120" s="255"/>
      <c r="X120" s="236"/>
      <c r="Y120" s="236"/>
      <c r="Z120" s="236"/>
      <c r="AA120" s="242"/>
    </row>
    <row r="121" spans="1:27" s="81" customFormat="1" ht="76.5" customHeight="1">
      <c r="A121" s="167" t="s">
        <v>504</v>
      </c>
      <c r="B121" s="268"/>
      <c r="C121" s="77" t="s">
        <v>293</v>
      </c>
      <c r="D121" s="201" t="s">
        <v>282</v>
      </c>
      <c r="E121" s="26">
        <v>1</v>
      </c>
      <c r="F121" s="26">
        <v>1</v>
      </c>
      <c r="G121" s="11"/>
      <c r="H121" s="155"/>
      <c r="I121" s="8">
        <v>14859.974900000001</v>
      </c>
      <c r="J121" s="80">
        <v>14859.974900000001</v>
      </c>
      <c r="K121" s="8">
        <f t="shared" si="10"/>
        <v>0</v>
      </c>
      <c r="L121" s="64"/>
      <c r="M121" s="11"/>
      <c r="N121" s="11"/>
      <c r="O121" s="11"/>
      <c r="P121" s="11"/>
      <c r="Q121" s="11"/>
      <c r="R121" s="254"/>
      <c r="S121" s="233"/>
      <c r="T121" s="254"/>
      <c r="U121" s="254"/>
      <c r="V121" s="255"/>
      <c r="W121" s="255"/>
      <c r="X121" s="236"/>
      <c r="Y121" s="236"/>
      <c r="Z121" s="236"/>
      <c r="AA121" s="242"/>
    </row>
    <row r="122" spans="1:27" s="81" customFormat="1" ht="111.75" customHeight="1">
      <c r="A122" s="9">
        <v>26</v>
      </c>
      <c r="B122" s="267"/>
      <c r="C122" s="202" t="s">
        <v>294</v>
      </c>
      <c r="D122" s="172"/>
      <c r="E122" s="26"/>
      <c r="F122" s="26"/>
      <c r="G122" s="11"/>
      <c r="H122" s="155"/>
      <c r="I122" s="11">
        <f>SUM(I123:I129)</f>
        <v>120908.89373</v>
      </c>
      <c r="J122" s="154">
        <f>SUM(J123:J129)</f>
        <v>116373.459</v>
      </c>
      <c r="K122" s="11">
        <f>J122-I122</f>
        <v>-4535.4347299999936</v>
      </c>
      <c r="L122" s="64"/>
      <c r="M122" s="11"/>
      <c r="N122" s="11">
        <v>116373.459</v>
      </c>
      <c r="O122" s="11"/>
      <c r="P122" s="11"/>
      <c r="Q122" s="11"/>
      <c r="R122" s="254"/>
      <c r="S122" s="233"/>
      <c r="T122" s="254"/>
      <c r="U122" s="254"/>
      <c r="V122" s="255"/>
      <c r="W122" s="255"/>
      <c r="X122" s="236"/>
      <c r="Y122" s="236"/>
      <c r="Z122" s="236"/>
      <c r="AA122" s="242"/>
    </row>
    <row r="123" spans="1:27" s="81" customFormat="1" ht="331.5" customHeight="1">
      <c r="A123" s="167" t="s">
        <v>226</v>
      </c>
      <c r="B123" s="268"/>
      <c r="C123" s="77" t="s">
        <v>302</v>
      </c>
      <c r="D123" s="82" t="s">
        <v>234</v>
      </c>
      <c r="E123" s="26">
        <v>1</v>
      </c>
      <c r="F123" s="26" t="s">
        <v>413</v>
      </c>
      <c r="G123" s="11"/>
      <c r="H123" s="155"/>
      <c r="I123" s="8">
        <v>574</v>
      </c>
      <c r="J123" s="80">
        <v>0</v>
      </c>
      <c r="K123" s="8">
        <f t="shared" si="10"/>
        <v>-574</v>
      </c>
      <c r="L123" s="82" t="s">
        <v>559</v>
      </c>
      <c r="M123" s="11"/>
      <c r="N123" s="11"/>
      <c r="O123" s="11"/>
      <c r="P123" s="11"/>
      <c r="Q123" s="11"/>
      <c r="R123" s="254"/>
      <c r="S123" s="233"/>
      <c r="T123" s="254"/>
      <c r="U123" s="254"/>
      <c r="V123" s="255"/>
      <c r="W123" s="255"/>
      <c r="X123" s="236"/>
      <c r="Y123" s="236"/>
      <c r="Z123" s="236"/>
      <c r="AA123" s="242"/>
    </row>
    <row r="124" spans="1:27" s="81" customFormat="1" ht="172.5" customHeight="1">
      <c r="A124" s="167" t="s">
        <v>227</v>
      </c>
      <c r="B124" s="268"/>
      <c r="C124" s="203" t="s">
        <v>303</v>
      </c>
      <c r="D124" s="82" t="s">
        <v>234</v>
      </c>
      <c r="E124" s="26">
        <v>6</v>
      </c>
      <c r="F124" s="26">
        <v>6</v>
      </c>
      <c r="G124" s="11"/>
      <c r="H124" s="155"/>
      <c r="I124" s="8">
        <v>12474</v>
      </c>
      <c r="J124" s="80">
        <v>12474</v>
      </c>
      <c r="K124" s="11">
        <f t="shared" si="10"/>
        <v>0</v>
      </c>
      <c r="L124" s="64"/>
      <c r="M124" s="11"/>
      <c r="N124" s="11"/>
      <c r="O124" s="11"/>
      <c r="P124" s="11"/>
      <c r="Q124" s="11"/>
      <c r="R124" s="254"/>
      <c r="S124" s="233"/>
      <c r="T124" s="254"/>
      <c r="U124" s="254"/>
      <c r="V124" s="255"/>
      <c r="W124" s="255"/>
      <c r="X124" s="236"/>
      <c r="Y124" s="236"/>
      <c r="Z124" s="236"/>
      <c r="AA124" s="242"/>
    </row>
    <row r="125" spans="1:27" s="81" customFormat="1" ht="133.5" customHeight="1">
      <c r="A125" s="167" t="s">
        <v>228</v>
      </c>
      <c r="B125" s="268"/>
      <c r="C125" s="203" t="s">
        <v>304</v>
      </c>
      <c r="D125" s="82" t="s">
        <v>234</v>
      </c>
      <c r="E125" s="26">
        <v>3</v>
      </c>
      <c r="F125" s="26">
        <v>3</v>
      </c>
      <c r="G125" s="11"/>
      <c r="H125" s="155"/>
      <c r="I125" s="8">
        <v>1863</v>
      </c>
      <c r="J125" s="80">
        <v>1863</v>
      </c>
      <c r="K125" s="11">
        <f t="shared" si="10"/>
        <v>0</v>
      </c>
      <c r="L125" s="64"/>
      <c r="M125" s="11"/>
      <c r="N125" s="11"/>
      <c r="O125" s="11"/>
      <c r="P125" s="11"/>
      <c r="Q125" s="11"/>
      <c r="R125" s="254"/>
      <c r="S125" s="233"/>
      <c r="T125" s="254"/>
      <c r="U125" s="254"/>
      <c r="V125" s="255"/>
      <c r="W125" s="255"/>
      <c r="X125" s="236"/>
      <c r="Y125" s="236"/>
      <c r="Z125" s="236"/>
      <c r="AA125" s="242"/>
    </row>
    <row r="126" spans="1:27" s="81" customFormat="1" ht="328.5" customHeight="1">
      <c r="A126" s="167" t="s">
        <v>229</v>
      </c>
      <c r="B126" s="268"/>
      <c r="C126" s="203" t="s">
        <v>305</v>
      </c>
      <c r="D126" s="82" t="s">
        <v>234</v>
      </c>
      <c r="E126" s="26">
        <v>1</v>
      </c>
      <c r="F126" s="26" t="s">
        <v>413</v>
      </c>
      <c r="G126" s="11"/>
      <c r="H126" s="155"/>
      <c r="I126" s="8">
        <v>1240</v>
      </c>
      <c r="J126" s="80">
        <v>0</v>
      </c>
      <c r="K126" s="8">
        <f t="shared" si="10"/>
        <v>-1240</v>
      </c>
      <c r="L126" s="82" t="s">
        <v>560</v>
      </c>
      <c r="M126" s="11"/>
      <c r="N126" s="11"/>
      <c r="O126" s="11"/>
      <c r="P126" s="11"/>
      <c r="Q126" s="11"/>
      <c r="R126" s="254"/>
      <c r="S126" s="233"/>
      <c r="T126" s="254"/>
      <c r="U126" s="254"/>
      <c r="V126" s="255"/>
      <c r="W126" s="255"/>
      <c r="X126" s="236"/>
      <c r="Y126" s="236"/>
      <c r="Z126" s="236"/>
      <c r="AA126" s="242"/>
    </row>
    <row r="127" spans="1:27" s="81" customFormat="1" ht="136.5" customHeight="1">
      <c r="A127" s="167" t="s">
        <v>230</v>
      </c>
      <c r="B127" s="268"/>
      <c r="C127" s="203" t="s">
        <v>306</v>
      </c>
      <c r="D127" s="82" t="s">
        <v>234</v>
      </c>
      <c r="E127" s="26">
        <v>1</v>
      </c>
      <c r="F127" s="26">
        <v>1</v>
      </c>
      <c r="G127" s="11"/>
      <c r="H127" s="155"/>
      <c r="I127" s="8">
        <v>585</v>
      </c>
      <c r="J127" s="80">
        <v>585</v>
      </c>
      <c r="K127" s="8">
        <f t="shared" si="10"/>
        <v>0</v>
      </c>
      <c r="L127" s="64"/>
      <c r="M127" s="11"/>
      <c r="N127" s="11"/>
      <c r="O127" s="11"/>
      <c r="P127" s="11"/>
      <c r="Q127" s="11"/>
      <c r="R127" s="254"/>
      <c r="S127" s="233"/>
      <c r="T127" s="254"/>
      <c r="U127" s="254"/>
      <c r="V127" s="255"/>
      <c r="W127" s="255"/>
      <c r="X127" s="236"/>
      <c r="Y127" s="236"/>
      <c r="Z127" s="236"/>
      <c r="AA127" s="242"/>
    </row>
    <row r="128" spans="1:27" s="81" customFormat="1" ht="139.5" customHeight="1">
      <c r="A128" s="167" t="s">
        <v>231</v>
      </c>
      <c r="B128" s="268"/>
      <c r="C128" s="203" t="s">
        <v>307</v>
      </c>
      <c r="D128" s="82" t="s">
        <v>234</v>
      </c>
      <c r="E128" s="26">
        <v>3</v>
      </c>
      <c r="F128" s="26">
        <v>3</v>
      </c>
      <c r="G128" s="11"/>
      <c r="H128" s="155"/>
      <c r="I128" s="8">
        <v>27321.428549999997</v>
      </c>
      <c r="J128" s="80">
        <v>24600</v>
      </c>
      <c r="K128" s="8">
        <f t="shared" si="10"/>
        <v>-2721.4285499999969</v>
      </c>
      <c r="L128" s="82" t="s">
        <v>562</v>
      </c>
      <c r="M128" s="11"/>
      <c r="N128" s="11"/>
      <c r="O128" s="11"/>
      <c r="P128" s="11"/>
      <c r="Q128" s="11"/>
      <c r="R128" s="254"/>
      <c r="S128" s="233"/>
      <c r="T128" s="254"/>
      <c r="U128" s="254"/>
      <c r="V128" s="255"/>
      <c r="W128" s="255"/>
      <c r="X128" s="236"/>
      <c r="Y128" s="236"/>
      <c r="Z128" s="236"/>
      <c r="AA128" s="242"/>
    </row>
    <row r="129" spans="1:27" s="81" customFormat="1" ht="76.5" customHeight="1">
      <c r="A129" s="167" t="s">
        <v>232</v>
      </c>
      <c r="B129" s="268"/>
      <c r="C129" s="204" t="s">
        <v>308</v>
      </c>
      <c r="D129" s="191" t="s">
        <v>282</v>
      </c>
      <c r="E129" s="26">
        <v>1</v>
      </c>
      <c r="F129" s="26">
        <v>1</v>
      </c>
      <c r="G129" s="11"/>
      <c r="H129" s="155"/>
      <c r="I129" s="8">
        <v>76851.465179999999</v>
      </c>
      <c r="J129" s="80">
        <v>76851.459000000003</v>
      </c>
      <c r="K129" s="11">
        <f t="shared" si="10"/>
        <v>-6.1799999966751784E-3</v>
      </c>
      <c r="L129" s="64"/>
      <c r="M129" s="11"/>
      <c r="N129" s="11"/>
      <c r="O129" s="11"/>
      <c r="P129" s="11"/>
      <c r="Q129" s="11"/>
      <c r="R129" s="254"/>
      <c r="S129" s="233"/>
      <c r="T129" s="254"/>
      <c r="U129" s="254"/>
      <c r="V129" s="255"/>
      <c r="W129" s="255"/>
      <c r="X129" s="236"/>
      <c r="Y129" s="236"/>
      <c r="Z129" s="236"/>
      <c r="AA129" s="242"/>
    </row>
    <row r="130" spans="1:27" s="81" customFormat="1" ht="76.5" customHeight="1">
      <c r="A130" s="167" t="s">
        <v>505</v>
      </c>
      <c r="B130" s="268"/>
      <c r="C130" s="84" t="s">
        <v>143</v>
      </c>
      <c r="D130" s="82"/>
      <c r="E130" s="82"/>
      <c r="F130" s="82"/>
      <c r="G130" s="11"/>
      <c r="H130" s="155"/>
      <c r="I130" s="154">
        <f>SUM(I131:I147)</f>
        <v>3100421.9468199997</v>
      </c>
      <c r="J130" s="154">
        <f>SUM(J131:J147)</f>
        <v>3097202.4496399993</v>
      </c>
      <c r="K130" s="11">
        <f t="shared" si="10"/>
        <v>-3219.4971800004132</v>
      </c>
      <c r="L130" s="64"/>
      <c r="M130" s="11"/>
      <c r="N130" s="11">
        <v>3097202.4496399993</v>
      </c>
      <c r="O130" s="11"/>
      <c r="P130" s="11"/>
      <c r="Q130" s="11"/>
      <c r="R130" s="254"/>
      <c r="S130" s="233"/>
      <c r="T130" s="254"/>
      <c r="U130" s="254"/>
      <c r="V130" s="255"/>
      <c r="W130" s="255"/>
      <c r="X130" s="236"/>
      <c r="Y130" s="236"/>
      <c r="Z130" s="236"/>
      <c r="AA130" s="242"/>
    </row>
    <row r="131" spans="1:27" s="81" customFormat="1" ht="76.5" customHeight="1">
      <c r="A131" s="167" t="s">
        <v>295</v>
      </c>
      <c r="B131" s="268"/>
      <c r="C131" s="77" t="s">
        <v>313</v>
      </c>
      <c r="D131" s="82" t="s">
        <v>234</v>
      </c>
      <c r="E131" s="251">
        <v>117</v>
      </c>
      <c r="F131" s="251">
        <v>117</v>
      </c>
      <c r="G131" s="11"/>
      <c r="H131" s="155"/>
      <c r="I131" s="8">
        <v>5973.8</v>
      </c>
      <c r="J131" s="80">
        <v>5973.8</v>
      </c>
      <c r="K131" s="11">
        <f t="shared" si="10"/>
        <v>0</v>
      </c>
      <c r="L131" s="64"/>
      <c r="M131" s="11"/>
      <c r="N131" s="11"/>
      <c r="O131" s="11"/>
      <c r="P131" s="11"/>
      <c r="Q131" s="11"/>
      <c r="R131" s="254"/>
      <c r="S131" s="233"/>
      <c r="T131" s="254"/>
      <c r="U131" s="254"/>
      <c r="V131" s="255"/>
      <c r="W131" s="255"/>
      <c r="X131" s="236"/>
      <c r="Y131" s="236"/>
      <c r="Z131" s="236"/>
      <c r="AA131" s="242"/>
    </row>
    <row r="132" spans="1:27" s="81" customFormat="1" ht="76.5" customHeight="1">
      <c r="A132" s="167" t="s">
        <v>296</v>
      </c>
      <c r="B132" s="268"/>
      <c r="C132" s="77" t="s">
        <v>313</v>
      </c>
      <c r="D132" s="82" t="s">
        <v>234</v>
      </c>
      <c r="E132" s="253"/>
      <c r="F132" s="253"/>
      <c r="G132" s="11"/>
      <c r="H132" s="155"/>
      <c r="I132" s="8">
        <v>35100</v>
      </c>
      <c r="J132" s="80">
        <v>35100</v>
      </c>
      <c r="K132" s="11">
        <f t="shared" si="10"/>
        <v>0</v>
      </c>
      <c r="L132" s="64"/>
      <c r="M132" s="11"/>
      <c r="N132" s="11"/>
      <c r="O132" s="11"/>
      <c r="P132" s="11"/>
      <c r="Q132" s="11"/>
      <c r="R132" s="254"/>
      <c r="S132" s="233"/>
      <c r="T132" s="254"/>
      <c r="U132" s="254"/>
      <c r="V132" s="255"/>
      <c r="W132" s="255"/>
      <c r="X132" s="236"/>
      <c r="Y132" s="236"/>
      <c r="Z132" s="236"/>
      <c r="AA132" s="242"/>
    </row>
    <row r="133" spans="1:27" s="81" customFormat="1" ht="103.5" customHeight="1">
      <c r="A133" s="167" t="s">
        <v>297</v>
      </c>
      <c r="B133" s="268"/>
      <c r="C133" s="77" t="s">
        <v>314</v>
      </c>
      <c r="D133" s="82" t="s">
        <v>234</v>
      </c>
      <c r="E133" s="8">
        <v>4</v>
      </c>
      <c r="F133" s="8">
        <v>4</v>
      </c>
      <c r="G133" s="11"/>
      <c r="H133" s="155"/>
      <c r="I133" s="8">
        <v>2801844</v>
      </c>
      <c r="J133" s="80">
        <v>2801844</v>
      </c>
      <c r="K133" s="11">
        <f t="shared" si="10"/>
        <v>0</v>
      </c>
      <c r="L133" s="64"/>
      <c r="M133" s="11"/>
      <c r="N133" s="11"/>
      <c r="O133" s="11"/>
      <c r="P133" s="11"/>
      <c r="Q133" s="11"/>
      <c r="R133" s="254"/>
      <c r="S133" s="233"/>
      <c r="T133" s="254"/>
      <c r="U133" s="254"/>
      <c r="V133" s="255"/>
      <c r="W133" s="255"/>
      <c r="X133" s="236"/>
      <c r="Y133" s="236"/>
      <c r="Z133" s="236"/>
      <c r="AA133" s="242"/>
    </row>
    <row r="134" spans="1:27" s="81" customFormat="1" ht="76.5" customHeight="1">
      <c r="A134" s="167" t="s">
        <v>298</v>
      </c>
      <c r="B134" s="268"/>
      <c r="C134" s="77" t="s">
        <v>315</v>
      </c>
      <c r="D134" s="82" t="s">
        <v>234</v>
      </c>
      <c r="E134" s="8">
        <v>4</v>
      </c>
      <c r="F134" s="8">
        <v>4</v>
      </c>
      <c r="G134" s="11"/>
      <c r="H134" s="155"/>
      <c r="I134" s="8">
        <v>35128.871439999995</v>
      </c>
      <c r="J134" s="80">
        <v>34777.582719999999</v>
      </c>
      <c r="K134" s="8">
        <f t="shared" si="10"/>
        <v>-351.28871999999683</v>
      </c>
      <c r="L134" s="82" t="s">
        <v>562</v>
      </c>
      <c r="M134" s="11"/>
      <c r="N134" s="11"/>
      <c r="O134" s="11"/>
      <c r="P134" s="11"/>
      <c r="Q134" s="11"/>
      <c r="R134" s="254"/>
      <c r="S134" s="233"/>
      <c r="T134" s="254"/>
      <c r="U134" s="254"/>
      <c r="V134" s="255"/>
      <c r="W134" s="255"/>
      <c r="X134" s="236"/>
      <c r="Y134" s="236"/>
      <c r="Z134" s="236"/>
      <c r="AA134" s="242"/>
    </row>
    <row r="135" spans="1:27" s="81" customFormat="1" ht="76.5" customHeight="1">
      <c r="A135" s="167" t="s">
        <v>299</v>
      </c>
      <c r="B135" s="268"/>
      <c r="C135" s="77" t="s">
        <v>316</v>
      </c>
      <c r="D135" s="82" t="s">
        <v>234</v>
      </c>
      <c r="E135" s="8">
        <v>38</v>
      </c>
      <c r="F135" s="8">
        <v>38</v>
      </c>
      <c r="G135" s="11"/>
      <c r="H135" s="155"/>
      <c r="I135" s="8">
        <v>3572</v>
      </c>
      <c r="J135" s="80">
        <v>2633.4</v>
      </c>
      <c r="K135" s="8">
        <f t="shared" si="10"/>
        <v>-938.59999999999991</v>
      </c>
      <c r="L135" s="82" t="s">
        <v>562</v>
      </c>
      <c r="M135" s="11"/>
      <c r="N135" s="11"/>
      <c r="O135" s="11"/>
      <c r="P135" s="11"/>
      <c r="Q135" s="11"/>
      <c r="R135" s="254"/>
      <c r="S135" s="233"/>
      <c r="T135" s="254"/>
      <c r="U135" s="254"/>
      <c r="V135" s="255"/>
      <c r="W135" s="255"/>
      <c r="X135" s="236"/>
      <c r="Y135" s="236"/>
      <c r="Z135" s="236"/>
      <c r="AA135" s="242"/>
    </row>
    <row r="136" spans="1:27" s="81" customFormat="1" ht="76.5" customHeight="1">
      <c r="A136" s="167" t="s">
        <v>300</v>
      </c>
      <c r="B136" s="268"/>
      <c r="C136" s="77" t="s">
        <v>317</v>
      </c>
      <c r="D136" s="82" t="s">
        <v>234</v>
      </c>
      <c r="E136" s="8">
        <v>1</v>
      </c>
      <c r="F136" s="8">
        <v>1</v>
      </c>
      <c r="G136" s="11"/>
      <c r="H136" s="155"/>
      <c r="I136" s="8">
        <v>428.27233000000001</v>
      </c>
      <c r="J136" s="80">
        <v>364.03</v>
      </c>
      <c r="K136" s="8">
        <f t="shared" si="10"/>
        <v>-64.242330000000038</v>
      </c>
      <c r="L136" s="82" t="s">
        <v>562</v>
      </c>
      <c r="M136" s="11"/>
      <c r="N136" s="11"/>
      <c r="O136" s="11"/>
      <c r="P136" s="11"/>
      <c r="Q136" s="11"/>
      <c r="R136" s="254"/>
      <c r="S136" s="233"/>
      <c r="T136" s="254"/>
      <c r="U136" s="254"/>
      <c r="V136" s="255"/>
      <c r="W136" s="255"/>
      <c r="X136" s="236"/>
      <c r="Y136" s="236"/>
      <c r="Z136" s="236"/>
      <c r="AA136" s="242"/>
    </row>
    <row r="137" spans="1:27" s="81" customFormat="1" ht="76.5" customHeight="1">
      <c r="A137" s="167" t="s">
        <v>301</v>
      </c>
      <c r="B137" s="268"/>
      <c r="C137" s="77" t="s">
        <v>318</v>
      </c>
      <c r="D137" s="82" t="s">
        <v>234</v>
      </c>
      <c r="E137" s="8">
        <v>1</v>
      </c>
      <c r="F137" s="8">
        <v>1</v>
      </c>
      <c r="G137" s="11"/>
      <c r="H137" s="155"/>
      <c r="I137" s="8">
        <v>109.37099000000001</v>
      </c>
      <c r="J137" s="80">
        <v>92.963999999999999</v>
      </c>
      <c r="K137" s="8">
        <f t="shared" si="10"/>
        <v>-16.406990000000008</v>
      </c>
      <c r="L137" s="82" t="s">
        <v>562</v>
      </c>
      <c r="M137" s="11"/>
      <c r="N137" s="11"/>
      <c r="O137" s="11"/>
      <c r="P137" s="11"/>
      <c r="Q137" s="11"/>
      <c r="R137" s="254"/>
      <c r="S137" s="233"/>
      <c r="T137" s="254"/>
      <c r="U137" s="254"/>
      <c r="V137" s="255"/>
      <c r="W137" s="255"/>
      <c r="X137" s="236"/>
      <c r="Y137" s="236"/>
      <c r="Z137" s="236"/>
      <c r="AA137" s="242"/>
    </row>
    <row r="138" spans="1:27" s="81" customFormat="1" ht="76.5" customHeight="1">
      <c r="A138" s="167" t="s">
        <v>506</v>
      </c>
      <c r="B138" s="268"/>
      <c r="C138" s="77" t="s">
        <v>319</v>
      </c>
      <c r="D138" s="82" t="s">
        <v>234</v>
      </c>
      <c r="E138" s="8">
        <v>1</v>
      </c>
      <c r="F138" s="8">
        <v>1</v>
      </c>
      <c r="G138" s="11"/>
      <c r="H138" s="155"/>
      <c r="I138" s="8">
        <v>1007.9464300000001</v>
      </c>
      <c r="J138" s="80">
        <v>856.75300000000004</v>
      </c>
      <c r="K138" s="8">
        <f t="shared" si="10"/>
        <v>-151.19343000000003</v>
      </c>
      <c r="L138" s="82" t="s">
        <v>562</v>
      </c>
      <c r="M138" s="11"/>
      <c r="N138" s="11"/>
      <c r="O138" s="11"/>
      <c r="P138" s="11"/>
      <c r="Q138" s="11"/>
      <c r="R138" s="254"/>
      <c r="S138" s="233"/>
      <c r="T138" s="254"/>
      <c r="U138" s="254"/>
      <c r="V138" s="255"/>
      <c r="W138" s="255"/>
      <c r="X138" s="236"/>
      <c r="Y138" s="236"/>
      <c r="Z138" s="236"/>
      <c r="AA138" s="242"/>
    </row>
    <row r="139" spans="1:27" s="81" customFormat="1" ht="76.5" customHeight="1">
      <c r="A139" s="167" t="s">
        <v>507</v>
      </c>
      <c r="B139" s="268"/>
      <c r="C139" s="77" t="s">
        <v>320</v>
      </c>
      <c r="D139" s="82" t="s">
        <v>234</v>
      </c>
      <c r="E139" s="8">
        <v>1</v>
      </c>
      <c r="F139" s="8">
        <v>1</v>
      </c>
      <c r="G139" s="11"/>
      <c r="H139" s="155"/>
      <c r="I139" s="8">
        <v>729.17633999999998</v>
      </c>
      <c r="J139" s="80">
        <v>619.798</v>
      </c>
      <c r="K139" s="8">
        <f t="shared" si="10"/>
        <v>-109.37833999999998</v>
      </c>
      <c r="L139" s="82" t="s">
        <v>562</v>
      </c>
      <c r="M139" s="11"/>
      <c r="N139" s="11"/>
      <c r="O139" s="11"/>
      <c r="P139" s="11"/>
      <c r="Q139" s="11"/>
      <c r="R139" s="254"/>
      <c r="S139" s="233"/>
      <c r="T139" s="254"/>
      <c r="U139" s="254"/>
      <c r="V139" s="255"/>
      <c r="W139" s="255"/>
      <c r="X139" s="236"/>
      <c r="Y139" s="236"/>
      <c r="Z139" s="236"/>
      <c r="AA139" s="242"/>
    </row>
    <row r="140" spans="1:27" s="81" customFormat="1" ht="76.5" customHeight="1">
      <c r="A140" s="167" t="s">
        <v>508</v>
      </c>
      <c r="B140" s="268"/>
      <c r="C140" s="77" t="s">
        <v>321</v>
      </c>
      <c r="D140" s="82" t="s">
        <v>234</v>
      </c>
      <c r="E140" s="8">
        <v>1</v>
      </c>
      <c r="F140" s="8">
        <v>1</v>
      </c>
      <c r="G140" s="11"/>
      <c r="H140" s="155"/>
      <c r="I140" s="8">
        <v>97.613839999999996</v>
      </c>
      <c r="J140" s="80">
        <v>82.971919999999997</v>
      </c>
      <c r="K140" s="8">
        <f t="shared" si="10"/>
        <v>-14.641919999999999</v>
      </c>
      <c r="L140" s="82" t="s">
        <v>562</v>
      </c>
      <c r="M140" s="11"/>
      <c r="N140" s="11"/>
      <c r="O140" s="11"/>
      <c r="P140" s="11"/>
      <c r="Q140" s="11"/>
      <c r="R140" s="254"/>
      <c r="S140" s="233"/>
      <c r="T140" s="254"/>
      <c r="U140" s="254"/>
      <c r="V140" s="255"/>
      <c r="W140" s="255"/>
      <c r="X140" s="236"/>
      <c r="Y140" s="236"/>
      <c r="Z140" s="236"/>
      <c r="AA140" s="242"/>
    </row>
    <row r="141" spans="1:27" s="81" customFormat="1" ht="76.5" customHeight="1">
      <c r="A141" s="167" t="s">
        <v>509</v>
      </c>
      <c r="B141" s="268"/>
      <c r="C141" s="77" t="s">
        <v>322</v>
      </c>
      <c r="D141" s="82" t="s">
        <v>234</v>
      </c>
      <c r="E141" s="8">
        <v>1</v>
      </c>
      <c r="F141" s="8">
        <v>1</v>
      </c>
      <c r="G141" s="11"/>
      <c r="H141" s="155"/>
      <c r="I141" s="8">
        <v>34.454459999999997</v>
      </c>
      <c r="J141" s="80">
        <v>29.28</v>
      </c>
      <c r="K141" s="8">
        <f t="shared" si="10"/>
        <v>-5.1744599999999963</v>
      </c>
      <c r="L141" s="82" t="s">
        <v>562</v>
      </c>
      <c r="M141" s="11"/>
      <c r="N141" s="11"/>
      <c r="O141" s="11"/>
      <c r="P141" s="11"/>
      <c r="Q141" s="11"/>
      <c r="R141" s="254"/>
      <c r="S141" s="233"/>
      <c r="T141" s="254"/>
      <c r="U141" s="254"/>
      <c r="V141" s="255"/>
      <c r="W141" s="255"/>
      <c r="X141" s="236"/>
      <c r="Y141" s="236"/>
      <c r="Z141" s="236"/>
      <c r="AA141" s="242"/>
    </row>
    <row r="142" spans="1:27" s="81" customFormat="1" ht="76.5" customHeight="1">
      <c r="A142" s="167" t="s">
        <v>510</v>
      </c>
      <c r="B142" s="268"/>
      <c r="C142" s="77" t="s">
        <v>323</v>
      </c>
      <c r="D142" s="82" t="s">
        <v>234</v>
      </c>
      <c r="E142" s="8">
        <v>1</v>
      </c>
      <c r="F142" s="8">
        <v>1</v>
      </c>
      <c r="G142" s="11"/>
      <c r="H142" s="155"/>
      <c r="I142" s="8">
        <v>272.20535999999998</v>
      </c>
      <c r="J142" s="80">
        <v>231.37</v>
      </c>
      <c r="K142" s="8">
        <f t="shared" si="10"/>
        <v>-40.83535999999998</v>
      </c>
      <c r="L142" s="82" t="s">
        <v>562</v>
      </c>
      <c r="M142" s="11"/>
      <c r="N142" s="11"/>
      <c r="O142" s="11"/>
      <c r="P142" s="11"/>
      <c r="Q142" s="11"/>
      <c r="R142" s="254"/>
      <c r="S142" s="233"/>
      <c r="T142" s="254"/>
      <c r="U142" s="254"/>
      <c r="V142" s="255"/>
      <c r="W142" s="255"/>
      <c r="X142" s="236"/>
      <c r="Y142" s="236"/>
      <c r="Z142" s="236"/>
      <c r="AA142" s="242"/>
    </row>
    <row r="143" spans="1:27" s="81" customFormat="1" ht="76.5" customHeight="1">
      <c r="A143" s="167" t="s">
        <v>511</v>
      </c>
      <c r="B143" s="268"/>
      <c r="C143" s="77" t="s">
        <v>188</v>
      </c>
      <c r="D143" s="82" t="s">
        <v>234</v>
      </c>
      <c r="E143" s="8">
        <v>1</v>
      </c>
      <c r="F143" s="8">
        <v>1</v>
      </c>
      <c r="G143" s="11"/>
      <c r="H143" s="155"/>
      <c r="I143" s="8">
        <v>51905.7</v>
      </c>
      <c r="J143" s="80">
        <v>51905.7</v>
      </c>
      <c r="K143" s="8">
        <f t="shared" si="10"/>
        <v>0</v>
      </c>
      <c r="L143" s="82"/>
      <c r="M143" s="11"/>
      <c r="N143" s="11"/>
      <c r="O143" s="11"/>
      <c r="P143" s="11"/>
      <c r="Q143" s="11"/>
      <c r="R143" s="254"/>
      <c r="S143" s="233"/>
      <c r="T143" s="254"/>
      <c r="U143" s="254"/>
      <c r="V143" s="255"/>
      <c r="W143" s="255"/>
      <c r="X143" s="236"/>
      <c r="Y143" s="236"/>
      <c r="Z143" s="236"/>
      <c r="AA143" s="242"/>
    </row>
    <row r="144" spans="1:27" s="81" customFormat="1" ht="76.5" customHeight="1">
      <c r="A144" s="167" t="s">
        <v>512</v>
      </c>
      <c r="B144" s="268"/>
      <c r="C144" s="77" t="s">
        <v>324</v>
      </c>
      <c r="D144" s="82" t="s">
        <v>234</v>
      </c>
      <c r="E144" s="8">
        <v>1</v>
      </c>
      <c r="F144" s="8">
        <v>1</v>
      </c>
      <c r="G144" s="11"/>
      <c r="H144" s="155"/>
      <c r="I144" s="8">
        <v>79000</v>
      </c>
      <c r="J144" s="80">
        <v>79000</v>
      </c>
      <c r="K144" s="8">
        <f t="shared" si="10"/>
        <v>0</v>
      </c>
      <c r="L144" s="82"/>
      <c r="M144" s="11"/>
      <c r="N144" s="11"/>
      <c r="O144" s="11"/>
      <c r="P144" s="11"/>
      <c r="Q144" s="11"/>
      <c r="R144" s="254"/>
      <c r="S144" s="233"/>
      <c r="T144" s="254"/>
      <c r="U144" s="254"/>
      <c r="V144" s="255"/>
      <c r="W144" s="255"/>
      <c r="X144" s="236"/>
      <c r="Y144" s="236"/>
      <c r="Z144" s="236"/>
      <c r="AA144" s="242"/>
    </row>
    <row r="145" spans="1:27" s="81" customFormat="1" ht="76.5" customHeight="1">
      <c r="A145" s="167" t="s">
        <v>513</v>
      </c>
      <c r="B145" s="268"/>
      <c r="C145" s="77" t="s">
        <v>325</v>
      </c>
      <c r="D145" s="82" t="s">
        <v>234</v>
      </c>
      <c r="E145" s="8">
        <v>7</v>
      </c>
      <c r="F145" s="8">
        <v>7</v>
      </c>
      <c r="G145" s="11"/>
      <c r="H145" s="155"/>
      <c r="I145" s="8">
        <v>3962.7249900000002</v>
      </c>
      <c r="J145" s="80">
        <v>3253.6</v>
      </c>
      <c r="K145" s="8">
        <f t="shared" si="10"/>
        <v>-709.12499000000025</v>
      </c>
      <c r="L145" s="82" t="s">
        <v>562</v>
      </c>
      <c r="M145" s="11"/>
      <c r="N145" s="11"/>
      <c r="O145" s="11"/>
      <c r="P145" s="11"/>
      <c r="Q145" s="11"/>
      <c r="R145" s="254"/>
      <c r="S145" s="233"/>
      <c r="T145" s="254"/>
      <c r="U145" s="254"/>
      <c r="V145" s="255"/>
      <c r="W145" s="255"/>
      <c r="X145" s="236"/>
      <c r="Y145" s="236"/>
      <c r="Z145" s="236"/>
      <c r="AA145" s="242"/>
    </row>
    <row r="146" spans="1:27" s="81" customFormat="1" ht="76.5" customHeight="1">
      <c r="A146" s="167" t="s">
        <v>514</v>
      </c>
      <c r="B146" s="268"/>
      <c r="C146" s="77" t="s">
        <v>326</v>
      </c>
      <c r="D146" s="82" t="s">
        <v>234</v>
      </c>
      <c r="E146" s="8">
        <v>400</v>
      </c>
      <c r="F146" s="8">
        <v>400</v>
      </c>
      <c r="G146" s="11"/>
      <c r="H146" s="155"/>
      <c r="I146" s="8">
        <v>42857.144</v>
      </c>
      <c r="J146" s="80">
        <v>42856.800000000003</v>
      </c>
      <c r="K146" s="8">
        <f t="shared" si="10"/>
        <v>-0.34399999999732245</v>
      </c>
      <c r="L146" s="82"/>
      <c r="M146" s="11"/>
      <c r="N146" s="11"/>
      <c r="O146" s="11"/>
      <c r="P146" s="11"/>
      <c r="Q146" s="11"/>
      <c r="R146" s="254"/>
      <c r="S146" s="233"/>
      <c r="T146" s="254"/>
      <c r="U146" s="254"/>
      <c r="V146" s="255"/>
      <c r="W146" s="255"/>
      <c r="X146" s="236"/>
      <c r="Y146" s="236"/>
      <c r="Z146" s="236"/>
      <c r="AA146" s="242"/>
    </row>
    <row r="147" spans="1:27" s="81" customFormat="1" ht="76.5" customHeight="1">
      <c r="A147" s="167" t="s">
        <v>515</v>
      </c>
      <c r="B147" s="268"/>
      <c r="C147" s="77" t="s">
        <v>327</v>
      </c>
      <c r="D147" s="82" t="s">
        <v>234</v>
      </c>
      <c r="E147" s="8">
        <v>4</v>
      </c>
      <c r="F147" s="8">
        <v>4</v>
      </c>
      <c r="G147" s="11"/>
      <c r="H147" s="155"/>
      <c r="I147" s="8">
        <v>38398.666640000003</v>
      </c>
      <c r="J147" s="80">
        <v>37580.400000000001</v>
      </c>
      <c r="K147" s="8">
        <f t="shared" si="10"/>
        <v>-818.26664000000164</v>
      </c>
      <c r="L147" s="82" t="s">
        <v>562</v>
      </c>
      <c r="M147" s="11"/>
      <c r="N147" s="11"/>
      <c r="O147" s="11"/>
      <c r="P147" s="11"/>
      <c r="Q147" s="11"/>
      <c r="R147" s="254"/>
      <c r="S147" s="233"/>
      <c r="T147" s="254"/>
      <c r="U147" s="254"/>
      <c r="V147" s="255"/>
      <c r="W147" s="255"/>
      <c r="X147" s="236"/>
      <c r="Y147" s="236"/>
      <c r="Z147" s="236"/>
      <c r="AA147" s="242"/>
    </row>
    <row r="148" spans="1:27" s="81" customFormat="1" ht="78" customHeight="1">
      <c r="A148" s="9"/>
      <c r="B148" s="267"/>
      <c r="C148" s="202" t="s">
        <v>328</v>
      </c>
      <c r="D148" s="7"/>
      <c r="E148" s="106"/>
      <c r="F148" s="24"/>
      <c r="G148" s="11"/>
      <c r="H148" s="121"/>
      <c r="I148" s="8"/>
      <c r="J148" s="80"/>
      <c r="K148" s="8"/>
      <c r="L148" s="64"/>
      <c r="M148" s="11"/>
      <c r="N148" s="11"/>
      <c r="O148" s="11"/>
      <c r="P148" s="11"/>
      <c r="Q148" s="11"/>
      <c r="R148" s="254"/>
      <c r="S148" s="233"/>
      <c r="T148" s="254"/>
      <c r="U148" s="254"/>
      <c r="V148" s="255"/>
      <c r="W148" s="255"/>
      <c r="X148" s="236"/>
      <c r="Y148" s="236"/>
      <c r="Z148" s="236"/>
      <c r="AA148" s="242"/>
    </row>
    <row r="149" spans="1:27" s="81" customFormat="1" ht="26.25">
      <c r="A149" s="9"/>
      <c r="B149" s="267"/>
      <c r="C149" s="7" t="s">
        <v>63</v>
      </c>
      <c r="D149" s="7"/>
      <c r="E149" s="106"/>
      <c r="F149" s="24"/>
      <c r="G149" s="11"/>
      <c r="H149" s="121"/>
      <c r="I149" s="8"/>
      <c r="J149" s="80"/>
      <c r="K149" s="8"/>
      <c r="L149" s="64"/>
      <c r="M149" s="11"/>
      <c r="N149" s="11"/>
      <c r="O149" s="11"/>
      <c r="P149" s="11"/>
      <c r="Q149" s="11"/>
      <c r="R149" s="254"/>
      <c r="S149" s="233"/>
      <c r="T149" s="254"/>
      <c r="U149" s="254"/>
      <c r="V149" s="255"/>
      <c r="W149" s="255"/>
      <c r="X149" s="236"/>
      <c r="Y149" s="236"/>
      <c r="Z149" s="236"/>
      <c r="AA149" s="242"/>
    </row>
    <row r="150" spans="1:27" s="81" customFormat="1" ht="41.25" customHeight="1">
      <c r="A150" s="9">
        <v>28</v>
      </c>
      <c r="B150" s="267"/>
      <c r="C150" s="269" t="s">
        <v>120</v>
      </c>
      <c r="D150" s="205" t="s">
        <v>36</v>
      </c>
      <c r="E150" s="206" t="s">
        <v>405</v>
      </c>
      <c r="F150" s="174" t="s">
        <v>408</v>
      </c>
      <c r="G150" s="229"/>
      <c r="H150" s="259"/>
      <c r="I150" s="251">
        <v>2034369.7118864299</v>
      </c>
      <c r="J150" s="244">
        <v>2034369.7118800001</v>
      </c>
      <c r="K150" s="251">
        <f t="shared" ref="K150:K175" si="11">J150-I150</f>
        <v>-6.4298510551452637E-6</v>
      </c>
      <c r="L150" s="257"/>
      <c r="M150" s="256">
        <v>2034369.7118800001</v>
      </c>
      <c r="O150" s="229"/>
      <c r="P150" s="229"/>
      <c r="Q150" s="229"/>
      <c r="R150" s="254"/>
      <c r="S150" s="233"/>
      <c r="T150" s="254"/>
      <c r="U150" s="254"/>
      <c r="V150" s="255"/>
      <c r="W150" s="255"/>
      <c r="X150" s="236"/>
      <c r="Y150" s="236"/>
      <c r="Z150" s="236"/>
      <c r="AA150" s="242"/>
    </row>
    <row r="151" spans="1:27" s="81" customFormat="1" ht="41.25" customHeight="1">
      <c r="A151" s="167" t="s">
        <v>309</v>
      </c>
      <c r="B151" s="267"/>
      <c r="C151" s="270"/>
      <c r="D151" s="205" t="s">
        <v>36</v>
      </c>
      <c r="E151" s="206" t="s">
        <v>404</v>
      </c>
      <c r="F151" s="174" t="s">
        <v>409</v>
      </c>
      <c r="G151" s="230"/>
      <c r="H151" s="260"/>
      <c r="I151" s="252"/>
      <c r="J151" s="245"/>
      <c r="K151" s="252">
        <f t="shared" si="11"/>
        <v>0</v>
      </c>
      <c r="L151" s="257"/>
      <c r="M151" s="256"/>
      <c r="O151" s="230"/>
      <c r="P151" s="230"/>
      <c r="Q151" s="230"/>
      <c r="R151" s="254"/>
      <c r="S151" s="233"/>
      <c r="T151" s="254"/>
      <c r="U151" s="254"/>
      <c r="V151" s="255"/>
      <c r="W151" s="255"/>
      <c r="X151" s="236"/>
      <c r="Y151" s="236"/>
      <c r="Z151" s="236"/>
      <c r="AA151" s="242"/>
    </row>
    <row r="152" spans="1:27" s="81" customFormat="1" ht="41.25" customHeight="1">
      <c r="A152" s="167" t="s">
        <v>310</v>
      </c>
      <c r="B152" s="267"/>
      <c r="C152" s="270"/>
      <c r="D152" s="205" t="s">
        <v>38</v>
      </c>
      <c r="E152" s="206" t="s">
        <v>414</v>
      </c>
      <c r="F152" s="206" t="s">
        <v>414</v>
      </c>
      <c r="G152" s="230"/>
      <c r="H152" s="260"/>
      <c r="I152" s="252"/>
      <c r="J152" s="245"/>
      <c r="K152" s="252">
        <f t="shared" si="11"/>
        <v>0</v>
      </c>
      <c r="L152" s="257"/>
      <c r="M152" s="256"/>
      <c r="O152" s="230"/>
      <c r="P152" s="230"/>
      <c r="Q152" s="230"/>
      <c r="R152" s="254"/>
      <c r="S152" s="233"/>
      <c r="T152" s="254"/>
      <c r="U152" s="254"/>
      <c r="V152" s="255"/>
      <c r="W152" s="255"/>
      <c r="X152" s="236"/>
      <c r="Y152" s="236"/>
      <c r="Z152" s="236"/>
      <c r="AA152" s="242"/>
    </row>
    <row r="153" spans="1:27" s="81" customFormat="1" ht="41.25" customHeight="1">
      <c r="A153" s="167" t="s">
        <v>311</v>
      </c>
      <c r="B153" s="267"/>
      <c r="C153" s="270"/>
      <c r="D153" s="205" t="s">
        <v>41</v>
      </c>
      <c r="E153" s="206" t="s">
        <v>406</v>
      </c>
      <c r="F153" s="174" t="s">
        <v>410</v>
      </c>
      <c r="G153" s="230"/>
      <c r="H153" s="260"/>
      <c r="I153" s="252"/>
      <c r="J153" s="245"/>
      <c r="K153" s="252">
        <f t="shared" si="11"/>
        <v>0</v>
      </c>
      <c r="L153" s="257"/>
      <c r="M153" s="256"/>
      <c r="O153" s="230"/>
      <c r="P153" s="230"/>
      <c r="Q153" s="230"/>
      <c r="R153" s="254"/>
      <c r="S153" s="233"/>
      <c r="T153" s="254"/>
      <c r="U153" s="254"/>
      <c r="V153" s="255"/>
      <c r="W153" s="255"/>
      <c r="X153" s="236"/>
      <c r="Y153" s="236"/>
      <c r="Z153" s="236"/>
      <c r="AA153" s="242"/>
    </row>
    <row r="154" spans="1:27" s="81" customFormat="1" ht="63.75" customHeight="1">
      <c r="A154" s="167" t="s">
        <v>312</v>
      </c>
      <c r="B154" s="267"/>
      <c r="C154" s="271"/>
      <c r="D154" s="205" t="s">
        <v>41</v>
      </c>
      <c r="E154" s="206" t="s">
        <v>407</v>
      </c>
      <c r="F154" s="174" t="s">
        <v>411</v>
      </c>
      <c r="G154" s="231"/>
      <c r="H154" s="261"/>
      <c r="I154" s="253"/>
      <c r="J154" s="262"/>
      <c r="K154" s="253">
        <f t="shared" si="11"/>
        <v>0</v>
      </c>
      <c r="L154" s="257"/>
      <c r="M154" s="256"/>
      <c r="O154" s="231"/>
      <c r="P154" s="231"/>
      <c r="Q154" s="231"/>
      <c r="R154" s="254"/>
      <c r="S154" s="233"/>
      <c r="T154" s="254"/>
      <c r="U154" s="254"/>
      <c r="V154" s="255"/>
      <c r="W154" s="255"/>
      <c r="X154" s="236"/>
      <c r="Y154" s="236"/>
      <c r="Z154" s="236"/>
      <c r="AA154" s="242"/>
    </row>
    <row r="155" spans="1:27" s="81" customFormat="1" ht="162.75" customHeight="1">
      <c r="A155" s="168" t="s">
        <v>516</v>
      </c>
      <c r="B155" s="267"/>
      <c r="C155" s="241" t="s">
        <v>331</v>
      </c>
      <c r="D155" s="207" t="s">
        <v>36</v>
      </c>
      <c r="E155" s="208" t="s">
        <v>332</v>
      </c>
      <c r="F155" s="208" t="s">
        <v>415</v>
      </c>
      <c r="G155" s="164"/>
      <c r="H155" s="259"/>
      <c r="I155" s="251">
        <v>2490858.9379925001</v>
      </c>
      <c r="J155" s="244">
        <v>2490858.9379899995</v>
      </c>
      <c r="K155" s="251">
        <f t="shared" si="11"/>
        <v>-2.5006011128425598E-6</v>
      </c>
      <c r="L155" s="237"/>
      <c r="M155" s="251"/>
      <c r="N155" s="251">
        <v>2490858.9379899995</v>
      </c>
      <c r="O155" s="112"/>
      <c r="P155" s="112"/>
      <c r="Q155" s="112"/>
      <c r="R155" s="254"/>
      <c r="S155" s="233"/>
      <c r="T155" s="254"/>
      <c r="U155" s="254"/>
      <c r="V155" s="255"/>
      <c r="W155" s="255"/>
      <c r="X155" s="236"/>
      <c r="Y155" s="236"/>
      <c r="Z155" s="236"/>
      <c r="AA155" s="242"/>
    </row>
    <row r="156" spans="1:27" s="81" customFormat="1" ht="162.75" customHeight="1">
      <c r="A156" s="168" t="s">
        <v>329</v>
      </c>
      <c r="B156" s="267"/>
      <c r="C156" s="243"/>
      <c r="D156" s="207" t="s">
        <v>41</v>
      </c>
      <c r="E156" s="204"/>
      <c r="F156" s="204" t="s">
        <v>123</v>
      </c>
      <c r="G156" s="164"/>
      <c r="H156" s="261"/>
      <c r="I156" s="253"/>
      <c r="J156" s="262"/>
      <c r="K156" s="253">
        <f t="shared" si="11"/>
        <v>0</v>
      </c>
      <c r="L156" s="238"/>
      <c r="M156" s="253"/>
      <c r="N156" s="253"/>
      <c r="O156" s="175"/>
      <c r="P156" s="175"/>
      <c r="Q156" s="175"/>
      <c r="R156" s="254"/>
      <c r="S156" s="233"/>
      <c r="T156" s="254"/>
      <c r="U156" s="254"/>
      <c r="V156" s="255"/>
      <c r="W156" s="255"/>
      <c r="X156" s="236"/>
      <c r="Y156" s="236"/>
      <c r="Z156" s="236"/>
      <c r="AA156" s="242"/>
    </row>
    <row r="157" spans="1:27" s="81" customFormat="1" ht="114.75" customHeight="1">
      <c r="A157" s="277" t="s">
        <v>330</v>
      </c>
      <c r="B157" s="267"/>
      <c r="C157" s="241" t="s">
        <v>334</v>
      </c>
      <c r="D157" s="205" t="s">
        <v>37</v>
      </c>
      <c r="E157" s="206" t="s">
        <v>84</v>
      </c>
      <c r="F157" s="174"/>
      <c r="G157" s="229"/>
      <c r="H157" s="259"/>
      <c r="I157" s="251">
        <v>590508.10594000004</v>
      </c>
      <c r="J157" s="244">
        <v>590508.10594000004</v>
      </c>
      <c r="K157" s="251">
        <f t="shared" si="11"/>
        <v>0</v>
      </c>
      <c r="L157" s="237"/>
      <c r="M157" s="251"/>
      <c r="N157" s="244">
        <v>590508.10594000004</v>
      </c>
      <c r="O157" s="175"/>
      <c r="P157" s="175"/>
      <c r="Q157" s="175"/>
      <c r="R157" s="254"/>
      <c r="S157" s="233"/>
      <c r="T157" s="254"/>
      <c r="U157" s="254"/>
      <c r="V157" s="255"/>
      <c r="W157" s="255"/>
      <c r="X157" s="236"/>
      <c r="Y157" s="236"/>
      <c r="Z157" s="236"/>
      <c r="AA157" s="242"/>
    </row>
    <row r="158" spans="1:27" s="81" customFormat="1" ht="63.75" customHeight="1">
      <c r="A158" s="278"/>
      <c r="B158" s="267"/>
      <c r="C158" s="243"/>
      <c r="D158" s="209" t="s">
        <v>36</v>
      </c>
      <c r="E158" s="206" t="s">
        <v>335</v>
      </c>
      <c r="F158" s="177" t="s">
        <v>416</v>
      </c>
      <c r="G158" s="231"/>
      <c r="H158" s="261"/>
      <c r="I158" s="253"/>
      <c r="J158" s="262"/>
      <c r="K158" s="253">
        <f t="shared" si="11"/>
        <v>0</v>
      </c>
      <c r="L158" s="238"/>
      <c r="M158" s="253"/>
      <c r="N158" s="262"/>
      <c r="O158" s="175"/>
      <c r="P158" s="175"/>
      <c r="Q158" s="175"/>
      <c r="R158" s="254"/>
      <c r="S158" s="233"/>
      <c r="T158" s="254"/>
      <c r="U158" s="254"/>
      <c r="V158" s="255"/>
      <c r="W158" s="255"/>
      <c r="X158" s="236"/>
      <c r="Y158" s="236"/>
      <c r="Z158" s="236"/>
      <c r="AA158" s="242"/>
    </row>
    <row r="159" spans="1:27" s="81" customFormat="1" ht="105.75" customHeight="1">
      <c r="A159" s="169" t="s">
        <v>333</v>
      </c>
      <c r="B159" s="267"/>
      <c r="C159" s="265" t="s">
        <v>127</v>
      </c>
      <c r="D159" s="6" t="s">
        <v>37</v>
      </c>
      <c r="E159" s="206" t="s">
        <v>84</v>
      </c>
      <c r="F159" s="177"/>
      <c r="G159" s="229"/>
      <c r="H159" s="259"/>
      <c r="I159" s="251">
        <v>790644.35730999999</v>
      </c>
      <c r="J159" s="251">
        <v>790644.35731999995</v>
      </c>
      <c r="K159" s="251">
        <f t="shared" si="11"/>
        <v>9.9999597296118736E-6</v>
      </c>
      <c r="L159" s="237"/>
      <c r="M159" s="251"/>
      <c r="N159" s="251">
        <v>790644.35731999995</v>
      </c>
      <c r="O159" s="175"/>
      <c r="P159" s="175"/>
      <c r="Q159" s="175"/>
      <c r="R159" s="254"/>
      <c r="S159" s="233"/>
      <c r="T159" s="254"/>
      <c r="U159" s="254"/>
      <c r="V159" s="255"/>
      <c r="W159" s="255"/>
      <c r="X159" s="236"/>
      <c r="Y159" s="236"/>
      <c r="Z159" s="236"/>
      <c r="AA159" s="242"/>
    </row>
    <row r="160" spans="1:27" s="81" customFormat="1" ht="105.75" customHeight="1">
      <c r="A160" s="169" t="s">
        <v>517</v>
      </c>
      <c r="B160" s="267"/>
      <c r="C160" s="266"/>
      <c r="D160" s="6" t="s">
        <v>36</v>
      </c>
      <c r="E160" s="190" t="s">
        <v>338</v>
      </c>
      <c r="F160" s="177" t="s">
        <v>417</v>
      </c>
      <c r="G160" s="231"/>
      <c r="H160" s="261"/>
      <c r="I160" s="253"/>
      <c r="J160" s="253"/>
      <c r="K160" s="253">
        <f t="shared" si="11"/>
        <v>0</v>
      </c>
      <c r="L160" s="238"/>
      <c r="M160" s="253"/>
      <c r="N160" s="253"/>
      <c r="O160" s="175"/>
      <c r="P160" s="175"/>
      <c r="Q160" s="175"/>
      <c r="R160" s="254"/>
      <c r="S160" s="233"/>
      <c r="T160" s="254"/>
      <c r="U160" s="254"/>
      <c r="V160" s="255"/>
      <c r="W160" s="255"/>
      <c r="X160" s="236"/>
      <c r="Y160" s="236"/>
      <c r="Z160" s="236"/>
      <c r="AA160" s="242"/>
    </row>
    <row r="161" spans="1:27" s="81" customFormat="1" ht="105.75" customHeight="1">
      <c r="A161" s="169" t="s">
        <v>336</v>
      </c>
      <c r="B161" s="267"/>
      <c r="C161" s="265" t="s">
        <v>128</v>
      </c>
      <c r="D161" s="6" t="s">
        <v>37</v>
      </c>
      <c r="E161" s="206" t="s">
        <v>84</v>
      </c>
      <c r="F161" s="177"/>
      <c r="G161" s="229"/>
      <c r="H161" s="259"/>
      <c r="I161" s="251">
        <v>1148572.17603</v>
      </c>
      <c r="J161" s="251">
        <v>1148572.17603</v>
      </c>
      <c r="K161" s="251">
        <f t="shared" si="11"/>
        <v>0</v>
      </c>
      <c r="L161" s="237"/>
      <c r="M161" s="251"/>
      <c r="N161" s="251">
        <v>1148572.17603</v>
      </c>
      <c r="O161" s="175"/>
      <c r="P161" s="175"/>
      <c r="Q161" s="175"/>
      <c r="R161" s="254"/>
      <c r="S161" s="233"/>
      <c r="T161" s="254"/>
      <c r="U161" s="254"/>
      <c r="V161" s="255"/>
      <c r="W161" s="255"/>
      <c r="X161" s="236"/>
      <c r="Y161" s="236"/>
      <c r="Z161" s="236"/>
      <c r="AA161" s="242"/>
    </row>
    <row r="162" spans="1:27" s="81" customFormat="1" ht="105.75" customHeight="1">
      <c r="A162" s="169" t="s">
        <v>337</v>
      </c>
      <c r="B162" s="267"/>
      <c r="C162" s="266"/>
      <c r="D162" s="6" t="s">
        <v>36</v>
      </c>
      <c r="E162" s="206" t="s">
        <v>341</v>
      </c>
      <c r="F162" s="177" t="s">
        <v>419</v>
      </c>
      <c r="G162" s="231"/>
      <c r="H162" s="261"/>
      <c r="I162" s="253"/>
      <c r="J162" s="253"/>
      <c r="K162" s="253">
        <f t="shared" si="11"/>
        <v>0</v>
      </c>
      <c r="L162" s="238"/>
      <c r="M162" s="253"/>
      <c r="N162" s="253"/>
      <c r="O162" s="175"/>
      <c r="P162" s="175"/>
      <c r="Q162" s="175"/>
      <c r="R162" s="254"/>
      <c r="S162" s="233"/>
      <c r="T162" s="254"/>
      <c r="U162" s="254"/>
      <c r="V162" s="255"/>
      <c r="W162" s="255"/>
      <c r="X162" s="236"/>
      <c r="Y162" s="236"/>
      <c r="Z162" s="236"/>
      <c r="AA162" s="242"/>
    </row>
    <row r="163" spans="1:27" s="81" customFormat="1" ht="105.75" customHeight="1">
      <c r="A163" s="169" t="s">
        <v>339</v>
      </c>
      <c r="B163" s="267"/>
      <c r="C163" s="265" t="s">
        <v>129</v>
      </c>
      <c r="D163" s="6" t="s">
        <v>37</v>
      </c>
      <c r="E163" s="206" t="s">
        <v>84</v>
      </c>
      <c r="F163" s="177"/>
      <c r="G163" s="229"/>
      <c r="H163" s="259"/>
      <c r="I163" s="251">
        <v>863599.72248</v>
      </c>
      <c r="J163" s="251">
        <v>863599.72092999995</v>
      </c>
      <c r="K163" s="251">
        <f t="shared" si="11"/>
        <v>-1.5500000445172191E-3</v>
      </c>
      <c r="L163" s="237"/>
      <c r="M163" s="251"/>
      <c r="N163" s="251">
        <v>863599.72092999995</v>
      </c>
      <c r="O163" s="175"/>
      <c r="P163" s="175"/>
      <c r="Q163" s="175"/>
      <c r="R163" s="254"/>
      <c r="S163" s="233"/>
      <c r="T163" s="254"/>
      <c r="U163" s="254"/>
      <c r="V163" s="255"/>
      <c r="W163" s="255"/>
      <c r="X163" s="236"/>
      <c r="Y163" s="236"/>
      <c r="Z163" s="236"/>
      <c r="AA163" s="242"/>
    </row>
    <row r="164" spans="1:27" s="81" customFormat="1" ht="105.75" customHeight="1">
      <c r="A164" s="169" t="s">
        <v>340</v>
      </c>
      <c r="B164" s="267"/>
      <c r="C164" s="266"/>
      <c r="D164" s="6" t="s">
        <v>36</v>
      </c>
      <c r="E164" s="206" t="s">
        <v>343</v>
      </c>
      <c r="F164" s="177" t="s">
        <v>418</v>
      </c>
      <c r="G164" s="231"/>
      <c r="H164" s="261"/>
      <c r="I164" s="253"/>
      <c r="J164" s="253"/>
      <c r="K164" s="253">
        <f t="shared" si="11"/>
        <v>0</v>
      </c>
      <c r="L164" s="238"/>
      <c r="M164" s="253"/>
      <c r="N164" s="253"/>
      <c r="O164" s="175"/>
      <c r="P164" s="175"/>
      <c r="Q164" s="175"/>
      <c r="R164" s="254"/>
      <c r="S164" s="233"/>
      <c r="T164" s="254"/>
      <c r="U164" s="254"/>
      <c r="V164" s="255"/>
      <c r="W164" s="255"/>
      <c r="X164" s="236"/>
      <c r="Y164" s="236"/>
      <c r="Z164" s="236"/>
      <c r="AA164" s="242"/>
    </row>
    <row r="165" spans="1:27" s="81" customFormat="1" ht="409.6" customHeight="1">
      <c r="A165" s="169" t="s">
        <v>342</v>
      </c>
      <c r="B165" s="267"/>
      <c r="C165" s="210" t="s">
        <v>346</v>
      </c>
      <c r="D165" s="6" t="s">
        <v>37</v>
      </c>
      <c r="E165" s="211" t="s">
        <v>84</v>
      </c>
      <c r="F165" s="195" t="s">
        <v>84</v>
      </c>
      <c r="G165" s="196"/>
      <c r="H165" s="197"/>
      <c r="I165" s="80">
        <v>22758.015598214301</v>
      </c>
      <c r="J165" s="135">
        <v>17000</v>
      </c>
      <c r="K165" s="100">
        <f t="shared" si="11"/>
        <v>-5758.0155982143006</v>
      </c>
      <c r="L165" s="193" t="s">
        <v>444</v>
      </c>
      <c r="M165" s="110"/>
      <c r="N165" s="8">
        <v>17000</v>
      </c>
      <c r="O165" s="175"/>
      <c r="P165" s="175"/>
      <c r="Q165" s="175"/>
      <c r="R165" s="254"/>
      <c r="S165" s="233"/>
      <c r="T165" s="254"/>
      <c r="U165" s="254"/>
      <c r="V165" s="255"/>
      <c r="W165" s="255"/>
      <c r="X165" s="236"/>
      <c r="Y165" s="236"/>
      <c r="Z165" s="236"/>
      <c r="AA165" s="242"/>
    </row>
    <row r="166" spans="1:27" s="81" customFormat="1" ht="105.75" customHeight="1">
      <c r="A166" s="169" t="s">
        <v>344</v>
      </c>
      <c r="B166" s="267"/>
      <c r="C166" s="101" t="s">
        <v>152</v>
      </c>
      <c r="D166" s="6" t="s">
        <v>37</v>
      </c>
      <c r="E166" s="206" t="s">
        <v>84</v>
      </c>
      <c r="F166" s="177" t="s">
        <v>84</v>
      </c>
      <c r="G166" s="229"/>
      <c r="H166" s="121"/>
      <c r="I166" s="8">
        <v>3000</v>
      </c>
      <c r="J166" s="100">
        <v>3000</v>
      </c>
      <c r="K166" s="100">
        <f t="shared" si="11"/>
        <v>0</v>
      </c>
      <c r="L166" s="64"/>
      <c r="M166" s="100"/>
      <c r="N166" s="100">
        <v>3000</v>
      </c>
      <c r="O166" s="175"/>
      <c r="P166" s="175"/>
      <c r="Q166" s="175"/>
      <c r="R166" s="254"/>
      <c r="S166" s="233"/>
      <c r="T166" s="254"/>
      <c r="U166" s="254"/>
      <c r="V166" s="255"/>
      <c r="W166" s="255"/>
      <c r="X166" s="236"/>
      <c r="Y166" s="236"/>
      <c r="Z166" s="236"/>
      <c r="AA166" s="242"/>
    </row>
    <row r="167" spans="1:27" s="81" customFormat="1" ht="105.75" customHeight="1">
      <c r="A167" s="169" t="s">
        <v>345</v>
      </c>
      <c r="B167" s="267"/>
      <c r="C167" s="6" t="s">
        <v>153</v>
      </c>
      <c r="D167" s="6" t="s">
        <v>148</v>
      </c>
      <c r="E167" s="6" t="s">
        <v>148</v>
      </c>
      <c r="F167" s="177" t="s">
        <v>148</v>
      </c>
      <c r="G167" s="231"/>
      <c r="H167" s="121"/>
      <c r="I167" s="8">
        <v>2000.3148000000001</v>
      </c>
      <c r="J167" s="100">
        <v>2000.3148000000001</v>
      </c>
      <c r="K167" s="100">
        <f t="shared" si="11"/>
        <v>0</v>
      </c>
      <c r="L167" s="64"/>
      <c r="M167" s="100">
        <f>J167-N167</f>
        <v>2000.3148000000001</v>
      </c>
      <c r="N167" s="100"/>
      <c r="O167" s="175"/>
      <c r="P167" s="175"/>
      <c r="Q167" s="175"/>
      <c r="R167" s="254"/>
      <c r="S167" s="233"/>
      <c r="T167" s="254"/>
      <c r="U167" s="254"/>
      <c r="V167" s="255"/>
      <c r="W167" s="255"/>
      <c r="X167" s="236"/>
      <c r="Y167" s="236"/>
      <c r="Z167" s="236"/>
      <c r="AA167" s="242"/>
    </row>
    <row r="168" spans="1:27" s="81" customFormat="1" ht="105.75" customHeight="1">
      <c r="A168" s="169" t="s">
        <v>347</v>
      </c>
      <c r="B168" s="267"/>
      <c r="C168" s="101" t="s">
        <v>149</v>
      </c>
      <c r="D168" s="6" t="s">
        <v>37</v>
      </c>
      <c r="E168" s="26" t="s">
        <v>84</v>
      </c>
      <c r="F168" s="26" t="s">
        <v>84</v>
      </c>
      <c r="G168" s="27"/>
      <c r="H168" s="121"/>
      <c r="I168" s="80">
        <v>3000</v>
      </c>
      <c r="J168" s="100">
        <v>3000</v>
      </c>
      <c r="K168" s="100">
        <f t="shared" si="11"/>
        <v>0</v>
      </c>
      <c r="L168" s="64"/>
      <c r="M168" s="110"/>
      <c r="N168" s="8">
        <v>3000</v>
      </c>
      <c r="O168" s="175"/>
      <c r="P168" s="175"/>
      <c r="Q168" s="175"/>
      <c r="R168" s="254"/>
      <c r="S168" s="233"/>
      <c r="T168" s="254"/>
      <c r="U168" s="254"/>
      <c r="V168" s="255"/>
      <c r="W168" s="255"/>
      <c r="X168" s="236"/>
      <c r="Y168" s="236"/>
      <c r="Z168" s="236"/>
      <c r="AA168" s="242"/>
    </row>
    <row r="169" spans="1:27" s="81" customFormat="1" ht="105.75" customHeight="1">
      <c r="A169" s="169" t="s">
        <v>348</v>
      </c>
      <c r="B169" s="267"/>
      <c r="C169" s="6" t="s">
        <v>150</v>
      </c>
      <c r="D169" s="6" t="s">
        <v>148</v>
      </c>
      <c r="E169" s="6" t="s">
        <v>148</v>
      </c>
      <c r="F169" s="6" t="s">
        <v>148</v>
      </c>
      <c r="G169" s="27"/>
      <c r="H169" s="121"/>
      <c r="I169" s="80">
        <v>2027.6613035714299</v>
      </c>
      <c r="J169" s="100">
        <v>2027.6613</v>
      </c>
      <c r="K169" s="100">
        <f t="shared" si="11"/>
        <v>-3.5714299428946106E-6</v>
      </c>
      <c r="L169" s="64"/>
      <c r="M169" s="8"/>
      <c r="N169" s="8">
        <v>2027.6613</v>
      </c>
      <c r="O169" s="175"/>
      <c r="P169" s="175"/>
      <c r="Q169" s="175"/>
      <c r="R169" s="254"/>
      <c r="S169" s="233"/>
      <c r="T169" s="254"/>
      <c r="U169" s="254"/>
      <c r="V169" s="255"/>
      <c r="W169" s="255"/>
      <c r="X169" s="236"/>
      <c r="Y169" s="236"/>
      <c r="Z169" s="236"/>
      <c r="AA169" s="242"/>
    </row>
    <row r="170" spans="1:27" ht="144" customHeight="1">
      <c r="A170" s="9">
        <v>39</v>
      </c>
      <c r="B170" s="267"/>
      <c r="C170" s="6" t="s">
        <v>147</v>
      </c>
      <c r="D170" s="6" t="s">
        <v>37</v>
      </c>
      <c r="E170" s="26" t="s">
        <v>84</v>
      </c>
      <c r="F170" s="176" t="s">
        <v>84</v>
      </c>
      <c r="G170" s="100"/>
      <c r="H170" s="121"/>
      <c r="I170" s="8">
        <v>3000</v>
      </c>
      <c r="J170" s="135">
        <v>3000</v>
      </c>
      <c r="K170" s="100">
        <f t="shared" si="11"/>
        <v>0</v>
      </c>
      <c r="L170" s="82"/>
      <c r="M170" s="8"/>
      <c r="N170" s="8">
        <v>3000</v>
      </c>
      <c r="O170" s="100"/>
      <c r="P170" s="100"/>
      <c r="Q170" s="100"/>
      <c r="R170" s="254"/>
      <c r="S170" s="233"/>
      <c r="T170" s="254"/>
      <c r="U170" s="254"/>
      <c r="V170" s="255"/>
      <c r="W170" s="255"/>
      <c r="X170" s="236"/>
      <c r="Y170" s="236"/>
      <c r="Z170" s="236"/>
      <c r="AA170" s="242"/>
    </row>
    <row r="171" spans="1:27" s="81" customFormat="1" ht="147.75" customHeight="1">
      <c r="A171" s="76">
        <v>40</v>
      </c>
      <c r="B171" s="267"/>
      <c r="C171" s="6" t="s">
        <v>151</v>
      </c>
      <c r="D171" s="6" t="s">
        <v>148</v>
      </c>
      <c r="E171" s="6" t="s">
        <v>148</v>
      </c>
      <c r="F171" s="6" t="s">
        <v>148</v>
      </c>
      <c r="G171" s="8"/>
      <c r="H171" s="121"/>
      <c r="I171" s="80">
        <v>1775.6793</v>
      </c>
      <c r="J171" s="80">
        <v>1775.6793</v>
      </c>
      <c r="K171" s="8">
        <f t="shared" si="11"/>
        <v>0</v>
      </c>
      <c r="L171" s="82"/>
      <c r="N171" s="80">
        <v>1775.6793</v>
      </c>
      <c r="O171" s="8"/>
      <c r="P171" s="8"/>
      <c r="Q171" s="8"/>
      <c r="R171" s="254"/>
      <c r="S171" s="233"/>
      <c r="T171" s="254"/>
      <c r="U171" s="254"/>
      <c r="V171" s="255"/>
      <c r="W171" s="255"/>
      <c r="X171" s="236"/>
      <c r="Y171" s="236"/>
      <c r="Z171" s="236"/>
      <c r="AA171" s="242"/>
    </row>
    <row r="172" spans="1:27" s="81" customFormat="1" ht="42.75" customHeight="1">
      <c r="A172" s="76">
        <v>41</v>
      </c>
      <c r="B172" s="267"/>
      <c r="C172" s="241" t="s">
        <v>349</v>
      </c>
      <c r="D172" s="6" t="s">
        <v>36</v>
      </c>
      <c r="E172" s="206" t="s">
        <v>420</v>
      </c>
      <c r="F172" s="206" t="s">
        <v>424</v>
      </c>
      <c r="G172" s="251"/>
      <c r="H172" s="259"/>
      <c r="I172" s="251">
        <v>4829938.09658108</v>
      </c>
      <c r="J172" s="251">
        <v>4829938.0921200002</v>
      </c>
      <c r="K172" s="251">
        <f t="shared" si="11"/>
        <v>-4.4610798358917236E-3</v>
      </c>
      <c r="L172" s="241"/>
      <c r="M172" s="241"/>
      <c r="N172" s="251">
        <v>4829938.0921200002</v>
      </c>
      <c r="O172" s="241"/>
      <c r="P172" s="241"/>
      <c r="Q172" s="241"/>
      <c r="R172" s="254"/>
      <c r="S172" s="233"/>
      <c r="T172" s="254"/>
      <c r="U172" s="254"/>
      <c r="V172" s="255"/>
      <c r="W172" s="255"/>
      <c r="X172" s="236"/>
      <c r="Y172" s="236"/>
      <c r="Z172" s="236"/>
      <c r="AA172" s="242"/>
    </row>
    <row r="173" spans="1:27" s="81" customFormat="1" ht="48.75" customHeight="1">
      <c r="A173" s="76" t="s">
        <v>518</v>
      </c>
      <c r="B173" s="267"/>
      <c r="C173" s="242"/>
      <c r="D173" s="6" t="s">
        <v>36</v>
      </c>
      <c r="E173" s="206" t="s">
        <v>421</v>
      </c>
      <c r="F173" s="206" t="s">
        <v>423</v>
      </c>
      <c r="G173" s="252"/>
      <c r="H173" s="260"/>
      <c r="I173" s="252"/>
      <c r="J173" s="252"/>
      <c r="K173" s="252"/>
      <c r="L173" s="242"/>
      <c r="M173" s="242"/>
      <c r="N173" s="252"/>
      <c r="O173" s="242"/>
      <c r="P173" s="242"/>
      <c r="Q173" s="242"/>
      <c r="R173" s="254"/>
      <c r="S173" s="233"/>
      <c r="T173" s="254"/>
      <c r="U173" s="254"/>
      <c r="V173" s="255"/>
      <c r="W173" s="255"/>
      <c r="X173" s="236"/>
      <c r="Y173" s="236"/>
      <c r="Z173" s="236"/>
      <c r="AA173" s="242"/>
    </row>
    <row r="174" spans="1:27" s="81" customFormat="1" ht="60.75" customHeight="1">
      <c r="A174" s="76" t="s">
        <v>519</v>
      </c>
      <c r="B174" s="267"/>
      <c r="C174" s="243"/>
      <c r="D174" s="6" t="s">
        <v>38</v>
      </c>
      <c r="E174" s="206" t="s">
        <v>422</v>
      </c>
      <c r="F174" s="206"/>
      <c r="G174" s="253"/>
      <c r="H174" s="261"/>
      <c r="I174" s="253"/>
      <c r="J174" s="253"/>
      <c r="K174" s="253"/>
      <c r="L174" s="243"/>
      <c r="M174" s="243"/>
      <c r="N174" s="253"/>
      <c r="O174" s="243"/>
      <c r="P174" s="243"/>
      <c r="Q174" s="243"/>
      <c r="R174" s="254"/>
      <c r="S174" s="233"/>
      <c r="T174" s="254"/>
      <c r="U174" s="254"/>
      <c r="V174" s="255"/>
      <c r="W174" s="255"/>
      <c r="X174" s="236"/>
      <c r="Y174" s="236"/>
      <c r="Z174" s="236"/>
      <c r="AA174" s="242"/>
    </row>
    <row r="175" spans="1:27" s="81" customFormat="1" ht="151.5" customHeight="1">
      <c r="A175" s="76">
        <v>42</v>
      </c>
      <c r="B175" s="267"/>
      <c r="C175" s="6" t="s">
        <v>350</v>
      </c>
      <c r="D175" s="6" t="s">
        <v>37</v>
      </c>
      <c r="E175" s="26" t="s">
        <v>84</v>
      </c>
      <c r="F175" s="26" t="s">
        <v>84</v>
      </c>
      <c r="G175" s="163"/>
      <c r="H175" s="121"/>
      <c r="I175" s="158">
        <v>26939.8464017857</v>
      </c>
      <c r="J175" s="158">
        <v>26939.8464017857</v>
      </c>
      <c r="K175" s="99">
        <f t="shared" si="11"/>
        <v>0</v>
      </c>
      <c r="L175" s="159"/>
      <c r="M175" s="99">
        <v>26939.846399999999</v>
      </c>
      <c r="N175" s="163"/>
      <c r="O175" s="163"/>
      <c r="P175" s="163"/>
      <c r="Q175" s="163"/>
      <c r="R175" s="254"/>
      <c r="S175" s="233"/>
      <c r="T175" s="254"/>
      <c r="U175" s="254"/>
      <c r="V175" s="255"/>
      <c r="W175" s="255"/>
      <c r="X175" s="236"/>
      <c r="Y175" s="236"/>
      <c r="Z175" s="236"/>
      <c r="AA175" s="243"/>
    </row>
    <row r="176" spans="1:27" s="81" customFormat="1" ht="26.25">
      <c r="A176" s="9"/>
      <c r="B176" s="267"/>
      <c r="C176" s="7" t="s">
        <v>48</v>
      </c>
      <c r="D176" s="7"/>
      <c r="E176" s="6"/>
      <c r="F176" s="24"/>
      <c r="G176" s="11"/>
      <c r="H176" s="79"/>
      <c r="I176" s="11">
        <f>SUM(I150:I175)</f>
        <v>12812992.625623582</v>
      </c>
      <c r="J176" s="154">
        <f>SUM(J150:J175)</f>
        <v>12807234.604011785</v>
      </c>
      <c r="K176" s="8">
        <f>J176-I176</f>
        <v>-5758.021611796692</v>
      </c>
      <c r="L176" s="64"/>
      <c r="M176" s="11">
        <f>SUM(M150:M175)</f>
        <v>2063309.87308</v>
      </c>
      <c r="N176" s="11">
        <f>SUM(N150:N175)</f>
        <v>10743924.730930001</v>
      </c>
      <c r="O176" s="11">
        <f>SUM(O154:O175)</f>
        <v>0</v>
      </c>
      <c r="P176" s="11">
        <f>SUM(P154:P175)</f>
        <v>0</v>
      </c>
      <c r="Q176" s="11">
        <f>SUM(Q154:Q175)</f>
        <v>0</v>
      </c>
      <c r="R176" s="116"/>
      <c r="S176" s="116"/>
      <c r="T176" s="116"/>
      <c r="U176" s="116"/>
      <c r="V176" s="115"/>
      <c r="W176" s="115"/>
      <c r="X176" s="115"/>
      <c r="Y176" s="115"/>
      <c r="Z176" s="115"/>
      <c r="AA176" s="77"/>
    </row>
    <row r="177" spans="1:27" s="81" customFormat="1" ht="26.25">
      <c r="A177" s="9"/>
      <c r="B177" s="267"/>
      <c r="C177" s="7" t="s">
        <v>61</v>
      </c>
      <c r="D177" s="152"/>
      <c r="E177" s="106"/>
      <c r="F177" s="24"/>
      <c r="G177" s="11"/>
      <c r="H177" s="79"/>
      <c r="I177" s="11"/>
      <c r="J177" s="154"/>
      <c r="K177" s="8"/>
      <c r="L177" s="64"/>
      <c r="M177" s="11"/>
      <c r="N177" s="11"/>
      <c r="O177" s="11"/>
      <c r="P177" s="11"/>
      <c r="Q177" s="11"/>
      <c r="R177" s="116"/>
      <c r="S177" s="116"/>
      <c r="T177" s="116"/>
      <c r="U177" s="116"/>
      <c r="V177" s="115"/>
      <c r="W177" s="115"/>
      <c r="X177" s="115"/>
      <c r="Y177" s="115"/>
      <c r="Z177" s="115"/>
      <c r="AA177" s="77"/>
    </row>
    <row r="178" spans="1:27" s="81" customFormat="1" ht="99.75" customHeight="1">
      <c r="A178" s="9">
        <v>43</v>
      </c>
      <c r="B178" s="267"/>
      <c r="C178" s="178" t="s">
        <v>388</v>
      </c>
      <c r="D178" s="68" t="s">
        <v>37</v>
      </c>
      <c r="E178" s="26" t="s">
        <v>84</v>
      </c>
      <c r="F178" s="26" t="s">
        <v>84</v>
      </c>
      <c r="G178" s="11"/>
      <c r="H178" s="192"/>
      <c r="I178" s="99">
        <v>72277.678230000005</v>
      </c>
      <c r="J178" s="158">
        <v>72277.678230000005</v>
      </c>
      <c r="K178" s="99">
        <f t="shared" ref="K178" si="12">J178-I178</f>
        <v>0</v>
      </c>
      <c r="L178" s="191"/>
      <c r="M178" s="158">
        <v>72277.678230000005</v>
      </c>
      <c r="N178" s="64"/>
      <c r="O178" s="159"/>
      <c r="P178" s="159"/>
      <c r="Q178" s="159"/>
      <c r="R178" s="232"/>
      <c r="S178" s="232"/>
      <c r="T178" s="232"/>
      <c r="U178" s="232"/>
      <c r="V178" s="248"/>
      <c r="W178" s="248"/>
      <c r="X178" s="337">
        <v>3238</v>
      </c>
      <c r="Y178" s="337">
        <v>2936</v>
      </c>
      <c r="Z178" s="337"/>
      <c r="AA178" s="334" t="s">
        <v>557</v>
      </c>
    </row>
    <row r="179" spans="1:27" s="81" customFormat="1" ht="26.25" customHeight="1">
      <c r="A179" s="9"/>
      <c r="B179" s="78"/>
      <c r="C179" s="7" t="s">
        <v>49</v>
      </c>
      <c r="D179" s="7"/>
      <c r="E179" s="106"/>
      <c r="F179" s="24"/>
      <c r="G179" s="11"/>
      <c r="H179" s="79"/>
      <c r="I179" s="11">
        <f>SUM(I178:I178)</f>
        <v>72277.678230000005</v>
      </c>
      <c r="J179" s="154">
        <f>SUM(J178:J178)</f>
        <v>72277.678230000005</v>
      </c>
      <c r="K179" s="11">
        <f>SUM(K178:K178)</f>
        <v>0</v>
      </c>
      <c r="L179" s="64"/>
      <c r="M179" s="11">
        <f>SUM(M178:M178)</f>
        <v>72277.678230000005</v>
      </c>
      <c r="N179" s="11">
        <f>SUM(N178:N178)</f>
        <v>0</v>
      </c>
      <c r="O179" s="11">
        <f>SUM(O178:O178)</f>
        <v>0</v>
      </c>
      <c r="P179" s="11">
        <f>SUM(P178:P178)</f>
        <v>0</v>
      </c>
      <c r="Q179" s="11">
        <f>SUM(Q178:Q178)</f>
        <v>0</v>
      </c>
      <c r="R179" s="233"/>
      <c r="S179" s="233"/>
      <c r="T179" s="233"/>
      <c r="U179" s="233"/>
      <c r="V179" s="249"/>
      <c r="W179" s="249"/>
      <c r="X179" s="338"/>
      <c r="Y179" s="338"/>
      <c r="Z179" s="338"/>
      <c r="AA179" s="335"/>
    </row>
    <row r="180" spans="1:27" s="81" customFormat="1" ht="87" customHeight="1">
      <c r="A180" s="9"/>
      <c r="B180" s="78"/>
      <c r="C180" s="7" t="s">
        <v>175</v>
      </c>
      <c r="D180" s="7"/>
      <c r="E180" s="106"/>
      <c r="F180" s="24"/>
      <c r="G180" s="11"/>
      <c r="H180" s="187"/>
      <c r="I180" s="11">
        <f>I181+I182</f>
        <v>662195.33181000012</v>
      </c>
      <c r="J180" s="154">
        <f>J181+J182</f>
        <v>631886.11101999995</v>
      </c>
      <c r="K180" s="11">
        <f>J180-I180</f>
        <v>-30309.220790000167</v>
      </c>
      <c r="L180" s="64"/>
      <c r="M180" s="11"/>
      <c r="N180" s="11">
        <v>631886.11101999995</v>
      </c>
      <c r="O180" s="11"/>
      <c r="P180" s="11"/>
      <c r="Q180" s="11"/>
      <c r="R180" s="233"/>
      <c r="S180" s="233"/>
      <c r="T180" s="233"/>
      <c r="U180" s="233"/>
      <c r="V180" s="249"/>
      <c r="W180" s="249"/>
      <c r="X180" s="338"/>
      <c r="Y180" s="338"/>
      <c r="Z180" s="338"/>
      <c r="AA180" s="335"/>
    </row>
    <row r="181" spans="1:27" s="81" customFormat="1" ht="150" customHeight="1">
      <c r="A181" s="9">
        <v>44</v>
      </c>
      <c r="B181" s="272"/>
      <c r="C181" s="82" t="s">
        <v>134</v>
      </c>
      <c r="D181" s="6" t="s">
        <v>41</v>
      </c>
      <c r="E181" s="6" t="s">
        <v>135</v>
      </c>
      <c r="F181" s="24"/>
      <c r="G181" s="11"/>
      <c r="H181" s="187"/>
      <c r="I181" s="8">
        <v>30000</v>
      </c>
      <c r="J181" s="154"/>
      <c r="K181" s="8">
        <f t="shared" ref="K181:K214" si="13">J181-I181</f>
        <v>-30000</v>
      </c>
      <c r="L181" s="82" t="s">
        <v>561</v>
      </c>
      <c r="M181" s="11"/>
      <c r="N181" s="11"/>
      <c r="O181" s="11"/>
      <c r="P181" s="11"/>
      <c r="Q181" s="11"/>
      <c r="R181" s="233"/>
      <c r="S181" s="233"/>
      <c r="T181" s="233"/>
      <c r="U181" s="233"/>
      <c r="V181" s="249"/>
      <c r="W181" s="249"/>
      <c r="X181" s="338"/>
      <c r="Y181" s="338"/>
      <c r="Z181" s="338"/>
      <c r="AA181" s="335"/>
    </row>
    <row r="182" spans="1:27" s="81" customFormat="1" ht="82.5" customHeight="1">
      <c r="A182" s="9" t="s">
        <v>520</v>
      </c>
      <c r="B182" s="267"/>
      <c r="C182" s="152" t="s">
        <v>137</v>
      </c>
      <c r="D182" s="152"/>
      <c r="E182" s="179"/>
      <c r="F182" s="24"/>
      <c r="G182" s="11"/>
      <c r="H182" s="79"/>
      <c r="I182" s="11">
        <f>SUM(I183:I214)</f>
        <v>632195.33181000012</v>
      </c>
      <c r="J182" s="154">
        <v>631886.11101999995</v>
      </c>
      <c r="K182" s="11">
        <f>J182-I182</f>
        <v>-309.22079000016674</v>
      </c>
      <c r="L182" s="64"/>
      <c r="M182" s="11"/>
      <c r="N182" s="11">
        <v>631886.11101999995</v>
      </c>
      <c r="O182" s="11"/>
      <c r="P182" s="11"/>
      <c r="Q182" s="11"/>
      <c r="R182" s="233"/>
      <c r="S182" s="233"/>
      <c r="T182" s="233"/>
      <c r="U182" s="233"/>
      <c r="V182" s="249"/>
      <c r="W182" s="249"/>
      <c r="X182" s="338"/>
      <c r="Y182" s="338"/>
      <c r="Z182" s="338"/>
      <c r="AA182" s="335"/>
    </row>
    <row r="183" spans="1:27" s="81" customFormat="1" ht="26.25">
      <c r="A183" s="9" t="s">
        <v>521</v>
      </c>
      <c r="B183" s="267"/>
      <c r="C183" s="206" t="s">
        <v>351</v>
      </c>
      <c r="D183" s="199" t="s">
        <v>36</v>
      </c>
      <c r="E183" s="71">
        <v>7.5</v>
      </c>
      <c r="F183" s="71">
        <v>7.5</v>
      </c>
      <c r="G183" s="11"/>
      <c r="H183" s="79"/>
      <c r="I183" s="8">
        <v>70879.855819999997</v>
      </c>
      <c r="J183" s="80">
        <v>70879.855819999997</v>
      </c>
      <c r="K183" s="8">
        <f t="shared" si="13"/>
        <v>0</v>
      </c>
      <c r="L183" s="64"/>
      <c r="M183" s="11"/>
      <c r="N183" s="11"/>
      <c r="O183" s="11"/>
      <c r="P183" s="11"/>
      <c r="Q183" s="11"/>
      <c r="R183" s="233"/>
      <c r="S183" s="233"/>
      <c r="T183" s="233"/>
      <c r="U183" s="233"/>
      <c r="V183" s="249"/>
      <c r="W183" s="249"/>
      <c r="X183" s="338"/>
      <c r="Y183" s="338"/>
      <c r="Z183" s="338"/>
      <c r="AA183" s="335"/>
    </row>
    <row r="184" spans="1:27" s="81" customFormat="1" ht="26.25">
      <c r="A184" s="9" t="s">
        <v>522</v>
      </c>
      <c r="B184" s="267"/>
      <c r="C184" s="206" t="s">
        <v>352</v>
      </c>
      <c r="D184" s="199" t="s">
        <v>36</v>
      </c>
      <c r="E184" s="71">
        <v>1.677</v>
      </c>
      <c r="F184" s="71">
        <v>1.677</v>
      </c>
      <c r="G184" s="11"/>
      <c r="H184" s="79"/>
      <c r="I184" s="8">
        <v>12344.20854</v>
      </c>
      <c r="J184" s="80">
        <v>12344.20854</v>
      </c>
      <c r="K184" s="8">
        <f t="shared" si="13"/>
        <v>0</v>
      </c>
      <c r="L184" s="64"/>
      <c r="M184" s="11"/>
      <c r="N184" s="11"/>
      <c r="O184" s="11"/>
      <c r="P184" s="11"/>
      <c r="Q184" s="11"/>
      <c r="R184" s="233"/>
      <c r="S184" s="233"/>
      <c r="T184" s="233"/>
      <c r="U184" s="233"/>
      <c r="V184" s="249"/>
      <c r="W184" s="249"/>
      <c r="X184" s="338"/>
      <c r="Y184" s="338"/>
      <c r="Z184" s="338"/>
      <c r="AA184" s="335"/>
    </row>
    <row r="185" spans="1:27" s="81" customFormat="1" ht="26.25">
      <c r="A185" s="9" t="s">
        <v>523</v>
      </c>
      <c r="B185" s="267"/>
      <c r="C185" s="206" t="s">
        <v>353</v>
      </c>
      <c r="D185" s="199" t="s">
        <v>36</v>
      </c>
      <c r="E185" s="71">
        <v>5.5</v>
      </c>
      <c r="F185" s="71">
        <v>5.5</v>
      </c>
      <c r="G185" s="11"/>
      <c r="H185" s="79"/>
      <c r="I185" s="8">
        <v>40047.39877</v>
      </c>
      <c r="J185" s="80">
        <v>40047.39877</v>
      </c>
      <c r="K185" s="8">
        <f t="shared" si="13"/>
        <v>0</v>
      </c>
      <c r="L185" s="64"/>
      <c r="M185" s="11"/>
      <c r="N185" s="11"/>
      <c r="O185" s="11"/>
      <c r="P185" s="11"/>
      <c r="Q185" s="11"/>
      <c r="R185" s="233"/>
      <c r="S185" s="233"/>
      <c r="T185" s="233"/>
      <c r="U185" s="233"/>
      <c r="V185" s="249"/>
      <c r="W185" s="249"/>
      <c r="X185" s="338"/>
      <c r="Y185" s="338"/>
      <c r="Z185" s="338"/>
      <c r="AA185" s="335"/>
    </row>
    <row r="186" spans="1:27" s="81" customFormat="1" ht="26.25">
      <c r="A186" s="9" t="s">
        <v>524</v>
      </c>
      <c r="B186" s="267"/>
      <c r="C186" s="206" t="s">
        <v>354</v>
      </c>
      <c r="D186" s="199" t="s">
        <v>36</v>
      </c>
      <c r="E186" s="71">
        <v>2.8</v>
      </c>
      <c r="F186" s="71">
        <v>2.8</v>
      </c>
      <c r="G186" s="11"/>
      <c r="H186" s="79"/>
      <c r="I186" s="8">
        <v>22672.883170000001</v>
      </c>
      <c r="J186" s="80">
        <v>22672.883170000001</v>
      </c>
      <c r="K186" s="8">
        <f t="shared" si="13"/>
        <v>0</v>
      </c>
      <c r="L186" s="64"/>
      <c r="M186" s="11"/>
      <c r="N186" s="11"/>
      <c r="O186" s="11"/>
      <c r="P186" s="11"/>
      <c r="Q186" s="11"/>
      <c r="R186" s="233"/>
      <c r="S186" s="233"/>
      <c r="T186" s="233"/>
      <c r="U186" s="233"/>
      <c r="V186" s="249"/>
      <c r="W186" s="249"/>
      <c r="X186" s="338"/>
      <c r="Y186" s="338"/>
      <c r="Z186" s="338"/>
      <c r="AA186" s="335"/>
    </row>
    <row r="187" spans="1:27" s="81" customFormat="1" ht="26.25">
      <c r="A187" s="9" t="s">
        <v>525</v>
      </c>
      <c r="B187" s="267"/>
      <c r="C187" s="206" t="s">
        <v>355</v>
      </c>
      <c r="D187" s="199" t="s">
        <v>36</v>
      </c>
      <c r="E187" s="71">
        <v>2.7</v>
      </c>
      <c r="F187" s="71">
        <v>2.7</v>
      </c>
      <c r="G187" s="11"/>
      <c r="H187" s="79"/>
      <c r="I187" s="8">
        <v>22327.974670000003</v>
      </c>
      <c r="J187" s="80">
        <v>22327.974670000003</v>
      </c>
      <c r="K187" s="8">
        <f t="shared" si="13"/>
        <v>0</v>
      </c>
      <c r="L187" s="64"/>
      <c r="M187" s="11"/>
      <c r="N187" s="11"/>
      <c r="O187" s="11"/>
      <c r="P187" s="11"/>
      <c r="Q187" s="11"/>
      <c r="R187" s="233"/>
      <c r="S187" s="233"/>
      <c r="T187" s="233"/>
      <c r="U187" s="233"/>
      <c r="V187" s="249"/>
      <c r="W187" s="249"/>
      <c r="X187" s="338"/>
      <c r="Y187" s="338"/>
      <c r="Z187" s="338"/>
      <c r="AA187" s="335"/>
    </row>
    <row r="188" spans="1:27" s="81" customFormat="1" ht="26.25">
      <c r="A188" s="9" t="s">
        <v>526</v>
      </c>
      <c r="B188" s="267"/>
      <c r="C188" s="206" t="s">
        <v>356</v>
      </c>
      <c r="D188" s="199" t="s">
        <v>36</v>
      </c>
      <c r="E188" s="71">
        <v>1.47</v>
      </c>
      <c r="F188" s="71">
        <v>1.47</v>
      </c>
      <c r="G188" s="11"/>
      <c r="H188" s="79"/>
      <c r="I188" s="8">
        <v>15092.73504</v>
      </c>
      <c r="J188" s="80">
        <v>15092.73504</v>
      </c>
      <c r="K188" s="8">
        <f t="shared" si="13"/>
        <v>0</v>
      </c>
      <c r="L188" s="64"/>
      <c r="M188" s="11"/>
      <c r="N188" s="11"/>
      <c r="O188" s="11"/>
      <c r="P188" s="11"/>
      <c r="Q188" s="11"/>
      <c r="R188" s="233"/>
      <c r="S188" s="233"/>
      <c r="T188" s="233"/>
      <c r="U188" s="233"/>
      <c r="V188" s="249"/>
      <c r="W188" s="249"/>
      <c r="X188" s="338"/>
      <c r="Y188" s="338"/>
      <c r="Z188" s="338"/>
      <c r="AA188" s="335"/>
    </row>
    <row r="189" spans="1:27" s="81" customFormat="1" ht="26.25">
      <c r="A189" s="9" t="s">
        <v>527</v>
      </c>
      <c r="B189" s="267"/>
      <c r="C189" s="206" t="s">
        <v>357</v>
      </c>
      <c r="D189" s="199" t="s">
        <v>36</v>
      </c>
      <c r="E189" s="71">
        <v>3.64</v>
      </c>
      <c r="F189" s="71">
        <v>3.64</v>
      </c>
      <c r="G189" s="11"/>
      <c r="H189" s="79"/>
      <c r="I189" s="8">
        <v>32921.745999999999</v>
      </c>
      <c r="J189" s="80">
        <v>32921.745999999999</v>
      </c>
      <c r="K189" s="8">
        <f t="shared" si="13"/>
        <v>0</v>
      </c>
      <c r="L189" s="64"/>
      <c r="M189" s="11"/>
      <c r="N189" s="11"/>
      <c r="O189" s="11"/>
      <c r="P189" s="11"/>
      <c r="Q189" s="11"/>
      <c r="R189" s="233"/>
      <c r="S189" s="233"/>
      <c r="T189" s="233"/>
      <c r="U189" s="233"/>
      <c r="V189" s="249"/>
      <c r="W189" s="249"/>
      <c r="X189" s="338"/>
      <c r="Y189" s="338"/>
      <c r="Z189" s="338"/>
      <c r="AA189" s="335"/>
    </row>
    <row r="190" spans="1:27" s="81" customFormat="1" ht="26.25">
      <c r="A190" s="9" t="s">
        <v>528</v>
      </c>
      <c r="B190" s="267"/>
      <c r="C190" s="206" t="s">
        <v>358</v>
      </c>
      <c r="D190" s="199" t="s">
        <v>36</v>
      </c>
      <c r="E190" s="71">
        <v>1.2</v>
      </c>
      <c r="F190" s="71">
        <v>1.2</v>
      </c>
      <c r="G190" s="11"/>
      <c r="H190" s="79"/>
      <c r="I190" s="8">
        <v>15469.091970000001</v>
      </c>
      <c r="J190" s="80">
        <v>15469.091970000001</v>
      </c>
      <c r="K190" s="8">
        <f t="shared" si="13"/>
        <v>0</v>
      </c>
      <c r="L190" s="64"/>
      <c r="M190" s="11"/>
      <c r="N190" s="11"/>
      <c r="O190" s="11"/>
      <c r="P190" s="11"/>
      <c r="Q190" s="11"/>
      <c r="R190" s="233"/>
      <c r="S190" s="233"/>
      <c r="T190" s="233"/>
      <c r="U190" s="233"/>
      <c r="V190" s="249"/>
      <c r="W190" s="249"/>
      <c r="X190" s="338"/>
      <c r="Y190" s="338"/>
      <c r="Z190" s="338"/>
      <c r="AA190" s="335"/>
    </row>
    <row r="191" spans="1:27" s="81" customFormat="1" ht="26.25">
      <c r="A191" s="9" t="s">
        <v>529</v>
      </c>
      <c r="B191" s="267"/>
      <c r="C191" s="206" t="s">
        <v>359</v>
      </c>
      <c r="D191" s="199" t="s">
        <v>36</v>
      </c>
      <c r="E191" s="71">
        <v>0.14000000000000001</v>
      </c>
      <c r="F191" s="71">
        <v>0.14000000000000001</v>
      </c>
      <c r="G191" s="11"/>
      <c r="H191" s="79"/>
      <c r="I191" s="8">
        <v>2243.9355</v>
      </c>
      <c r="J191" s="80">
        <v>2243.9355</v>
      </c>
      <c r="K191" s="8">
        <f t="shared" si="13"/>
        <v>0</v>
      </c>
      <c r="L191" s="64"/>
      <c r="M191" s="11"/>
      <c r="N191" s="11"/>
      <c r="O191" s="11"/>
      <c r="P191" s="11"/>
      <c r="Q191" s="11"/>
      <c r="R191" s="233"/>
      <c r="S191" s="233"/>
      <c r="T191" s="233"/>
      <c r="U191" s="233"/>
      <c r="V191" s="249"/>
      <c r="W191" s="249"/>
      <c r="X191" s="338"/>
      <c r="Y191" s="338"/>
      <c r="Z191" s="338"/>
      <c r="AA191" s="335"/>
    </row>
    <row r="192" spans="1:27" s="81" customFormat="1" ht="52.5">
      <c r="A192" s="9" t="s">
        <v>530</v>
      </c>
      <c r="B192" s="267"/>
      <c r="C192" s="77" t="s">
        <v>360</v>
      </c>
      <c r="D192" s="199" t="s">
        <v>36</v>
      </c>
      <c r="E192" s="71">
        <v>0.376</v>
      </c>
      <c r="F192" s="71">
        <v>0.376</v>
      </c>
      <c r="G192" s="11"/>
      <c r="H192" s="79"/>
      <c r="I192" s="8">
        <v>9166.5647599999993</v>
      </c>
      <c r="J192" s="80">
        <v>9166.5647599999993</v>
      </c>
      <c r="K192" s="8">
        <f t="shared" si="13"/>
        <v>0</v>
      </c>
      <c r="L192" s="64"/>
      <c r="M192" s="11"/>
      <c r="N192" s="11"/>
      <c r="O192" s="11"/>
      <c r="P192" s="11"/>
      <c r="Q192" s="11"/>
      <c r="R192" s="233"/>
      <c r="S192" s="233"/>
      <c r="T192" s="233"/>
      <c r="U192" s="233"/>
      <c r="V192" s="249"/>
      <c r="W192" s="249"/>
      <c r="X192" s="338"/>
      <c r="Y192" s="338"/>
      <c r="Z192" s="338"/>
      <c r="AA192" s="335"/>
    </row>
    <row r="193" spans="1:27" s="81" customFormat="1" ht="78.75">
      <c r="A193" s="9" t="s">
        <v>531</v>
      </c>
      <c r="B193" s="267"/>
      <c r="C193" s="77" t="s">
        <v>361</v>
      </c>
      <c r="D193" s="199" t="s">
        <v>36</v>
      </c>
      <c r="E193" s="71">
        <v>0.51100000000000001</v>
      </c>
      <c r="F193" s="71">
        <v>0.51100000000000001</v>
      </c>
      <c r="G193" s="11"/>
      <c r="H193" s="79"/>
      <c r="I193" s="8">
        <v>13888.50323</v>
      </c>
      <c r="J193" s="80">
        <v>13888.50323</v>
      </c>
      <c r="K193" s="8">
        <f t="shared" si="13"/>
        <v>0</v>
      </c>
      <c r="L193" s="64"/>
      <c r="M193" s="11"/>
      <c r="N193" s="11"/>
      <c r="O193" s="11"/>
      <c r="P193" s="11"/>
      <c r="Q193" s="11"/>
      <c r="R193" s="233"/>
      <c r="S193" s="233"/>
      <c r="T193" s="233"/>
      <c r="U193" s="233"/>
      <c r="V193" s="249"/>
      <c r="W193" s="249"/>
      <c r="X193" s="338"/>
      <c r="Y193" s="338"/>
      <c r="Z193" s="338"/>
      <c r="AA193" s="335"/>
    </row>
    <row r="194" spans="1:27" s="81" customFormat="1" ht="52.5">
      <c r="A194" s="9" t="s">
        <v>532</v>
      </c>
      <c r="B194" s="267"/>
      <c r="C194" s="77" t="s">
        <v>362</v>
      </c>
      <c r="D194" s="199" t="s">
        <v>36</v>
      </c>
      <c r="E194" s="71">
        <v>0.56799999999999995</v>
      </c>
      <c r="F194" s="71">
        <v>0.56799999999999995</v>
      </c>
      <c r="G194" s="11"/>
      <c r="H194" s="79"/>
      <c r="I194" s="8">
        <v>9359.5288099999998</v>
      </c>
      <c r="J194" s="80">
        <v>9359.5288099999998</v>
      </c>
      <c r="K194" s="8">
        <f t="shared" si="13"/>
        <v>0</v>
      </c>
      <c r="L194" s="64"/>
      <c r="M194" s="11"/>
      <c r="N194" s="11"/>
      <c r="O194" s="11"/>
      <c r="P194" s="11"/>
      <c r="Q194" s="11"/>
      <c r="R194" s="233"/>
      <c r="S194" s="233"/>
      <c r="T194" s="233"/>
      <c r="U194" s="233"/>
      <c r="V194" s="249"/>
      <c r="W194" s="249"/>
      <c r="X194" s="338"/>
      <c r="Y194" s="338"/>
      <c r="Z194" s="338"/>
      <c r="AA194" s="335"/>
    </row>
    <row r="195" spans="1:27" s="81" customFormat="1" ht="26.25">
      <c r="A195" s="9" t="s">
        <v>533</v>
      </c>
      <c r="B195" s="267"/>
      <c r="C195" s="206" t="s">
        <v>363</v>
      </c>
      <c r="D195" s="199" t="s">
        <v>36</v>
      </c>
      <c r="E195" s="71">
        <v>3.8</v>
      </c>
      <c r="F195" s="71">
        <v>3.8</v>
      </c>
      <c r="G195" s="11"/>
      <c r="H195" s="79"/>
      <c r="I195" s="8">
        <v>47571.510060000001</v>
      </c>
      <c r="J195" s="80">
        <v>47571.510060000001</v>
      </c>
      <c r="K195" s="8">
        <f t="shared" si="13"/>
        <v>0</v>
      </c>
      <c r="L195" s="64"/>
      <c r="M195" s="11"/>
      <c r="N195" s="11"/>
      <c r="O195" s="11"/>
      <c r="P195" s="11"/>
      <c r="Q195" s="11"/>
      <c r="R195" s="233"/>
      <c r="S195" s="233"/>
      <c r="T195" s="233"/>
      <c r="U195" s="233"/>
      <c r="V195" s="249"/>
      <c r="W195" s="249"/>
      <c r="X195" s="338"/>
      <c r="Y195" s="338"/>
      <c r="Z195" s="338"/>
      <c r="AA195" s="335"/>
    </row>
    <row r="196" spans="1:27" s="81" customFormat="1" ht="26.25">
      <c r="A196" s="9" t="s">
        <v>534</v>
      </c>
      <c r="B196" s="267"/>
      <c r="C196" s="206" t="s">
        <v>364</v>
      </c>
      <c r="D196" s="199" t="s">
        <v>36</v>
      </c>
      <c r="E196" s="71">
        <v>1.28</v>
      </c>
      <c r="F196" s="71">
        <v>1.28</v>
      </c>
      <c r="G196" s="11"/>
      <c r="H196" s="79"/>
      <c r="I196" s="8">
        <v>15096.940550000001</v>
      </c>
      <c r="J196" s="80">
        <v>15096.940550000001</v>
      </c>
      <c r="K196" s="8">
        <f t="shared" si="13"/>
        <v>0</v>
      </c>
      <c r="L196" s="64"/>
      <c r="M196" s="11"/>
      <c r="N196" s="11"/>
      <c r="O196" s="11"/>
      <c r="P196" s="11"/>
      <c r="Q196" s="11"/>
      <c r="R196" s="233"/>
      <c r="S196" s="233"/>
      <c r="T196" s="233"/>
      <c r="U196" s="233"/>
      <c r="V196" s="249"/>
      <c r="W196" s="249"/>
      <c r="X196" s="338"/>
      <c r="Y196" s="338"/>
      <c r="Z196" s="338"/>
      <c r="AA196" s="335"/>
    </row>
    <row r="197" spans="1:27" s="81" customFormat="1" ht="26.25">
      <c r="A197" s="9" t="s">
        <v>535</v>
      </c>
      <c r="B197" s="267"/>
      <c r="C197" s="206" t="s">
        <v>365</v>
      </c>
      <c r="D197" s="199" t="s">
        <v>36</v>
      </c>
      <c r="E197" s="71">
        <v>2.08</v>
      </c>
      <c r="F197" s="71">
        <v>2.08</v>
      </c>
      <c r="G197" s="11"/>
      <c r="H197" s="79"/>
      <c r="I197" s="8">
        <v>22523.445929999998</v>
      </c>
      <c r="J197" s="80">
        <v>22523.445929999998</v>
      </c>
      <c r="K197" s="8">
        <f t="shared" si="13"/>
        <v>0</v>
      </c>
      <c r="L197" s="64"/>
      <c r="M197" s="11"/>
      <c r="N197" s="11"/>
      <c r="O197" s="11"/>
      <c r="P197" s="11"/>
      <c r="Q197" s="11"/>
      <c r="R197" s="233"/>
      <c r="S197" s="233"/>
      <c r="T197" s="233"/>
      <c r="U197" s="233"/>
      <c r="V197" s="249"/>
      <c r="W197" s="249"/>
      <c r="X197" s="338"/>
      <c r="Y197" s="338"/>
      <c r="Z197" s="338"/>
      <c r="AA197" s="335"/>
    </row>
    <row r="198" spans="1:27" s="81" customFormat="1" ht="26.25">
      <c r="A198" s="9" t="s">
        <v>536</v>
      </c>
      <c r="B198" s="267"/>
      <c r="C198" s="206" t="s">
        <v>366</v>
      </c>
      <c r="D198" s="199" t="s">
        <v>36</v>
      </c>
      <c r="E198" s="71">
        <v>1.1599999999999999</v>
      </c>
      <c r="F198" s="71">
        <v>1.1599999999999999</v>
      </c>
      <c r="G198" s="11"/>
      <c r="H198" s="79"/>
      <c r="I198" s="8">
        <v>13187.888080000001</v>
      </c>
      <c r="J198" s="80">
        <v>13187.888080000001</v>
      </c>
      <c r="K198" s="8">
        <f t="shared" si="13"/>
        <v>0</v>
      </c>
      <c r="L198" s="64"/>
      <c r="M198" s="11"/>
      <c r="N198" s="11"/>
      <c r="O198" s="11"/>
      <c r="P198" s="11"/>
      <c r="Q198" s="11"/>
      <c r="R198" s="233"/>
      <c r="S198" s="233"/>
      <c r="T198" s="233"/>
      <c r="U198" s="233"/>
      <c r="V198" s="249"/>
      <c r="W198" s="249"/>
      <c r="X198" s="338"/>
      <c r="Y198" s="338"/>
      <c r="Z198" s="338"/>
      <c r="AA198" s="335"/>
    </row>
    <row r="199" spans="1:27" s="81" customFormat="1" ht="26.25">
      <c r="A199" s="9" t="s">
        <v>537</v>
      </c>
      <c r="B199" s="267"/>
      <c r="C199" s="206" t="s">
        <v>367</v>
      </c>
      <c r="D199" s="199" t="s">
        <v>36</v>
      </c>
      <c r="E199" s="71">
        <v>1</v>
      </c>
      <c r="F199" s="71">
        <v>1</v>
      </c>
      <c r="G199" s="11"/>
      <c r="H199" s="79"/>
      <c r="I199" s="8">
        <v>16775.666000000001</v>
      </c>
      <c r="J199" s="80">
        <v>16775.666000000001</v>
      </c>
      <c r="K199" s="8">
        <f t="shared" si="13"/>
        <v>0</v>
      </c>
      <c r="L199" s="64"/>
      <c r="M199" s="11"/>
      <c r="N199" s="11"/>
      <c r="O199" s="11"/>
      <c r="P199" s="11"/>
      <c r="Q199" s="11"/>
      <c r="R199" s="233"/>
      <c r="S199" s="233"/>
      <c r="T199" s="233"/>
      <c r="U199" s="233"/>
      <c r="V199" s="249"/>
      <c r="W199" s="249"/>
      <c r="X199" s="338"/>
      <c r="Y199" s="338"/>
      <c r="Z199" s="338"/>
      <c r="AA199" s="335"/>
    </row>
    <row r="200" spans="1:27" s="81" customFormat="1" ht="26.25">
      <c r="A200" s="9" t="s">
        <v>538</v>
      </c>
      <c r="B200" s="267"/>
      <c r="C200" s="206" t="s">
        <v>368</v>
      </c>
      <c r="D200" s="199" t="s">
        <v>36</v>
      </c>
      <c r="E200" s="71">
        <v>1</v>
      </c>
      <c r="F200" s="71">
        <v>1</v>
      </c>
      <c r="G200" s="11"/>
      <c r="H200" s="79"/>
      <c r="I200" s="8">
        <v>14612.897999999999</v>
      </c>
      <c r="J200" s="80">
        <v>14612.897999999999</v>
      </c>
      <c r="K200" s="8">
        <f t="shared" si="13"/>
        <v>0</v>
      </c>
      <c r="L200" s="64"/>
      <c r="M200" s="11"/>
      <c r="N200" s="11"/>
      <c r="O200" s="11"/>
      <c r="P200" s="11"/>
      <c r="Q200" s="11"/>
      <c r="R200" s="233"/>
      <c r="S200" s="233"/>
      <c r="T200" s="233"/>
      <c r="U200" s="233"/>
      <c r="V200" s="249"/>
      <c r="W200" s="249"/>
      <c r="X200" s="338"/>
      <c r="Y200" s="338"/>
      <c r="Z200" s="338"/>
      <c r="AA200" s="335"/>
    </row>
    <row r="201" spans="1:27" s="81" customFormat="1" ht="26.25">
      <c r="A201" s="9" t="s">
        <v>539</v>
      </c>
      <c r="B201" s="267"/>
      <c r="C201" s="206" t="s">
        <v>369</v>
      </c>
      <c r="D201" s="199" t="s">
        <v>36</v>
      </c>
      <c r="E201" s="71">
        <v>1</v>
      </c>
      <c r="F201" s="71">
        <v>1</v>
      </c>
      <c r="G201" s="11"/>
      <c r="H201" s="79"/>
      <c r="I201" s="8">
        <v>12051.665999999999</v>
      </c>
      <c r="J201" s="80">
        <v>12051.665999999999</v>
      </c>
      <c r="K201" s="8">
        <f t="shared" si="13"/>
        <v>0</v>
      </c>
      <c r="L201" s="64"/>
      <c r="M201" s="11"/>
      <c r="N201" s="11"/>
      <c r="O201" s="11"/>
      <c r="P201" s="11"/>
      <c r="Q201" s="11"/>
      <c r="R201" s="233"/>
      <c r="S201" s="233"/>
      <c r="T201" s="233"/>
      <c r="U201" s="233"/>
      <c r="V201" s="249"/>
      <c r="W201" s="249"/>
      <c r="X201" s="338"/>
      <c r="Y201" s="338"/>
      <c r="Z201" s="338"/>
      <c r="AA201" s="335"/>
    </row>
    <row r="202" spans="1:27" s="81" customFormat="1" ht="26.25">
      <c r="A202" s="9" t="s">
        <v>540</v>
      </c>
      <c r="B202" s="267"/>
      <c r="C202" s="206" t="s">
        <v>370</v>
      </c>
      <c r="D202" s="199" t="s">
        <v>36</v>
      </c>
      <c r="E202" s="71">
        <v>0.28499999999999998</v>
      </c>
      <c r="F202" s="71">
        <v>0.28499999999999998</v>
      </c>
      <c r="G202" s="11"/>
      <c r="H202" s="79"/>
      <c r="I202" s="8">
        <v>5166.28712</v>
      </c>
      <c r="J202" s="80">
        <v>5166.28712</v>
      </c>
      <c r="K202" s="8">
        <f t="shared" si="13"/>
        <v>0</v>
      </c>
      <c r="L202" s="64"/>
      <c r="M202" s="11"/>
      <c r="N202" s="11"/>
      <c r="O202" s="11"/>
      <c r="P202" s="11"/>
      <c r="Q202" s="11"/>
      <c r="R202" s="233"/>
      <c r="S202" s="233"/>
      <c r="T202" s="233"/>
      <c r="U202" s="233"/>
      <c r="V202" s="249"/>
      <c r="W202" s="249"/>
      <c r="X202" s="338"/>
      <c r="Y202" s="338"/>
      <c r="Z202" s="338"/>
      <c r="AA202" s="335"/>
    </row>
    <row r="203" spans="1:27" s="81" customFormat="1" ht="26.25">
      <c r="A203" s="9" t="s">
        <v>541</v>
      </c>
      <c r="B203" s="267"/>
      <c r="C203" s="206" t="s">
        <v>371</v>
      </c>
      <c r="D203" s="199" t="s">
        <v>36</v>
      </c>
      <c r="E203" s="71">
        <v>0.28000000000000003</v>
      </c>
      <c r="F203" s="71">
        <v>0.28000000000000003</v>
      </c>
      <c r="G203" s="11"/>
      <c r="H203" s="79"/>
      <c r="I203" s="8">
        <v>5120.1250700000001</v>
      </c>
      <c r="J203" s="80">
        <v>5120.1250700000001</v>
      </c>
      <c r="K203" s="8">
        <f t="shared" si="13"/>
        <v>0</v>
      </c>
      <c r="L203" s="64"/>
      <c r="M203" s="11"/>
      <c r="N203" s="11"/>
      <c r="O203" s="11"/>
      <c r="P203" s="11"/>
      <c r="Q203" s="11"/>
      <c r="R203" s="233"/>
      <c r="S203" s="233"/>
      <c r="T203" s="233"/>
      <c r="U203" s="233"/>
      <c r="V203" s="249"/>
      <c r="W203" s="249"/>
      <c r="X203" s="338"/>
      <c r="Y203" s="338"/>
      <c r="Z203" s="338"/>
      <c r="AA203" s="335"/>
    </row>
    <row r="204" spans="1:27" s="81" customFormat="1" ht="26.25">
      <c r="A204" s="9" t="s">
        <v>542</v>
      </c>
      <c r="B204" s="267"/>
      <c r="C204" s="206" t="s">
        <v>372</v>
      </c>
      <c r="D204" s="199" t="s">
        <v>36</v>
      </c>
      <c r="E204" s="71">
        <v>0.26500000000000001</v>
      </c>
      <c r="F204" s="71">
        <v>0.26500000000000001</v>
      </c>
      <c r="G204" s="11"/>
      <c r="H204" s="79"/>
      <c r="I204" s="8">
        <v>5227.2658899999997</v>
      </c>
      <c r="J204" s="80">
        <v>5227.2658899999997</v>
      </c>
      <c r="K204" s="8">
        <f t="shared" si="13"/>
        <v>0</v>
      </c>
      <c r="L204" s="64"/>
      <c r="M204" s="11"/>
      <c r="N204" s="11"/>
      <c r="O204" s="11"/>
      <c r="P204" s="11"/>
      <c r="Q204" s="11"/>
      <c r="R204" s="233"/>
      <c r="S204" s="233"/>
      <c r="T204" s="233"/>
      <c r="U204" s="233"/>
      <c r="V204" s="249"/>
      <c r="W204" s="249"/>
      <c r="X204" s="338"/>
      <c r="Y204" s="338"/>
      <c r="Z204" s="338"/>
      <c r="AA204" s="335"/>
    </row>
    <row r="205" spans="1:27" s="81" customFormat="1" ht="26.25">
      <c r="A205" s="9" t="s">
        <v>543</v>
      </c>
      <c r="B205" s="267"/>
      <c r="C205" s="206" t="s">
        <v>373</v>
      </c>
      <c r="D205" s="199" t="s">
        <v>36</v>
      </c>
      <c r="E205" s="71">
        <v>0.245</v>
      </c>
      <c r="F205" s="71">
        <v>0.245</v>
      </c>
      <c r="G205" s="11"/>
      <c r="H205" s="79"/>
      <c r="I205" s="8">
        <v>4962.9883099999997</v>
      </c>
      <c r="J205" s="80">
        <v>4962.9883099999997</v>
      </c>
      <c r="K205" s="8">
        <f t="shared" si="13"/>
        <v>0</v>
      </c>
      <c r="L205" s="64"/>
      <c r="M205" s="11"/>
      <c r="N205" s="11"/>
      <c r="O205" s="11"/>
      <c r="P205" s="11"/>
      <c r="Q205" s="11"/>
      <c r="R205" s="233"/>
      <c r="S205" s="233"/>
      <c r="T205" s="233"/>
      <c r="U205" s="233"/>
      <c r="V205" s="249"/>
      <c r="W205" s="249"/>
      <c r="X205" s="338"/>
      <c r="Y205" s="338"/>
      <c r="Z205" s="338"/>
      <c r="AA205" s="335"/>
    </row>
    <row r="206" spans="1:27" s="81" customFormat="1" ht="26.25">
      <c r="A206" s="9" t="s">
        <v>544</v>
      </c>
      <c r="B206" s="267"/>
      <c r="C206" s="206" t="s">
        <v>374</v>
      </c>
      <c r="D206" s="199" t="s">
        <v>36</v>
      </c>
      <c r="E206" s="71">
        <v>0.19</v>
      </c>
      <c r="F206" s="71">
        <v>0.19</v>
      </c>
      <c r="G206" s="11"/>
      <c r="H206" s="79"/>
      <c r="I206" s="8">
        <v>3545.44013</v>
      </c>
      <c r="J206" s="80">
        <v>3545.44013</v>
      </c>
      <c r="K206" s="8">
        <f t="shared" si="13"/>
        <v>0</v>
      </c>
      <c r="L206" s="64"/>
      <c r="M206" s="11"/>
      <c r="N206" s="11"/>
      <c r="O206" s="11"/>
      <c r="P206" s="11"/>
      <c r="Q206" s="11"/>
      <c r="R206" s="233"/>
      <c r="S206" s="233"/>
      <c r="T206" s="233"/>
      <c r="U206" s="233"/>
      <c r="V206" s="249"/>
      <c r="W206" s="249"/>
      <c r="X206" s="338"/>
      <c r="Y206" s="338"/>
      <c r="Z206" s="338"/>
      <c r="AA206" s="335"/>
    </row>
    <row r="207" spans="1:27" s="81" customFormat="1" ht="26.25">
      <c r="A207" s="9" t="s">
        <v>545</v>
      </c>
      <c r="B207" s="267"/>
      <c r="C207" s="206" t="s">
        <v>375</v>
      </c>
      <c r="D207" s="199" t="s">
        <v>36</v>
      </c>
      <c r="E207" s="71">
        <v>1.92</v>
      </c>
      <c r="F207" s="71">
        <v>1.92</v>
      </c>
      <c r="G207" s="11"/>
      <c r="H207" s="79"/>
      <c r="I207" s="8">
        <v>20666.228190000002</v>
      </c>
      <c r="J207" s="80">
        <v>20666.228190000002</v>
      </c>
      <c r="K207" s="8">
        <f t="shared" si="13"/>
        <v>0</v>
      </c>
      <c r="L207" s="64"/>
      <c r="M207" s="11"/>
      <c r="N207" s="11"/>
      <c r="O207" s="11"/>
      <c r="P207" s="11"/>
      <c r="Q207" s="11"/>
      <c r="R207" s="233"/>
      <c r="S207" s="233"/>
      <c r="T207" s="233"/>
      <c r="U207" s="233"/>
      <c r="V207" s="249"/>
      <c r="W207" s="249"/>
      <c r="X207" s="338"/>
      <c r="Y207" s="338"/>
      <c r="Z207" s="338"/>
      <c r="AA207" s="335"/>
    </row>
    <row r="208" spans="1:27" s="81" customFormat="1" ht="26.25">
      <c r="A208" s="9" t="s">
        <v>546</v>
      </c>
      <c r="B208" s="267"/>
      <c r="C208" s="206" t="s">
        <v>376</v>
      </c>
      <c r="D208" s="199" t="s">
        <v>36</v>
      </c>
      <c r="E208" s="71">
        <v>5.53</v>
      </c>
      <c r="F208" s="71">
        <v>5.53</v>
      </c>
      <c r="G208" s="11"/>
      <c r="H208" s="79"/>
      <c r="I208" s="8">
        <v>45105.803</v>
      </c>
      <c r="J208" s="80">
        <v>45105.803</v>
      </c>
      <c r="K208" s="8">
        <f t="shared" si="13"/>
        <v>0</v>
      </c>
      <c r="L208" s="64"/>
      <c r="M208" s="11"/>
      <c r="N208" s="11"/>
      <c r="O208" s="11"/>
      <c r="P208" s="11"/>
      <c r="Q208" s="11"/>
      <c r="R208" s="233"/>
      <c r="S208" s="233"/>
      <c r="T208" s="233"/>
      <c r="U208" s="233"/>
      <c r="V208" s="249"/>
      <c r="W208" s="249"/>
      <c r="X208" s="338"/>
      <c r="Y208" s="338"/>
      <c r="Z208" s="338"/>
      <c r="AA208" s="335"/>
    </row>
    <row r="209" spans="1:27" s="81" customFormat="1" ht="26.25">
      <c r="A209" s="9" t="s">
        <v>547</v>
      </c>
      <c r="B209" s="267"/>
      <c r="C209" s="206" t="s">
        <v>377</v>
      </c>
      <c r="D209" s="199" t="s">
        <v>36</v>
      </c>
      <c r="E209" s="71">
        <v>4.25</v>
      </c>
      <c r="F209" s="71">
        <v>4.25</v>
      </c>
      <c r="G209" s="11"/>
      <c r="H209" s="79"/>
      <c r="I209" s="8">
        <v>35211.316729999999</v>
      </c>
      <c r="J209" s="80">
        <v>35211.316729999999</v>
      </c>
      <c r="K209" s="8">
        <f t="shared" si="13"/>
        <v>0</v>
      </c>
      <c r="L209" s="64"/>
      <c r="M209" s="11"/>
      <c r="N209" s="11"/>
      <c r="O209" s="11"/>
      <c r="P209" s="11"/>
      <c r="Q209" s="11"/>
      <c r="R209" s="233"/>
      <c r="S209" s="233"/>
      <c r="T209" s="233"/>
      <c r="U209" s="233"/>
      <c r="V209" s="249"/>
      <c r="W209" s="249"/>
      <c r="X209" s="338"/>
      <c r="Y209" s="338"/>
      <c r="Z209" s="338"/>
      <c r="AA209" s="335"/>
    </row>
    <row r="210" spans="1:27" s="81" customFormat="1" ht="78.75">
      <c r="A210" s="9" t="s">
        <v>548</v>
      </c>
      <c r="B210" s="267"/>
      <c r="C210" s="77" t="s">
        <v>378</v>
      </c>
      <c r="D210" s="199" t="s">
        <v>36</v>
      </c>
      <c r="E210" s="71">
        <v>0.60399999999999998</v>
      </c>
      <c r="F210" s="71">
        <v>0.60399999999999998</v>
      </c>
      <c r="G210" s="11"/>
      <c r="H210" s="79"/>
      <c r="I210" s="8">
        <v>15390.169539999999</v>
      </c>
      <c r="J210" s="80">
        <v>15390.169539999999</v>
      </c>
      <c r="K210" s="8">
        <f t="shared" si="13"/>
        <v>0</v>
      </c>
      <c r="L210" s="64"/>
      <c r="M210" s="11"/>
      <c r="N210" s="11"/>
      <c r="O210" s="11"/>
      <c r="P210" s="11"/>
      <c r="Q210" s="11"/>
      <c r="R210" s="233"/>
      <c r="S210" s="233"/>
      <c r="T210" s="233"/>
      <c r="U210" s="233"/>
      <c r="V210" s="249"/>
      <c r="W210" s="249"/>
      <c r="X210" s="338"/>
      <c r="Y210" s="338"/>
      <c r="Z210" s="338"/>
      <c r="AA210" s="335"/>
    </row>
    <row r="211" spans="1:27" s="81" customFormat="1" ht="131.25">
      <c r="A211" s="9" t="s">
        <v>549</v>
      </c>
      <c r="B211" s="267"/>
      <c r="C211" s="77" t="s">
        <v>379</v>
      </c>
      <c r="D211" s="199" t="s">
        <v>36</v>
      </c>
      <c r="E211" s="71">
        <v>0.69</v>
      </c>
      <c r="F211" s="71">
        <v>0.69</v>
      </c>
      <c r="G211" s="11"/>
      <c r="H211" s="79"/>
      <c r="I211" s="8">
        <v>27105.227149999999</v>
      </c>
      <c r="J211" s="80">
        <v>27105.227149999999</v>
      </c>
      <c r="K211" s="8">
        <f t="shared" si="13"/>
        <v>0</v>
      </c>
      <c r="L211" s="64"/>
      <c r="M211" s="11"/>
      <c r="N211" s="11"/>
      <c r="O211" s="11"/>
      <c r="P211" s="11"/>
      <c r="Q211" s="11"/>
      <c r="R211" s="233"/>
      <c r="S211" s="233"/>
      <c r="T211" s="233"/>
      <c r="U211" s="233"/>
      <c r="V211" s="249"/>
      <c r="W211" s="249"/>
      <c r="X211" s="338"/>
      <c r="Y211" s="338"/>
      <c r="Z211" s="338"/>
      <c r="AA211" s="335"/>
    </row>
    <row r="212" spans="1:27" s="81" customFormat="1" ht="26.25">
      <c r="A212" s="9" t="s">
        <v>550</v>
      </c>
      <c r="B212" s="267"/>
      <c r="C212" s="206" t="s">
        <v>380</v>
      </c>
      <c r="D212" s="199" t="s">
        <v>36</v>
      </c>
      <c r="E212" s="71">
        <v>1.1599999999999999</v>
      </c>
      <c r="F212" s="71">
        <v>1.1599999999999999</v>
      </c>
      <c r="G212" s="11"/>
      <c r="H212" s="79"/>
      <c r="I212" s="8">
        <v>8509.335939999999</v>
      </c>
      <c r="J212" s="80">
        <v>8509.335939999999</v>
      </c>
      <c r="K212" s="8">
        <f t="shared" si="13"/>
        <v>0</v>
      </c>
      <c r="L212" s="64"/>
      <c r="M212" s="11"/>
      <c r="N212" s="11"/>
      <c r="O212" s="11"/>
      <c r="P212" s="11"/>
      <c r="Q212" s="11"/>
      <c r="R212" s="233"/>
      <c r="S212" s="233"/>
      <c r="T212" s="233"/>
      <c r="U212" s="233"/>
      <c r="V212" s="249"/>
      <c r="W212" s="249"/>
      <c r="X212" s="338"/>
      <c r="Y212" s="338"/>
      <c r="Z212" s="338"/>
      <c r="AA212" s="335"/>
    </row>
    <row r="213" spans="1:27" s="81" customFormat="1" ht="26.25">
      <c r="A213" s="9" t="s">
        <v>551</v>
      </c>
      <c r="B213" s="267"/>
      <c r="C213" s="206" t="s">
        <v>381</v>
      </c>
      <c r="D213" s="199" t="s">
        <v>36</v>
      </c>
      <c r="E213" s="71">
        <v>0.79200000000000004</v>
      </c>
      <c r="F213" s="71">
        <v>0.79200000000000004</v>
      </c>
      <c r="G213" s="11"/>
      <c r="H213" s="79"/>
      <c r="I213" s="8">
        <v>17028.62484</v>
      </c>
      <c r="J213" s="80">
        <v>17028.62484</v>
      </c>
      <c r="K213" s="8">
        <f t="shared" si="13"/>
        <v>0</v>
      </c>
      <c r="L213" s="64"/>
      <c r="M213" s="11"/>
      <c r="N213" s="11"/>
      <c r="O213" s="11"/>
      <c r="P213" s="11"/>
      <c r="Q213" s="11"/>
      <c r="R213" s="233"/>
      <c r="S213" s="233"/>
      <c r="T213" s="233"/>
      <c r="U213" s="233"/>
      <c r="V213" s="249"/>
      <c r="W213" s="249"/>
      <c r="X213" s="338"/>
      <c r="Y213" s="338"/>
      <c r="Z213" s="338"/>
      <c r="AA213" s="335"/>
    </row>
    <row r="214" spans="1:27" s="81" customFormat="1" ht="26.25">
      <c r="A214" s="9" t="s">
        <v>552</v>
      </c>
      <c r="B214" s="273"/>
      <c r="C214" s="206" t="s">
        <v>382</v>
      </c>
      <c r="D214" s="199" t="s">
        <v>36</v>
      </c>
      <c r="E214" s="71">
        <v>4</v>
      </c>
      <c r="F214" s="71">
        <v>3.96</v>
      </c>
      <c r="G214" s="11"/>
      <c r="H214" s="79"/>
      <c r="I214" s="8">
        <v>30922.079000000002</v>
      </c>
      <c r="J214" s="80">
        <v>30612.858210000002</v>
      </c>
      <c r="K214" s="8">
        <f t="shared" si="13"/>
        <v>-309.2207899999994</v>
      </c>
      <c r="L214" s="82" t="s">
        <v>562</v>
      </c>
      <c r="M214" s="11"/>
      <c r="N214" s="11"/>
      <c r="O214" s="11"/>
      <c r="P214" s="11"/>
      <c r="Q214" s="11"/>
      <c r="R214" s="233"/>
      <c r="S214" s="233"/>
      <c r="T214" s="233"/>
      <c r="U214" s="233"/>
      <c r="V214" s="249"/>
      <c r="W214" s="249"/>
      <c r="X214" s="338"/>
      <c r="Y214" s="338"/>
      <c r="Z214" s="338"/>
      <c r="AA214" s="335"/>
    </row>
    <row r="215" spans="1:27" s="81" customFormat="1" ht="180" customHeight="1">
      <c r="A215" s="9"/>
      <c r="B215" s="78"/>
      <c r="C215" s="212" t="s">
        <v>383</v>
      </c>
      <c r="D215" s="171"/>
      <c r="E215" s="173"/>
      <c r="F215" s="71"/>
      <c r="G215" s="11"/>
      <c r="H215" s="79"/>
      <c r="I215" s="8"/>
      <c r="J215" s="154"/>
      <c r="K215" s="11"/>
      <c r="L215" s="64"/>
      <c r="M215" s="11"/>
      <c r="N215" s="11"/>
      <c r="O215" s="11"/>
      <c r="P215" s="11"/>
      <c r="Q215" s="11"/>
      <c r="R215" s="233"/>
      <c r="S215" s="233"/>
      <c r="T215" s="233"/>
      <c r="U215" s="233"/>
      <c r="V215" s="249"/>
      <c r="W215" s="249"/>
      <c r="X215" s="338"/>
      <c r="Y215" s="338"/>
      <c r="Z215" s="338"/>
      <c r="AA215" s="335"/>
    </row>
    <row r="216" spans="1:27" s="81" customFormat="1" ht="26.25">
      <c r="A216" s="9"/>
      <c r="B216" s="78"/>
      <c r="C216" s="7" t="s">
        <v>63</v>
      </c>
      <c r="D216" s="7"/>
      <c r="E216" s="179"/>
      <c r="F216" s="71"/>
      <c r="G216" s="11"/>
      <c r="H216" s="79"/>
      <c r="I216" s="8"/>
      <c r="J216" s="154"/>
      <c r="K216" s="11"/>
      <c r="L216" s="64"/>
      <c r="M216" s="11"/>
      <c r="N216" s="11"/>
      <c r="O216" s="11"/>
      <c r="P216" s="11"/>
      <c r="Q216" s="11"/>
      <c r="R216" s="233"/>
      <c r="S216" s="233"/>
      <c r="T216" s="233"/>
      <c r="U216" s="233"/>
      <c r="V216" s="249"/>
      <c r="W216" s="249"/>
      <c r="X216" s="338"/>
      <c r="Y216" s="338"/>
      <c r="Z216" s="338"/>
      <c r="AA216" s="335"/>
    </row>
    <row r="217" spans="1:27" s="81" customFormat="1" ht="34.5" customHeight="1">
      <c r="A217" s="301">
        <v>46</v>
      </c>
      <c r="B217" s="272"/>
      <c r="C217" s="265" t="s">
        <v>176</v>
      </c>
      <c r="D217" s="178" t="s">
        <v>36</v>
      </c>
      <c r="E217" s="199" t="s">
        <v>425</v>
      </c>
      <c r="F217" s="199"/>
      <c r="G217" s="229"/>
      <c r="H217" s="299"/>
      <c r="I217" s="251">
        <v>498912.72594546701</v>
      </c>
      <c r="J217" s="244">
        <v>497981.32916999998</v>
      </c>
      <c r="K217" s="251">
        <f>J217-I217</f>
        <v>-931.39677546703024</v>
      </c>
      <c r="L217" s="241" t="s">
        <v>441</v>
      </c>
      <c r="M217" s="229"/>
      <c r="N217" s="244">
        <v>497981.32916999998</v>
      </c>
      <c r="O217" s="229"/>
      <c r="P217" s="229"/>
      <c r="Q217" s="229"/>
      <c r="R217" s="233"/>
      <c r="S217" s="233"/>
      <c r="T217" s="233"/>
      <c r="U217" s="233"/>
      <c r="V217" s="249"/>
      <c r="W217" s="249"/>
      <c r="X217" s="338"/>
      <c r="Y217" s="338"/>
      <c r="Z217" s="338"/>
      <c r="AA217" s="335"/>
    </row>
    <row r="218" spans="1:27" s="81" customFormat="1" ht="34.5" customHeight="1">
      <c r="A218" s="301"/>
      <c r="B218" s="267"/>
      <c r="C218" s="279"/>
      <c r="D218" s="178"/>
      <c r="E218" s="199"/>
      <c r="F218" s="199" t="s">
        <v>429</v>
      </c>
      <c r="G218" s="230"/>
      <c r="H218" s="300"/>
      <c r="I218" s="252"/>
      <c r="J218" s="245"/>
      <c r="K218" s="252"/>
      <c r="L218" s="242"/>
      <c r="M218" s="230"/>
      <c r="N218" s="245"/>
      <c r="O218" s="230"/>
      <c r="P218" s="230"/>
      <c r="Q218" s="230"/>
      <c r="R218" s="233"/>
      <c r="S218" s="233"/>
      <c r="T218" s="233"/>
      <c r="U218" s="233"/>
      <c r="V218" s="249"/>
      <c r="W218" s="249"/>
      <c r="X218" s="338"/>
      <c r="Y218" s="338"/>
      <c r="Z218" s="338"/>
      <c r="AA218" s="335"/>
    </row>
    <row r="219" spans="1:27" s="81" customFormat="1" ht="34.5" customHeight="1">
      <c r="A219" s="301"/>
      <c r="B219" s="267"/>
      <c r="C219" s="279"/>
      <c r="D219" s="178" t="s">
        <v>36</v>
      </c>
      <c r="E219" s="199" t="s">
        <v>427</v>
      </c>
      <c r="F219" s="199"/>
      <c r="G219" s="230"/>
      <c r="H219" s="300"/>
      <c r="I219" s="252"/>
      <c r="J219" s="245"/>
      <c r="K219" s="252"/>
      <c r="L219" s="242"/>
      <c r="M219" s="230"/>
      <c r="N219" s="245"/>
      <c r="O219" s="230"/>
      <c r="P219" s="230"/>
      <c r="Q219" s="230"/>
      <c r="R219" s="233"/>
      <c r="S219" s="233"/>
      <c r="T219" s="233"/>
      <c r="U219" s="233"/>
      <c r="V219" s="249"/>
      <c r="W219" s="249"/>
      <c r="X219" s="338"/>
      <c r="Y219" s="338"/>
      <c r="Z219" s="338"/>
      <c r="AA219" s="335"/>
    </row>
    <row r="220" spans="1:27" s="81" customFormat="1" ht="34.5" customHeight="1">
      <c r="A220" s="301"/>
      <c r="B220" s="267"/>
      <c r="C220" s="279"/>
      <c r="D220" s="178"/>
      <c r="E220" s="199"/>
      <c r="F220" s="199" t="s">
        <v>430</v>
      </c>
      <c r="G220" s="230"/>
      <c r="H220" s="300"/>
      <c r="I220" s="252"/>
      <c r="J220" s="245"/>
      <c r="K220" s="252"/>
      <c r="L220" s="242"/>
      <c r="M220" s="230"/>
      <c r="N220" s="245"/>
      <c r="O220" s="230"/>
      <c r="P220" s="230"/>
      <c r="Q220" s="230"/>
      <c r="R220" s="233"/>
      <c r="S220" s="233"/>
      <c r="T220" s="233"/>
      <c r="U220" s="233"/>
      <c r="V220" s="249"/>
      <c r="W220" s="249"/>
      <c r="X220" s="338"/>
      <c r="Y220" s="338"/>
      <c r="Z220" s="338"/>
      <c r="AA220" s="335"/>
    </row>
    <row r="221" spans="1:27" s="81" customFormat="1" ht="26.25">
      <c r="A221" s="301"/>
      <c r="B221" s="267"/>
      <c r="C221" s="279"/>
      <c r="D221" s="178" t="s">
        <v>183</v>
      </c>
      <c r="E221" s="199" t="s">
        <v>426</v>
      </c>
      <c r="F221" s="199"/>
      <c r="G221" s="230"/>
      <c r="H221" s="300"/>
      <c r="I221" s="252"/>
      <c r="J221" s="245"/>
      <c r="K221" s="252"/>
      <c r="L221" s="242"/>
      <c r="M221" s="230"/>
      <c r="N221" s="245"/>
      <c r="O221" s="230"/>
      <c r="P221" s="230"/>
      <c r="Q221" s="230"/>
      <c r="R221" s="233"/>
      <c r="S221" s="233"/>
      <c r="T221" s="233"/>
      <c r="U221" s="233"/>
      <c r="V221" s="249"/>
      <c r="W221" s="249"/>
      <c r="X221" s="338"/>
      <c r="Y221" s="338"/>
      <c r="Z221" s="338"/>
      <c r="AA221" s="335"/>
    </row>
    <row r="222" spans="1:27" s="81" customFormat="1" ht="26.25">
      <c r="A222" s="301"/>
      <c r="B222" s="267"/>
      <c r="C222" s="279"/>
      <c r="D222" s="178"/>
      <c r="E222" s="199"/>
      <c r="F222" s="199" t="s">
        <v>431</v>
      </c>
      <c r="G222" s="230"/>
      <c r="H222" s="300"/>
      <c r="I222" s="252"/>
      <c r="J222" s="245"/>
      <c r="K222" s="252"/>
      <c r="L222" s="242"/>
      <c r="M222" s="230"/>
      <c r="N222" s="245"/>
      <c r="O222" s="230"/>
      <c r="P222" s="230"/>
      <c r="Q222" s="230"/>
      <c r="R222" s="233"/>
      <c r="S222" s="233"/>
      <c r="T222" s="233"/>
      <c r="U222" s="233"/>
      <c r="V222" s="249"/>
      <c r="W222" s="249"/>
      <c r="X222" s="338"/>
      <c r="Y222" s="338"/>
      <c r="Z222" s="338"/>
      <c r="AA222" s="335"/>
    </row>
    <row r="223" spans="1:27" s="81" customFormat="1" ht="26.25">
      <c r="A223" s="301"/>
      <c r="B223" s="267"/>
      <c r="C223" s="279"/>
      <c r="D223" s="178"/>
      <c r="E223" s="199" t="s">
        <v>428</v>
      </c>
      <c r="F223" s="199"/>
      <c r="G223" s="230"/>
      <c r="H223" s="300"/>
      <c r="I223" s="252"/>
      <c r="J223" s="245"/>
      <c r="K223" s="252"/>
      <c r="L223" s="242"/>
      <c r="M223" s="230"/>
      <c r="N223" s="245"/>
      <c r="O223" s="230"/>
      <c r="P223" s="230"/>
      <c r="Q223" s="230"/>
      <c r="R223" s="233"/>
      <c r="S223" s="233"/>
      <c r="T223" s="233"/>
      <c r="U223" s="233"/>
      <c r="V223" s="249"/>
      <c r="W223" s="249"/>
      <c r="X223" s="338"/>
      <c r="Y223" s="338"/>
      <c r="Z223" s="338"/>
      <c r="AA223" s="335"/>
    </row>
    <row r="224" spans="1:27" s="81" customFormat="1" ht="26.25">
      <c r="A224" s="301"/>
      <c r="B224" s="267"/>
      <c r="C224" s="279"/>
      <c r="D224" s="178" t="s">
        <v>183</v>
      </c>
      <c r="E224" s="199"/>
      <c r="F224" s="199" t="s">
        <v>432</v>
      </c>
      <c r="G224" s="230"/>
      <c r="H224" s="300"/>
      <c r="I224" s="252"/>
      <c r="J224" s="245"/>
      <c r="K224" s="252"/>
      <c r="L224" s="242"/>
      <c r="M224" s="230"/>
      <c r="N224" s="245"/>
      <c r="O224" s="230"/>
      <c r="P224" s="230"/>
      <c r="Q224" s="230"/>
      <c r="R224" s="233"/>
      <c r="S224" s="233"/>
      <c r="T224" s="233"/>
      <c r="U224" s="233"/>
      <c r="V224" s="249"/>
      <c r="W224" s="249"/>
      <c r="X224" s="338"/>
      <c r="Y224" s="338"/>
      <c r="Z224" s="338"/>
      <c r="AA224" s="335"/>
    </row>
    <row r="225" spans="1:27" s="81" customFormat="1" ht="45" customHeight="1">
      <c r="A225" s="301">
        <v>47</v>
      </c>
      <c r="B225" s="272"/>
      <c r="C225" s="265" t="s">
        <v>177</v>
      </c>
      <c r="D225" s="6" t="s">
        <v>36</v>
      </c>
      <c r="E225" s="26" t="s">
        <v>184</v>
      </c>
      <c r="F225" s="199"/>
      <c r="G225" s="229"/>
      <c r="H225" s="229"/>
      <c r="I225" s="251">
        <v>536825.57526285795</v>
      </c>
      <c r="J225" s="244">
        <v>536825.57522</v>
      </c>
      <c r="K225" s="251">
        <f>J225-I225</f>
        <v>-4.2857951484620571E-5</v>
      </c>
      <c r="L225" s="251"/>
      <c r="M225" s="229"/>
      <c r="N225" s="244">
        <v>536825.57522</v>
      </c>
      <c r="O225" s="229"/>
      <c r="P225" s="229"/>
      <c r="Q225" s="229"/>
      <c r="R225" s="233"/>
      <c r="S225" s="233"/>
      <c r="T225" s="233"/>
      <c r="U225" s="233"/>
      <c r="V225" s="249"/>
      <c r="W225" s="249"/>
      <c r="X225" s="338"/>
      <c r="Y225" s="338"/>
      <c r="Z225" s="338"/>
      <c r="AA225" s="335"/>
    </row>
    <row r="226" spans="1:27" s="81" customFormat="1" ht="45" customHeight="1">
      <c r="A226" s="301"/>
      <c r="B226" s="267"/>
      <c r="C226" s="279"/>
      <c r="D226" s="6"/>
      <c r="E226" s="180"/>
      <c r="F226" s="199" t="s">
        <v>433</v>
      </c>
      <c r="G226" s="230"/>
      <c r="H226" s="230"/>
      <c r="I226" s="252"/>
      <c r="J226" s="245"/>
      <c r="K226" s="252"/>
      <c r="L226" s="252"/>
      <c r="M226" s="230"/>
      <c r="N226" s="245"/>
      <c r="O226" s="230"/>
      <c r="P226" s="230"/>
      <c r="Q226" s="230"/>
      <c r="R226" s="233"/>
      <c r="S226" s="233"/>
      <c r="T226" s="233"/>
      <c r="U226" s="233"/>
      <c r="V226" s="249"/>
      <c r="W226" s="249"/>
      <c r="X226" s="338"/>
      <c r="Y226" s="338"/>
      <c r="Z226" s="338"/>
      <c r="AA226" s="335"/>
    </row>
    <row r="227" spans="1:27" s="81" customFormat="1" ht="45" customHeight="1">
      <c r="A227" s="301"/>
      <c r="B227" s="267"/>
      <c r="C227" s="279"/>
      <c r="D227" s="6" t="s">
        <v>36</v>
      </c>
      <c r="E227" s="180" t="s">
        <v>185</v>
      </c>
      <c r="F227" s="199"/>
      <c r="G227" s="230"/>
      <c r="H227" s="230"/>
      <c r="I227" s="252"/>
      <c r="J227" s="245"/>
      <c r="K227" s="252"/>
      <c r="L227" s="252"/>
      <c r="M227" s="230"/>
      <c r="N227" s="245"/>
      <c r="O227" s="230"/>
      <c r="P227" s="230"/>
      <c r="Q227" s="230"/>
      <c r="R227" s="233"/>
      <c r="S227" s="233"/>
      <c r="T227" s="233"/>
      <c r="U227" s="233"/>
      <c r="V227" s="249"/>
      <c r="W227" s="249"/>
      <c r="X227" s="338"/>
      <c r="Y227" s="338"/>
      <c r="Z227" s="338"/>
      <c r="AA227" s="335"/>
    </row>
    <row r="228" spans="1:27" s="81" customFormat="1" ht="47.25" customHeight="1">
      <c r="A228" s="301"/>
      <c r="B228" s="273"/>
      <c r="C228" s="266"/>
      <c r="D228" s="6"/>
      <c r="E228" s="180"/>
      <c r="F228" s="199" t="s">
        <v>434</v>
      </c>
      <c r="G228" s="231"/>
      <c r="H228" s="231"/>
      <c r="I228" s="253"/>
      <c r="J228" s="262"/>
      <c r="K228" s="253"/>
      <c r="L228" s="253"/>
      <c r="M228" s="231"/>
      <c r="N228" s="262"/>
      <c r="O228" s="231"/>
      <c r="P228" s="231"/>
      <c r="Q228" s="231"/>
      <c r="R228" s="233"/>
      <c r="S228" s="233"/>
      <c r="T228" s="233"/>
      <c r="U228" s="233"/>
      <c r="V228" s="249"/>
      <c r="W228" s="249"/>
      <c r="X228" s="338"/>
      <c r="Y228" s="338"/>
      <c r="Z228" s="338"/>
      <c r="AA228" s="335"/>
    </row>
    <row r="229" spans="1:27" s="81" customFormat="1" ht="42.75" customHeight="1">
      <c r="A229" s="301">
        <v>48</v>
      </c>
      <c r="B229" s="272"/>
      <c r="C229" s="265" t="s">
        <v>178</v>
      </c>
      <c r="D229" s="178" t="s">
        <v>36</v>
      </c>
      <c r="E229" s="199" t="s">
        <v>384</v>
      </c>
      <c r="F229" s="199"/>
      <c r="G229" s="229"/>
      <c r="H229" s="299"/>
      <c r="I229" s="251">
        <v>753660.56284705806</v>
      </c>
      <c r="J229" s="244">
        <v>753660.56284999999</v>
      </c>
      <c r="K229" s="251">
        <f>J229-I229</f>
        <v>2.9419315978884697E-6</v>
      </c>
      <c r="L229" s="251"/>
      <c r="M229" s="251"/>
      <c r="N229" s="244">
        <v>753660.56284999999</v>
      </c>
      <c r="O229" s="251"/>
      <c r="P229" s="251"/>
      <c r="Q229" s="251"/>
      <c r="R229" s="233"/>
      <c r="S229" s="233"/>
      <c r="T229" s="233"/>
      <c r="U229" s="233"/>
      <c r="V229" s="249"/>
      <c r="W229" s="249"/>
      <c r="X229" s="338"/>
      <c r="Y229" s="338"/>
      <c r="Z229" s="338"/>
      <c r="AA229" s="335"/>
    </row>
    <row r="230" spans="1:27" s="81" customFormat="1" ht="42.75" customHeight="1">
      <c r="A230" s="301"/>
      <c r="B230" s="267"/>
      <c r="C230" s="279"/>
      <c r="D230" s="178"/>
      <c r="E230" s="199"/>
      <c r="F230" s="199" t="s">
        <v>435</v>
      </c>
      <c r="G230" s="230"/>
      <c r="H230" s="300"/>
      <c r="I230" s="252"/>
      <c r="J230" s="245"/>
      <c r="K230" s="252"/>
      <c r="L230" s="252"/>
      <c r="M230" s="252"/>
      <c r="N230" s="245"/>
      <c r="O230" s="252"/>
      <c r="P230" s="252"/>
      <c r="Q230" s="252"/>
      <c r="R230" s="233"/>
      <c r="S230" s="233"/>
      <c r="T230" s="233"/>
      <c r="U230" s="233"/>
      <c r="V230" s="249"/>
      <c r="W230" s="249"/>
      <c r="X230" s="338"/>
      <c r="Y230" s="338"/>
      <c r="Z230" s="338"/>
      <c r="AA230" s="335"/>
    </row>
    <row r="231" spans="1:27" s="81" customFormat="1" ht="26.25">
      <c r="A231" s="301"/>
      <c r="B231" s="267"/>
      <c r="C231" s="279"/>
      <c r="D231" s="178" t="s">
        <v>36</v>
      </c>
      <c r="E231" s="199" t="s">
        <v>385</v>
      </c>
      <c r="F231" s="199"/>
      <c r="G231" s="230"/>
      <c r="H231" s="300"/>
      <c r="I231" s="252"/>
      <c r="J231" s="245"/>
      <c r="K231" s="252"/>
      <c r="L231" s="252"/>
      <c r="M231" s="252"/>
      <c r="N231" s="245"/>
      <c r="O231" s="252"/>
      <c r="P231" s="252"/>
      <c r="Q231" s="252"/>
      <c r="R231" s="233"/>
      <c r="S231" s="233"/>
      <c r="T231" s="233"/>
      <c r="U231" s="233"/>
      <c r="V231" s="249"/>
      <c r="W231" s="249"/>
      <c r="X231" s="338"/>
      <c r="Y231" s="338"/>
      <c r="Z231" s="338"/>
      <c r="AA231" s="335"/>
    </row>
    <row r="232" spans="1:27" s="81" customFormat="1" ht="26.25">
      <c r="A232" s="301"/>
      <c r="B232" s="267"/>
      <c r="C232" s="279"/>
      <c r="D232" s="178"/>
      <c r="E232" s="199"/>
      <c r="F232" s="199" t="s">
        <v>436</v>
      </c>
      <c r="G232" s="230"/>
      <c r="H232" s="300"/>
      <c r="I232" s="252"/>
      <c r="J232" s="245"/>
      <c r="K232" s="252"/>
      <c r="L232" s="252"/>
      <c r="M232" s="252"/>
      <c r="N232" s="245"/>
      <c r="O232" s="252"/>
      <c r="P232" s="252"/>
      <c r="Q232" s="252"/>
      <c r="R232" s="233"/>
      <c r="S232" s="233"/>
      <c r="T232" s="233"/>
      <c r="U232" s="233"/>
      <c r="V232" s="249"/>
      <c r="W232" s="249"/>
      <c r="X232" s="338"/>
      <c r="Y232" s="338"/>
      <c r="Z232" s="338"/>
      <c r="AA232" s="335"/>
    </row>
    <row r="233" spans="1:27" s="81" customFormat="1" ht="26.25">
      <c r="A233" s="301"/>
      <c r="B233" s="267"/>
      <c r="C233" s="279"/>
      <c r="D233" s="178" t="s">
        <v>36</v>
      </c>
      <c r="E233" s="199" t="s">
        <v>386</v>
      </c>
      <c r="F233" s="199"/>
      <c r="G233" s="230"/>
      <c r="H233" s="300"/>
      <c r="I233" s="252"/>
      <c r="J233" s="245"/>
      <c r="K233" s="252"/>
      <c r="L233" s="252"/>
      <c r="M233" s="252"/>
      <c r="N233" s="245"/>
      <c r="O233" s="252"/>
      <c r="P233" s="252"/>
      <c r="Q233" s="252"/>
      <c r="R233" s="233"/>
      <c r="S233" s="233"/>
      <c r="T233" s="233"/>
      <c r="U233" s="233"/>
      <c r="V233" s="249"/>
      <c r="W233" s="249"/>
      <c r="X233" s="338"/>
      <c r="Y233" s="338"/>
      <c r="Z233" s="338"/>
      <c r="AA233" s="335"/>
    </row>
    <row r="234" spans="1:27" s="81" customFormat="1" ht="26.25">
      <c r="A234" s="301"/>
      <c r="B234" s="267"/>
      <c r="C234" s="279"/>
      <c r="D234" s="178"/>
      <c r="E234" s="199"/>
      <c r="F234" s="199"/>
      <c r="G234" s="230"/>
      <c r="H234" s="300"/>
      <c r="I234" s="252"/>
      <c r="J234" s="245"/>
      <c r="K234" s="252"/>
      <c r="L234" s="252"/>
      <c r="M234" s="252"/>
      <c r="N234" s="245"/>
      <c r="O234" s="252"/>
      <c r="P234" s="252"/>
      <c r="Q234" s="252"/>
      <c r="R234" s="233"/>
      <c r="S234" s="233"/>
      <c r="T234" s="233"/>
      <c r="U234" s="233"/>
      <c r="V234" s="249"/>
      <c r="W234" s="249"/>
      <c r="X234" s="338"/>
      <c r="Y234" s="338"/>
      <c r="Z234" s="338"/>
      <c r="AA234" s="335"/>
    </row>
    <row r="235" spans="1:27" s="81" customFormat="1" ht="26.25">
      <c r="A235" s="301"/>
      <c r="B235" s="267"/>
      <c r="C235" s="279"/>
      <c r="D235" s="178" t="s">
        <v>41</v>
      </c>
      <c r="E235" s="199" t="s">
        <v>387</v>
      </c>
      <c r="F235" s="199"/>
      <c r="G235" s="230"/>
      <c r="H235" s="300"/>
      <c r="I235" s="252"/>
      <c r="J235" s="245"/>
      <c r="K235" s="252"/>
      <c r="L235" s="252"/>
      <c r="M235" s="252"/>
      <c r="N235" s="245"/>
      <c r="O235" s="252"/>
      <c r="P235" s="252"/>
      <c r="Q235" s="252"/>
      <c r="R235" s="233"/>
      <c r="S235" s="233"/>
      <c r="T235" s="233"/>
      <c r="U235" s="233"/>
      <c r="V235" s="249"/>
      <c r="W235" s="249"/>
      <c r="X235" s="338"/>
      <c r="Y235" s="338"/>
      <c r="Z235" s="338"/>
      <c r="AA235" s="335"/>
    </row>
    <row r="236" spans="1:27" s="81" customFormat="1" ht="26.25">
      <c r="A236" s="301"/>
      <c r="B236" s="267"/>
      <c r="C236" s="279"/>
      <c r="D236" s="178"/>
      <c r="E236" s="199"/>
      <c r="F236" s="199" t="s">
        <v>437</v>
      </c>
      <c r="G236" s="230"/>
      <c r="H236" s="300"/>
      <c r="I236" s="252"/>
      <c r="J236" s="245"/>
      <c r="K236" s="252"/>
      <c r="L236" s="252"/>
      <c r="M236" s="252"/>
      <c r="N236" s="245"/>
      <c r="O236" s="252"/>
      <c r="P236" s="252"/>
      <c r="Q236" s="252"/>
      <c r="R236" s="233"/>
      <c r="S236" s="233"/>
      <c r="T236" s="233"/>
      <c r="U236" s="233"/>
      <c r="V236" s="249"/>
      <c r="W236" s="249"/>
      <c r="X236" s="338"/>
      <c r="Y236" s="338"/>
      <c r="Z236" s="338"/>
      <c r="AA236" s="335"/>
    </row>
    <row r="237" spans="1:27" s="81" customFormat="1" ht="26.25">
      <c r="A237" s="9"/>
      <c r="B237" s="78"/>
      <c r="C237" s="7" t="s">
        <v>48</v>
      </c>
      <c r="D237" s="7"/>
      <c r="E237" s="26"/>
      <c r="F237" s="24"/>
      <c r="G237" s="11"/>
      <c r="H237" s="79"/>
      <c r="I237" s="11">
        <f>SUM(I217:I236)</f>
        <v>1789398.864055383</v>
      </c>
      <c r="J237" s="154">
        <f>SUM(J217:J236)</f>
        <v>1788467.4672400001</v>
      </c>
      <c r="K237" s="11">
        <f>J237-I237</f>
        <v>-931.3968153828755</v>
      </c>
      <c r="L237" s="64"/>
      <c r="M237" s="11">
        <f>SUM(M217:M236)</f>
        <v>0</v>
      </c>
      <c r="N237" s="11">
        <f>SUM(N217:N236)</f>
        <v>1788467.4672400001</v>
      </c>
      <c r="O237" s="11"/>
      <c r="P237" s="11"/>
      <c r="Q237" s="11"/>
      <c r="R237" s="233"/>
      <c r="S237" s="233"/>
      <c r="T237" s="233"/>
      <c r="U237" s="233"/>
      <c r="V237" s="249"/>
      <c r="W237" s="249"/>
      <c r="X237" s="338"/>
      <c r="Y237" s="338"/>
      <c r="Z237" s="338"/>
      <c r="AA237" s="335"/>
    </row>
    <row r="238" spans="1:27" s="81" customFormat="1" ht="26.25">
      <c r="A238" s="9"/>
      <c r="B238" s="78"/>
      <c r="C238" s="152" t="s">
        <v>46</v>
      </c>
      <c r="D238" s="7"/>
      <c r="E238" s="26"/>
      <c r="F238" s="24"/>
      <c r="G238" s="11"/>
      <c r="H238" s="79"/>
      <c r="I238" s="8"/>
      <c r="J238" s="154"/>
      <c r="K238" s="11"/>
      <c r="L238" s="64"/>
      <c r="M238" s="11"/>
      <c r="N238" s="11"/>
      <c r="O238" s="11"/>
      <c r="P238" s="11"/>
      <c r="Q238" s="11"/>
      <c r="R238" s="233"/>
      <c r="S238" s="233"/>
      <c r="T238" s="233"/>
      <c r="U238" s="233"/>
      <c r="V238" s="249"/>
      <c r="W238" s="249"/>
      <c r="X238" s="338"/>
      <c r="Y238" s="338"/>
      <c r="Z238" s="338"/>
      <c r="AA238" s="335"/>
    </row>
    <row r="239" spans="1:27" s="81" customFormat="1" ht="108.75" customHeight="1">
      <c r="A239" s="9">
        <v>49</v>
      </c>
      <c r="B239" s="78"/>
      <c r="C239" s="6" t="s">
        <v>179</v>
      </c>
      <c r="D239" s="7" t="s">
        <v>36</v>
      </c>
      <c r="E239" s="26" t="s">
        <v>186</v>
      </c>
      <c r="F239" s="26" t="s">
        <v>438</v>
      </c>
      <c r="G239" s="11"/>
      <c r="H239" s="79"/>
      <c r="I239" s="8">
        <v>115852.77</v>
      </c>
      <c r="J239" s="80">
        <v>110877.6783</v>
      </c>
      <c r="K239" s="8">
        <f>J239-I239</f>
        <v>-4975.0917000000045</v>
      </c>
      <c r="L239" s="82" t="s">
        <v>439</v>
      </c>
      <c r="M239" s="11"/>
      <c r="N239" s="11">
        <v>110877.6783</v>
      </c>
      <c r="O239" s="11"/>
      <c r="P239" s="11"/>
      <c r="Q239" s="11"/>
      <c r="R239" s="233"/>
      <c r="S239" s="233"/>
      <c r="T239" s="233"/>
      <c r="U239" s="233"/>
      <c r="V239" s="249"/>
      <c r="W239" s="249"/>
      <c r="X239" s="338"/>
      <c r="Y239" s="338"/>
      <c r="Z239" s="338"/>
      <c r="AA239" s="335"/>
    </row>
    <row r="240" spans="1:27" s="81" customFormat="1" ht="131.25">
      <c r="A240" s="9">
        <v>50</v>
      </c>
      <c r="B240" s="78"/>
      <c r="C240" s="6" t="s">
        <v>180</v>
      </c>
      <c r="D240" s="7" t="s">
        <v>41</v>
      </c>
      <c r="E240" s="26" t="s">
        <v>181</v>
      </c>
      <c r="F240" s="26" t="s">
        <v>181</v>
      </c>
      <c r="G240" s="11"/>
      <c r="H240" s="79"/>
      <c r="I240" s="8">
        <v>7600000.0025599999</v>
      </c>
      <c r="J240" s="80">
        <v>7600000.0025600009</v>
      </c>
      <c r="K240" s="8">
        <f>J240-I240</f>
        <v>0</v>
      </c>
      <c r="L240" s="64"/>
      <c r="M240" s="11"/>
      <c r="N240" s="11">
        <v>7600000.0025600009</v>
      </c>
      <c r="O240" s="11"/>
      <c r="P240" s="11"/>
      <c r="Q240" s="11"/>
      <c r="R240" s="234"/>
      <c r="S240" s="234"/>
      <c r="T240" s="234"/>
      <c r="U240" s="234"/>
      <c r="V240" s="250"/>
      <c r="W240" s="250"/>
      <c r="X240" s="339"/>
      <c r="Y240" s="339"/>
      <c r="Z240" s="339"/>
      <c r="AA240" s="336"/>
    </row>
    <row r="241" spans="1:27" s="81" customFormat="1" ht="26.25" customHeight="1">
      <c r="A241" s="9"/>
      <c r="B241" s="78"/>
      <c r="C241" s="7" t="s">
        <v>49</v>
      </c>
      <c r="D241" s="7"/>
      <c r="E241" s="26"/>
      <c r="F241" s="24"/>
      <c r="G241" s="11"/>
      <c r="H241" s="79"/>
      <c r="I241" s="11">
        <f>SUM(I239:I240)</f>
        <v>7715852.7725599995</v>
      </c>
      <c r="J241" s="154">
        <f>SUM(J239:J240)</f>
        <v>7710877.6808600007</v>
      </c>
      <c r="K241" s="11">
        <f>SUM(K239:K240)</f>
        <v>-4975.0917000000045</v>
      </c>
      <c r="L241" s="64"/>
      <c r="M241" s="11">
        <f t="shared" ref="M241:N241" si="14">SUM(M239:M240)</f>
        <v>0</v>
      </c>
      <c r="N241" s="11">
        <f t="shared" si="14"/>
        <v>7710877.6808600007</v>
      </c>
      <c r="O241" s="11"/>
      <c r="P241" s="11"/>
      <c r="Q241" s="11"/>
      <c r="R241" s="90"/>
      <c r="S241" s="90"/>
      <c r="T241" s="90"/>
      <c r="U241" s="90"/>
      <c r="V241" s="150"/>
      <c r="W241" s="150"/>
      <c r="X241" s="150"/>
      <c r="Y241" s="150"/>
      <c r="Z241" s="150"/>
      <c r="AA241" s="134"/>
    </row>
    <row r="242" spans="1:27" ht="26.25">
      <c r="A242" s="12"/>
      <c r="B242" s="14"/>
      <c r="C242" s="12" t="s">
        <v>26</v>
      </c>
      <c r="D242" s="12"/>
      <c r="E242" s="22"/>
      <c r="F242" s="22"/>
      <c r="G242" s="16"/>
      <c r="H242" s="17"/>
      <c r="I242" s="18">
        <f>I62+I61+I44+I179+I176+I180+I237+I241+I130+I122</f>
        <v>47249507.572687805</v>
      </c>
      <c r="J242" s="18">
        <f>J62+J61+J44+J179+J176+J180+J237+J241+J130+J122</f>
        <v>46548655.049067847</v>
      </c>
      <c r="K242" s="18">
        <f>K62+K61+K44+K179+K176+K180+K237+K241+K130+K122</f>
        <v>-700852.52361995948</v>
      </c>
      <c r="L242" s="14"/>
      <c r="M242" s="18">
        <f>M62+M61+M44+M179+M176+M180+M237+M241+M130+M122</f>
        <v>11715188</v>
      </c>
      <c r="N242" s="18">
        <f>N62+N61+N44+N179+N176+N180+N237+N241+N130+N122</f>
        <v>34639142.644307859</v>
      </c>
      <c r="O242" s="18">
        <f t="shared" ref="O242:Z242" si="15">O62+O61+O44+O179+O176+O180+O237+O241+O130</f>
        <v>0</v>
      </c>
      <c r="P242" s="18">
        <f t="shared" si="15"/>
        <v>0</v>
      </c>
      <c r="Q242" s="18">
        <f t="shared" si="15"/>
        <v>194324.40475821399</v>
      </c>
      <c r="R242" s="85">
        <f t="shared" si="15"/>
        <v>9258607.9100000001</v>
      </c>
      <c r="S242" s="85">
        <f t="shared" si="15"/>
        <v>9946992.3589999992</v>
      </c>
      <c r="T242" s="88">
        <f t="shared" si="15"/>
        <v>0.85299999999999998</v>
      </c>
      <c r="U242" s="88">
        <f t="shared" si="15"/>
        <v>0.84399999999999997</v>
      </c>
      <c r="V242" s="88">
        <f t="shared" si="15"/>
        <v>0.12709999999999999</v>
      </c>
      <c r="W242" s="88">
        <f t="shared" si="15"/>
        <v>0.12590000000000001</v>
      </c>
      <c r="X242" s="85">
        <f>X178</f>
        <v>3238</v>
      </c>
      <c r="Y242" s="85">
        <f>Y178</f>
        <v>2936</v>
      </c>
      <c r="Z242" s="85">
        <f t="shared" si="15"/>
        <v>0</v>
      </c>
      <c r="AA242" s="82"/>
    </row>
    <row r="243" spans="1:27" ht="23.25" hidden="1">
      <c r="A243" s="3"/>
      <c r="B243" s="1"/>
      <c r="C243" s="1"/>
      <c r="D243" s="1"/>
      <c r="E243" s="2"/>
      <c r="F243" s="2"/>
      <c r="G243" s="3"/>
      <c r="H243" s="4"/>
      <c r="I243" s="2"/>
      <c r="J243" s="2">
        <f>M243+N243+Q242</f>
        <v>46548655.04906784</v>
      </c>
      <c r="K243" s="1"/>
      <c r="L243" s="1"/>
      <c r="M243" s="1">
        <v>11724089.58475</v>
      </c>
      <c r="N243" s="1">
        <f>J242-Q242-L271</f>
        <v>34630241.059559628</v>
      </c>
      <c r="O243" s="1"/>
      <c r="P243" s="1"/>
      <c r="Q243" s="1"/>
      <c r="R243" s="1"/>
      <c r="S243" s="1"/>
      <c r="T243" s="1"/>
      <c r="U243" s="1"/>
      <c r="V243" s="1"/>
      <c r="W243" s="1"/>
      <c r="X243" s="1"/>
      <c r="Y243" s="1"/>
      <c r="Z243" s="1"/>
      <c r="AA243" s="1"/>
    </row>
    <row r="244" spans="1:27" ht="23.25" hidden="1">
      <c r="A244" s="3"/>
      <c r="B244" s="1"/>
      <c r="C244" s="1"/>
      <c r="D244" s="1"/>
      <c r="E244" s="2"/>
      <c r="F244" s="2"/>
      <c r="G244" s="3"/>
      <c r="H244" s="4"/>
      <c r="I244" s="2"/>
      <c r="J244" s="2"/>
      <c r="K244" s="1"/>
      <c r="L244" s="1"/>
      <c r="M244" s="1"/>
      <c r="N244" s="1"/>
      <c r="O244" s="1"/>
      <c r="P244" s="1"/>
      <c r="Q244" s="1"/>
      <c r="R244" s="1"/>
      <c r="S244" s="1"/>
      <c r="T244" s="1"/>
      <c r="U244" s="1"/>
      <c r="V244" s="1"/>
      <c r="W244" s="1"/>
      <c r="X244" s="1"/>
      <c r="Y244" s="1"/>
      <c r="Z244" s="1"/>
      <c r="AA244" s="1"/>
    </row>
    <row r="245" spans="1:27" hidden="1">
      <c r="D245" s="33"/>
      <c r="H245" s="31"/>
      <c r="M245" s="19"/>
    </row>
    <row r="246" spans="1:27" hidden="1">
      <c r="D246" s="33"/>
      <c r="H246" s="31"/>
    </row>
    <row r="247" spans="1:27" ht="33" hidden="1">
      <c r="D247" s="33"/>
      <c r="F247" s="213" t="s">
        <v>161</v>
      </c>
      <c r="G247" s="213"/>
      <c r="H247" s="213"/>
      <c r="I247" s="214"/>
      <c r="J247" s="149"/>
      <c r="K247" s="214"/>
      <c r="M247" s="215" t="s">
        <v>162</v>
      </c>
      <c r="N247" s="138"/>
    </row>
    <row r="248" spans="1:27" ht="33" hidden="1">
      <c r="D248" s="33"/>
      <c r="F248" s="213"/>
      <c r="G248" s="213"/>
      <c r="H248" s="213"/>
      <c r="I248" s="214"/>
      <c r="J248" s="149"/>
      <c r="K248" s="214"/>
      <c r="M248" s="215"/>
      <c r="N248" s="138"/>
    </row>
    <row r="249" spans="1:27" ht="33" hidden="1">
      <c r="D249" s="33"/>
      <c r="F249" s="216"/>
      <c r="G249" s="217"/>
      <c r="H249" s="218"/>
      <c r="I249" s="214"/>
      <c r="J249" s="149"/>
      <c r="K249" s="214"/>
      <c r="M249" s="215"/>
      <c r="N249" s="138"/>
    </row>
    <row r="250" spans="1:27" ht="33" hidden="1">
      <c r="D250" s="33"/>
      <c r="F250" s="216" t="s">
        <v>163</v>
      </c>
      <c r="G250" s="217"/>
      <c r="H250" s="218"/>
      <c r="I250" s="214"/>
      <c r="J250" s="149"/>
      <c r="K250" s="214"/>
      <c r="M250" s="215" t="s">
        <v>164</v>
      </c>
      <c r="N250" s="138"/>
    </row>
    <row r="251" spans="1:27" ht="33" hidden="1">
      <c r="D251" s="33"/>
      <c r="F251" s="216"/>
      <c r="G251" s="217"/>
      <c r="H251" s="218"/>
      <c r="I251" s="214"/>
      <c r="J251" s="149"/>
      <c r="K251" s="214"/>
      <c r="M251" s="215"/>
      <c r="N251" s="138"/>
    </row>
    <row r="252" spans="1:27" ht="33" hidden="1">
      <c r="D252" s="33"/>
      <c r="F252" s="216"/>
      <c r="G252" s="217"/>
      <c r="H252" s="218"/>
      <c r="I252" s="214"/>
      <c r="J252" s="149"/>
      <c r="K252" s="214"/>
      <c r="M252" s="215"/>
      <c r="N252" s="138"/>
    </row>
    <row r="253" spans="1:27" ht="33" hidden="1">
      <c r="D253" s="33"/>
      <c r="F253" s="219" t="s">
        <v>165</v>
      </c>
      <c r="G253" s="217"/>
      <c r="H253" s="218"/>
      <c r="I253" s="214"/>
      <c r="J253" s="149"/>
      <c r="K253" s="214"/>
      <c r="M253" s="215" t="s">
        <v>166</v>
      </c>
      <c r="N253" s="138"/>
    </row>
    <row r="254" spans="1:27" ht="33" hidden="1">
      <c r="D254" s="33"/>
      <c r="F254" s="219"/>
      <c r="G254" s="217"/>
      <c r="H254" s="218"/>
      <c r="I254" s="214"/>
      <c r="J254" s="149"/>
      <c r="K254" s="214"/>
      <c r="M254" s="215"/>
      <c r="N254" s="138"/>
    </row>
    <row r="255" spans="1:27" ht="33" hidden="1">
      <c r="D255" s="33"/>
      <c r="F255" s="219"/>
      <c r="G255" s="217"/>
      <c r="H255" s="218"/>
      <c r="I255" s="214"/>
      <c r="J255" s="149"/>
      <c r="K255" s="214"/>
      <c r="M255" s="215"/>
      <c r="N255" s="138"/>
    </row>
    <row r="256" spans="1:27" ht="33" hidden="1">
      <c r="D256" s="33"/>
      <c r="F256" s="219" t="s">
        <v>167</v>
      </c>
      <c r="G256" s="217"/>
      <c r="H256" s="218"/>
      <c r="I256" s="214"/>
      <c r="J256" s="149"/>
      <c r="K256" s="214"/>
      <c r="M256" s="215" t="s">
        <v>173</v>
      </c>
      <c r="N256" s="138"/>
    </row>
    <row r="257" spans="4:14" ht="33" hidden="1">
      <c r="D257" s="33"/>
      <c r="F257" s="220"/>
      <c r="G257" s="217"/>
      <c r="H257" s="218"/>
      <c r="I257" s="214"/>
      <c r="J257" s="149"/>
      <c r="K257" s="214"/>
      <c r="M257" s="215"/>
      <c r="N257" s="138"/>
    </row>
    <row r="258" spans="4:14" ht="33" hidden="1">
      <c r="D258" s="33"/>
      <c r="F258" s="220"/>
      <c r="G258" s="217"/>
      <c r="H258" s="218"/>
      <c r="I258" s="214"/>
      <c r="J258" s="149"/>
      <c r="K258" s="214"/>
      <c r="M258" s="215"/>
      <c r="N258" s="138"/>
    </row>
    <row r="259" spans="4:14" ht="33" hidden="1">
      <c r="D259" s="33"/>
      <c r="F259" s="219" t="s">
        <v>168</v>
      </c>
      <c r="G259" s="217"/>
      <c r="H259" s="218"/>
      <c r="I259" s="214"/>
      <c r="J259" s="149"/>
      <c r="K259" s="214"/>
      <c r="M259" s="215" t="s">
        <v>172</v>
      </c>
      <c r="N259" s="138"/>
    </row>
    <row r="260" spans="4:14" ht="33" hidden="1">
      <c r="D260" s="33"/>
      <c r="F260" s="220"/>
      <c r="G260" s="217"/>
      <c r="H260" s="218"/>
      <c r="I260" s="214"/>
      <c r="J260" s="149"/>
      <c r="K260" s="214"/>
      <c r="M260" s="215"/>
      <c r="N260" s="138"/>
    </row>
    <row r="261" spans="4:14" ht="33" hidden="1">
      <c r="D261" s="33"/>
      <c r="F261" s="214"/>
      <c r="G261" s="214"/>
      <c r="H261" s="214"/>
      <c r="I261" s="214"/>
      <c r="J261" s="214"/>
      <c r="K261" s="214"/>
      <c r="M261" s="214"/>
      <c r="N261" s="138"/>
    </row>
    <row r="262" spans="4:14" ht="33" hidden="1">
      <c r="D262" s="33"/>
      <c r="F262" s="219" t="s">
        <v>169</v>
      </c>
      <c r="G262" s="214"/>
      <c r="H262" s="214"/>
      <c r="I262" s="214"/>
      <c r="J262" s="214"/>
      <c r="K262" s="214"/>
      <c r="M262" s="215" t="s">
        <v>171</v>
      </c>
      <c r="N262" s="138"/>
    </row>
    <row r="263" spans="4:14" ht="33" hidden="1">
      <c r="D263" s="33"/>
      <c r="F263" s="219"/>
      <c r="G263" s="214"/>
      <c r="H263" s="214"/>
      <c r="I263" s="214"/>
      <c r="J263" s="214"/>
      <c r="K263" s="214"/>
      <c r="M263" s="214"/>
      <c r="N263" s="138"/>
    </row>
    <row r="264" spans="4:14" ht="33" hidden="1">
      <c r="D264" s="33"/>
      <c r="F264" s="220"/>
      <c r="G264" s="217"/>
      <c r="H264" s="218"/>
      <c r="I264" s="214"/>
      <c r="J264" s="149"/>
      <c r="K264" s="214"/>
      <c r="M264" s="215"/>
      <c r="N264" s="138"/>
    </row>
    <row r="265" spans="4:14" ht="33" hidden="1">
      <c r="D265" s="33"/>
      <c r="F265" s="219" t="s">
        <v>174</v>
      </c>
      <c r="G265" s="221"/>
      <c r="H265" s="218"/>
      <c r="I265" s="214"/>
      <c r="J265" s="149"/>
      <c r="K265" s="214"/>
      <c r="M265" s="215" t="s">
        <v>170</v>
      </c>
      <c r="N265" s="138"/>
    </row>
    <row r="266" spans="4:14" ht="33" hidden="1">
      <c r="D266" s="33"/>
      <c r="F266" s="145"/>
      <c r="G266" s="146"/>
      <c r="H266" s="147"/>
      <c r="I266" s="148"/>
      <c r="J266" s="145"/>
      <c r="K266" s="147"/>
      <c r="L266" s="149"/>
      <c r="M266" s="144"/>
      <c r="N266" s="138"/>
    </row>
    <row r="267" spans="4:14" hidden="1">
      <c r="D267" s="33"/>
      <c r="F267" s="139"/>
      <c r="G267" s="140"/>
      <c r="H267" s="141"/>
      <c r="I267" s="142"/>
      <c r="J267" s="139"/>
      <c r="K267" s="141"/>
      <c r="L267" s="143"/>
      <c r="M267" s="144"/>
      <c r="N267" s="138"/>
    </row>
    <row r="268" spans="4:14" hidden="1">
      <c r="D268" s="33"/>
      <c r="F268" s="139"/>
      <c r="G268" s="140"/>
      <c r="H268" s="141"/>
      <c r="I268" s="142"/>
      <c r="J268" s="139"/>
      <c r="K268" s="141"/>
      <c r="L268" s="143"/>
      <c r="M268" s="144"/>
      <c r="N268" s="138"/>
    </row>
    <row r="269" spans="4:14" hidden="1">
      <c r="D269" s="33"/>
      <c r="H269" s="31"/>
      <c r="M269" s="95">
        <f>M243-M242</f>
        <v>8901.5847500003874</v>
      </c>
      <c r="N269" s="18">
        <f>N243-N242</f>
        <v>-8901.5847482308745</v>
      </c>
    </row>
    <row r="270" spans="4:14" hidden="1">
      <c r="D270" s="33"/>
      <c r="H270" s="31"/>
      <c r="J270" s="34">
        <v>-5906.4884754670347</v>
      </c>
    </row>
    <row r="271" spans="4:14" hidden="1">
      <c r="D271" s="33"/>
      <c r="H271" s="31"/>
      <c r="J271" s="34">
        <f>J242-[1]Лист1!$H$16</f>
        <v>0.12389714270830154</v>
      </c>
      <c r="L271" s="35">
        <v>11724089.58475</v>
      </c>
    </row>
    <row r="272" spans="4:14" hidden="1">
      <c r="D272" s="33"/>
      <c r="H272" s="31"/>
    </row>
    <row r="273" spans="4:9" hidden="1">
      <c r="D273" s="33"/>
      <c r="H273" s="31"/>
      <c r="I273" s="93">
        <v>49349560.734786876</v>
      </c>
    </row>
    <row r="274" spans="4:9" hidden="1">
      <c r="D274" s="33"/>
      <c r="H274" s="31"/>
      <c r="I274" s="93">
        <f>I242-I273</f>
        <v>-2100053.1620990708</v>
      </c>
    </row>
    <row r="275" spans="4:9" hidden="1">
      <c r="D275" s="33"/>
      <c r="H275" s="31"/>
    </row>
    <row r="276" spans="4:9" hidden="1">
      <c r="D276" s="33"/>
      <c r="H276" s="31"/>
    </row>
    <row r="277" spans="4:9">
      <c r="D277" s="33"/>
      <c r="H277" s="31"/>
    </row>
    <row r="278" spans="4:9">
      <c r="D278" s="33"/>
      <c r="H278" s="31"/>
      <c r="I278" s="224">
        <v>47249507.572687805</v>
      </c>
    </row>
    <row r="279" spans="4:9">
      <c r="D279" s="33"/>
      <c r="H279" s="31"/>
      <c r="I279" s="224">
        <v>47249507.572687812</v>
      </c>
    </row>
    <row r="280" spans="4:9">
      <c r="D280" s="33"/>
      <c r="H280" s="31"/>
    </row>
    <row r="281" spans="4:9">
      <c r="D281" s="33"/>
      <c r="H281" s="31"/>
    </row>
    <row r="282" spans="4:9">
      <c r="D282" s="33"/>
      <c r="H282" s="31"/>
    </row>
    <row r="283" spans="4:9">
      <c r="D283" s="33"/>
      <c r="H283" s="31"/>
    </row>
    <row r="284" spans="4:9">
      <c r="D284" s="33"/>
      <c r="H284" s="31"/>
    </row>
    <row r="285" spans="4:9">
      <c r="D285" s="33"/>
      <c r="H285" s="31"/>
    </row>
    <row r="286" spans="4:9">
      <c r="D286" s="33"/>
      <c r="H286" s="31"/>
    </row>
    <row r="287" spans="4:9">
      <c r="D287" s="33"/>
      <c r="H287" s="31"/>
    </row>
    <row r="288" spans="4:9">
      <c r="D288" s="33"/>
      <c r="H288" s="31"/>
    </row>
    <row r="289" spans="4:8">
      <c r="D289" s="33"/>
      <c r="H289" s="31"/>
    </row>
    <row r="290" spans="4:8">
      <c r="D290" s="33"/>
      <c r="H290" s="31"/>
    </row>
    <row r="291" spans="4:8">
      <c r="D291" s="33"/>
      <c r="H291" s="31"/>
    </row>
    <row r="292" spans="4:8">
      <c r="D292" s="33"/>
      <c r="H292" s="31"/>
    </row>
    <row r="293" spans="4:8">
      <c r="D293" s="33"/>
      <c r="H293" s="31"/>
    </row>
    <row r="294" spans="4:8">
      <c r="D294" s="33"/>
      <c r="H294" s="31"/>
    </row>
    <row r="295" spans="4:8">
      <c r="D295" s="33"/>
      <c r="H295" s="31"/>
    </row>
    <row r="296" spans="4:8">
      <c r="D296" s="33"/>
      <c r="H296" s="31"/>
    </row>
    <row r="297" spans="4:8">
      <c r="D297" s="33"/>
      <c r="H297" s="31"/>
    </row>
    <row r="298" spans="4:8">
      <c r="D298" s="33"/>
      <c r="H298" s="31"/>
    </row>
    <row r="299" spans="4:8">
      <c r="D299" s="33"/>
      <c r="H299" s="31"/>
    </row>
    <row r="300" spans="4:8">
      <c r="D300" s="33"/>
      <c r="H300" s="31"/>
    </row>
    <row r="301" spans="4:8">
      <c r="D301" s="33"/>
      <c r="H301" s="31"/>
    </row>
    <row r="302" spans="4:8">
      <c r="D302" s="33"/>
      <c r="H302" s="31"/>
    </row>
    <row r="303" spans="4:8">
      <c r="D303" s="33"/>
      <c r="H303" s="31"/>
    </row>
    <row r="304" spans="4:8">
      <c r="D304" s="33"/>
      <c r="H304" s="31"/>
    </row>
    <row r="305" spans="4:8">
      <c r="D305" s="33"/>
      <c r="H305" s="31"/>
    </row>
    <row r="306" spans="4:8">
      <c r="D306" s="33"/>
      <c r="H306" s="31"/>
    </row>
    <row r="307" spans="4:8">
      <c r="D307" s="33"/>
      <c r="H307" s="31"/>
    </row>
    <row r="308" spans="4:8">
      <c r="D308" s="33"/>
      <c r="H308" s="31"/>
    </row>
    <row r="309" spans="4:8">
      <c r="D309" s="33"/>
      <c r="H309" s="31"/>
    </row>
    <row r="310" spans="4:8">
      <c r="D310" s="33"/>
      <c r="H310" s="31"/>
    </row>
    <row r="311" spans="4:8">
      <c r="D311" s="33"/>
      <c r="H311" s="31"/>
    </row>
    <row r="312" spans="4:8">
      <c r="D312" s="33"/>
      <c r="H312" s="31"/>
    </row>
    <row r="313" spans="4:8">
      <c r="D313" s="33"/>
      <c r="H313" s="31"/>
    </row>
    <row r="314" spans="4:8">
      <c r="D314" s="33"/>
      <c r="H314" s="31"/>
    </row>
    <row r="315" spans="4:8">
      <c r="D315" s="33"/>
      <c r="H315" s="31"/>
    </row>
    <row r="316" spans="4:8">
      <c r="D316" s="33"/>
      <c r="H316" s="31"/>
    </row>
    <row r="317" spans="4:8">
      <c r="D317" s="33"/>
      <c r="H317" s="31"/>
    </row>
    <row r="318" spans="4:8">
      <c r="D318" s="33"/>
      <c r="H318" s="31"/>
    </row>
    <row r="319" spans="4:8">
      <c r="D319" s="33"/>
      <c r="H319" s="31"/>
    </row>
    <row r="320" spans="4:8">
      <c r="D320" s="33"/>
      <c r="H320" s="31"/>
    </row>
    <row r="321" spans="4:8">
      <c r="D321" s="33"/>
      <c r="H321" s="31"/>
    </row>
    <row r="322" spans="4:8">
      <c r="D322" s="33"/>
      <c r="H322" s="31"/>
    </row>
    <row r="323" spans="4:8">
      <c r="D323" s="33"/>
      <c r="H323" s="31"/>
    </row>
    <row r="324" spans="4:8">
      <c r="D324" s="33"/>
      <c r="H324" s="31"/>
    </row>
    <row r="325" spans="4:8">
      <c r="D325" s="33"/>
      <c r="H325" s="31"/>
    </row>
    <row r="326" spans="4:8">
      <c r="D326" s="33"/>
      <c r="H326" s="31"/>
    </row>
    <row r="327" spans="4:8">
      <c r="D327" s="33"/>
      <c r="H327" s="31"/>
    </row>
    <row r="328" spans="4:8">
      <c r="D328" s="33"/>
      <c r="H328" s="31"/>
    </row>
    <row r="329" spans="4:8">
      <c r="D329" s="33"/>
      <c r="H329" s="31"/>
    </row>
    <row r="330" spans="4:8">
      <c r="D330" s="33"/>
      <c r="H330" s="31"/>
    </row>
    <row r="331" spans="4:8">
      <c r="D331" s="33"/>
      <c r="H331" s="31"/>
    </row>
    <row r="332" spans="4:8">
      <c r="D332" s="33"/>
      <c r="H332" s="31"/>
    </row>
    <row r="333" spans="4:8">
      <c r="D333" s="33"/>
      <c r="H333" s="31"/>
    </row>
    <row r="334" spans="4:8">
      <c r="D334" s="33"/>
      <c r="H334" s="31"/>
    </row>
    <row r="335" spans="4:8">
      <c r="D335" s="33"/>
      <c r="H335" s="31"/>
    </row>
    <row r="336" spans="4:8">
      <c r="D336" s="33"/>
      <c r="H336" s="31"/>
    </row>
    <row r="337" spans="4:8">
      <c r="D337" s="33"/>
      <c r="H337" s="31"/>
    </row>
    <row r="338" spans="4:8">
      <c r="D338" s="33"/>
      <c r="H338" s="31"/>
    </row>
    <row r="339" spans="4:8">
      <c r="D339" s="33"/>
      <c r="H339" s="31"/>
    </row>
    <row r="340" spans="4:8">
      <c r="D340" s="33"/>
      <c r="H340" s="31"/>
    </row>
    <row r="341" spans="4:8">
      <c r="D341" s="33"/>
      <c r="H341" s="31"/>
    </row>
    <row r="342" spans="4:8">
      <c r="D342" s="33"/>
      <c r="H342" s="31"/>
    </row>
    <row r="343" spans="4:8">
      <c r="D343" s="33"/>
      <c r="H343" s="31"/>
    </row>
    <row r="344" spans="4:8">
      <c r="D344" s="33"/>
      <c r="H344" s="31"/>
    </row>
    <row r="345" spans="4:8">
      <c r="D345" s="33"/>
      <c r="H345" s="31"/>
    </row>
    <row r="346" spans="4:8">
      <c r="D346" s="33"/>
      <c r="H346" s="31"/>
    </row>
    <row r="347" spans="4:8">
      <c r="D347" s="33"/>
      <c r="H347" s="31"/>
    </row>
    <row r="348" spans="4:8">
      <c r="D348" s="33"/>
      <c r="H348" s="31"/>
    </row>
    <row r="349" spans="4:8">
      <c r="D349" s="33"/>
      <c r="H349" s="31"/>
    </row>
    <row r="350" spans="4:8">
      <c r="D350" s="33"/>
      <c r="H350" s="31"/>
    </row>
    <row r="351" spans="4:8">
      <c r="D351" s="33"/>
      <c r="H351" s="31"/>
    </row>
    <row r="352" spans="4:8">
      <c r="D352" s="33"/>
      <c r="H352" s="31"/>
    </row>
    <row r="353" spans="4:8">
      <c r="D353" s="33"/>
      <c r="H353" s="31"/>
    </row>
    <row r="354" spans="4:8">
      <c r="D354" s="33"/>
      <c r="H354" s="31"/>
    </row>
    <row r="355" spans="4:8">
      <c r="D355" s="33"/>
      <c r="H355" s="31"/>
    </row>
    <row r="356" spans="4:8">
      <c r="D356" s="33"/>
      <c r="H356" s="31"/>
    </row>
    <row r="357" spans="4:8">
      <c r="D357" s="33"/>
      <c r="H357" s="31"/>
    </row>
    <row r="358" spans="4:8">
      <c r="D358" s="33"/>
      <c r="H358" s="31"/>
    </row>
    <row r="359" spans="4:8">
      <c r="D359" s="33"/>
      <c r="H359" s="31"/>
    </row>
    <row r="360" spans="4:8">
      <c r="D360" s="33"/>
      <c r="H360" s="31"/>
    </row>
    <row r="361" spans="4:8">
      <c r="D361" s="33"/>
      <c r="H361" s="31"/>
    </row>
    <row r="362" spans="4:8">
      <c r="D362" s="33"/>
      <c r="H362" s="31"/>
    </row>
    <row r="363" spans="4:8">
      <c r="D363" s="33"/>
      <c r="H363" s="31"/>
    </row>
    <row r="364" spans="4:8">
      <c r="D364" s="33"/>
      <c r="H364" s="31"/>
    </row>
    <row r="365" spans="4:8">
      <c r="D365" s="33"/>
      <c r="H365" s="31"/>
    </row>
    <row r="366" spans="4:8">
      <c r="D366" s="33"/>
      <c r="H366" s="31"/>
    </row>
    <row r="367" spans="4:8">
      <c r="D367" s="33"/>
      <c r="H367" s="31"/>
    </row>
    <row r="368" spans="4:8">
      <c r="D368" s="33"/>
      <c r="H368" s="31"/>
    </row>
    <row r="369" spans="4:8">
      <c r="D369" s="33"/>
      <c r="H369" s="31"/>
    </row>
    <row r="370" spans="4:8">
      <c r="D370" s="33"/>
      <c r="H370" s="31"/>
    </row>
    <row r="371" spans="4:8">
      <c r="D371" s="33"/>
      <c r="H371" s="31"/>
    </row>
    <row r="372" spans="4:8">
      <c r="D372" s="33"/>
      <c r="H372" s="31"/>
    </row>
    <row r="373" spans="4:8">
      <c r="D373" s="33"/>
      <c r="H373" s="31"/>
    </row>
    <row r="374" spans="4:8">
      <c r="D374" s="33"/>
      <c r="H374" s="31"/>
    </row>
    <row r="375" spans="4:8">
      <c r="D375" s="33"/>
      <c r="H375" s="31"/>
    </row>
    <row r="376" spans="4:8">
      <c r="D376" s="33"/>
      <c r="H376" s="31"/>
    </row>
    <row r="377" spans="4:8">
      <c r="D377" s="33"/>
      <c r="H377" s="31"/>
    </row>
    <row r="378" spans="4:8">
      <c r="D378" s="33"/>
      <c r="H378" s="31"/>
    </row>
    <row r="379" spans="4:8">
      <c r="D379" s="33"/>
      <c r="H379" s="31"/>
    </row>
    <row r="380" spans="4:8">
      <c r="D380" s="33"/>
      <c r="H380" s="31"/>
    </row>
    <row r="381" spans="4:8">
      <c r="D381" s="33"/>
      <c r="H381" s="31"/>
    </row>
    <row r="382" spans="4:8">
      <c r="D382" s="33"/>
      <c r="H382" s="31"/>
    </row>
    <row r="383" spans="4:8">
      <c r="D383" s="33"/>
      <c r="H383" s="31"/>
    </row>
    <row r="384" spans="4:8">
      <c r="D384" s="33"/>
      <c r="H384" s="31"/>
    </row>
    <row r="385" spans="4:8">
      <c r="D385" s="33"/>
      <c r="H385" s="31"/>
    </row>
    <row r="386" spans="4:8">
      <c r="D386" s="33"/>
      <c r="H386" s="31"/>
    </row>
    <row r="387" spans="4:8">
      <c r="D387" s="33"/>
      <c r="H387" s="31"/>
    </row>
    <row r="388" spans="4:8">
      <c r="D388" s="33"/>
      <c r="H388" s="31"/>
    </row>
    <row r="389" spans="4:8">
      <c r="D389" s="33"/>
      <c r="H389" s="31"/>
    </row>
    <row r="390" spans="4:8">
      <c r="D390" s="33"/>
      <c r="H390" s="31"/>
    </row>
    <row r="391" spans="4:8">
      <c r="D391" s="33"/>
      <c r="H391" s="31"/>
    </row>
    <row r="392" spans="4:8">
      <c r="D392" s="33"/>
      <c r="H392" s="31"/>
    </row>
    <row r="393" spans="4:8">
      <c r="D393" s="33"/>
      <c r="H393" s="31"/>
    </row>
    <row r="394" spans="4:8">
      <c r="D394" s="33"/>
      <c r="H394" s="31"/>
    </row>
    <row r="395" spans="4:8">
      <c r="D395" s="33"/>
      <c r="H395" s="31"/>
    </row>
    <row r="396" spans="4:8">
      <c r="D396" s="33"/>
      <c r="H396" s="31"/>
    </row>
    <row r="397" spans="4:8">
      <c r="D397" s="33"/>
      <c r="H397" s="31"/>
    </row>
    <row r="398" spans="4:8">
      <c r="D398" s="33"/>
      <c r="H398" s="31"/>
    </row>
    <row r="399" spans="4:8">
      <c r="D399" s="33"/>
      <c r="H399" s="31"/>
    </row>
    <row r="400" spans="4:8">
      <c r="D400" s="33"/>
      <c r="H400" s="31"/>
    </row>
    <row r="401" spans="4:8">
      <c r="D401" s="33"/>
      <c r="H401" s="31"/>
    </row>
    <row r="402" spans="4:8">
      <c r="D402" s="33"/>
      <c r="H402" s="31"/>
    </row>
    <row r="403" spans="4:8">
      <c r="D403" s="33"/>
      <c r="H403" s="31"/>
    </row>
    <row r="404" spans="4:8">
      <c r="D404" s="33"/>
      <c r="H404" s="31"/>
    </row>
    <row r="405" spans="4:8">
      <c r="D405" s="33"/>
      <c r="H405" s="31"/>
    </row>
    <row r="406" spans="4:8">
      <c r="D406" s="33"/>
      <c r="H406" s="31"/>
    </row>
    <row r="407" spans="4:8">
      <c r="D407" s="33"/>
      <c r="H407" s="31"/>
    </row>
    <row r="408" spans="4:8">
      <c r="D408" s="33"/>
      <c r="H408" s="31"/>
    </row>
    <row r="409" spans="4:8">
      <c r="D409" s="33"/>
      <c r="H409" s="31"/>
    </row>
    <row r="410" spans="4:8">
      <c r="D410" s="33"/>
      <c r="H410" s="31"/>
    </row>
    <row r="411" spans="4:8">
      <c r="D411" s="33"/>
      <c r="H411" s="31"/>
    </row>
    <row r="412" spans="4:8">
      <c r="D412" s="33"/>
      <c r="H412" s="31"/>
    </row>
    <row r="413" spans="4:8">
      <c r="D413" s="33"/>
      <c r="H413" s="31"/>
    </row>
    <row r="414" spans="4:8">
      <c r="D414" s="33"/>
      <c r="H414" s="31"/>
    </row>
    <row r="415" spans="4:8">
      <c r="D415" s="33"/>
      <c r="H415" s="31"/>
    </row>
    <row r="416" spans="4:8">
      <c r="D416" s="33"/>
      <c r="H416" s="31"/>
    </row>
    <row r="417" spans="4:8">
      <c r="D417" s="33"/>
      <c r="H417" s="31"/>
    </row>
    <row r="418" spans="4:8">
      <c r="D418" s="33"/>
      <c r="H418" s="31"/>
    </row>
    <row r="419" spans="4:8">
      <c r="D419" s="33"/>
      <c r="H419" s="31"/>
    </row>
    <row r="420" spans="4:8">
      <c r="D420" s="33"/>
      <c r="H420" s="31"/>
    </row>
    <row r="421" spans="4:8">
      <c r="D421" s="33"/>
      <c r="H421" s="31"/>
    </row>
    <row r="422" spans="4:8">
      <c r="D422" s="33"/>
      <c r="H422" s="31"/>
    </row>
    <row r="423" spans="4:8">
      <c r="D423" s="33"/>
      <c r="H423" s="31"/>
    </row>
    <row r="424" spans="4:8">
      <c r="D424" s="33"/>
      <c r="H424" s="31"/>
    </row>
    <row r="425" spans="4:8">
      <c r="D425" s="33"/>
      <c r="H425" s="31"/>
    </row>
    <row r="426" spans="4:8">
      <c r="D426" s="33"/>
      <c r="H426" s="31"/>
    </row>
    <row r="427" spans="4:8">
      <c r="D427" s="33"/>
      <c r="H427" s="31"/>
    </row>
    <row r="428" spans="4:8">
      <c r="D428" s="33"/>
      <c r="H428" s="31"/>
    </row>
    <row r="429" spans="4:8">
      <c r="D429" s="33"/>
      <c r="H429" s="31"/>
    </row>
    <row r="430" spans="4:8">
      <c r="D430" s="33"/>
      <c r="H430" s="31"/>
    </row>
    <row r="431" spans="4:8">
      <c r="D431" s="33"/>
      <c r="H431" s="31"/>
    </row>
    <row r="432" spans="4:8">
      <c r="D432" s="33"/>
      <c r="H432" s="31"/>
    </row>
    <row r="433" spans="4:8">
      <c r="D433" s="33"/>
      <c r="H433" s="31"/>
    </row>
    <row r="434" spans="4:8">
      <c r="D434" s="33"/>
      <c r="H434" s="31"/>
    </row>
    <row r="435" spans="4:8">
      <c r="D435" s="33"/>
      <c r="H435" s="31"/>
    </row>
    <row r="436" spans="4:8">
      <c r="D436" s="33"/>
      <c r="H436" s="31"/>
    </row>
    <row r="437" spans="4:8">
      <c r="D437" s="33"/>
      <c r="H437" s="31"/>
    </row>
    <row r="438" spans="4:8">
      <c r="D438" s="33"/>
      <c r="H438" s="31"/>
    </row>
    <row r="439" spans="4:8">
      <c r="D439" s="33"/>
      <c r="H439" s="31"/>
    </row>
    <row r="440" spans="4:8">
      <c r="D440" s="33"/>
      <c r="H440" s="31"/>
    </row>
    <row r="441" spans="4:8">
      <c r="D441" s="33"/>
      <c r="H441" s="31"/>
    </row>
    <row r="442" spans="4:8">
      <c r="D442" s="33"/>
      <c r="H442" s="31"/>
    </row>
    <row r="443" spans="4:8">
      <c r="D443" s="33"/>
      <c r="H443" s="31"/>
    </row>
    <row r="444" spans="4:8">
      <c r="D444" s="33"/>
      <c r="H444" s="31"/>
    </row>
    <row r="445" spans="4:8">
      <c r="D445" s="33"/>
      <c r="H445" s="31"/>
    </row>
    <row r="446" spans="4:8">
      <c r="D446" s="33"/>
      <c r="H446" s="31"/>
    </row>
    <row r="447" spans="4:8">
      <c r="D447" s="33"/>
      <c r="H447" s="31"/>
    </row>
    <row r="448" spans="4:8">
      <c r="D448" s="33"/>
      <c r="H448" s="31"/>
    </row>
    <row r="449" spans="4:8">
      <c r="D449" s="33"/>
      <c r="H449" s="31"/>
    </row>
    <row r="450" spans="4:8">
      <c r="D450" s="33"/>
      <c r="H450" s="31"/>
    </row>
    <row r="451" spans="4:8">
      <c r="D451" s="33"/>
      <c r="H451" s="31"/>
    </row>
    <row r="452" spans="4:8">
      <c r="D452" s="33"/>
      <c r="H452" s="31"/>
    </row>
    <row r="453" spans="4:8">
      <c r="D453" s="33"/>
      <c r="H453" s="31"/>
    </row>
    <row r="454" spans="4:8">
      <c r="D454" s="33"/>
      <c r="H454" s="31"/>
    </row>
    <row r="455" spans="4:8">
      <c r="D455" s="33"/>
      <c r="H455" s="31"/>
    </row>
    <row r="456" spans="4:8">
      <c r="D456" s="33"/>
      <c r="H456" s="31"/>
    </row>
    <row r="457" spans="4:8">
      <c r="D457" s="33"/>
      <c r="H457" s="31"/>
    </row>
    <row r="458" spans="4:8">
      <c r="D458" s="33"/>
      <c r="H458" s="31"/>
    </row>
    <row r="459" spans="4:8">
      <c r="D459" s="33"/>
      <c r="H459" s="31"/>
    </row>
    <row r="460" spans="4:8">
      <c r="D460" s="33"/>
      <c r="H460" s="31"/>
    </row>
    <row r="461" spans="4:8">
      <c r="D461" s="33"/>
      <c r="H461" s="31"/>
    </row>
    <row r="462" spans="4:8">
      <c r="D462" s="33"/>
      <c r="H462" s="31"/>
    </row>
    <row r="463" spans="4:8">
      <c r="D463" s="33"/>
      <c r="H463" s="31"/>
    </row>
    <row r="464" spans="4:8">
      <c r="D464" s="33"/>
      <c r="H464" s="31"/>
    </row>
    <row r="465" spans="4:8">
      <c r="D465" s="33"/>
      <c r="H465" s="31"/>
    </row>
    <row r="466" spans="4:8">
      <c r="D466" s="33"/>
      <c r="H466" s="31"/>
    </row>
    <row r="467" spans="4:8">
      <c r="D467" s="33"/>
      <c r="H467" s="31"/>
    </row>
    <row r="468" spans="4:8">
      <c r="D468" s="33"/>
      <c r="H468" s="31"/>
    </row>
    <row r="469" spans="4:8">
      <c r="D469" s="33"/>
      <c r="H469" s="31"/>
    </row>
    <row r="470" spans="4:8">
      <c r="D470" s="33"/>
      <c r="H470" s="31"/>
    </row>
    <row r="471" spans="4:8">
      <c r="D471" s="33"/>
      <c r="H471" s="31"/>
    </row>
    <row r="472" spans="4:8">
      <c r="D472" s="33"/>
      <c r="H472" s="31"/>
    </row>
    <row r="473" spans="4:8">
      <c r="D473" s="33"/>
      <c r="H473" s="31"/>
    </row>
    <row r="474" spans="4:8">
      <c r="D474" s="33"/>
      <c r="H474" s="31"/>
    </row>
    <row r="475" spans="4:8">
      <c r="D475" s="33"/>
      <c r="H475" s="31"/>
    </row>
    <row r="476" spans="4:8">
      <c r="D476" s="33"/>
      <c r="H476" s="31"/>
    </row>
    <row r="477" spans="4:8">
      <c r="D477" s="33"/>
      <c r="H477" s="31"/>
    </row>
    <row r="478" spans="4:8">
      <c r="D478" s="33"/>
      <c r="H478" s="31"/>
    </row>
    <row r="479" spans="4:8">
      <c r="D479" s="33"/>
      <c r="H479" s="31"/>
    </row>
    <row r="480" spans="4:8">
      <c r="D480" s="33"/>
      <c r="H480" s="31"/>
    </row>
    <row r="481" spans="4:8">
      <c r="D481" s="33"/>
      <c r="H481" s="31"/>
    </row>
    <row r="482" spans="4:8">
      <c r="D482" s="33"/>
      <c r="H482" s="31"/>
    </row>
    <row r="483" spans="4:8">
      <c r="D483" s="33"/>
      <c r="H483" s="31"/>
    </row>
    <row r="484" spans="4:8">
      <c r="D484" s="33"/>
      <c r="H484" s="31"/>
    </row>
    <row r="485" spans="4:8">
      <c r="D485" s="33"/>
      <c r="H485" s="31"/>
    </row>
    <row r="486" spans="4:8">
      <c r="D486" s="33"/>
      <c r="H486" s="31"/>
    </row>
    <row r="487" spans="4:8">
      <c r="D487" s="33"/>
      <c r="H487" s="31"/>
    </row>
    <row r="488" spans="4:8">
      <c r="D488" s="33"/>
      <c r="H488" s="31"/>
    </row>
    <row r="489" spans="4:8">
      <c r="D489" s="33"/>
      <c r="H489" s="31"/>
    </row>
    <row r="490" spans="4:8">
      <c r="D490" s="33"/>
      <c r="H490" s="31"/>
    </row>
    <row r="491" spans="4:8">
      <c r="D491" s="33"/>
      <c r="H491" s="31"/>
    </row>
    <row r="492" spans="4:8">
      <c r="D492" s="33"/>
      <c r="H492" s="31"/>
    </row>
    <row r="493" spans="4:8">
      <c r="D493" s="33"/>
      <c r="H493" s="31"/>
    </row>
    <row r="494" spans="4:8">
      <c r="D494" s="33"/>
      <c r="H494" s="31"/>
    </row>
    <row r="495" spans="4:8">
      <c r="D495" s="33"/>
      <c r="H495" s="31"/>
    </row>
    <row r="496" spans="4:8">
      <c r="D496" s="33"/>
      <c r="H496" s="31"/>
    </row>
    <row r="497" spans="4:8">
      <c r="D497" s="33"/>
      <c r="H497" s="31"/>
    </row>
    <row r="498" spans="4:8">
      <c r="D498" s="33"/>
      <c r="H498" s="31"/>
    </row>
    <row r="499" spans="4:8">
      <c r="D499" s="33"/>
      <c r="H499" s="31"/>
    </row>
    <row r="500" spans="4:8">
      <c r="D500" s="33"/>
      <c r="H500" s="31"/>
    </row>
    <row r="501" spans="4:8">
      <c r="D501" s="33"/>
      <c r="H501" s="31"/>
    </row>
    <row r="502" spans="4:8">
      <c r="D502" s="33"/>
      <c r="H502" s="31"/>
    </row>
    <row r="503" spans="4:8">
      <c r="D503" s="33"/>
      <c r="H503" s="31"/>
    </row>
    <row r="504" spans="4:8">
      <c r="D504" s="33"/>
      <c r="H504" s="31"/>
    </row>
    <row r="505" spans="4:8">
      <c r="D505" s="33"/>
      <c r="H505" s="31"/>
    </row>
    <row r="506" spans="4:8">
      <c r="D506" s="33"/>
      <c r="H506" s="31"/>
    </row>
    <row r="507" spans="4:8">
      <c r="D507" s="33"/>
      <c r="H507" s="31"/>
    </row>
    <row r="508" spans="4:8">
      <c r="D508" s="33"/>
      <c r="H508" s="31"/>
    </row>
    <row r="509" spans="4:8">
      <c r="D509" s="33"/>
      <c r="H509" s="31"/>
    </row>
    <row r="510" spans="4:8">
      <c r="D510" s="33"/>
      <c r="H510" s="31"/>
    </row>
    <row r="511" spans="4:8">
      <c r="D511" s="33"/>
      <c r="H511" s="31"/>
    </row>
    <row r="512" spans="4:8">
      <c r="D512" s="33"/>
      <c r="H512" s="31"/>
    </row>
    <row r="513" spans="4:8">
      <c r="D513" s="33"/>
      <c r="H513" s="31"/>
    </row>
    <row r="514" spans="4:8">
      <c r="D514" s="33"/>
      <c r="H514" s="31"/>
    </row>
    <row r="515" spans="4:8">
      <c r="D515" s="33"/>
      <c r="H515" s="31"/>
    </row>
    <row r="516" spans="4:8">
      <c r="D516" s="33"/>
      <c r="H516" s="31"/>
    </row>
    <row r="517" spans="4:8">
      <c r="D517" s="33"/>
      <c r="H517" s="31"/>
    </row>
    <row r="518" spans="4:8">
      <c r="D518" s="33"/>
      <c r="H518" s="31"/>
    </row>
    <row r="519" spans="4:8">
      <c r="D519" s="33"/>
      <c r="H519" s="31"/>
    </row>
    <row r="520" spans="4:8">
      <c r="D520" s="33"/>
      <c r="H520" s="31"/>
    </row>
    <row r="521" spans="4:8">
      <c r="D521" s="33"/>
      <c r="H521" s="31"/>
    </row>
    <row r="522" spans="4:8">
      <c r="D522" s="33"/>
      <c r="H522" s="31"/>
    </row>
    <row r="523" spans="4:8">
      <c r="D523" s="33"/>
      <c r="H523" s="31"/>
    </row>
    <row r="524" spans="4:8">
      <c r="D524" s="33"/>
      <c r="H524" s="31"/>
    </row>
    <row r="525" spans="4:8">
      <c r="D525" s="33"/>
      <c r="H525" s="31"/>
    </row>
    <row r="526" spans="4:8">
      <c r="D526" s="33"/>
      <c r="H526" s="31"/>
    </row>
    <row r="527" spans="4:8">
      <c r="D527" s="33"/>
      <c r="H527" s="31"/>
    </row>
    <row r="528" spans="4:8">
      <c r="D528" s="33"/>
      <c r="H528" s="31"/>
    </row>
    <row r="529" spans="4:8">
      <c r="D529" s="33"/>
      <c r="H529" s="31"/>
    </row>
    <row r="530" spans="4:8">
      <c r="D530" s="33"/>
      <c r="H530" s="31"/>
    </row>
    <row r="531" spans="4:8">
      <c r="D531" s="33"/>
      <c r="H531" s="31"/>
    </row>
    <row r="532" spans="4:8">
      <c r="D532" s="33"/>
      <c r="H532" s="31"/>
    </row>
    <row r="533" spans="4:8">
      <c r="D533" s="33"/>
      <c r="H533" s="31"/>
    </row>
    <row r="534" spans="4:8">
      <c r="D534" s="33"/>
      <c r="H534" s="31"/>
    </row>
    <row r="535" spans="4:8">
      <c r="D535" s="33"/>
      <c r="H535" s="31"/>
    </row>
    <row r="536" spans="4:8">
      <c r="D536" s="33"/>
      <c r="H536" s="31"/>
    </row>
    <row r="537" spans="4:8">
      <c r="D537" s="33"/>
      <c r="H537" s="31"/>
    </row>
    <row r="538" spans="4:8">
      <c r="D538" s="33"/>
      <c r="H538" s="31"/>
    </row>
    <row r="539" spans="4:8">
      <c r="D539" s="33"/>
      <c r="H539" s="31"/>
    </row>
    <row r="540" spans="4:8">
      <c r="D540" s="33"/>
      <c r="H540" s="31"/>
    </row>
    <row r="541" spans="4:8">
      <c r="D541" s="33"/>
      <c r="H541" s="31"/>
    </row>
    <row r="542" spans="4:8">
      <c r="D542" s="33"/>
      <c r="H542" s="31"/>
    </row>
    <row r="543" spans="4:8">
      <c r="D543" s="33"/>
      <c r="H543" s="31"/>
    </row>
    <row r="544" spans="4:8">
      <c r="D544" s="33"/>
      <c r="H544" s="31"/>
    </row>
    <row r="545" spans="4:8">
      <c r="D545" s="33"/>
      <c r="H545" s="31"/>
    </row>
    <row r="546" spans="4:8">
      <c r="D546" s="33"/>
      <c r="H546" s="31"/>
    </row>
    <row r="547" spans="4:8">
      <c r="D547" s="33"/>
      <c r="H547" s="31"/>
    </row>
    <row r="548" spans="4:8">
      <c r="D548" s="33"/>
      <c r="H548" s="31"/>
    </row>
    <row r="549" spans="4:8">
      <c r="D549" s="33"/>
      <c r="H549" s="31"/>
    </row>
    <row r="550" spans="4:8">
      <c r="D550" s="33"/>
      <c r="H550" s="31"/>
    </row>
    <row r="551" spans="4:8">
      <c r="D551" s="33"/>
      <c r="H551" s="31"/>
    </row>
    <row r="552" spans="4:8">
      <c r="D552" s="33"/>
      <c r="H552" s="31"/>
    </row>
    <row r="553" spans="4:8">
      <c r="D553" s="33"/>
      <c r="H553" s="31"/>
    </row>
    <row r="554" spans="4:8">
      <c r="D554" s="33"/>
      <c r="H554" s="31"/>
    </row>
    <row r="555" spans="4:8">
      <c r="D555" s="33"/>
      <c r="H555" s="31"/>
    </row>
    <row r="556" spans="4:8">
      <c r="D556" s="33"/>
      <c r="H556" s="31"/>
    </row>
    <row r="557" spans="4:8">
      <c r="D557" s="33"/>
      <c r="H557" s="31"/>
    </row>
    <row r="558" spans="4:8">
      <c r="D558" s="33"/>
      <c r="H558" s="31"/>
    </row>
    <row r="559" spans="4:8">
      <c r="D559" s="33"/>
      <c r="H559" s="31"/>
    </row>
    <row r="560" spans="4:8">
      <c r="D560" s="33"/>
      <c r="H560" s="31"/>
    </row>
    <row r="561" spans="4:8">
      <c r="D561" s="33"/>
      <c r="H561" s="31"/>
    </row>
    <row r="562" spans="4:8">
      <c r="D562" s="33"/>
      <c r="H562" s="31"/>
    </row>
    <row r="563" spans="4:8">
      <c r="D563" s="33"/>
      <c r="H563" s="31"/>
    </row>
    <row r="564" spans="4:8">
      <c r="D564" s="33"/>
      <c r="H564" s="31"/>
    </row>
    <row r="565" spans="4:8">
      <c r="D565" s="33"/>
      <c r="H565" s="31"/>
    </row>
    <row r="566" spans="4:8">
      <c r="D566" s="33"/>
      <c r="H566" s="31"/>
    </row>
    <row r="567" spans="4:8">
      <c r="D567" s="33"/>
      <c r="H567" s="31"/>
    </row>
    <row r="568" spans="4:8">
      <c r="D568" s="33"/>
      <c r="H568" s="31"/>
    </row>
    <row r="569" spans="4:8">
      <c r="D569" s="33"/>
      <c r="H569" s="31"/>
    </row>
    <row r="570" spans="4:8">
      <c r="D570" s="33"/>
      <c r="H570" s="31"/>
    </row>
    <row r="571" spans="4:8">
      <c r="D571" s="33"/>
      <c r="H571" s="31"/>
    </row>
    <row r="572" spans="4:8">
      <c r="D572" s="33"/>
      <c r="H572" s="31"/>
    </row>
    <row r="573" spans="4:8">
      <c r="D573" s="33"/>
      <c r="H573" s="31"/>
    </row>
    <row r="574" spans="4:8">
      <c r="D574" s="33"/>
      <c r="H574" s="31"/>
    </row>
    <row r="575" spans="4:8">
      <c r="D575" s="33"/>
      <c r="H575" s="31"/>
    </row>
    <row r="576" spans="4:8">
      <c r="D576" s="33"/>
      <c r="H576" s="31"/>
    </row>
    <row r="577" spans="4:8">
      <c r="D577" s="33"/>
      <c r="H577" s="31"/>
    </row>
    <row r="578" spans="4:8">
      <c r="D578" s="33"/>
      <c r="H578" s="31"/>
    </row>
    <row r="579" spans="4:8">
      <c r="D579" s="33"/>
      <c r="H579" s="31"/>
    </row>
    <row r="580" spans="4:8">
      <c r="D580" s="33"/>
      <c r="H580" s="31"/>
    </row>
    <row r="581" spans="4:8">
      <c r="D581" s="33"/>
      <c r="H581" s="31"/>
    </row>
    <row r="582" spans="4:8">
      <c r="D582" s="33"/>
      <c r="H582" s="31"/>
    </row>
    <row r="583" spans="4:8">
      <c r="D583" s="33"/>
      <c r="H583" s="31"/>
    </row>
    <row r="584" spans="4:8">
      <c r="D584" s="33"/>
      <c r="H584" s="31"/>
    </row>
    <row r="585" spans="4:8">
      <c r="D585" s="33"/>
      <c r="H585" s="31"/>
    </row>
    <row r="586" spans="4:8">
      <c r="D586" s="33"/>
      <c r="H586" s="31"/>
    </row>
    <row r="587" spans="4:8">
      <c r="D587" s="33"/>
      <c r="H587" s="31"/>
    </row>
    <row r="588" spans="4:8">
      <c r="D588" s="33"/>
      <c r="H588" s="31"/>
    </row>
    <row r="589" spans="4:8">
      <c r="D589" s="33"/>
      <c r="H589" s="31"/>
    </row>
    <row r="590" spans="4:8">
      <c r="D590" s="33"/>
      <c r="H590" s="31"/>
    </row>
    <row r="591" spans="4:8">
      <c r="D591" s="33"/>
      <c r="H591" s="31"/>
    </row>
    <row r="592" spans="4:8">
      <c r="D592" s="33"/>
      <c r="H592" s="31"/>
    </row>
    <row r="593" spans="4:8">
      <c r="D593" s="33"/>
      <c r="H593" s="31"/>
    </row>
    <row r="594" spans="4:8">
      <c r="D594" s="33"/>
      <c r="H594" s="31"/>
    </row>
    <row r="595" spans="4:8">
      <c r="D595" s="33"/>
      <c r="H595" s="31"/>
    </row>
    <row r="596" spans="4:8">
      <c r="D596" s="33"/>
      <c r="H596" s="31"/>
    </row>
    <row r="597" spans="4:8">
      <c r="D597" s="33"/>
      <c r="H597" s="31"/>
    </row>
    <row r="598" spans="4:8">
      <c r="D598" s="33"/>
      <c r="H598" s="31"/>
    </row>
    <row r="599" spans="4:8">
      <c r="D599" s="33"/>
      <c r="H599" s="31"/>
    </row>
    <row r="600" spans="4:8">
      <c r="D600" s="33"/>
      <c r="H600" s="31"/>
    </row>
    <row r="601" spans="4:8">
      <c r="D601" s="33"/>
      <c r="H601" s="31"/>
    </row>
    <row r="602" spans="4:8">
      <c r="D602" s="33"/>
      <c r="H602" s="31"/>
    </row>
    <row r="603" spans="4:8">
      <c r="D603" s="33"/>
      <c r="H603" s="31"/>
    </row>
    <row r="604" spans="4:8">
      <c r="D604" s="33"/>
      <c r="H604" s="31"/>
    </row>
    <row r="605" spans="4:8">
      <c r="D605" s="33"/>
      <c r="H605" s="31"/>
    </row>
    <row r="606" spans="4:8">
      <c r="D606" s="33"/>
      <c r="H606" s="31"/>
    </row>
    <row r="607" spans="4:8">
      <c r="D607" s="33"/>
      <c r="H607" s="31"/>
    </row>
    <row r="608" spans="4:8">
      <c r="D608" s="33"/>
      <c r="H608" s="31"/>
    </row>
    <row r="609" spans="4:8">
      <c r="D609" s="33"/>
      <c r="H609" s="31"/>
    </row>
    <row r="610" spans="4:8">
      <c r="D610" s="33"/>
      <c r="H610" s="31"/>
    </row>
    <row r="611" spans="4:8">
      <c r="D611" s="33"/>
      <c r="H611" s="31"/>
    </row>
    <row r="612" spans="4:8">
      <c r="D612" s="33"/>
      <c r="H612" s="31"/>
    </row>
    <row r="613" spans="4:8">
      <c r="D613" s="33"/>
      <c r="H613" s="31"/>
    </row>
    <row r="614" spans="4:8">
      <c r="D614" s="33"/>
      <c r="H614" s="31"/>
    </row>
    <row r="615" spans="4:8">
      <c r="D615" s="33"/>
      <c r="H615" s="31"/>
    </row>
    <row r="616" spans="4:8">
      <c r="D616" s="33"/>
      <c r="H616" s="31"/>
    </row>
    <row r="617" spans="4:8">
      <c r="D617" s="33"/>
      <c r="H617" s="31"/>
    </row>
    <row r="618" spans="4:8">
      <c r="D618" s="33"/>
      <c r="H618" s="31"/>
    </row>
    <row r="619" spans="4:8">
      <c r="D619" s="33"/>
      <c r="H619" s="31"/>
    </row>
    <row r="620" spans="4:8">
      <c r="D620" s="33"/>
      <c r="H620" s="31"/>
    </row>
    <row r="621" spans="4:8">
      <c r="D621" s="33"/>
      <c r="H621" s="31"/>
    </row>
    <row r="622" spans="4:8">
      <c r="D622" s="33"/>
      <c r="H622" s="31"/>
    </row>
    <row r="623" spans="4:8">
      <c r="D623" s="33"/>
      <c r="H623" s="31"/>
    </row>
    <row r="624" spans="4:8">
      <c r="D624" s="33"/>
      <c r="H624" s="31"/>
    </row>
    <row r="625" spans="4:8">
      <c r="D625" s="33"/>
      <c r="H625" s="31"/>
    </row>
    <row r="626" spans="4:8">
      <c r="D626" s="33"/>
      <c r="H626" s="31"/>
    </row>
    <row r="627" spans="4:8">
      <c r="D627" s="33"/>
      <c r="H627" s="31"/>
    </row>
    <row r="628" spans="4:8">
      <c r="D628" s="33"/>
      <c r="H628" s="31"/>
    </row>
    <row r="629" spans="4:8">
      <c r="D629" s="33"/>
      <c r="H629" s="31"/>
    </row>
    <row r="630" spans="4:8">
      <c r="D630" s="33"/>
      <c r="H630" s="31"/>
    </row>
    <row r="631" spans="4:8">
      <c r="D631" s="33"/>
      <c r="H631" s="31"/>
    </row>
    <row r="632" spans="4:8">
      <c r="D632" s="33"/>
      <c r="H632" s="31"/>
    </row>
    <row r="633" spans="4:8">
      <c r="D633" s="33"/>
      <c r="H633" s="31"/>
    </row>
    <row r="634" spans="4:8">
      <c r="D634" s="33"/>
      <c r="H634" s="31"/>
    </row>
    <row r="635" spans="4:8">
      <c r="D635" s="33"/>
      <c r="H635" s="31"/>
    </row>
    <row r="636" spans="4:8">
      <c r="D636" s="33"/>
      <c r="H636" s="31"/>
    </row>
    <row r="637" spans="4:8">
      <c r="D637" s="33"/>
      <c r="H637" s="31"/>
    </row>
    <row r="638" spans="4:8">
      <c r="D638" s="33"/>
      <c r="H638" s="31"/>
    </row>
    <row r="639" spans="4:8">
      <c r="D639" s="33"/>
      <c r="H639" s="31"/>
    </row>
    <row r="640" spans="4:8">
      <c r="D640" s="33"/>
      <c r="H640" s="31"/>
    </row>
    <row r="641" spans="4:8">
      <c r="D641" s="33"/>
      <c r="H641" s="31"/>
    </row>
    <row r="642" spans="4:8">
      <c r="D642" s="33"/>
      <c r="H642" s="31"/>
    </row>
    <row r="643" spans="4:8">
      <c r="D643" s="33"/>
      <c r="H643" s="31"/>
    </row>
    <row r="644" spans="4:8">
      <c r="D644" s="33"/>
      <c r="H644" s="31"/>
    </row>
    <row r="645" spans="4:8">
      <c r="D645" s="33"/>
      <c r="H645" s="31"/>
    </row>
    <row r="646" spans="4:8">
      <c r="D646" s="33"/>
      <c r="H646" s="31"/>
    </row>
    <row r="647" spans="4:8">
      <c r="D647" s="33"/>
      <c r="H647" s="31"/>
    </row>
    <row r="648" spans="4:8">
      <c r="D648" s="33"/>
      <c r="H648" s="31"/>
    </row>
    <row r="649" spans="4:8">
      <c r="D649" s="33"/>
      <c r="H649" s="31"/>
    </row>
    <row r="650" spans="4:8">
      <c r="D650" s="33"/>
      <c r="H650" s="31"/>
    </row>
    <row r="651" spans="4:8">
      <c r="D651" s="33"/>
      <c r="H651" s="31"/>
    </row>
    <row r="652" spans="4:8">
      <c r="D652" s="33"/>
      <c r="H652" s="31"/>
    </row>
    <row r="653" spans="4:8">
      <c r="D653" s="33"/>
      <c r="H653" s="31"/>
    </row>
    <row r="654" spans="4:8">
      <c r="D654" s="33"/>
      <c r="H654" s="31"/>
    </row>
    <row r="655" spans="4:8">
      <c r="D655" s="33"/>
      <c r="H655" s="31"/>
    </row>
    <row r="656" spans="4:8">
      <c r="D656" s="33"/>
      <c r="H656" s="31"/>
    </row>
    <row r="657" spans="4:8">
      <c r="D657" s="33"/>
      <c r="H657" s="31"/>
    </row>
    <row r="658" spans="4:8">
      <c r="D658" s="33"/>
      <c r="H658" s="31"/>
    </row>
    <row r="659" spans="4:8">
      <c r="D659" s="33"/>
      <c r="H659" s="31"/>
    </row>
    <row r="660" spans="4:8">
      <c r="D660" s="33"/>
      <c r="H660" s="31"/>
    </row>
    <row r="661" spans="4:8">
      <c r="D661" s="33"/>
      <c r="H661" s="31"/>
    </row>
    <row r="662" spans="4:8">
      <c r="D662" s="33"/>
      <c r="H662" s="31"/>
    </row>
    <row r="663" spans="4:8">
      <c r="D663" s="33"/>
      <c r="H663" s="31"/>
    </row>
    <row r="664" spans="4:8">
      <c r="D664" s="33"/>
      <c r="H664" s="31"/>
    </row>
    <row r="665" spans="4:8">
      <c r="D665" s="33"/>
      <c r="H665" s="31"/>
    </row>
    <row r="666" spans="4:8">
      <c r="D666" s="33"/>
      <c r="H666" s="31"/>
    </row>
    <row r="667" spans="4:8">
      <c r="D667" s="33"/>
      <c r="H667" s="31"/>
    </row>
    <row r="668" spans="4:8">
      <c r="D668" s="33"/>
      <c r="H668" s="31"/>
    </row>
    <row r="669" spans="4:8">
      <c r="D669" s="33"/>
      <c r="H669" s="31"/>
    </row>
    <row r="670" spans="4:8">
      <c r="D670" s="33"/>
      <c r="H670" s="31"/>
    </row>
    <row r="671" spans="4:8">
      <c r="D671" s="33"/>
      <c r="H671" s="31"/>
    </row>
    <row r="672" spans="4:8">
      <c r="D672" s="33"/>
      <c r="H672" s="31"/>
    </row>
    <row r="673" spans="4:8">
      <c r="D673" s="33"/>
      <c r="H673" s="31"/>
    </row>
    <row r="674" spans="4:8">
      <c r="D674" s="33"/>
      <c r="H674" s="31"/>
    </row>
    <row r="675" spans="4:8">
      <c r="D675" s="33"/>
      <c r="H675" s="31"/>
    </row>
    <row r="676" spans="4:8">
      <c r="D676" s="33"/>
      <c r="H676" s="31"/>
    </row>
    <row r="677" spans="4:8">
      <c r="D677" s="33"/>
      <c r="H677" s="31"/>
    </row>
    <row r="678" spans="4:8">
      <c r="D678" s="33"/>
      <c r="H678" s="31"/>
    </row>
    <row r="679" spans="4:8">
      <c r="D679" s="33"/>
      <c r="H679" s="31"/>
    </row>
    <row r="680" spans="4:8">
      <c r="D680" s="33"/>
      <c r="H680" s="31"/>
    </row>
    <row r="681" spans="4:8">
      <c r="D681" s="33"/>
      <c r="H681" s="31"/>
    </row>
    <row r="682" spans="4:8">
      <c r="D682" s="33"/>
      <c r="H682" s="31"/>
    </row>
    <row r="683" spans="4:8">
      <c r="D683" s="33"/>
      <c r="H683" s="31"/>
    </row>
    <row r="684" spans="4:8">
      <c r="D684" s="33"/>
      <c r="H684" s="31"/>
    </row>
    <row r="685" spans="4:8">
      <c r="D685" s="33"/>
      <c r="H685" s="31"/>
    </row>
    <row r="686" spans="4:8">
      <c r="D686" s="33"/>
      <c r="H686" s="31"/>
    </row>
    <row r="687" spans="4:8">
      <c r="D687" s="33"/>
      <c r="H687" s="31"/>
    </row>
    <row r="688" spans="4:8">
      <c r="D688" s="33"/>
      <c r="H688" s="31"/>
    </row>
    <row r="689" spans="4:8">
      <c r="D689" s="33"/>
      <c r="H689" s="31"/>
    </row>
    <row r="690" spans="4:8">
      <c r="D690" s="33"/>
      <c r="H690" s="31"/>
    </row>
    <row r="691" spans="4:8">
      <c r="D691" s="33"/>
      <c r="H691" s="31"/>
    </row>
    <row r="692" spans="4:8">
      <c r="D692" s="33"/>
      <c r="H692" s="31"/>
    </row>
    <row r="693" spans="4:8">
      <c r="D693" s="33"/>
      <c r="H693" s="31"/>
    </row>
    <row r="694" spans="4:8">
      <c r="D694" s="33"/>
      <c r="H694" s="31"/>
    </row>
    <row r="695" spans="4:8">
      <c r="D695" s="33"/>
      <c r="H695" s="31"/>
    </row>
    <row r="696" spans="4:8">
      <c r="D696" s="33"/>
      <c r="H696" s="31"/>
    </row>
    <row r="697" spans="4:8">
      <c r="D697" s="33"/>
      <c r="H697" s="31"/>
    </row>
    <row r="698" spans="4:8">
      <c r="D698" s="33"/>
      <c r="H698" s="31"/>
    </row>
    <row r="699" spans="4:8">
      <c r="D699" s="33"/>
      <c r="H699" s="31"/>
    </row>
    <row r="700" spans="4:8">
      <c r="D700" s="33"/>
      <c r="H700" s="31"/>
    </row>
    <row r="701" spans="4:8">
      <c r="D701" s="33"/>
      <c r="H701" s="31"/>
    </row>
    <row r="702" spans="4:8">
      <c r="D702" s="33"/>
      <c r="H702" s="31"/>
    </row>
    <row r="703" spans="4:8">
      <c r="D703" s="33"/>
      <c r="H703" s="31"/>
    </row>
    <row r="704" spans="4:8">
      <c r="D704" s="33"/>
      <c r="H704" s="31"/>
    </row>
    <row r="705" spans="4:8">
      <c r="D705" s="33"/>
      <c r="H705" s="31"/>
    </row>
    <row r="706" spans="4:8">
      <c r="D706" s="33"/>
      <c r="H706" s="31"/>
    </row>
    <row r="707" spans="4:8">
      <c r="D707" s="33"/>
      <c r="H707" s="31"/>
    </row>
    <row r="708" spans="4:8">
      <c r="D708" s="33"/>
      <c r="H708" s="31"/>
    </row>
    <row r="709" spans="4:8">
      <c r="D709" s="33"/>
      <c r="H709" s="31"/>
    </row>
    <row r="710" spans="4:8">
      <c r="D710" s="33"/>
      <c r="H710" s="31"/>
    </row>
    <row r="711" spans="4:8">
      <c r="D711" s="33"/>
      <c r="H711" s="31"/>
    </row>
    <row r="712" spans="4:8">
      <c r="D712" s="33"/>
      <c r="H712" s="31"/>
    </row>
    <row r="713" spans="4:8">
      <c r="D713" s="33"/>
      <c r="H713" s="31"/>
    </row>
    <row r="714" spans="4:8">
      <c r="D714" s="33"/>
      <c r="H714" s="31"/>
    </row>
    <row r="715" spans="4:8">
      <c r="D715" s="33"/>
      <c r="H715" s="31"/>
    </row>
    <row r="716" spans="4:8">
      <c r="D716" s="33"/>
      <c r="H716" s="31"/>
    </row>
    <row r="717" spans="4:8">
      <c r="D717" s="33"/>
      <c r="H717" s="31"/>
    </row>
    <row r="718" spans="4:8">
      <c r="D718" s="33"/>
      <c r="H718" s="31"/>
    </row>
    <row r="719" spans="4:8">
      <c r="D719" s="33"/>
      <c r="H719" s="31"/>
    </row>
    <row r="720" spans="4:8">
      <c r="D720" s="33"/>
      <c r="H720" s="31"/>
    </row>
    <row r="721" spans="4:8">
      <c r="D721" s="33"/>
      <c r="H721" s="31"/>
    </row>
    <row r="722" spans="4:8">
      <c r="D722" s="33"/>
      <c r="H722" s="31"/>
    </row>
    <row r="723" spans="4:8">
      <c r="D723" s="33"/>
      <c r="H723" s="31"/>
    </row>
    <row r="724" spans="4:8">
      <c r="D724" s="33"/>
      <c r="H724" s="31"/>
    </row>
    <row r="725" spans="4:8">
      <c r="D725" s="33"/>
      <c r="H725" s="31"/>
    </row>
    <row r="726" spans="4:8">
      <c r="D726" s="33"/>
      <c r="H726" s="31"/>
    </row>
    <row r="727" spans="4:8">
      <c r="D727" s="33"/>
      <c r="H727" s="31"/>
    </row>
    <row r="728" spans="4:8">
      <c r="D728" s="33"/>
      <c r="H728" s="31"/>
    </row>
    <row r="729" spans="4:8">
      <c r="D729" s="33"/>
      <c r="H729" s="31"/>
    </row>
    <row r="730" spans="4:8">
      <c r="D730" s="33"/>
      <c r="H730" s="31"/>
    </row>
    <row r="731" spans="4:8">
      <c r="D731" s="33"/>
      <c r="H731" s="31"/>
    </row>
    <row r="732" spans="4:8">
      <c r="D732" s="33"/>
      <c r="H732" s="31"/>
    </row>
    <row r="733" spans="4:8">
      <c r="D733" s="33"/>
      <c r="H733" s="31"/>
    </row>
    <row r="734" spans="4:8">
      <c r="D734" s="33"/>
      <c r="H734" s="31"/>
    </row>
    <row r="735" spans="4:8">
      <c r="D735" s="33"/>
      <c r="H735" s="31"/>
    </row>
    <row r="736" spans="4:8">
      <c r="D736" s="33"/>
      <c r="H736" s="31"/>
    </row>
    <row r="737" spans="4:8">
      <c r="D737" s="33"/>
      <c r="H737" s="31"/>
    </row>
    <row r="738" spans="4:8">
      <c r="D738" s="33"/>
      <c r="H738" s="31"/>
    </row>
    <row r="739" spans="4:8">
      <c r="D739" s="33"/>
      <c r="H739" s="31"/>
    </row>
    <row r="740" spans="4:8">
      <c r="D740" s="33"/>
      <c r="H740" s="31"/>
    </row>
    <row r="741" spans="4:8">
      <c r="D741" s="33"/>
      <c r="H741" s="31"/>
    </row>
    <row r="742" spans="4:8">
      <c r="D742" s="33"/>
      <c r="H742" s="31"/>
    </row>
    <row r="743" spans="4:8">
      <c r="D743" s="33"/>
      <c r="H743" s="31"/>
    </row>
    <row r="744" spans="4:8">
      <c r="D744" s="33"/>
      <c r="H744" s="31"/>
    </row>
    <row r="745" spans="4:8">
      <c r="D745" s="33"/>
      <c r="H745" s="31"/>
    </row>
    <row r="746" spans="4:8">
      <c r="D746" s="33"/>
      <c r="H746" s="31"/>
    </row>
    <row r="747" spans="4:8">
      <c r="D747" s="33"/>
      <c r="H747" s="31"/>
    </row>
    <row r="748" spans="4:8">
      <c r="D748" s="33"/>
      <c r="H748" s="31"/>
    </row>
    <row r="749" spans="4:8">
      <c r="D749" s="33"/>
      <c r="H749" s="31"/>
    </row>
    <row r="750" spans="4:8">
      <c r="D750" s="33"/>
      <c r="H750" s="31"/>
    </row>
    <row r="751" spans="4:8">
      <c r="D751" s="33"/>
      <c r="H751" s="31"/>
    </row>
    <row r="752" spans="4:8">
      <c r="D752" s="33"/>
      <c r="H752" s="31"/>
    </row>
    <row r="753" spans="4:8">
      <c r="D753" s="33"/>
      <c r="H753" s="31"/>
    </row>
    <row r="754" spans="4:8">
      <c r="D754" s="33"/>
      <c r="H754" s="31"/>
    </row>
    <row r="755" spans="4:8">
      <c r="D755" s="33"/>
      <c r="H755" s="31"/>
    </row>
    <row r="756" spans="4:8">
      <c r="D756" s="33"/>
      <c r="H756" s="31"/>
    </row>
    <row r="757" spans="4:8">
      <c r="D757" s="33"/>
      <c r="H757" s="31"/>
    </row>
    <row r="758" spans="4:8">
      <c r="D758" s="33"/>
      <c r="H758" s="31"/>
    </row>
    <row r="759" spans="4:8">
      <c r="D759" s="33"/>
      <c r="H759" s="31"/>
    </row>
    <row r="760" spans="4:8">
      <c r="D760" s="33"/>
      <c r="H760" s="31"/>
    </row>
    <row r="761" spans="4:8">
      <c r="D761" s="33"/>
      <c r="H761" s="31"/>
    </row>
    <row r="762" spans="4:8">
      <c r="D762" s="33"/>
      <c r="H762" s="31"/>
    </row>
    <row r="763" spans="4:8">
      <c r="D763" s="33"/>
      <c r="H763" s="31"/>
    </row>
    <row r="764" spans="4:8">
      <c r="D764" s="33"/>
      <c r="H764" s="31"/>
    </row>
    <row r="765" spans="4:8">
      <c r="D765" s="33"/>
      <c r="H765" s="31"/>
    </row>
    <row r="766" spans="4:8">
      <c r="D766" s="33"/>
      <c r="H766" s="31"/>
    </row>
    <row r="767" spans="4:8">
      <c r="D767" s="33"/>
      <c r="H767" s="31"/>
    </row>
    <row r="768" spans="4:8">
      <c r="D768" s="33"/>
      <c r="H768" s="31"/>
    </row>
    <row r="769" spans="4:8">
      <c r="D769" s="33"/>
      <c r="H769" s="31"/>
    </row>
    <row r="770" spans="4:8">
      <c r="D770" s="33"/>
      <c r="H770" s="31"/>
    </row>
    <row r="771" spans="4:8">
      <c r="D771" s="33"/>
      <c r="H771" s="31"/>
    </row>
    <row r="772" spans="4:8">
      <c r="D772" s="33"/>
      <c r="H772" s="31"/>
    </row>
    <row r="773" spans="4:8">
      <c r="D773" s="33"/>
      <c r="H773" s="31"/>
    </row>
    <row r="774" spans="4:8">
      <c r="D774" s="33"/>
      <c r="H774" s="31"/>
    </row>
    <row r="775" spans="4:8">
      <c r="D775" s="33"/>
      <c r="H775" s="31"/>
    </row>
    <row r="776" spans="4:8">
      <c r="D776" s="33"/>
      <c r="H776" s="31"/>
    </row>
    <row r="777" spans="4:8">
      <c r="D777" s="33"/>
      <c r="H777" s="31"/>
    </row>
    <row r="778" spans="4:8">
      <c r="D778" s="33"/>
      <c r="H778" s="31"/>
    </row>
    <row r="779" spans="4:8">
      <c r="D779" s="33"/>
      <c r="H779" s="31"/>
    </row>
    <row r="780" spans="4:8">
      <c r="D780" s="33"/>
      <c r="H780" s="31"/>
    </row>
    <row r="781" spans="4:8">
      <c r="D781" s="33"/>
      <c r="H781" s="31"/>
    </row>
    <row r="782" spans="4:8">
      <c r="D782" s="33"/>
      <c r="H782" s="31"/>
    </row>
    <row r="783" spans="4:8">
      <c r="D783" s="33"/>
      <c r="H783" s="31"/>
    </row>
    <row r="784" spans="4:8">
      <c r="D784" s="33"/>
      <c r="H784" s="31"/>
    </row>
    <row r="785" spans="4:8">
      <c r="D785" s="33"/>
      <c r="H785" s="31"/>
    </row>
    <row r="786" spans="4:8">
      <c r="D786" s="33"/>
      <c r="H786" s="31"/>
    </row>
    <row r="787" spans="4:8">
      <c r="D787" s="33"/>
      <c r="H787" s="31"/>
    </row>
    <row r="788" spans="4:8">
      <c r="D788" s="33"/>
      <c r="H788" s="31"/>
    </row>
    <row r="789" spans="4:8">
      <c r="D789" s="33"/>
      <c r="H789" s="31"/>
    </row>
    <row r="790" spans="4:8">
      <c r="D790" s="33"/>
      <c r="H790" s="31"/>
    </row>
    <row r="791" spans="4:8">
      <c r="D791" s="33"/>
      <c r="H791" s="31"/>
    </row>
    <row r="792" spans="4:8">
      <c r="D792" s="33"/>
      <c r="H792" s="31"/>
    </row>
    <row r="793" spans="4:8">
      <c r="D793" s="33"/>
      <c r="H793" s="31"/>
    </row>
    <row r="794" spans="4:8">
      <c r="D794" s="33"/>
      <c r="H794" s="31"/>
    </row>
    <row r="795" spans="4:8">
      <c r="D795" s="33"/>
      <c r="H795" s="31"/>
    </row>
    <row r="796" spans="4:8">
      <c r="D796" s="33"/>
      <c r="H796" s="31"/>
    </row>
    <row r="797" spans="4:8">
      <c r="D797" s="33"/>
      <c r="H797" s="31"/>
    </row>
    <row r="798" spans="4:8">
      <c r="D798" s="33"/>
      <c r="H798" s="31"/>
    </row>
    <row r="799" spans="4:8">
      <c r="D799" s="33"/>
      <c r="H799" s="31"/>
    </row>
    <row r="800" spans="4:8">
      <c r="D800" s="33"/>
      <c r="H800" s="31"/>
    </row>
    <row r="801" spans="4:8">
      <c r="D801" s="33"/>
      <c r="H801" s="31"/>
    </row>
    <row r="802" spans="4:8">
      <c r="D802" s="33"/>
      <c r="H802" s="31"/>
    </row>
    <row r="803" spans="4:8">
      <c r="D803" s="33"/>
      <c r="H803" s="31"/>
    </row>
    <row r="804" spans="4:8">
      <c r="D804" s="33"/>
      <c r="H804" s="31"/>
    </row>
    <row r="805" spans="4:8">
      <c r="D805" s="33"/>
      <c r="H805" s="31"/>
    </row>
    <row r="806" spans="4:8">
      <c r="D806" s="33"/>
      <c r="H806" s="31"/>
    </row>
    <row r="807" spans="4:8">
      <c r="D807" s="33"/>
      <c r="H807" s="31"/>
    </row>
    <row r="808" spans="4:8">
      <c r="D808" s="33"/>
      <c r="H808" s="31"/>
    </row>
    <row r="809" spans="4:8">
      <c r="D809" s="33"/>
      <c r="H809" s="31"/>
    </row>
    <row r="810" spans="4:8">
      <c r="D810" s="33"/>
      <c r="H810" s="31"/>
    </row>
    <row r="811" spans="4:8">
      <c r="D811" s="33"/>
      <c r="H811" s="31"/>
    </row>
    <row r="812" spans="4:8">
      <c r="D812" s="33"/>
      <c r="H812" s="31"/>
    </row>
    <row r="813" spans="4:8">
      <c r="D813" s="33"/>
      <c r="H813" s="31"/>
    </row>
    <row r="814" spans="4:8">
      <c r="D814" s="33"/>
      <c r="H814" s="31"/>
    </row>
    <row r="815" spans="4:8">
      <c r="D815" s="33"/>
      <c r="H815" s="31"/>
    </row>
    <row r="816" spans="4:8">
      <c r="D816" s="33"/>
      <c r="H816" s="31"/>
    </row>
    <row r="817" spans="4:8">
      <c r="D817" s="33"/>
      <c r="H817" s="31"/>
    </row>
    <row r="818" spans="4:8">
      <c r="D818" s="33"/>
      <c r="H818" s="31"/>
    </row>
    <row r="819" spans="4:8">
      <c r="D819" s="33"/>
      <c r="H819" s="31"/>
    </row>
    <row r="820" spans="4:8">
      <c r="D820" s="33"/>
      <c r="H820" s="31"/>
    </row>
    <row r="821" spans="4:8">
      <c r="D821" s="33"/>
      <c r="H821" s="31"/>
    </row>
    <row r="822" spans="4:8">
      <c r="D822" s="33"/>
      <c r="H822" s="31"/>
    </row>
    <row r="823" spans="4:8">
      <c r="D823" s="33"/>
      <c r="H823" s="31"/>
    </row>
    <row r="824" spans="4:8">
      <c r="D824" s="33"/>
      <c r="H824" s="31"/>
    </row>
    <row r="825" spans="4:8">
      <c r="D825" s="33"/>
      <c r="H825" s="31"/>
    </row>
    <row r="826" spans="4:8">
      <c r="D826" s="33"/>
      <c r="H826" s="31"/>
    </row>
    <row r="827" spans="4:8">
      <c r="D827" s="33"/>
      <c r="H827" s="31"/>
    </row>
    <row r="828" spans="4:8">
      <c r="D828" s="33"/>
      <c r="H828" s="31"/>
    </row>
    <row r="829" spans="4:8">
      <c r="D829" s="33"/>
      <c r="H829" s="31"/>
    </row>
    <row r="830" spans="4:8">
      <c r="D830" s="33"/>
      <c r="H830" s="31"/>
    </row>
    <row r="831" spans="4:8">
      <c r="D831" s="33"/>
      <c r="H831" s="31"/>
    </row>
    <row r="832" spans="4:8">
      <c r="D832" s="33"/>
      <c r="H832" s="31"/>
    </row>
    <row r="833" spans="4:8">
      <c r="D833" s="33"/>
      <c r="H833" s="31"/>
    </row>
    <row r="834" spans="4:8">
      <c r="D834" s="33"/>
      <c r="H834" s="31"/>
    </row>
    <row r="835" spans="4:8">
      <c r="D835" s="33"/>
      <c r="H835" s="31"/>
    </row>
    <row r="836" spans="4:8">
      <c r="D836" s="33"/>
      <c r="H836" s="31"/>
    </row>
    <row r="837" spans="4:8">
      <c r="D837" s="33"/>
      <c r="H837" s="31"/>
    </row>
    <row r="838" spans="4:8">
      <c r="D838" s="33"/>
      <c r="H838" s="31"/>
    </row>
    <row r="839" spans="4:8">
      <c r="D839" s="33"/>
      <c r="H839" s="31"/>
    </row>
    <row r="840" spans="4:8">
      <c r="D840" s="33"/>
      <c r="H840" s="31"/>
    </row>
    <row r="841" spans="4:8">
      <c r="D841" s="33"/>
      <c r="H841" s="31"/>
    </row>
    <row r="842" spans="4:8">
      <c r="D842" s="33"/>
      <c r="H842" s="31"/>
    </row>
    <row r="843" spans="4:8">
      <c r="D843" s="33"/>
      <c r="H843" s="31"/>
    </row>
    <row r="844" spans="4:8">
      <c r="D844" s="33"/>
      <c r="H844" s="31"/>
    </row>
    <row r="845" spans="4:8">
      <c r="D845" s="33"/>
      <c r="H845" s="31"/>
    </row>
    <row r="846" spans="4:8">
      <c r="D846" s="33"/>
      <c r="H846" s="31"/>
    </row>
    <row r="847" spans="4:8">
      <c r="D847" s="33"/>
      <c r="H847" s="31"/>
    </row>
    <row r="848" spans="4:8">
      <c r="D848" s="33"/>
      <c r="H848" s="31"/>
    </row>
    <row r="849" spans="4:8">
      <c r="D849" s="33"/>
      <c r="H849" s="31"/>
    </row>
    <row r="850" spans="4:8">
      <c r="D850" s="33"/>
      <c r="H850" s="31"/>
    </row>
    <row r="851" spans="4:8">
      <c r="D851" s="33"/>
      <c r="H851" s="31"/>
    </row>
    <row r="852" spans="4:8">
      <c r="D852" s="33"/>
      <c r="H852" s="31"/>
    </row>
    <row r="853" spans="4:8">
      <c r="D853" s="33"/>
      <c r="H853" s="31"/>
    </row>
    <row r="854" spans="4:8">
      <c r="D854" s="33"/>
      <c r="H854" s="31"/>
    </row>
    <row r="855" spans="4:8">
      <c r="D855" s="33"/>
      <c r="H855" s="31"/>
    </row>
    <row r="856" spans="4:8">
      <c r="D856" s="33"/>
      <c r="H856" s="31"/>
    </row>
    <row r="857" spans="4:8">
      <c r="D857" s="33"/>
      <c r="H857" s="31"/>
    </row>
    <row r="858" spans="4:8">
      <c r="D858" s="33"/>
      <c r="H858" s="31"/>
    </row>
    <row r="859" spans="4:8">
      <c r="D859" s="33"/>
      <c r="H859" s="31"/>
    </row>
    <row r="860" spans="4:8">
      <c r="D860" s="33"/>
      <c r="H860" s="31"/>
    </row>
    <row r="861" spans="4:8">
      <c r="D861" s="33"/>
      <c r="H861" s="31"/>
    </row>
    <row r="862" spans="4:8">
      <c r="D862" s="33"/>
      <c r="H862" s="31"/>
    </row>
    <row r="863" spans="4:8">
      <c r="D863" s="33"/>
      <c r="H863" s="31"/>
    </row>
    <row r="864" spans="4:8">
      <c r="D864" s="33"/>
      <c r="H864" s="31"/>
    </row>
    <row r="865" spans="4:8">
      <c r="D865" s="33"/>
      <c r="H865" s="31"/>
    </row>
    <row r="866" spans="4:8">
      <c r="D866" s="33"/>
      <c r="H866" s="31"/>
    </row>
    <row r="867" spans="4:8">
      <c r="D867" s="33"/>
      <c r="H867" s="31"/>
    </row>
    <row r="868" spans="4:8">
      <c r="D868" s="33"/>
      <c r="H868" s="31"/>
    </row>
    <row r="869" spans="4:8">
      <c r="D869" s="33"/>
      <c r="H869" s="31"/>
    </row>
    <row r="870" spans="4:8">
      <c r="D870" s="33"/>
      <c r="H870" s="31"/>
    </row>
    <row r="871" spans="4:8">
      <c r="D871" s="33"/>
      <c r="H871" s="31"/>
    </row>
    <row r="872" spans="4:8">
      <c r="D872" s="33"/>
      <c r="H872" s="31"/>
    </row>
    <row r="873" spans="4:8">
      <c r="D873" s="33"/>
      <c r="H873" s="31"/>
    </row>
    <row r="874" spans="4:8">
      <c r="D874" s="33"/>
      <c r="H874" s="31"/>
    </row>
    <row r="875" spans="4:8">
      <c r="D875" s="33"/>
      <c r="H875" s="31"/>
    </row>
    <row r="876" spans="4:8">
      <c r="D876" s="33"/>
      <c r="H876" s="31"/>
    </row>
    <row r="877" spans="4:8">
      <c r="D877" s="33"/>
      <c r="H877" s="31"/>
    </row>
    <row r="878" spans="4:8">
      <c r="D878" s="33"/>
      <c r="H878" s="31"/>
    </row>
    <row r="879" spans="4:8">
      <c r="D879" s="33"/>
      <c r="H879" s="31"/>
    </row>
    <row r="880" spans="4:8">
      <c r="D880" s="33"/>
      <c r="H880" s="31"/>
    </row>
    <row r="881" spans="4:8">
      <c r="D881" s="33"/>
      <c r="H881" s="31"/>
    </row>
    <row r="882" spans="4:8">
      <c r="D882" s="33"/>
      <c r="H882" s="31"/>
    </row>
    <row r="883" spans="4:8">
      <c r="D883" s="33"/>
      <c r="H883" s="31"/>
    </row>
    <row r="884" spans="4:8">
      <c r="D884" s="33"/>
      <c r="H884" s="31"/>
    </row>
    <row r="885" spans="4:8">
      <c r="D885" s="33"/>
      <c r="H885" s="31"/>
    </row>
    <row r="886" spans="4:8">
      <c r="D886" s="33"/>
      <c r="H886" s="31"/>
    </row>
    <row r="887" spans="4:8">
      <c r="D887" s="33"/>
      <c r="H887" s="31"/>
    </row>
    <row r="888" spans="4:8">
      <c r="D888" s="33"/>
      <c r="H888" s="31"/>
    </row>
    <row r="889" spans="4:8">
      <c r="D889" s="33"/>
      <c r="H889" s="31"/>
    </row>
    <row r="890" spans="4:8">
      <c r="D890" s="33"/>
      <c r="H890" s="31"/>
    </row>
    <row r="891" spans="4:8">
      <c r="D891" s="33"/>
      <c r="H891" s="31"/>
    </row>
    <row r="892" spans="4:8">
      <c r="D892" s="33"/>
      <c r="H892" s="31"/>
    </row>
    <row r="893" spans="4:8">
      <c r="D893" s="33"/>
      <c r="H893" s="31"/>
    </row>
    <row r="894" spans="4:8">
      <c r="D894" s="33"/>
      <c r="H894" s="31"/>
    </row>
    <row r="895" spans="4:8">
      <c r="D895" s="33"/>
      <c r="H895" s="31"/>
    </row>
    <row r="896" spans="4:8">
      <c r="D896" s="33"/>
      <c r="H896" s="31"/>
    </row>
    <row r="897" spans="4:8">
      <c r="D897" s="33"/>
      <c r="H897" s="31"/>
    </row>
    <row r="898" spans="4:8">
      <c r="D898" s="33"/>
      <c r="H898" s="31"/>
    </row>
    <row r="899" spans="4:8">
      <c r="D899" s="33"/>
      <c r="H899" s="31"/>
    </row>
    <row r="900" spans="4:8">
      <c r="D900" s="33"/>
      <c r="H900" s="31"/>
    </row>
    <row r="901" spans="4:8">
      <c r="D901" s="33"/>
      <c r="H901" s="31"/>
    </row>
    <row r="902" spans="4:8">
      <c r="D902" s="33"/>
      <c r="H902" s="31"/>
    </row>
    <row r="903" spans="4:8">
      <c r="D903" s="33"/>
      <c r="H903" s="31"/>
    </row>
    <row r="904" spans="4:8">
      <c r="D904" s="33"/>
      <c r="H904" s="31"/>
    </row>
    <row r="905" spans="4:8">
      <c r="D905" s="33"/>
      <c r="H905" s="31"/>
    </row>
    <row r="906" spans="4:8">
      <c r="D906" s="33"/>
      <c r="H906" s="31"/>
    </row>
    <row r="907" spans="4:8">
      <c r="D907" s="33"/>
      <c r="H907" s="31"/>
    </row>
    <row r="908" spans="4:8">
      <c r="D908" s="33"/>
      <c r="H908" s="31"/>
    </row>
    <row r="909" spans="4:8">
      <c r="D909" s="33"/>
      <c r="H909" s="31"/>
    </row>
    <row r="910" spans="4:8">
      <c r="D910" s="33"/>
      <c r="H910" s="31"/>
    </row>
    <row r="911" spans="4:8">
      <c r="D911" s="33"/>
      <c r="H911" s="31"/>
    </row>
    <row r="912" spans="4:8">
      <c r="D912" s="33"/>
      <c r="H912" s="31"/>
    </row>
    <row r="913" spans="4:8">
      <c r="D913" s="33"/>
      <c r="H913" s="31"/>
    </row>
    <row r="914" spans="4:8">
      <c r="D914" s="33"/>
      <c r="H914" s="31"/>
    </row>
    <row r="915" spans="4:8">
      <c r="D915" s="33"/>
      <c r="H915" s="31"/>
    </row>
    <row r="916" spans="4:8">
      <c r="D916" s="33"/>
      <c r="H916" s="31"/>
    </row>
    <row r="917" spans="4:8">
      <c r="D917" s="33"/>
      <c r="H917" s="31"/>
    </row>
    <row r="918" spans="4:8">
      <c r="D918" s="33"/>
      <c r="H918" s="31"/>
    </row>
    <row r="919" spans="4:8">
      <c r="D919" s="33"/>
      <c r="H919" s="31"/>
    </row>
    <row r="920" spans="4:8">
      <c r="D920" s="33"/>
      <c r="H920" s="31"/>
    </row>
    <row r="921" spans="4:8">
      <c r="D921" s="33"/>
      <c r="H921" s="31"/>
    </row>
    <row r="922" spans="4:8">
      <c r="D922" s="33"/>
      <c r="H922" s="31"/>
    </row>
    <row r="923" spans="4:8">
      <c r="D923" s="33"/>
      <c r="H923" s="31"/>
    </row>
    <row r="924" spans="4:8">
      <c r="D924" s="33"/>
      <c r="H924" s="31"/>
    </row>
    <row r="925" spans="4:8">
      <c r="D925" s="33"/>
      <c r="H925" s="31"/>
    </row>
    <row r="926" spans="4:8">
      <c r="D926" s="33"/>
      <c r="H926" s="31"/>
    </row>
    <row r="927" spans="4:8">
      <c r="D927" s="33"/>
      <c r="H927" s="31"/>
    </row>
    <row r="928" spans="4:8">
      <c r="D928" s="33"/>
      <c r="H928" s="31"/>
    </row>
    <row r="929" spans="4:8">
      <c r="D929" s="33"/>
      <c r="H929" s="31"/>
    </row>
    <row r="930" spans="4:8">
      <c r="D930" s="33"/>
      <c r="H930" s="31"/>
    </row>
    <row r="931" spans="4:8">
      <c r="D931" s="33"/>
      <c r="H931" s="31"/>
    </row>
    <row r="932" spans="4:8">
      <c r="D932" s="33"/>
      <c r="H932" s="31"/>
    </row>
    <row r="933" spans="4:8">
      <c r="D933" s="33"/>
      <c r="H933" s="31"/>
    </row>
    <row r="934" spans="4:8">
      <c r="D934" s="33"/>
      <c r="H934" s="31"/>
    </row>
    <row r="935" spans="4:8">
      <c r="D935" s="33"/>
      <c r="H935" s="31"/>
    </row>
    <row r="936" spans="4:8">
      <c r="D936" s="33"/>
      <c r="H936" s="31"/>
    </row>
    <row r="937" spans="4:8">
      <c r="D937" s="33"/>
      <c r="H937" s="31"/>
    </row>
    <row r="938" spans="4:8">
      <c r="D938" s="33"/>
      <c r="H938" s="31"/>
    </row>
    <row r="939" spans="4:8">
      <c r="D939" s="33"/>
      <c r="H939" s="31"/>
    </row>
    <row r="940" spans="4:8">
      <c r="D940" s="33"/>
      <c r="H940" s="31"/>
    </row>
    <row r="941" spans="4:8">
      <c r="D941" s="33"/>
      <c r="H941" s="31"/>
    </row>
    <row r="942" spans="4:8">
      <c r="D942" s="33"/>
      <c r="H942" s="31"/>
    </row>
    <row r="943" spans="4:8">
      <c r="D943" s="33"/>
      <c r="H943" s="31"/>
    </row>
    <row r="944" spans="4:8">
      <c r="D944" s="33"/>
      <c r="H944" s="31"/>
    </row>
    <row r="945" spans="4:8">
      <c r="D945" s="33"/>
      <c r="H945" s="31"/>
    </row>
    <row r="946" spans="4:8">
      <c r="D946" s="33"/>
      <c r="H946" s="31"/>
    </row>
    <row r="947" spans="4:8">
      <c r="D947" s="33"/>
      <c r="H947" s="31"/>
    </row>
    <row r="948" spans="4:8">
      <c r="D948" s="33"/>
      <c r="H948" s="31"/>
    </row>
    <row r="949" spans="4:8">
      <c r="D949" s="33"/>
      <c r="H949" s="31"/>
    </row>
    <row r="950" spans="4:8">
      <c r="D950" s="33"/>
      <c r="H950" s="31"/>
    </row>
    <row r="951" spans="4:8">
      <c r="D951" s="33"/>
      <c r="H951" s="31"/>
    </row>
    <row r="952" spans="4:8">
      <c r="D952" s="33"/>
      <c r="H952" s="31"/>
    </row>
    <row r="953" spans="4:8">
      <c r="D953" s="33"/>
      <c r="H953" s="31"/>
    </row>
    <row r="954" spans="4:8">
      <c r="D954" s="33"/>
      <c r="H954" s="31"/>
    </row>
    <row r="955" spans="4:8">
      <c r="D955" s="33"/>
      <c r="H955" s="31"/>
    </row>
    <row r="956" spans="4:8">
      <c r="D956" s="33"/>
      <c r="H956" s="31"/>
    </row>
    <row r="957" spans="4:8">
      <c r="D957" s="33"/>
      <c r="H957" s="31"/>
    </row>
    <row r="958" spans="4:8">
      <c r="D958" s="33"/>
      <c r="H958" s="31"/>
    </row>
    <row r="959" spans="4:8">
      <c r="D959" s="33"/>
      <c r="H959" s="31"/>
    </row>
    <row r="960" spans="4:8">
      <c r="D960" s="33"/>
      <c r="H960" s="31"/>
    </row>
    <row r="961" spans="4:8">
      <c r="D961" s="33"/>
      <c r="H961" s="31"/>
    </row>
    <row r="962" spans="4:8">
      <c r="D962" s="33"/>
      <c r="H962" s="31"/>
    </row>
    <row r="963" spans="4:8">
      <c r="D963" s="33"/>
      <c r="H963" s="31"/>
    </row>
    <row r="964" spans="4:8">
      <c r="D964" s="33"/>
      <c r="H964" s="31"/>
    </row>
    <row r="965" spans="4:8">
      <c r="D965" s="33"/>
      <c r="H965" s="31"/>
    </row>
    <row r="966" spans="4:8">
      <c r="D966" s="33"/>
      <c r="H966" s="31"/>
    </row>
    <row r="967" spans="4:8">
      <c r="D967" s="33"/>
      <c r="H967" s="31"/>
    </row>
    <row r="968" spans="4:8">
      <c r="D968" s="33"/>
      <c r="H968" s="31"/>
    </row>
    <row r="969" spans="4:8">
      <c r="D969" s="33"/>
      <c r="H969" s="31"/>
    </row>
    <row r="970" spans="4:8">
      <c r="D970" s="33"/>
      <c r="H970" s="31"/>
    </row>
    <row r="971" spans="4:8">
      <c r="D971" s="33"/>
      <c r="H971" s="31"/>
    </row>
    <row r="972" spans="4:8">
      <c r="D972" s="33"/>
      <c r="H972" s="31"/>
    </row>
    <row r="973" spans="4:8">
      <c r="D973" s="33"/>
      <c r="H973" s="31"/>
    </row>
    <row r="974" spans="4:8">
      <c r="D974" s="33"/>
      <c r="H974" s="31"/>
    </row>
    <row r="975" spans="4:8">
      <c r="D975" s="33"/>
      <c r="H975" s="31"/>
    </row>
    <row r="976" spans="4:8">
      <c r="D976" s="33"/>
      <c r="H976" s="31"/>
    </row>
    <row r="977" spans="4:8">
      <c r="D977" s="33"/>
      <c r="H977" s="31"/>
    </row>
    <row r="978" spans="4:8">
      <c r="D978" s="33"/>
      <c r="H978" s="31"/>
    </row>
    <row r="979" spans="4:8">
      <c r="D979" s="33"/>
      <c r="H979" s="31"/>
    </row>
    <row r="980" spans="4:8">
      <c r="D980" s="33"/>
      <c r="H980" s="31"/>
    </row>
    <row r="981" spans="4:8">
      <c r="D981" s="33"/>
      <c r="H981" s="31"/>
    </row>
    <row r="982" spans="4:8">
      <c r="D982" s="33"/>
      <c r="H982" s="31"/>
    </row>
    <row r="983" spans="4:8">
      <c r="D983" s="33"/>
      <c r="H983" s="31"/>
    </row>
    <row r="984" spans="4:8">
      <c r="D984" s="33"/>
      <c r="H984" s="31"/>
    </row>
    <row r="985" spans="4:8">
      <c r="D985" s="33"/>
      <c r="H985" s="31"/>
    </row>
    <row r="986" spans="4:8">
      <c r="D986" s="33"/>
      <c r="H986" s="31"/>
    </row>
    <row r="987" spans="4:8">
      <c r="D987" s="33"/>
      <c r="H987" s="31"/>
    </row>
    <row r="988" spans="4:8">
      <c r="D988" s="33"/>
      <c r="H988" s="31"/>
    </row>
    <row r="989" spans="4:8">
      <c r="D989" s="33"/>
      <c r="H989" s="31"/>
    </row>
    <row r="990" spans="4:8">
      <c r="D990" s="33"/>
      <c r="H990" s="31"/>
    </row>
    <row r="991" spans="4:8">
      <c r="D991" s="33"/>
      <c r="H991" s="31"/>
    </row>
    <row r="992" spans="4:8">
      <c r="D992" s="33"/>
      <c r="H992" s="31"/>
    </row>
    <row r="993" spans="4:8">
      <c r="D993" s="33"/>
      <c r="H993" s="31"/>
    </row>
    <row r="994" spans="4:8">
      <c r="D994" s="33"/>
      <c r="H994" s="31"/>
    </row>
    <row r="995" spans="4:8">
      <c r="D995" s="33"/>
      <c r="H995" s="31"/>
    </row>
    <row r="996" spans="4:8">
      <c r="D996" s="33"/>
      <c r="H996" s="31"/>
    </row>
    <row r="997" spans="4:8">
      <c r="D997" s="33"/>
      <c r="H997" s="31"/>
    </row>
    <row r="998" spans="4:8">
      <c r="D998" s="33"/>
      <c r="H998" s="31"/>
    </row>
    <row r="999" spans="4:8">
      <c r="D999" s="33"/>
      <c r="H999" s="31"/>
    </row>
    <row r="1000" spans="4:8">
      <c r="D1000" s="33"/>
      <c r="H1000" s="31"/>
    </row>
    <row r="1001" spans="4:8">
      <c r="D1001" s="33"/>
      <c r="H1001" s="31"/>
    </row>
    <row r="1002" spans="4:8">
      <c r="D1002" s="33"/>
      <c r="H1002" s="31"/>
    </row>
    <row r="1003" spans="4:8">
      <c r="D1003" s="33"/>
      <c r="H1003" s="31"/>
    </row>
    <row r="1004" spans="4:8">
      <c r="D1004" s="33"/>
      <c r="H1004" s="31"/>
    </row>
    <row r="1005" spans="4:8">
      <c r="D1005" s="33"/>
      <c r="H1005" s="31"/>
    </row>
    <row r="1006" spans="4:8">
      <c r="D1006" s="33"/>
      <c r="H1006" s="31"/>
    </row>
    <row r="1007" spans="4:8">
      <c r="D1007" s="33"/>
      <c r="H1007" s="31"/>
    </row>
    <row r="1008" spans="4:8">
      <c r="D1008" s="33"/>
      <c r="H1008" s="31"/>
    </row>
    <row r="1009" spans="4:8">
      <c r="D1009" s="33"/>
      <c r="H1009" s="31"/>
    </row>
    <row r="1010" spans="4:8">
      <c r="D1010" s="33"/>
      <c r="H1010" s="31"/>
    </row>
    <row r="1011" spans="4:8">
      <c r="D1011" s="33"/>
      <c r="H1011" s="31"/>
    </row>
    <row r="1012" spans="4:8">
      <c r="D1012" s="33"/>
      <c r="H1012" s="31"/>
    </row>
    <row r="1013" spans="4:8">
      <c r="D1013" s="33"/>
      <c r="H1013" s="31"/>
    </row>
    <row r="1014" spans="4:8">
      <c r="D1014" s="33"/>
      <c r="H1014" s="31"/>
    </row>
    <row r="1015" spans="4:8">
      <c r="D1015" s="33"/>
      <c r="H1015" s="31"/>
    </row>
    <row r="1016" spans="4:8">
      <c r="D1016" s="33"/>
      <c r="H1016" s="31"/>
    </row>
    <row r="1017" spans="4:8">
      <c r="D1017" s="33"/>
      <c r="H1017" s="31"/>
    </row>
    <row r="1018" spans="4:8">
      <c r="D1018" s="33"/>
      <c r="H1018" s="31"/>
    </row>
    <row r="1019" spans="4:8">
      <c r="D1019" s="33"/>
      <c r="H1019" s="31"/>
    </row>
    <row r="1020" spans="4:8">
      <c r="D1020" s="33"/>
      <c r="H1020" s="31"/>
    </row>
    <row r="1021" spans="4:8">
      <c r="D1021" s="33"/>
      <c r="H1021" s="31"/>
    </row>
    <row r="1022" spans="4:8">
      <c r="D1022" s="33"/>
      <c r="H1022" s="31"/>
    </row>
    <row r="1023" spans="4:8">
      <c r="D1023" s="33"/>
      <c r="H1023" s="31"/>
    </row>
    <row r="1024" spans="4:8">
      <c r="D1024" s="33"/>
      <c r="H1024" s="31"/>
    </row>
    <row r="1025" spans="4:8">
      <c r="D1025" s="33"/>
      <c r="H1025" s="31"/>
    </row>
    <row r="1026" spans="4:8">
      <c r="D1026" s="33"/>
      <c r="H1026" s="31"/>
    </row>
    <row r="1027" spans="4:8">
      <c r="D1027" s="33"/>
      <c r="H1027" s="31"/>
    </row>
    <row r="1028" spans="4:8">
      <c r="D1028" s="33"/>
      <c r="H1028" s="31"/>
    </row>
    <row r="1029" spans="4:8">
      <c r="D1029" s="33"/>
      <c r="H1029" s="31"/>
    </row>
    <row r="1030" spans="4:8">
      <c r="D1030" s="33"/>
      <c r="H1030" s="31"/>
    </row>
    <row r="1031" spans="4:8">
      <c r="D1031" s="33"/>
      <c r="H1031" s="31"/>
    </row>
    <row r="1032" spans="4:8">
      <c r="D1032" s="33"/>
      <c r="H1032" s="31"/>
    </row>
    <row r="1033" spans="4:8">
      <c r="D1033" s="33"/>
      <c r="H1033" s="31"/>
    </row>
    <row r="1034" spans="4:8">
      <c r="D1034" s="33"/>
      <c r="H1034" s="31"/>
    </row>
    <row r="1035" spans="4:8">
      <c r="D1035" s="33"/>
      <c r="H1035" s="31"/>
    </row>
    <row r="1036" spans="4:8">
      <c r="D1036" s="33"/>
      <c r="H1036" s="31"/>
    </row>
    <row r="1037" spans="4:8">
      <c r="D1037" s="33"/>
      <c r="H1037" s="31"/>
    </row>
    <row r="1038" spans="4:8">
      <c r="D1038" s="33"/>
      <c r="H1038" s="31"/>
    </row>
    <row r="1039" spans="4:8">
      <c r="D1039" s="33"/>
      <c r="H1039" s="31"/>
    </row>
    <row r="1040" spans="4:8">
      <c r="D1040" s="33"/>
      <c r="H1040" s="31"/>
    </row>
    <row r="1041" spans="4:8">
      <c r="D1041" s="33"/>
      <c r="H1041" s="31"/>
    </row>
    <row r="1042" spans="4:8">
      <c r="D1042" s="33"/>
      <c r="H1042" s="31"/>
    </row>
    <row r="1043" spans="4:8">
      <c r="D1043" s="33"/>
      <c r="H1043" s="31"/>
    </row>
    <row r="1044" spans="4:8">
      <c r="D1044" s="33"/>
      <c r="H1044" s="31"/>
    </row>
    <row r="1045" spans="4:8">
      <c r="D1045" s="33"/>
      <c r="H1045" s="31"/>
    </row>
    <row r="1046" spans="4:8">
      <c r="D1046" s="33"/>
      <c r="H1046" s="31"/>
    </row>
    <row r="1047" spans="4:8">
      <c r="D1047" s="33"/>
      <c r="H1047" s="31"/>
    </row>
    <row r="1048" spans="4:8">
      <c r="D1048" s="33"/>
      <c r="H1048" s="31"/>
    </row>
    <row r="1049" spans="4:8">
      <c r="D1049" s="33"/>
      <c r="H1049" s="31"/>
    </row>
    <row r="1050" spans="4:8">
      <c r="D1050" s="33"/>
      <c r="H1050" s="31"/>
    </row>
    <row r="1051" spans="4:8">
      <c r="D1051" s="33"/>
      <c r="H1051" s="31"/>
    </row>
    <row r="1052" spans="4:8">
      <c r="D1052" s="33"/>
      <c r="H1052" s="31"/>
    </row>
    <row r="1053" spans="4:8">
      <c r="D1053" s="33"/>
      <c r="H1053" s="31"/>
    </row>
    <row r="1054" spans="4:8">
      <c r="D1054" s="33"/>
      <c r="H1054" s="31"/>
    </row>
    <row r="1055" spans="4:8">
      <c r="D1055" s="33"/>
      <c r="H1055" s="31"/>
    </row>
    <row r="1056" spans="4:8">
      <c r="D1056" s="33"/>
      <c r="H1056" s="31"/>
    </row>
    <row r="1057" spans="4:8">
      <c r="D1057" s="33"/>
      <c r="H1057" s="31"/>
    </row>
    <row r="1058" spans="4:8">
      <c r="D1058" s="33"/>
      <c r="H1058" s="31"/>
    </row>
    <row r="1059" spans="4:8">
      <c r="D1059" s="33"/>
      <c r="H1059" s="31"/>
    </row>
    <row r="1060" spans="4:8">
      <c r="D1060" s="33"/>
      <c r="H1060" s="31"/>
    </row>
    <row r="1061" spans="4:8">
      <c r="D1061" s="33"/>
      <c r="H1061" s="31"/>
    </row>
    <row r="1062" spans="4:8">
      <c r="D1062" s="33"/>
      <c r="H1062" s="31"/>
    </row>
    <row r="1063" spans="4:8">
      <c r="D1063" s="33"/>
      <c r="H1063" s="31"/>
    </row>
    <row r="1064" spans="4:8">
      <c r="D1064" s="33"/>
      <c r="H1064" s="31"/>
    </row>
    <row r="1065" spans="4:8">
      <c r="D1065" s="33"/>
      <c r="H1065" s="31"/>
    </row>
    <row r="1066" spans="4:8">
      <c r="D1066" s="33"/>
      <c r="H1066" s="31"/>
    </row>
    <row r="1067" spans="4:8">
      <c r="D1067" s="33"/>
      <c r="H1067" s="31"/>
    </row>
    <row r="1068" spans="4:8">
      <c r="D1068" s="33"/>
      <c r="H1068" s="31"/>
    </row>
    <row r="1069" spans="4:8">
      <c r="D1069" s="33"/>
      <c r="H1069" s="31"/>
    </row>
    <row r="1070" spans="4:8">
      <c r="D1070" s="33"/>
      <c r="H1070" s="31"/>
    </row>
    <row r="1071" spans="4:8">
      <c r="D1071" s="33"/>
      <c r="H1071" s="31"/>
    </row>
    <row r="1072" spans="4:8">
      <c r="D1072" s="33"/>
      <c r="H1072" s="31"/>
    </row>
    <row r="1073" spans="4:8">
      <c r="D1073" s="33"/>
      <c r="H1073" s="31"/>
    </row>
    <row r="1074" spans="4:8">
      <c r="D1074" s="33"/>
      <c r="H1074" s="31"/>
    </row>
    <row r="1075" spans="4:8">
      <c r="D1075" s="33"/>
      <c r="H1075" s="31"/>
    </row>
    <row r="1076" spans="4:8">
      <c r="D1076" s="33"/>
      <c r="H1076" s="31"/>
    </row>
    <row r="1077" spans="4:8">
      <c r="D1077" s="33"/>
      <c r="H1077" s="31"/>
    </row>
    <row r="1078" spans="4:8">
      <c r="D1078" s="33"/>
      <c r="H1078" s="31"/>
    </row>
    <row r="1079" spans="4:8">
      <c r="D1079" s="33"/>
      <c r="H1079" s="31"/>
    </row>
    <row r="1080" spans="4:8">
      <c r="D1080" s="33"/>
      <c r="H1080" s="31"/>
    </row>
    <row r="1081" spans="4:8">
      <c r="D1081" s="33"/>
      <c r="H1081" s="31"/>
    </row>
    <row r="1082" spans="4:8">
      <c r="D1082" s="33"/>
      <c r="H1082" s="31"/>
    </row>
    <row r="1083" spans="4:8">
      <c r="D1083" s="33"/>
      <c r="H1083" s="31"/>
    </row>
    <row r="1084" spans="4:8">
      <c r="D1084" s="33"/>
      <c r="H1084" s="31"/>
    </row>
    <row r="1085" spans="4:8">
      <c r="D1085" s="33"/>
      <c r="H1085" s="31"/>
    </row>
    <row r="1086" spans="4:8">
      <c r="D1086" s="33"/>
      <c r="H1086" s="31"/>
    </row>
    <row r="1087" spans="4:8">
      <c r="D1087" s="33"/>
      <c r="H1087" s="31"/>
    </row>
    <row r="1088" spans="4:8">
      <c r="D1088" s="33"/>
      <c r="H1088" s="31"/>
    </row>
    <row r="1089" spans="4:8">
      <c r="D1089" s="33"/>
      <c r="H1089" s="31"/>
    </row>
    <row r="1090" spans="4:8">
      <c r="D1090" s="33"/>
      <c r="H1090" s="31"/>
    </row>
    <row r="1091" spans="4:8">
      <c r="D1091" s="33"/>
      <c r="H1091" s="31"/>
    </row>
    <row r="1092" spans="4:8">
      <c r="D1092" s="33"/>
      <c r="H1092" s="31"/>
    </row>
    <row r="1093" spans="4:8">
      <c r="D1093" s="33"/>
      <c r="H1093" s="31"/>
    </row>
    <row r="1094" spans="4:8">
      <c r="D1094" s="33"/>
      <c r="H1094" s="31"/>
    </row>
    <row r="1095" spans="4:8">
      <c r="D1095" s="33"/>
      <c r="H1095" s="31"/>
    </row>
    <row r="1096" spans="4:8">
      <c r="D1096" s="33"/>
      <c r="H1096" s="31"/>
    </row>
    <row r="1097" spans="4:8">
      <c r="D1097" s="33"/>
      <c r="H1097" s="31"/>
    </row>
    <row r="1098" spans="4:8">
      <c r="D1098" s="33"/>
      <c r="H1098" s="31"/>
    </row>
    <row r="1099" spans="4:8">
      <c r="D1099" s="33"/>
      <c r="H1099" s="31"/>
    </row>
    <row r="1100" spans="4:8">
      <c r="D1100" s="33"/>
      <c r="H1100" s="31"/>
    </row>
    <row r="1101" spans="4:8">
      <c r="D1101" s="33"/>
      <c r="H1101" s="31"/>
    </row>
    <row r="1102" spans="4:8">
      <c r="D1102" s="33"/>
      <c r="H1102" s="31"/>
    </row>
    <row r="1103" spans="4:8">
      <c r="D1103" s="33"/>
      <c r="H1103" s="31"/>
    </row>
    <row r="1104" spans="4:8">
      <c r="D1104" s="33"/>
      <c r="H1104" s="31"/>
    </row>
    <row r="1105" spans="4:8">
      <c r="D1105" s="33"/>
      <c r="H1105" s="31"/>
    </row>
    <row r="1106" spans="4:8">
      <c r="D1106" s="33"/>
      <c r="H1106" s="31"/>
    </row>
    <row r="1107" spans="4:8">
      <c r="D1107" s="33"/>
      <c r="H1107" s="31"/>
    </row>
    <row r="1108" spans="4:8">
      <c r="D1108" s="33"/>
      <c r="H1108" s="31"/>
    </row>
    <row r="1109" spans="4:8">
      <c r="D1109" s="33"/>
      <c r="H1109" s="31"/>
    </row>
    <row r="1110" spans="4:8">
      <c r="D1110" s="33"/>
      <c r="H1110" s="31"/>
    </row>
    <row r="1111" spans="4:8">
      <c r="D1111" s="33"/>
      <c r="H1111" s="31"/>
    </row>
    <row r="1112" spans="4:8">
      <c r="D1112" s="33"/>
      <c r="H1112" s="31"/>
    </row>
    <row r="1113" spans="4:8">
      <c r="D1113" s="33"/>
      <c r="H1113" s="31"/>
    </row>
    <row r="1114" spans="4:8">
      <c r="D1114" s="33"/>
      <c r="H1114" s="31"/>
    </row>
    <row r="1115" spans="4:8">
      <c r="D1115" s="33"/>
      <c r="H1115" s="31"/>
    </row>
    <row r="1116" spans="4:8">
      <c r="D1116" s="33"/>
      <c r="H1116" s="31"/>
    </row>
    <row r="1117" spans="4:8">
      <c r="D1117" s="33"/>
      <c r="H1117" s="31"/>
    </row>
    <row r="1118" spans="4:8">
      <c r="D1118" s="33"/>
      <c r="H1118" s="31"/>
    </row>
    <row r="1119" spans="4:8">
      <c r="D1119" s="33"/>
      <c r="H1119" s="31"/>
    </row>
    <row r="1120" spans="4:8">
      <c r="D1120" s="33"/>
      <c r="H1120" s="31"/>
    </row>
    <row r="1121" spans="4:8">
      <c r="D1121" s="33"/>
      <c r="H1121" s="31"/>
    </row>
    <row r="1122" spans="4:8">
      <c r="D1122" s="33"/>
      <c r="H1122" s="31"/>
    </row>
    <row r="1123" spans="4:8">
      <c r="D1123" s="33"/>
      <c r="H1123" s="31"/>
    </row>
    <row r="1124" spans="4:8">
      <c r="D1124" s="33"/>
      <c r="H1124" s="31"/>
    </row>
    <row r="1125" spans="4:8">
      <c r="D1125" s="33"/>
      <c r="H1125" s="31"/>
    </row>
    <row r="1126" spans="4:8">
      <c r="D1126" s="33"/>
      <c r="H1126" s="31"/>
    </row>
    <row r="1127" spans="4:8">
      <c r="D1127" s="33"/>
      <c r="H1127" s="31"/>
    </row>
    <row r="1128" spans="4:8">
      <c r="D1128" s="33"/>
      <c r="H1128" s="31"/>
    </row>
    <row r="1129" spans="4:8">
      <c r="D1129" s="33"/>
      <c r="H1129" s="31"/>
    </row>
    <row r="1130" spans="4:8">
      <c r="D1130" s="33"/>
      <c r="H1130" s="31"/>
    </row>
    <row r="1131" spans="4:8">
      <c r="D1131" s="33"/>
      <c r="H1131" s="31"/>
    </row>
    <row r="1132" spans="4:8">
      <c r="D1132" s="33"/>
      <c r="H1132" s="31"/>
    </row>
    <row r="1133" spans="4:8">
      <c r="D1133" s="33"/>
      <c r="H1133" s="31"/>
    </row>
    <row r="1134" spans="4:8">
      <c r="D1134" s="33"/>
      <c r="H1134" s="31"/>
    </row>
    <row r="1135" spans="4:8">
      <c r="D1135" s="33"/>
      <c r="H1135" s="31"/>
    </row>
    <row r="1136" spans="4:8">
      <c r="D1136" s="33"/>
      <c r="H1136" s="31"/>
    </row>
    <row r="1137" spans="4:8">
      <c r="D1137" s="33"/>
      <c r="H1137" s="31"/>
    </row>
    <row r="1138" spans="4:8">
      <c r="D1138" s="33"/>
      <c r="H1138" s="31"/>
    </row>
    <row r="1139" spans="4:8">
      <c r="D1139" s="33"/>
      <c r="H1139" s="31"/>
    </row>
    <row r="1140" spans="4:8">
      <c r="D1140" s="33"/>
      <c r="H1140" s="31"/>
    </row>
    <row r="1141" spans="4:8">
      <c r="D1141" s="33"/>
      <c r="H1141" s="31"/>
    </row>
    <row r="1142" spans="4:8">
      <c r="D1142" s="33"/>
      <c r="H1142" s="31"/>
    </row>
    <row r="1143" spans="4:8">
      <c r="D1143" s="33"/>
      <c r="H1143" s="31"/>
    </row>
    <row r="1144" spans="4:8">
      <c r="D1144" s="33"/>
      <c r="H1144" s="31"/>
    </row>
    <row r="1145" spans="4:8">
      <c r="D1145" s="33"/>
      <c r="H1145" s="31"/>
    </row>
    <row r="1146" spans="4:8">
      <c r="D1146" s="33"/>
      <c r="H1146" s="31"/>
    </row>
    <row r="1147" spans="4:8">
      <c r="D1147" s="33"/>
      <c r="H1147" s="31"/>
    </row>
    <row r="1148" spans="4:8">
      <c r="D1148" s="33"/>
      <c r="H1148" s="31"/>
    </row>
    <row r="1149" spans="4:8">
      <c r="D1149" s="33"/>
      <c r="H1149" s="31"/>
    </row>
    <row r="1150" spans="4:8">
      <c r="D1150" s="33"/>
      <c r="H1150" s="31"/>
    </row>
    <row r="1151" spans="4:8">
      <c r="D1151" s="33"/>
      <c r="H1151" s="31"/>
    </row>
    <row r="1152" spans="4:8">
      <c r="D1152" s="33"/>
      <c r="H1152" s="31"/>
    </row>
    <row r="1153" spans="4:8">
      <c r="D1153" s="33"/>
      <c r="H1153" s="31"/>
    </row>
    <row r="1154" spans="4:8">
      <c r="D1154" s="33"/>
      <c r="H1154" s="31"/>
    </row>
    <row r="1155" spans="4:8">
      <c r="D1155" s="33"/>
      <c r="H1155" s="31"/>
    </row>
    <row r="1156" spans="4:8">
      <c r="D1156" s="33"/>
      <c r="H1156" s="31"/>
    </row>
    <row r="1157" spans="4:8">
      <c r="D1157" s="33"/>
      <c r="H1157" s="31"/>
    </row>
    <row r="1158" spans="4:8">
      <c r="D1158" s="33"/>
      <c r="H1158" s="31"/>
    </row>
    <row r="1159" spans="4:8">
      <c r="D1159" s="33"/>
      <c r="H1159" s="31"/>
    </row>
    <row r="1160" spans="4:8">
      <c r="D1160" s="33"/>
      <c r="H1160" s="31"/>
    </row>
    <row r="1161" spans="4:8">
      <c r="D1161" s="33"/>
      <c r="H1161" s="31"/>
    </row>
    <row r="1162" spans="4:8">
      <c r="D1162" s="33"/>
      <c r="H1162" s="31"/>
    </row>
    <row r="1163" spans="4:8">
      <c r="D1163" s="33"/>
      <c r="H1163" s="31"/>
    </row>
    <row r="1164" spans="4:8">
      <c r="D1164" s="33"/>
      <c r="H1164" s="31"/>
    </row>
    <row r="1165" spans="4:8">
      <c r="D1165" s="33"/>
      <c r="H1165" s="31"/>
    </row>
    <row r="1166" spans="4:8">
      <c r="D1166" s="33"/>
      <c r="H1166" s="31"/>
    </row>
    <row r="1167" spans="4:8">
      <c r="D1167" s="33"/>
      <c r="H1167" s="31"/>
    </row>
    <row r="1168" spans="4:8">
      <c r="D1168" s="33"/>
      <c r="H1168" s="31"/>
    </row>
    <row r="1169" spans="4:8">
      <c r="D1169" s="33"/>
      <c r="H1169" s="31"/>
    </row>
    <row r="1170" spans="4:8">
      <c r="D1170" s="33"/>
      <c r="H1170" s="31"/>
    </row>
    <row r="1171" spans="4:8">
      <c r="D1171" s="33"/>
      <c r="H1171" s="31"/>
    </row>
    <row r="1172" spans="4:8">
      <c r="D1172" s="33"/>
      <c r="H1172" s="31"/>
    </row>
    <row r="1173" spans="4:8">
      <c r="D1173" s="33"/>
      <c r="H1173" s="31"/>
    </row>
    <row r="1174" spans="4:8">
      <c r="D1174" s="33"/>
      <c r="H1174" s="31"/>
    </row>
    <row r="1175" spans="4:8">
      <c r="D1175" s="33"/>
      <c r="H1175" s="31"/>
    </row>
    <row r="1176" spans="4:8">
      <c r="D1176" s="33"/>
      <c r="H1176" s="31"/>
    </row>
    <row r="1177" spans="4:8">
      <c r="D1177" s="33"/>
      <c r="H1177" s="31"/>
    </row>
    <row r="1178" spans="4:8">
      <c r="D1178" s="33"/>
      <c r="H1178" s="31"/>
    </row>
    <row r="1179" spans="4:8">
      <c r="D1179" s="33"/>
      <c r="H1179" s="31"/>
    </row>
    <row r="1180" spans="4:8">
      <c r="D1180" s="33"/>
      <c r="H1180" s="31"/>
    </row>
    <row r="1181" spans="4:8">
      <c r="D1181" s="33"/>
      <c r="H1181" s="31"/>
    </row>
    <row r="1182" spans="4:8">
      <c r="D1182" s="33"/>
      <c r="H1182" s="31"/>
    </row>
    <row r="1183" spans="4:8">
      <c r="D1183" s="33"/>
      <c r="H1183" s="31"/>
    </row>
    <row r="1184" spans="4:8">
      <c r="D1184" s="33"/>
      <c r="H1184" s="31"/>
    </row>
    <row r="1185" spans="4:8">
      <c r="D1185" s="33"/>
      <c r="H1185" s="31"/>
    </row>
    <row r="1186" spans="4:8">
      <c r="D1186" s="33"/>
      <c r="H1186" s="31"/>
    </row>
    <row r="1187" spans="4:8">
      <c r="D1187" s="33"/>
      <c r="H1187" s="31"/>
    </row>
    <row r="1188" spans="4:8">
      <c r="D1188" s="33"/>
      <c r="H1188" s="31"/>
    </row>
    <row r="1189" spans="4:8">
      <c r="D1189" s="33"/>
      <c r="H1189" s="31"/>
    </row>
    <row r="1190" spans="4:8">
      <c r="D1190" s="33"/>
      <c r="H1190" s="31"/>
    </row>
    <row r="1191" spans="4:8">
      <c r="D1191" s="33"/>
      <c r="H1191" s="31"/>
    </row>
    <row r="1192" spans="4:8">
      <c r="D1192" s="33"/>
      <c r="H1192" s="31"/>
    </row>
    <row r="1193" spans="4:8">
      <c r="D1193" s="33"/>
      <c r="H1193" s="31"/>
    </row>
    <row r="1194" spans="4:8">
      <c r="D1194" s="33"/>
      <c r="H1194" s="31"/>
    </row>
    <row r="1195" spans="4:8">
      <c r="D1195" s="33"/>
      <c r="H1195" s="31"/>
    </row>
    <row r="1196" spans="4:8">
      <c r="D1196" s="33"/>
      <c r="H1196" s="31"/>
    </row>
    <row r="1197" spans="4:8">
      <c r="D1197" s="33"/>
      <c r="H1197" s="31"/>
    </row>
    <row r="1198" spans="4:8">
      <c r="D1198" s="33"/>
      <c r="H1198" s="31"/>
    </row>
    <row r="1199" spans="4:8">
      <c r="D1199" s="33"/>
      <c r="H1199" s="31"/>
    </row>
    <row r="1200" spans="4:8">
      <c r="D1200" s="33"/>
      <c r="H1200" s="31"/>
    </row>
    <row r="1201" spans="4:8">
      <c r="D1201" s="33"/>
      <c r="H1201" s="31"/>
    </row>
    <row r="1202" spans="4:8">
      <c r="D1202" s="33"/>
      <c r="H1202" s="31"/>
    </row>
    <row r="1203" spans="4:8">
      <c r="D1203" s="33"/>
      <c r="H1203" s="31"/>
    </row>
    <row r="1204" spans="4:8">
      <c r="D1204" s="33"/>
      <c r="H1204" s="31"/>
    </row>
    <row r="1205" spans="4:8">
      <c r="D1205" s="33"/>
      <c r="H1205" s="31"/>
    </row>
    <row r="1206" spans="4:8">
      <c r="D1206" s="33"/>
      <c r="H1206" s="31"/>
    </row>
    <row r="1207" spans="4:8">
      <c r="D1207" s="33"/>
      <c r="H1207" s="31"/>
    </row>
    <row r="1208" spans="4:8">
      <c r="D1208" s="33"/>
      <c r="H1208" s="31"/>
    </row>
    <row r="1209" spans="4:8">
      <c r="D1209" s="33"/>
      <c r="H1209" s="31"/>
    </row>
    <row r="1210" spans="4:8">
      <c r="D1210" s="33"/>
      <c r="H1210" s="31"/>
    </row>
    <row r="1211" spans="4:8">
      <c r="D1211" s="33"/>
      <c r="H1211" s="31"/>
    </row>
    <row r="1212" spans="4:8">
      <c r="D1212" s="33"/>
      <c r="H1212" s="31"/>
    </row>
    <row r="1213" spans="4:8">
      <c r="D1213" s="33"/>
      <c r="H1213" s="31"/>
    </row>
    <row r="1214" spans="4:8">
      <c r="D1214" s="33"/>
      <c r="H1214" s="31"/>
    </row>
    <row r="1215" spans="4:8">
      <c r="D1215" s="33"/>
      <c r="H1215" s="31"/>
    </row>
    <row r="1216" spans="4:8">
      <c r="D1216" s="33"/>
      <c r="H1216" s="31"/>
    </row>
    <row r="1217" spans="4:8">
      <c r="D1217" s="33"/>
      <c r="H1217" s="31"/>
    </row>
    <row r="1218" spans="4:8">
      <c r="D1218" s="33"/>
      <c r="H1218" s="31"/>
    </row>
    <row r="1219" spans="4:8">
      <c r="D1219" s="33"/>
      <c r="H1219" s="31"/>
    </row>
    <row r="1220" spans="4:8">
      <c r="D1220" s="33"/>
      <c r="H1220" s="31"/>
    </row>
    <row r="1221" spans="4:8">
      <c r="D1221" s="33"/>
      <c r="H1221" s="31"/>
    </row>
    <row r="1222" spans="4:8">
      <c r="D1222" s="33"/>
      <c r="H1222" s="31"/>
    </row>
    <row r="1223" spans="4:8">
      <c r="D1223" s="33"/>
      <c r="H1223" s="31"/>
    </row>
    <row r="1224" spans="4:8">
      <c r="D1224" s="33"/>
      <c r="H1224" s="31"/>
    </row>
    <row r="1225" spans="4:8">
      <c r="D1225" s="33"/>
      <c r="H1225" s="31"/>
    </row>
    <row r="1226" spans="4:8">
      <c r="D1226" s="33"/>
      <c r="H1226" s="31"/>
    </row>
    <row r="1227" spans="4:8">
      <c r="D1227" s="33"/>
      <c r="H1227" s="31"/>
    </row>
    <row r="1228" spans="4:8">
      <c r="D1228" s="33"/>
      <c r="H1228" s="31"/>
    </row>
    <row r="1229" spans="4:8">
      <c r="D1229" s="33"/>
      <c r="H1229" s="31"/>
    </row>
    <row r="1230" spans="4:8">
      <c r="D1230" s="33"/>
      <c r="H1230" s="31"/>
    </row>
    <row r="1231" spans="4:8">
      <c r="D1231" s="33"/>
      <c r="H1231" s="31"/>
    </row>
    <row r="1232" spans="4:8">
      <c r="D1232" s="33"/>
      <c r="H1232" s="31"/>
    </row>
    <row r="1233" spans="4:8">
      <c r="D1233" s="33"/>
      <c r="H1233" s="31"/>
    </row>
    <row r="1234" spans="4:8">
      <c r="D1234" s="33"/>
      <c r="H1234" s="31"/>
    </row>
    <row r="1235" spans="4:8">
      <c r="D1235" s="33"/>
      <c r="H1235" s="31"/>
    </row>
    <row r="1236" spans="4:8">
      <c r="D1236" s="33"/>
      <c r="H1236" s="31"/>
    </row>
    <row r="1237" spans="4:8">
      <c r="D1237" s="33"/>
      <c r="H1237" s="31"/>
    </row>
    <row r="1238" spans="4:8">
      <c r="D1238" s="33"/>
      <c r="H1238" s="31"/>
    </row>
    <row r="1239" spans="4:8">
      <c r="D1239" s="33"/>
      <c r="H1239" s="31"/>
    </row>
    <row r="1240" spans="4:8">
      <c r="D1240" s="33"/>
      <c r="H1240" s="31"/>
    </row>
    <row r="1241" spans="4:8">
      <c r="D1241" s="33"/>
      <c r="H1241" s="31"/>
    </row>
    <row r="1242" spans="4:8">
      <c r="D1242" s="33"/>
      <c r="H1242" s="31"/>
    </row>
    <row r="1243" spans="4:8">
      <c r="D1243" s="33"/>
      <c r="H1243" s="31"/>
    </row>
    <row r="1244" spans="4:8">
      <c r="D1244" s="33"/>
      <c r="H1244" s="31"/>
    </row>
    <row r="1245" spans="4:8">
      <c r="D1245" s="33"/>
      <c r="H1245" s="31"/>
    </row>
    <row r="1246" spans="4:8">
      <c r="D1246" s="33"/>
      <c r="H1246" s="31"/>
    </row>
    <row r="1247" spans="4:8">
      <c r="D1247" s="33"/>
      <c r="H1247" s="31"/>
    </row>
    <row r="1248" spans="4:8">
      <c r="D1248" s="33"/>
      <c r="H1248" s="31"/>
    </row>
    <row r="1249" spans="4:8">
      <c r="D1249" s="33"/>
      <c r="H1249" s="31"/>
    </row>
    <row r="1250" spans="4:8">
      <c r="D1250" s="33"/>
      <c r="H1250" s="31"/>
    </row>
    <row r="1251" spans="4:8">
      <c r="D1251" s="33"/>
      <c r="H1251" s="31"/>
    </row>
    <row r="1252" spans="4:8">
      <c r="D1252" s="33"/>
      <c r="H1252" s="31"/>
    </row>
    <row r="1253" spans="4:8">
      <c r="D1253" s="33"/>
      <c r="H1253" s="31"/>
    </row>
    <row r="1254" spans="4:8">
      <c r="D1254" s="33"/>
      <c r="H1254" s="31"/>
    </row>
    <row r="1255" spans="4:8">
      <c r="D1255" s="33"/>
      <c r="H1255" s="31"/>
    </row>
    <row r="1256" spans="4:8">
      <c r="D1256" s="33"/>
      <c r="H1256" s="31"/>
    </row>
    <row r="1257" spans="4:8">
      <c r="D1257" s="33"/>
      <c r="H1257" s="31"/>
    </row>
    <row r="1258" spans="4:8">
      <c r="D1258" s="33"/>
      <c r="H1258" s="31"/>
    </row>
    <row r="1259" spans="4:8">
      <c r="D1259" s="33"/>
      <c r="H1259" s="31"/>
    </row>
    <row r="1260" spans="4:8">
      <c r="D1260" s="33"/>
      <c r="H1260" s="31"/>
    </row>
    <row r="1261" spans="4:8">
      <c r="D1261" s="33"/>
      <c r="H1261" s="31"/>
    </row>
    <row r="1262" spans="4:8">
      <c r="D1262" s="33"/>
      <c r="H1262" s="31"/>
    </row>
    <row r="1263" spans="4:8">
      <c r="D1263" s="33"/>
      <c r="H1263" s="31"/>
    </row>
    <row r="1264" spans="4:8">
      <c r="D1264" s="33"/>
      <c r="H1264" s="31"/>
    </row>
    <row r="1265" spans="4:8">
      <c r="D1265" s="33"/>
      <c r="H1265" s="31"/>
    </row>
    <row r="1266" spans="4:8">
      <c r="D1266" s="33"/>
      <c r="H1266" s="31"/>
    </row>
    <row r="1267" spans="4:8">
      <c r="D1267" s="33"/>
      <c r="H1267" s="31"/>
    </row>
    <row r="1268" spans="4:8">
      <c r="D1268" s="33"/>
      <c r="H1268" s="31"/>
    </row>
    <row r="1269" spans="4:8">
      <c r="D1269" s="33"/>
      <c r="H1269" s="31"/>
    </row>
    <row r="1270" spans="4:8">
      <c r="D1270" s="33"/>
      <c r="H1270" s="31"/>
    </row>
    <row r="1271" spans="4:8">
      <c r="D1271" s="33"/>
      <c r="H1271" s="31"/>
    </row>
    <row r="1272" spans="4:8">
      <c r="D1272" s="33"/>
      <c r="H1272" s="31"/>
    </row>
    <row r="1273" spans="4:8">
      <c r="D1273" s="33"/>
      <c r="H1273" s="31"/>
    </row>
    <row r="1274" spans="4:8">
      <c r="D1274" s="33"/>
      <c r="H1274" s="31"/>
    </row>
    <row r="1275" spans="4:8">
      <c r="D1275" s="33"/>
      <c r="H1275" s="31"/>
    </row>
    <row r="1276" spans="4:8">
      <c r="D1276" s="33"/>
      <c r="H1276" s="31"/>
    </row>
    <row r="1277" spans="4:8">
      <c r="D1277" s="33"/>
      <c r="H1277" s="31"/>
    </row>
    <row r="1278" spans="4:8">
      <c r="D1278" s="33"/>
      <c r="H1278" s="31"/>
    </row>
    <row r="1279" spans="4:8">
      <c r="D1279" s="33"/>
      <c r="H1279" s="31"/>
    </row>
    <row r="1280" spans="4:8">
      <c r="D1280" s="33"/>
      <c r="H1280" s="31"/>
    </row>
    <row r="1281" spans="4:8">
      <c r="D1281" s="33"/>
      <c r="H1281" s="31"/>
    </row>
    <row r="1282" spans="4:8">
      <c r="D1282" s="33"/>
      <c r="H1282" s="31"/>
    </row>
    <row r="1283" spans="4:8">
      <c r="D1283" s="33"/>
      <c r="H1283" s="31"/>
    </row>
    <row r="1284" spans="4:8">
      <c r="D1284" s="33"/>
      <c r="H1284" s="31"/>
    </row>
    <row r="1285" spans="4:8">
      <c r="D1285" s="33"/>
      <c r="H1285" s="31"/>
    </row>
    <row r="1286" spans="4:8">
      <c r="D1286" s="33"/>
      <c r="H1286" s="31"/>
    </row>
    <row r="1287" spans="4:8">
      <c r="D1287" s="33"/>
      <c r="H1287" s="31"/>
    </row>
    <row r="1288" spans="4:8">
      <c r="D1288" s="33"/>
      <c r="H1288" s="31"/>
    </row>
    <row r="1289" spans="4:8">
      <c r="D1289" s="33"/>
      <c r="H1289" s="31"/>
    </row>
    <row r="1290" spans="4:8">
      <c r="D1290" s="33"/>
      <c r="H1290" s="31"/>
    </row>
    <row r="1291" spans="4:8">
      <c r="D1291" s="33"/>
      <c r="H1291" s="31"/>
    </row>
    <row r="1292" spans="4:8">
      <c r="D1292" s="33"/>
      <c r="H1292" s="31"/>
    </row>
    <row r="1293" spans="4:8">
      <c r="D1293" s="33"/>
      <c r="H1293" s="31"/>
    </row>
    <row r="1294" spans="4:8">
      <c r="D1294" s="33"/>
      <c r="H1294" s="31"/>
    </row>
    <row r="1295" spans="4:8">
      <c r="D1295" s="33"/>
      <c r="H1295" s="31"/>
    </row>
    <row r="1296" spans="4:8">
      <c r="D1296" s="33"/>
      <c r="H1296" s="31"/>
    </row>
    <row r="1297" spans="4:8">
      <c r="D1297" s="33"/>
      <c r="H1297" s="31"/>
    </row>
    <row r="1298" spans="4:8">
      <c r="D1298" s="33"/>
      <c r="H1298" s="31"/>
    </row>
    <row r="1299" spans="4:8">
      <c r="D1299" s="33"/>
      <c r="H1299" s="31"/>
    </row>
    <row r="1300" spans="4:8">
      <c r="D1300" s="33"/>
      <c r="H1300" s="31"/>
    </row>
    <row r="1301" spans="4:8">
      <c r="D1301" s="33"/>
      <c r="H1301" s="31"/>
    </row>
    <row r="1302" spans="4:8">
      <c r="D1302" s="33"/>
      <c r="H1302" s="31"/>
    </row>
    <row r="1303" spans="4:8">
      <c r="D1303" s="33"/>
      <c r="H1303" s="31"/>
    </row>
    <row r="1304" spans="4:8">
      <c r="D1304" s="33"/>
      <c r="H1304" s="31"/>
    </row>
    <row r="1305" spans="4:8">
      <c r="D1305" s="33"/>
      <c r="H1305" s="31"/>
    </row>
    <row r="1306" spans="4:8">
      <c r="D1306" s="33"/>
      <c r="H1306" s="31"/>
    </row>
    <row r="1307" spans="4:8">
      <c r="D1307" s="33"/>
      <c r="H1307" s="31"/>
    </row>
    <row r="1308" spans="4:8">
      <c r="D1308" s="33"/>
      <c r="H1308" s="31"/>
    </row>
    <row r="1309" spans="4:8">
      <c r="D1309" s="33"/>
      <c r="H1309" s="31"/>
    </row>
    <row r="1310" spans="4:8">
      <c r="D1310" s="33"/>
      <c r="H1310" s="31"/>
    </row>
    <row r="1311" spans="4:8">
      <c r="D1311" s="33"/>
      <c r="H1311" s="31"/>
    </row>
    <row r="1312" spans="4:8">
      <c r="D1312" s="33"/>
      <c r="H1312" s="31"/>
    </row>
    <row r="1313" spans="4:8">
      <c r="D1313" s="33"/>
      <c r="H1313" s="31"/>
    </row>
    <row r="1314" spans="4:8">
      <c r="D1314" s="33"/>
      <c r="H1314" s="31"/>
    </row>
    <row r="1315" spans="4:8">
      <c r="D1315" s="33"/>
      <c r="H1315" s="31"/>
    </row>
    <row r="1316" spans="4:8">
      <c r="D1316" s="33"/>
      <c r="H1316" s="31"/>
    </row>
    <row r="1317" spans="4:8">
      <c r="D1317" s="33"/>
      <c r="H1317" s="31"/>
    </row>
    <row r="1318" spans="4:8">
      <c r="D1318" s="33"/>
      <c r="H1318" s="31"/>
    </row>
    <row r="1319" spans="4:8">
      <c r="D1319" s="33"/>
      <c r="H1319" s="31"/>
    </row>
    <row r="1320" spans="4:8">
      <c r="D1320" s="33"/>
      <c r="H1320" s="31"/>
    </row>
    <row r="1321" spans="4:8">
      <c r="D1321" s="33"/>
      <c r="H1321" s="31"/>
    </row>
    <row r="1322" spans="4:8">
      <c r="D1322" s="33"/>
      <c r="H1322" s="31"/>
    </row>
    <row r="1323" spans="4:8">
      <c r="D1323" s="33"/>
      <c r="H1323" s="31"/>
    </row>
    <row r="1324" spans="4:8">
      <c r="D1324" s="33"/>
      <c r="H1324" s="31"/>
    </row>
    <row r="1325" spans="4:8">
      <c r="D1325" s="33"/>
      <c r="H1325" s="31"/>
    </row>
    <row r="1326" spans="4:8">
      <c r="D1326" s="33"/>
      <c r="H1326" s="31"/>
    </row>
    <row r="1327" spans="4:8">
      <c r="D1327" s="33"/>
      <c r="H1327" s="31"/>
    </row>
    <row r="1328" spans="4:8">
      <c r="D1328" s="33"/>
      <c r="H1328" s="31"/>
    </row>
    <row r="1329" spans="4:8">
      <c r="D1329" s="33"/>
      <c r="H1329" s="31"/>
    </row>
    <row r="1330" spans="4:8">
      <c r="D1330" s="33"/>
      <c r="H1330" s="31"/>
    </row>
    <row r="1331" spans="4:8">
      <c r="D1331" s="33"/>
      <c r="H1331" s="31"/>
    </row>
    <row r="1332" spans="4:8">
      <c r="D1332" s="33"/>
      <c r="H1332" s="31"/>
    </row>
    <row r="1333" spans="4:8">
      <c r="D1333" s="33"/>
      <c r="H1333" s="31"/>
    </row>
    <row r="1334" spans="4:8">
      <c r="D1334" s="33"/>
      <c r="H1334" s="31"/>
    </row>
    <row r="1335" spans="4:8">
      <c r="D1335" s="33"/>
      <c r="H1335" s="31"/>
    </row>
    <row r="1336" spans="4:8">
      <c r="D1336" s="33"/>
      <c r="H1336" s="31"/>
    </row>
    <row r="1337" spans="4:8">
      <c r="D1337" s="33"/>
      <c r="H1337" s="31"/>
    </row>
    <row r="1338" spans="4:8">
      <c r="D1338" s="33"/>
      <c r="H1338" s="31"/>
    </row>
    <row r="1339" spans="4:8">
      <c r="D1339" s="33"/>
      <c r="H1339" s="31"/>
    </row>
    <row r="1340" spans="4:8">
      <c r="D1340" s="33"/>
      <c r="H1340" s="31"/>
    </row>
    <row r="1341" spans="4:8">
      <c r="D1341" s="33"/>
      <c r="H1341" s="31"/>
    </row>
    <row r="1342" spans="4:8">
      <c r="D1342" s="33"/>
      <c r="H1342" s="31"/>
    </row>
    <row r="1343" spans="4:8">
      <c r="D1343" s="33"/>
      <c r="H1343" s="31"/>
    </row>
    <row r="1344" spans="4:8">
      <c r="D1344" s="33"/>
      <c r="H1344" s="31"/>
    </row>
    <row r="1345" spans="4:8">
      <c r="D1345" s="33"/>
      <c r="H1345" s="31"/>
    </row>
    <row r="1346" spans="4:8">
      <c r="D1346" s="33"/>
      <c r="H1346" s="31"/>
    </row>
    <row r="1347" spans="4:8">
      <c r="D1347" s="33"/>
      <c r="H1347" s="31"/>
    </row>
    <row r="1348" spans="4:8">
      <c r="D1348" s="33"/>
      <c r="H1348" s="31"/>
    </row>
    <row r="1349" spans="4:8">
      <c r="D1349" s="33"/>
      <c r="H1349" s="31"/>
    </row>
    <row r="1350" spans="4:8">
      <c r="D1350" s="33"/>
      <c r="H1350" s="31"/>
    </row>
    <row r="1351" spans="4:8">
      <c r="D1351" s="33"/>
      <c r="H1351" s="31"/>
    </row>
    <row r="1352" spans="4:8">
      <c r="D1352" s="33"/>
      <c r="H1352" s="31"/>
    </row>
    <row r="1353" spans="4:8">
      <c r="D1353" s="33"/>
      <c r="H1353" s="31"/>
    </row>
    <row r="1354" spans="4:8">
      <c r="D1354" s="33"/>
      <c r="H1354" s="31"/>
    </row>
    <row r="1355" spans="4:8">
      <c r="D1355" s="33"/>
      <c r="H1355" s="31"/>
    </row>
    <row r="1356" spans="4:8">
      <c r="D1356" s="33"/>
      <c r="H1356" s="31"/>
    </row>
    <row r="1357" spans="4:8">
      <c r="D1357" s="33"/>
      <c r="H1357" s="31"/>
    </row>
    <row r="1358" spans="4:8">
      <c r="D1358" s="33"/>
      <c r="H1358" s="31"/>
    </row>
    <row r="1359" spans="4:8">
      <c r="D1359" s="33"/>
      <c r="H1359" s="31"/>
    </row>
    <row r="1360" spans="4:8">
      <c r="D1360" s="33"/>
      <c r="H1360" s="31"/>
    </row>
    <row r="1361" spans="4:8">
      <c r="D1361" s="33"/>
      <c r="H1361" s="31"/>
    </row>
    <row r="1362" spans="4:8">
      <c r="D1362" s="33"/>
      <c r="H1362" s="31"/>
    </row>
    <row r="1363" spans="4:8">
      <c r="D1363" s="33"/>
      <c r="H1363" s="31"/>
    </row>
    <row r="1364" spans="4:8">
      <c r="D1364" s="33"/>
      <c r="H1364" s="31"/>
    </row>
    <row r="1365" spans="4:8">
      <c r="D1365" s="33"/>
      <c r="H1365" s="31"/>
    </row>
    <row r="1366" spans="4:8">
      <c r="D1366" s="33"/>
      <c r="H1366" s="31"/>
    </row>
    <row r="1367" spans="4:8">
      <c r="D1367" s="33"/>
      <c r="H1367" s="31"/>
    </row>
    <row r="1368" spans="4:8">
      <c r="D1368" s="33"/>
      <c r="H1368" s="31"/>
    </row>
    <row r="1369" spans="4:8">
      <c r="D1369" s="33"/>
      <c r="H1369" s="31"/>
    </row>
    <row r="1370" spans="4:8">
      <c r="D1370" s="33"/>
      <c r="H1370" s="31"/>
    </row>
    <row r="1371" spans="4:8">
      <c r="D1371" s="33"/>
      <c r="H1371" s="31"/>
    </row>
    <row r="1372" spans="4:8">
      <c r="D1372" s="33"/>
      <c r="H1372" s="31"/>
    </row>
    <row r="1373" spans="4:8">
      <c r="D1373" s="33"/>
      <c r="H1373" s="31"/>
    </row>
    <row r="1374" spans="4:8">
      <c r="D1374" s="33"/>
      <c r="H1374" s="31"/>
    </row>
    <row r="1375" spans="4:8">
      <c r="D1375" s="33"/>
      <c r="H1375" s="31"/>
    </row>
    <row r="1376" spans="4:8">
      <c r="D1376" s="33"/>
      <c r="H1376" s="31"/>
    </row>
    <row r="1377" spans="4:8">
      <c r="D1377" s="33"/>
      <c r="H1377" s="31"/>
    </row>
    <row r="1378" spans="4:8">
      <c r="D1378" s="33"/>
      <c r="H1378" s="31"/>
    </row>
    <row r="1379" spans="4:8">
      <c r="D1379" s="33"/>
      <c r="H1379" s="31"/>
    </row>
    <row r="1380" spans="4:8">
      <c r="D1380" s="33"/>
      <c r="H1380" s="31"/>
    </row>
    <row r="1381" spans="4:8">
      <c r="D1381" s="33"/>
      <c r="H1381" s="31"/>
    </row>
    <row r="1382" spans="4:8">
      <c r="D1382" s="33"/>
      <c r="H1382" s="31"/>
    </row>
    <row r="1383" spans="4:8">
      <c r="D1383" s="33"/>
      <c r="H1383" s="31"/>
    </row>
    <row r="1384" spans="4:8">
      <c r="D1384" s="33"/>
      <c r="H1384" s="31"/>
    </row>
    <row r="1385" spans="4:8">
      <c r="D1385" s="33"/>
      <c r="H1385" s="31"/>
    </row>
    <row r="1386" spans="4:8">
      <c r="D1386" s="33"/>
      <c r="H1386" s="31"/>
    </row>
    <row r="1387" spans="4:8">
      <c r="D1387" s="33"/>
      <c r="H1387" s="31"/>
    </row>
    <row r="1388" spans="4:8">
      <c r="D1388" s="33"/>
      <c r="H1388" s="31"/>
    </row>
    <row r="1389" spans="4:8">
      <c r="D1389" s="33"/>
      <c r="H1389" s="31"/>
    </row>
    <row r="1390" spans="4:8">
      <c r="D1390" s="33"/>
      <c r="H1390" s="31"/>
    </row>
    <row r="1391" spans="4:8">
      <c r="D1391" s="33"/>
      <c r="H1391" s="31"/>
    </row>
    <row r="1392" spans="4:8">
      <c r="D1392" s="33"/>
      <c r="H1392" s="31"/>
    </row>
    <row r="1393" spans="4:8">
      <c r="D1393" s="33"/>
      <c r="H1393" s="31"/>
    </row>
    <row r="1394" spans="4:8">
      <c r="D1394" s="33"/>
      <c r="H1394" s="31"/>
    </row>
    <row r="1395" spans="4:8">
      <c r="D1395" s="33"/>
      <c r="H1395" s="31"/>
    </row>
    <row r="1396" spans="4:8">
      <c r="D1396" s="33"/>
      <c r="H1396" s="31"/>
    </row>
    <row r="1397" spans="4:8">
      <c r="D1397" s="33"/>
      <c r="H1397" s="31"/>
    </row>
    <row r="1398" spans="4:8">
      <c r="D1398" s="33"/>
      <c r="H1398" s="31"/>
    </row>
    <row r="1399" spans="4:8">
      <c r="D1399" s="33"/>
      <c r="H1399" s="31"/>
    </row>
    <row r="1400" spans="4:8">
      <c r="D1400" s="33"/>
      <c r="H1400" s="31"/>
    </row>
    <row r="1401" spans="4:8">
      <c r="D1401" s="33"/>
      <c r="H1401" s="31"/>
    </row>
    <row r="1402" spans="4:8">
      <c r="D1402" s="33"/>
      <c r="H1402" s="31"/>
    </row>
    <row r="1403" spans="4:8">
      <c r="D1403" s="33"/>
      <c r="H1403" s="31"/>
    </row>
    <row r="1404" spans="4:8">
      <c r="D1404" s="33"/>
      <c r="H1404" s="31"/>
    </row>
    <row r="1405" spans="4:8">
      <c r="D1405" s="33"/>
      <c r="H1405" s="31"/>
    </row>
    <row r="1406" spans="4:8">
      <c r="D1406" s="33"/>
      <c r="H1406" s="31"/>
    </row>
    <row r="1407" spans="4:8">
      <c r="D1407" s="33"/>
      <c r="H1407" s="31"/>
    </row>
    <row r="1408" spans="4:8">
      <c r="D1408" s="33"/>
      <c r="H1408" s="31"/>
    </row>
    <row r="1409" spans="4:8">
      <c r="D1409" s="33"/>
      <c r="H1409" s="31"/>
    </row>
    <row r="1410" spans="4:8">
      <c r="D1410" s="33"/>
      <c r="H1410" s="31"/>
    </row>
    <row r="1411" spans="4:8">
      <c r="D1411" s="33"/>
      <c r="H1411" s="31"/>
    </row>
    <row r="1412" spans="4:8">
      <c r="D1412" s="33"/>
      <c r="H1412" s="31"/>
    </row>
    <row r="1413" spans="4:8">
      <c r="D1413" s="33"/>
      <c r="H1413" s="31"/>
    </row>
    <row r="1414" spans="4:8">
      <c r="D1414" s="33"/>
      <c r="H1414" s="31"/>
    </row>
    <row r="1415" spans="4:8">
      <c r="D1415" s="33"/>
      <c r="H1415" s="31"/>
    </row>
    <row r="1416" spans="4:8">
      <c r="D1416" s="33"/>
      <c r="H1416" s="31"/>
    </row>
    <row r="1417" spans="4:8">
      <c r="D1417" s="33"/>
      <c r="H1417" s="31"/>
    </row>
    <row r="1418" spans="4:8">
      <c r="D1418" s="33"/>
      <c r="H1418" s="31"/>
    </row>
    <row r="1419" spans="4:8">
      <c r="D1419" s="33"/>
      <c r="H1419" s="31"/>
    </row>
    <row r="1420" spans="4:8">
      <c r="D1420" s="33"/>
      <c r="H1420" s="31"/>
    </row>
    <row r="1421" spans="4:8">
      <c r="D1421" s="33"/>
      <c r="H1421" s="31"/>
    </row>
    <row r="1422" spans="4:8">
      <c r="D1422" s="33"/>
      <c r="H1422" s="31"/>
    </row>
    <row r="1423" spans="4:8">
      <c r="D1423" s="33"/>
      <c r="H1423" s="31"/>
    </row>
    <row r="1424" spans="4:8">
      <c r="D1424" s="33"/>
      <c r="H1424" s="31"/>
    </row>
    <row r="1425" spans="4:8">
      <c r="D1425" s="33"/>
      <c r="H1425" s="31"/>
    </row>
    <row r="1426" spans="4:8">
      <c r="D1426" s="33"/>
      <c r="H1426" s="31"/>
    </row>
    <row r="1427" spans="4:8">
      <c r="D1427" s="33"/>
      <c r="H1427" s="31"/>
    </row>
    <row r="1428" spans="4:8">
      <c r="D1428" s="33"/>
      <c r="H1428" s="31"/>
    </row>
    <row r="1429" spans="4:8">
      <c r="D1429" s="33"/>
      <c r="H1429" s="31"/>
    </row>
    <row r="1430" spans="4:8">
      <c r="D1430" s="33"/>
      <c r="H1430" s="31"/>
    </row>
    <row r="1431" spans="4:8">
      <c r="D1431" s="33"/>
      <c r="H1431" s="31"/>
    </row>
    <row r="1432" spans="4:8">
      <c r="D1432" s="33"/>
      <c r="H1432" s="31"/>
    </row>
    <row r="1433" spans="4:8">
      <c r="D1433" s="33"/>
      <c r="H1433" s="31"/>
    </row>
    <row r="1434" spans="4:8">
      <c r="D1434" s="33"/>
      <c r="H1434" s="31"/>
    </row>
    <row r="1435" spans="4:8">
      <c r="D1435" s="33"/>
      <c r="H1435" s="31"/>
    </row>
    <row r="1436" spans="4:8">
      <c r="D1436" s="33"/>
      <c r="H1436" s="31"/>
    </row>
    <row r="1437" spans="4:8">
      <c r="D1437" s="33"/>
      <c r="H1437" s="31"/>
    </row>
    <row r="1438" spans="4:8">
      <c r="D1438" s="33"/>
      <c r="H1438" s="31"/>
    </row>
    <row r="1439" spans="4:8">
      <c r="D1439" s="33"/>
      <c r="H1439" s="31"/>
    </row>
    <row r="1440" spans="4:8">
      <c r="D1440" s="33"/>
      <c r="H1440" s="31"/>
    </row>
    <row r="1441" spans="4:8">
      <c r="D1441" s="33"/>
      <c r="H1441" s="31"/>
    </row>
    <row r="1442" spans="4:8">
      <c r="D1442" s="33"/>
      <c r="H1442" s="31"/>
    </row>
    <row r="1443" spans="4:8">
      <c r="D1443" s="33"/>
      <c r="H1443" s="31"/>
    </row>
    <row r="1444" spans="4:8">
      <c r="D1444" s="33"/>
      <c r="H1444" s="31"/>
    </row>
    <row r="1445" spans="4:8">
      <c r="D1445" s="33"/>
      <c r="H1445" s="31"/>
    </row>
    <row r="1446" spans="4:8">
      <c r="D1446" s="33"/>
      <c r="H1446" s="31"/>
    </row>
    <row r="1447" spans="4:8">
      <c r="D1447" s="33"/>
      <c r="H1447" s="31"/>
    </row>
    <row r="1448" spans="4:8">
      <c r="D1448" s="33"/>
      <c r="H1448" s="31"/>
    </row>
    <row r="1449" spans="4:8">
      <c r="D1449" s="33"/>
      <c r="H1449" s="31"/>
    </row>
    <row r="1450" spans="4:8">
      <c r="D1450" s="33"/>
      <c r="H1450" s="31"/>
    </row>
    <row r="1451" spans="4:8">
      <c r="D1451" s="33"/>
      <c r="H1451" s="31"/>
    </row>
    <row r="1452" spans="4:8">
      <c r="D1452" s="33"/>
      <c r="H1452" s="31"/>
    </row>
    <row r="1453" spans="4:8">
      <c r="D1453" s="33"/>
      <c r="H1453" s="31"/>
    </row>
    <row r="1454" spans="4:8">
      <c r="D1454" s="33"/>
      <c r="H1454" s="31"/>
    </row>
    <row r="1455" spans="4:8">
      <c r="D1455" s="33"/>
      <c r="H1455" s="31"/>
    </row>
    <row r="1456" spans="4:8">
      <c r="D1456" s="33"/>
      <c r="H1456" s="31"/>
    </row>
    <row r="1457" spans="4:8">
      <c r="D1457" s="33"/>
      <c r="H1457" s="31"/>
    </row>
    <row r="1458" spans="4:8">
      <c r="D1458" s="33"/>
      <c r="H1458" s="31"/>
    </row>
    <row r="1459" spans="4:8">
      <c r="D1459" s="33"/>
      <c r="H1459" s="31"/>
    </row>
    <row r="1460" spans="4:8">
      <c r="D1460" s="33"/>
      <c r="H1460" s="31"/>
    </row>
    <row r="1461" spans="4:8">
      <c r="D1461" s="33"/>
      <c r="H1461" s="31"/>
    </row>
    <row r="1462" spans="4:8">
      <c r="D1462" s="33"/>
      <c r="H1462" s="31"/>
    </row>
    <row r="1463" spans="4:8">
      <c r="D1463" s="33"/>
      <c r="H1463" s="31"/>
    </row>
    <row r="1464" spans="4:8">
      <c r="D1464" s="33"/>
      <c r="H1464" s="31"/>
    </row>
    <row r="1465" spans="4:8">
      <c r="D1465" s="33"/>
      <c r="H1465" s="31"/>
    </row>
    <row r="1466" spans="4:8">
      <c r="D1466" s="33"/>
      <c r="H1466" s="31"/>
    </row>
    <row r="1467" spans="4:8">
      <c r="D1467" s="33"/>
      <c r="H1467" s="31"/>
    </row>
    <row r="1468" spans="4:8">
      <c r="D1468" s="33"/>
      <c r="H1468" s="31"/>
    </row>
    <row r="1469" spans="4:8">
      <c r="D1469" s="33"/>
      <c r="H1469" s="31"/>
    </row>
    <row r="1470" spans="4:8">
      <c r="D1470" s="33"/>
      <c r="H1470" s="31"/>
    </row>
    <row r="1471" spans="4:8">
      <c r="D1471" s="33"/>
      <c r="H1471" s="31"/>
    </row>
    <row r="1472" spans="4:8">
      <c r="D1472" s="33"/>
      <c r="H1472" s="31"/>
    </row>
    <row r="1473" spans="4:8">
      <c r="D1473" s="33"/>
      <c r="H1473" s="31"/>
    </row>
    <row r="1474" spans="4:8">
      <c r="D1474" s="33"/>
      <c r="H1474" s="31"/>
    </row>
    <row r="1475" spans="4:8">
      <c r="D1475" s="33"/>
      <c r="H1475" s="31"/>
    </row>
    <row r="1476" spans="4:8">
      <c r="D1476" s="33"/>
      <c r="H1476" s="31"/>
    </row>
    <row r="1477" spans="4:8">
      <c r="D1477" s="33"/>
      <c r="H1477" s="31"/>
    </row>
    <row r="1478" spans="4:8">
      <c r="D1478" s="33"/>
      <c r="H1478" s="31"/>
    </row>
    <row r="1479" spans="4:8">
      <c r="D1479" s="33"/>
      <c r="H1479" s="31"/>
    </row>
    <row r="1480" spans="4:8">
      <c r="D1480" s="33"/>
      <c r="H1480" s="31"/>
    </row>
    <row r="1481" spans="4:8">
      <c r="D1481" s="33"/>
      <c r="H1481" s="31"/>
    </row>
    <row r="1482" spans="4:8">
      <c r="D1482" s="33"/>
      <c r="H1482" s="31"/>
    </row>
    <row r="1483" spans="4:8">
      <c r="D1483" s="33"/>
      <c r="H1483" s="31"/>
    </row>
    <row r="1484" spans="4:8">
      <c r="D1484" s="33"/>
      <c r="H1484" s="31"/>
    </row>
    <row r="1485" spans="4:8">
      <c r="D1485" s="33"/>
      <c r="H1485" s="31"/>
    </row>
    <row r="1486" spans="4:8">
      <c r="D1486" s="33"/>
      <c r="H1486" s="31"/>
    </row>
    <row r="1487" spans="4:8">
      <c r="D1487" s="33"/>
      <c r="H1487" s="31"/>
    </row>
    <row r="1488" spans="4:8">
      <c r="D1488" s="33"/>
      <c r="H1488" s="31"/>
    </row>
    <row r="1489" spans="4:8">
      <c r="D1489" s="33"/>
      <c r="H1489" s="31"/>
    </row>
    <row r="1490" spans="4:8">
      <c r="D1490" s="33"/>
      <c r="H1490" s="31"/>
    </row>
    <row r="1491" spans="4:8">
      <c r="D1491" s="33"/>
      <c r="H1491" s="31"/>
    </row>
    <row r="1492" spans="4:8">
      <c r="D1492" s="33"/>
      <c r="H1492" s="31"/>
    </row>
    <row r="1493" spans="4:8">
      <c r="D1493" s="33"/>
      <c r="H1493" s="31"/>
    </row>
    <row r="1494" spans="4:8">
      <c r="D1494" s="33"/>
      <c r="H1494" s="31"/>
    </row>
    <row r="1495" spans="4:8">
      <c r="D1495" s="33"/>
      <c r="H1495" s="31"/>
    </row>
    <row r="1496" spans="4:8">
      <c r="D1496" s="33"/>
      <c r="H1496" s="31"/>
    </row>
    <row r="1497" spans="4:8">
      <c r="D1497" s="33"/>
      <c r="H1497" s="31"/>
    </row>
    <row r="1498" spans="4:8">
      <c r="D1498" s="33"/>
      <c r="H1498" s="31"/>
    </row>
    <row r="1499" spans="4:8">
      <c r="D1499" s="33"/>
      <c r="H1499" s="31"/>
    </row>
    <row r="1500" spans="4:8">
      <c r="D1500" s="33"/>
      <c r="H1500" s="31"/>
    </row>
    <row r="1501" spans="4:8">
      <c r="D1501" s="33"/>
      <c r="H1501" s="31"/>
    </row>
    <row r="1502" spans="4:8">
      <c r="D1502" s="33"/>
      <c r="H1502" s="31"/>
    </row>
    <row r="1503" spans="4:8">
      <c r="D1503" s="33"/>
      <c r="H1503" s="31"/>
    </row>
    <row r="1504" spans="4:8">
      <c r="D1504" s="33"/>
      <c r="H1504" s="31"/>
    </row>
    <row r="1505" spans="4:8">
      <c r="D1505" s="33"/>
      <c r="H1505" s="31"/>
    </row>
    <row r="1506" spans="4:8">
      <c r="D1506" s="33"/>
      <c r="H1506" s="31"/>
    </row>
    <row r="1507" spans="4:8">
      <c r="D1507" s="33"/>
      <c r="H1507" s="31"/>
    </row>
    <row r="1508" spans="4:8">
      <c r="D1508" s="33"/>
      <c r="H1508" s="31"/>
    </row>
    <row r="1509" spans="4:8">
      <c r="D1509" s="33"/>
      <c r="H1509" s="31"/>
    </row>
    <row r="1510" spans="4:8">
      <c r="D1510" s="33"/>
      <c r="H1510" s="31"/>
    </row>
    <row r="1511" spans="4:8">
      <c r="D1511" s="33"/>
      <c r="H1511" s="31"/>
    </row>
    <row r="1512" spans="4:8">
      <c r="D1512" s="33"/>
      <c r="H1512" s="31"/>
    </row>
    <row r="1513" spans="4:8">
      <c r="D1513" s="33"/>
      <c r="H1513" s="31"/>
    </row>
    <row r="1514" spans="4:8">
      <c r="D1514" s="33"/>
      <c r="H1514" s="31"/>
    </row>
    <row r="1515" spans="4:8">
      <c r="D1515" s="33"/>
      <c r="H1515" s="31"/>
    </row>
    <row r="1516" spans="4:8">
      <c r="D1516" s="33"/>
      <c r="H1516" s="31"/>
    </row>
    <row r="1517" spans="4:8">
      <c r="D1517" s="33"/>
      <c r="H1517" s="31"/>
    </row>
    <row r="1518" spans="4:8">
      <c r="D1518" s="33"/>
      <c r="H1518" s="31"/>
    </row>
    <row r="1519" spans="4:8">
      <c r="D1519" s="33"/>
      <c r="H1519" s="31"/>
    </row>
    <row r="1520" spans="4:8">
      <c r="D1520" s="33"/>
      <c r="H1520" s="31"/>
    </row>
    <row r="1521" spans="4:8">
      <c r="D1521" s="33"/>
      <c r="H1521" s="31"/>
    </row>
    <row r="1522" spans="4:8">
      <c r="D1522" s="33"/>
      <c r="H1522" s="31"/>
    </row>
    <row r="1523" spans="4:8">
      <c r="D1523" s="33"/>
      <c r="H1523" s="31"/>
    </row>
    <row r="1524" spans="4:8">
      <c r="D1524" s="33"/>
      <c r="H1524" s="31"/>
    </row>
    <row r="1525" spans="4:8">
      <c r="D1525" s="33"/>
      <c r="H1525" s="31"/>
    </row>
    <row r="1526" spans="4:8">
      <c r="D1526" s="33"/>
      <c r="H1526" s="31"/>
    </row>
    <row r="1527" spans="4:8">
      <c r="D1527" s="33"/>
      <c r="H1527" s="31"/>
    </row>
    <row r="1528" spans="4:8">
      <c r="D1528" s="33"/>
      <c r="H1528" s="31"/>
    </row>
    <row r="1529" spans="4:8">
      <c r="D1529" s="33"/>
      <c r="H1529" s="31"/>
    </row>
    <row r="1530" spans="4:8">
      <c r="D1530" s="33"/>
      <c r="H1530" s="31"/>
    </row>
    <row r="1531" spans="4:8">
      <c r="D1531" s="33"/>
      <c r="H1531" s="31"/>
    </row>
    <row r="1532" spans="4:8">
      <c r="D1532" s="33"/>
      <c r="H1532" s="31"/>
    </row>
    <row r="1533" spans="4:8">
      <c r="D1533" s="33"/>
      <c r="H1533" s="31"/>
    </row>
    <row r="1534" spans="4:8">
      <c r="D1534" s="33"/>
      <c r="H1534" s="31"/>
    </row>
    <row r="1535" spans="4:8">
      <c r="D1535" s="33"/>
      <c r="H1535" s="31"/>
    </row>
    <row r="1536" spans="4:8">
      <c r="D1536" s="33"/>
      <c r="H1536" s="31"/>
    </row>
    <row r="1537" spans="4:8">
      <c r="D1537" s="33"/>
      <c r="H1537" s="31"/>
    </row>
    <row r="1538" spans="4:8">
      <c r="D1538" s="33"/>
      <c r="H1538" s="31"/>
    </row>
    <row r="1539" spans="4:8">
      <c r="D1539" s="33"/>
      <c r="H1539" s="31"/>
    </row>
    <row r="1540" spans="4:8">
      <c r="D1540" s="33"/>
      <c r="H1540" s="31"/>
    </row>
    <row r="1541" spans="4:8">
      <c r="D1541" s="33"/>
      <c r="H1541" s="31"/>
    </row>
    <row r="1542" spans="4:8">
      <c r="D1542" s="33"/>
      <c r="H1542" s="31"/>
    </row>
    <row r="1543" spans="4:8">
      <c r="D1543" s="33"/>
      <c r="H1543" s="31"/>
    </row>
    <row r="1544" spans="4:8">
      <c r="D1544" s="33"/>
      <c r="H1544" s="31"/>
    </row>
    <row r="1545" spans="4:8">
      <c r="D1545" s="33"/>
      <c r="H1545" s="31"/>
    </row>
    <row r="1546" spans="4:8">
      <c r="D1546" s="33"/>
      <c r="H1546" s="31"/>
    </row>
    <row r="1547" spans="4:8">
      <c r="D1547" s="33"/>
      <c r="H1547" s="31"/>
    </row>
    <row r="1548" spans="4:8">
      <c r="D1548" s="33"/>
      <c r="H1548" s="31"/>
    </row>
    <row r="1549" spans="4:8">
      <c r="D1549" s="33"/>
      <c r="H1549" s="31"/>
    </row>
    <row r="1550" spans="4:8">
      <c r="D1550" s="33"/>
      <c r="H1550" s="31"/>
    </row>
    <row r="1551" spans="4:8">
      <c r="D1551" s="33"/>
      <c r="H1551" s="31"/>
    </row>
    <row r="1552" spans="4:8">
      <c r="D1552" s="33"/>
      <c r="H1552" s="31"/>
    </row>
    <row r="1553" spans="4:8">
      <c r="D1553" s="33"/>
      <c r="H1553" s="31"/>
    </row>
    <row r="1554" spans="4:8">
      <c r="D1554" s="33"/>
      <c r="H1554" s="31"/>
    </row>
    <row r="1555" spans="4:8">
      <c r="D1555" s="33"/>
      <c r="H1555" s="31"/>
    </row>
    <row r="1556" spans="4:8">
      <c r="D1556" s="33"/>
      <c r="H1556" s="31"/>
    </row>
    <row r="1557" spans="4:8">
      <c r="D1557" s="33"/>
      <c r="H1557" s="31"/>
    </row>
    <row r="1558" spans="4:8">
      <c r="D1558" s="33"/>
      <c r="H1558" s="31"/>
    </row>
    <row r="1559" spans="4:8">
      <c r="D1559" s="33"/>
      <c r="H1559" s="31"/>
    </row>
    <row r="1560" spans="4:8">
      <c r="D1560" s="33"/>
      <c r="H1560" s="31"/>
    </row>
    <row r="1561" spans="4:8">
      <c r="D1561" s="33"/>
      <c r="H1561" s="31"/>
    </row>
    <row r="1562" spans="4:8">
      <c r="D1562" s="33"/>
      <c r="H1562" s="31"/>
    </row>
    <row r="1563" spans="4:8">
      <c r="D1563" s="33"/>
      <c r="H1563" s="31"/>
    </row>
    <row r="1564" spans="4:8">
      <c r="D1564" s="33"/>
      <c r="H1564" s="31"/>
    </row>
    <row r="1565" spans="4:8">
      <c r="D1565" s="33"/>
      <c r="H1565" s="31"/>
    </row>
    <row r="1566" spans="4:8">
      <c r="D1566" s="33"/>
      <c r="H1566" s="31"/>
    </row>
    <row r="1567" spans="4:8">
      <c r="D1567" s="33"/>
      <c r="H1567" s="31"/>
    </row>
    <row r="1568" spans="4:8">
      <c r="D1568" s="33"/>
      <c r="H1568" s="31"/>
    </row>
    <row r="1569" spans="4:8">
      <c r="D1569" s="33"/>
      <c r="H1569" s="31"/>
    </row>
    <row r="1570" spans="4:8">
      <c r="D1570" s="33"/>
      <c r="H1570" s="31"/>
    </row>
    <row r="1571" spans="4:8">
      <c r="D1571" s="33"/>
      <c r="H1571" s="31"/>
    </row>
    <row r="1572" spans="4:8">
      <c r="D1572" s="33"/>
      <c r="H1572" s="31"/>
    </row>
    <row r="1573" spans="4:8">
      <c r="D1573" s="33"/>
      <c r="H1573" s="31"/>
    </row>
    <row r="1574" spans="4:8">
      <c r="D1574" s="33"/>
      <c r="H1574" s="31"/>
    </row>
    <row r="1575" spans="4:8">
      <c r="D1575" s="33"/>
      <c r="H1575" s="31"/>
    </row>
    <row r="1576" spans="4:8">
      <c r="D1576" s="33"/>
      <c r="H1576" s="31"/>
    </row>
    <row r="1577" spans="4:8">
      <c r="D1577" s="33"/>
      <c r="H1577" s="31"/>
    </row>
    <row r="1578" spans="4:8">
      <c r="D1578" s="33"/>
      <c r="H1578" s="31"/>
    </row>
    <row r="1579" spans="4:8">
      <c r="D1579" s="33"/>
      <c r="H1579" s="31"/>
    </row>
    <row r="1580" spans="4:8">
      <c r="D1580" s="33"/>
      <c r="H1580" s="31"/>
    </row>
    <row r="1581" spans="4:8">
      <c r="D1581" s="33"/>
      <c r="H1581" s="31"/>
    </row>
    <row r="1582" spans="4:8">
      <c r="D1582" s="33"/>
      <c r="H1582" s="31"/>
    </row>
    <row r="1583" spans="4:8">
      <c r="D1583" s="33"/>
      <c r="H1583" s="31"/>
    </row>
    <row r="1584" spans="4:8">
      <c r="D1584" s="33"/>
      <c r="H1584" s="31"/>
    </row>
    <row r="1585" spans="4:8">
      <c r="D1585" s="33"/>
      <c r="H1585" s="31"/>
    </row>
    <row r="1586" spans="4:8">
      <c r="D1586" s="33"/>
      <c r="H1586" s="31"/>
    </row>
    <row r="1587" spans="4:8">
      <c r="D1587" s="33"/>
      <c r="H1587" s="31"/>
    </row>
    <row r="1588" spans="4:8">
      <c r="D1588" s="33"/>
      <c r="H1588" s="31"/>
    </row>
    <row r="1589" spans="4:8">
      <c r="D1589" s="33"/>
      <c r="H1589" s="31"/>
    </row>
    <row r="1590" spans="4:8">
      <c r="D1590" s="33"/>
      <c r="H1590" s="31"/>
    </row>
    <row r="1591" spans="4:8">
      <c r="D1591" s="33"/>
      <c r="H1591" s="31"/>
    </row>
    <row r="1592" spans="4:8">
      <c r="D1592" s="33"/>
      <c r="H1592" s="31"/>
    </row>
    <row r="1593" spans="4:8">
      <c r="D1593" s="33"/>
      <c r="H1593" s="31"/>
    </row>
    <row r="1594" spans="4:8">
      <c r="D1594" s="33"/>
      <c r="H1594" s="31"/>
    </row>
    <row r="1595" spans="4:8">
      <c r="D1595" s="33"/>
      <c r="H1595" s="31"/>
    </row>
    <row r="1596" spans="4:8">
      <c r="D1596" s="33"/>
      <c r="H1596" s="31"/>
    </row>
    <row r="1597" spans="4:8">
      <c r="D1597" s="33"/>
      <c r="H1597" s="31"/>
    </row>
    <row r="1598" spans="4:8">
      <c r="D1598" s="33"/>
      <c r="H1598" s="31"/>
    </row>
    <row r="1599" spans="4:8">
      <c r="D1599" s="33"/>
      <c r="H1599" s="31"/>
    </row>
    <row r="1600" spans="4:8">
      <c r="D1600" s="33"/>
      <c r="H1600" s="31"/>
    </row>
    <row r="1601" spans="4:8">
      <c r="D1601" s="33"/>
      <c r="H1601" s="31"/>
    </row>
    <row r="1602" spans="4:8">
      <c r="D1602" s="33"/>
      <c r="H1602" s="31"/>
    </row>
    <row r="1603" spans="4:8">
      <c r="D1603" s="33"/>
      <c r="H1603" s="31"/>
    </row>
    <row r="1604" spans="4:8">
      <c r="D1604" s="33"/>
      <c r="H1604" s="31"/>
    </row>
    <row r="1605" spans="4:8">
      <c r="D1605" s="33"/>
      <c r="H1605" s="31"/>
    </row>
    <row r="1606" spans="4:8">
      <c r="D1606" s="33"/>
      <c r="H1606" s="31"/>
    </row>
    <row r="1607" spans="4:8">
      <c r="D1607" s="33"/>
      <c r="H1607" s="31"/>
    </row>
    <row r="1608" spans="4:8">
      <c r="D1608" s="33"/>
      <c r="H1608" s="31"/>
    </row>
    <row r="1609" spans="4:8">
      <c r="D1609" s="33"/>
      <c r="H1609" s="31"/>
    </row>
    <row r="1610" spans="4:8">
      <c r="D1610" s="33"/>
      <c r="H1610" s="31"/>
    </row>
    <row r="1611" spans="4:8">
      <c r="D1611" s="33"/>
      <c r="H1611" s="31"/>
    </row>
    <row r="1612" spans="4:8">
      <c r="D1612" s="33"/>
      <c r="H1612" s="31"/>
    </row>
    <row r="1613" spans="4:8">
      <c r="D1613" s="33"/>
      <c r="H1613" s="31"/>
    </row>
    <row r="1614" spans="4:8">
      <c r="D1614" s="33"/>
      <c r="H1614" s="31"/>
    </row>
    <row r="1615" spans="4:8">
      <c r="D1615" s="33"/>
      <c r="H1615" s="31"/>
    </row>
    <row r="1616" spans="4:8">
      <c r="D1616" s="33"/>
      <c r="H1616" s="31"/>
    </row>
    <row r="1617" spans="4:8">
      <c r="D1617" s="33"/>
      <c r="H1617" s="31"/>
    </row>
    <row r="1618" spans="4:8">
      <c r="D1618" s="33"/>
      <c r="H1618" s="31"/>
    </row>
    <row r="1619" spans="4:8">
      <c r="D1619" s="33"/>
      <c r="H1619" s="31"/>
    </row>
    <row r="1620" spans="4:8">
      <c r="D1620" s="33"/>
      <c r="H1620" s="31"/>
    </row>
    <row r="1621" spans="4:8">
      <c r="D1621" s="33"/>
      <c r="H1621" s="31"/>
    </row>
    <row r="1622" spans="4:8">
      <c r="D1622" s="33"/>
      <c r="H1622" s="31"/>
    </row>
    <row r="1623" spans="4:8">
      <c r="D1623" s="33"/>
      <c r="H1623" s="31"/>
    </row>
    <row r="1624" spans="4:8">
      <c r="D1624" s="33"/>
      <c r="H1624" s="31"/>
    </row>
    <row r="1625" spans="4:8">
      <c r="D1625" s="33"/>
      <c r="H1625" s="31"/>
    </row>
    <row r="1626" spans="4:8">
      <c r="D1626" s="33"/>
      <c r="H1626" s="31"/>
    </row>
    <row r="1627" spans="4:8">
      <c r="D1627" s="33"/>
      <c r="H1627" s="31"/>
    </row>
    <row r="1628" spans="4:8">
      <c r="D1628" s="33"/>
      <c r="H1628" s="31"/>
    </row>
    <row r="1629" spans="4:8">
      <c r="D1629" s="33"/>
      <c r="H1629" s="31"/>
    </row>
    <row r="1630" spans="4:8">
      <c r="D1630" s="33"/>
      <c r="H1630" s="31"/>
    </row>
    <row r="1631" spans="4:8">
      <c r="D1631" s="33"/>
      <c r="H1631" s="31"/>
    </row>
    <row r="1632" spans="4:8">
      <c r="D1632" s="33"/>
      <c r="H1632" s="31"/>
    </row>
    <row r="1633" spans="4:8">
      <c r="D1633" s="33"/>
      <c r="H1633" s="31"/>
    </row>
    <row r="1634" spans="4:8">
      <c r="D1634" s="33"/>
      <c r="H1634" s="31"/>
    </row>
    <row r="1635" spans="4:8">
      <c r="D1635" s="33"/>
      <c r="H1635" s="31"/>
    </row>
    <row r="1636" spans="4:8">
      <c r="D1636" s="33"/>
      <c r="H1636" s="31"/>
    </row>
    <row r="1637" spans="4:8">
      <c r="D1637" s="33"/>
      <c r="H1637" s="31"/>
    </row>
    <row r="1638" spans="4:8">
      <c r="D1638" s="33"/>
      <c r="H1638" s="31"/>
    </row>
    <row r="1639" spans="4:8">
      <c r="D1639" s="33"/>
      <c r="H1639" s="31"/>
    </row>
    <row r="1640" spans="4:8">
      <c r="D1640" s="33"/>
      <c r="H1640" s="31"/>
    </row>
    <row r="1641" spans="4:8">
      <c r="D1641" s="33"/>
      <c r="H1641" s="31"/>
    </row>
    <row r="1642" spans="4:8">
      <c r="D1642" s="33"/>
      <c r="H1642" s="31"/>
    </row>
    <row r="1643" spans="4:8">
      <c r="D1643" s="33"/>
      <c r="H1643" s="31"/>
    </row>
    <row r="1644" spans="4:8">
      <c r="D1644" s="33"/>
      <c r="H1644" s="31"/>
    </row>
    <row r="1645" spans="4:8">
      <c r="D1645" s="33"/>
      <c r="H1645" s="31"/>
    </row>
    <row r="1646" spans="4:8">
      <c r="D1646" s="33"/>
      <c r="H1646" s="31"/>
    </row>
    <row r="1647" spans="4:8">
      <c r="D1647" s="33"/>
      <c r="H1647" s="31"/>
    </row>
    <row r="1648" spans="4:8">
      <c r="D1648" s="33"/>
      <c r="H1648" s="31"/>
    </row>
    <row r="1649" spans="4:8">
      <c r="D1649" s="33"/>
      <c r="H1649" s="31"/>
    </row>
    <row r="1650" spans="4:8">
      <c r="D1650" s="33"/>
      <c r="H1650" s="31"/>
    </row>
    <row r="1651" spans="4:8">
      <c r="D1651" s="33"/>
      <c r="H1651" s="31"/>
    </row>
    <row r="1652" spans="4:8">
      <c r="D1652" s="33"/>
      <c r="H1652" s="31"/>
    </row>
    <row r="1653" spans="4:8">
      <c r="D1653" s="33"/>
      <c r="H1653" s="31"/>
    </row>
    <row r="1654" spans="4:8">
      <c r="D1654" s="33"/>
      <c r="H1654" s="31"/>
    </row>
    <row r="1655" spans="4:8">
      <c r="D1655" s="33"/>
      <c r="H1655" s="31"/>
    </row>
    <row r="1656" spans="4:8">
      <c r="D1656" s="33"/>
      <c r="H1656" s="31"/>
    </row>
    <row r="1657" spans="4:8">
      <c r="D1657" s="33"/>
      <c r="H1657" s="31"/>
    </row>
    <row r="1658" spans="4:8">
      <c r="D1658" s="33"/>
      <c r="H1658" s="31"/>
    </row>
    <row r="1659" spans="4:8">
      <c r="D1659" s="33"/>
      <c r="H1659" s="31"/>
    </row>
    <row r="1660" spans="4:8">
      <c r="D1660" s="33"/>
      <c r="H1660" s="31"/>
    </row>
    <row r="1661" spans="4:8">
      <c r="D1661" s="33"/>
      <c r="H1661" s="31"/>
    </row>
    <row r="1662" spans="4:8">
      <c r="D1662" s="33"/>
      <c r="H1662" s="31"/>
    </row>
    <row r="1663" spans="4:8">
      <c r="D1663" s="33"/>
      <c r="H1663" s="31"/>
    </row>
    <row r="1664" spans="4:8">
      <c r="D1664" s="33"/>
      <c r="H1664" s="31"/>
    </row>
    <row r="1665" spans="4:8">
      <c r="D1665" s="33"/>
      <c r="H1665" s="31"/>
    </row>
    <row r="1666" spans="4:8">
      <c r="D1666" s="33"/>
      <c r="H1666" s="31"/>
    </row>
    <row r="1667" spans="4:8">
      <c r="D1667" s="33"/>
      <c r="H1667" s="31"/>
    </row>
    <row r="1668" spans="4:8">
      <c r="D1668" s="33"/>
      <c r="H1668" s="31"/>
    </row>
    <row r="1669" spans="4:8">
      <c r="D1669" s="33"/>
      <c r="H1669" s="31"/>
    </row>
    <row r="1670" spans="4:8">
      <c r="D1670" s="33"/>
      <c r="H1670" s="31"/>
    </row>
    <row r="1671" spans="4:8">
      <c r="D1671" s="33"/>
      <c r="H1671" s="31"/>
    </row>
    <row r="1672" spans="4:8">
      <c r="D1672" s="33"/>
      <c r="H1672" s="31"/>
    </row>
    <row r="1673" spans="4:8">
      <c r="D1673" s="33"/>
      <c r="H1673" s="31"/>
    </row>
    <row r="1674" spans="4:8">
      <c r="D1674" s="33"/>
      <c r="H1674" s="31"/>
    </row>
    <row r="1675" spans="4:8">
      <c r="D1675" s="33"/>
      <c r="H1675" s="31"/>
    </row>
    <row r="1676" spans="4:8">
      <c r="D1676" s="33"/>
      <c r="H1676" s="31"/>
    </row>
    <row r="1677" spans="4:8">
      <c r="D1677" s="33"/>
      <c r="H1677" s="31"/>
    </row>
    <row r="1678" spans="4:8">
      <c r="D1678" s="33"/>
      <c r="H1678" s="31"/>
    </row>
    <row r="1679" spans="4:8">
      <c r="D1679" s="33"/>
      <c r="H1679" s="31"/>
    </row>
    <row r="1680" spans="4:8">
      <c r="D1680" s="33"/>
      <c r="H1680" s="31"/>
    </row>
    <row r="1681" spans="4:8">
      <c r="D1681" s="33"/>
      <c r="H1681" s="31"/>
    </row>
    <row r="1682" spans="4:8">
      <c r="D1682" s="33"/>
      <c r="H1682" s="31"/>
    </row>
    <row r="1683" spans="4:8">
      <c r="D1683" s="33"/>
      <c r="H1683" s="31"/>
    </row>
    <row r="1684" spans="4:8">
      <c r="D1684" s="33"/>
      <c r="H1684" s="31"/>
    </row>
    <row r="1685" spans="4:8">
      <c r="D1685" s="33"/>
      <c r="H1685" s="31"/>
    </row>
    <row r="1686" spans="4:8">
      <c r="D1686" s="33"/>
      <c r="H1686" s="31"/>
    </row>
    <row r="1687" spans="4:8">
      <c r="D1687" s="33"/>
      <c r="H1687" s="31"/>
    </row>
    <row r="1688" spans="4:8">
      <c r="D1688" s="33"/>
      <c r="H1688" s="31"/>
    </row>
    <row r="1689" spans="4:8">
      <c r="D1689" s="33"/>
      <c r="H1689" s="31"/>
    </row>
    <row r="1690" spans="4:8">
      <c r="D1690" s="33"/>
      <c r="H1690" s="31"/>
    </row>
    <row r="1691" spans="4:8">
      <c r="D1691" s="33"/>
      <c r="H1691" s="31"/>
    </row>
    <row r="1692" spans="4:8">
      <c r="D1692" s="33"/>
      <c r="H1692" s="31"/>
    </row>
    <row r="1693" spans="4:8">
      <c r="D1693" s="33"/>
      <c r="H1693" s="31"/>
    </row>
    <row r="1694" spans="4:8">
      <c r="D1694" s="33"/>
      <c r="H1694" s="31"/>
    </row>
    <row r="1695" spans="4:8">
      <c r="D1695" s="33"/>
      <c r="H1695" s="31"/>
    </row>
    <row r="1696" spans="4:8">
      <c r="D1696" s="33"/>
      <c r="H1696" s="31"/>
    </row>
    <row r="1697" spans="4:8">
      <c r="D1697" s="33"/>
      <c r="H1697" s="31"/>
    </row>
    <row r="1698" spans="4:8">
      <c r="D1698" s="33"/>
      <c r="H1698" s="31"/>
    </row>
    <row r="1699" spans="4:8">
      <c r="D1699" s="33"/>
      <c r="H1699" s="31"/>
    </row>
    <row r="1700" spans="4:8">
      <c r="D1700" s="33"/>
      <c r="H1700" s="31"/>
    </row>
    <row r="1701" spans="4:8">
      <c r="D1701" s="33"/>
      <c r="H1701" s="31"/>
    </row>
    <row r="1702" spans="4:8">
      <c r="D1702" s="33"/>
      <c r="H1702" s="31"/>
    </row>
    <row r="1703" spans="4:8">
      <c r="D1703" s="33"/>
      <c r="H1703" s="31"/>
    </row>
    <row r="1704" spans="4:8">
      <c r="D1704" s="33"/>
      <c r="H1704" s="31"/>
    </row>
    <row r="1705" spans="4:8">
      <c r="D1705" s="33"/>
      <c r="H1705" s="31"/>
    </row>
    <row r="1706" spans="4:8">
      <c r="D1706" s="33"/>
      <c r="H1706" s="31"/>
    </row>
    <row r="1707" spans="4:8">
      <c r="D1707" s="33"/>
      <c r="H1707" s="31"/>
    </row>
    <row r="1708" spans="4:8">
      <c r="D1708" s="33"/>
      <c r="H1708" s="31"/>
    </row>
    <row r="1709" spans="4:8">
      <c r="D1709" s="33"/>
      <c r="H1709" s="31"/>
    </row>
    <row r="1710" spans="4:8">
      <c r="D1710" s="33"/>
      <c r="H1710" s="31"/>
    </row>
    <row r="1711" spans="4:8">
      <c r="D1711" s="33"/>
      <c r="H1711" s="31"/>
    </row>
    <row r="1712" spans="4:8">
      <c r="D1712" s="33"/>
      <c r="H1712" s="31"/>
    </row>
    <row r="1713" spans="4:8">
      <c r="D1713" s="33"/>
      <c r="H1713" s="31"/>
    </row>
    <row r="1714" spans="4:8">
      <c r="D1714" s="33"/>
      <c r="H1714" s="31"/>
    </row>
    <row r="1715" spans="4:8">
      <c r="D1715" s="33"/>
      <c r="H1715" s="31"/>
    </row>
    <row r="1716" spans="4:8">
      <c r="D1716" s="33"/>
      <c r="H1716" s="31"/>
    </row>
    <row r="1717" spans="4:8">
      <c r="D1717" s="33"/>
      <c r="H1717" s="31"/>
    </row>
    <row r="1718" spans="4:8">
      <c r="D1718" s="33"/>
      <c r="H1718" s="31"/>
    </row>
    <row r="1719" spans="4:8">
      <c r="D1719" s="33"/>
      <c r="H1719" s="31"/>
    </row>
    <row r="1720" spans="4:8">
      <c r="D1720" s="33"/>
      <c r="H1720" s="31"/>
    </row>
    <row r="1721" spans="4:8">
      <c r="D1721" s="33"/>
      <c r="H1721" s="31"/>
    </row>
    <row r="1722" spans="4:8">
      <c r="D1722" s="33"/>
      <c r="H1722" s="31"/>
    </row>
    <row r="1723" spans="4:8">
      <c r="D1723" s="33"/>
      <c r="H1723" s="31"/>
    </row>
    <row r="1724" spans="4:8">
      <c r="D1724" s="33"/>
      <c r="H1724" s="31"/>
    </row>
    <row r="1725" spans="4:8">
      <c r="D1725" s="33"/>
      <c r="H1725" s="31"/>
    </row>
    <row r="1726" spans="4:8">
      <c r="D1726" s="33"/>
      <c r="H1726" s="31"/>
    </row>
    <row r="1727" spans="4:8">
      <c r="D1727" s="33"/>
      <c r="H1727" s="31"/>
    </row>
    <row r="1728" spans="4:8">
      <c r="D1728" s="33"/>
      <c r="H1728" s="31"/>
    </row>
    <row r="1729" spans="4:8">
      <c r="D1729" s="33"/>
      <c r="H1729" s="31"/>
    </row>
    <row r="1730" spans="4:8">
      <c r="D1730" s="33"/>
      <c r="H1730" s="31"/>
    </row>
    <row r="1731" spans="4:8">
      <c r="D1731" s="33"/>
      <c r="H1731" s="31"/>
    </row>
    <row r="1732" spans="4:8">
      <c r="D1732" s="33"/>
      <c r="H1732" s="31"/>
    </row>
    <row r="1733" spans="4:8">
      <c r="D1733" s="33"/>
      <c r="H1733" s="31"/>
    </row>
    <row r="1734" spans="4:8">
      <c r="D1734" s="33"/>
      <c r="H1734" s="31"/>
    </row>
    <row r="1735" spans="4:8">
      <c r="D1735" s="33"/>
      <c r="H1735" s="31"/>
    </row>
    <row r="1736" spans="4:8">
      <c r="D1736" s="33"/>
      <c r="H1736" s="31"/>
    </row>
    <row r="1737" spans="4:8">
      <c r="D1737" s="33"/>
      <c r="H1737" s="31"/>
    </row>
    <row r="1738" spans="4:8">
      <c r="D1738" s="33"/>
      <c r="H1738" s="31"/>
    </row>
    <row r="1739" spans="4:8">
      <c r="D1739" s="33"/>
      <c r="H1739" s="31"/>
    </row>
    <row r="1740" spans="4:8">
      <c r="D1740" s="33"/>
      <c r="H1740" s="31"/>
    </row>
    <row r="1741" spans="4:8">
      <c r="D1741" s="33"/>
      <c r="H1741" s="31"/>
    </row>
    <row r="1742" spans="4:8">
      <c r="D1742" s="33"/>
      <c r="H1742" s="31"/>
    </row>
    <row r="1743" spans="4:8">
      <c r="D1743" s="33"/>
      <c r="H1743" s="31"/>
    </row>
    <row r="1744" spans="4:8">
      <c r="D1744" s="33"/>
      <c r="H1744" s="31"/>
    </row>
    <row r="1745" spans="4:8">
      <c r="D1745" s="33"/>
      <c r="H1745" s="31"/>
    </row>
    <row r="1746" spans="4:8">
      <c r="D1746" s="33"/>
      <c r="H1746" s="31"/>
    </row>
    <row r="1747" spans="4:8">
      <c r="D1747" s="33"/>
      <c r="H1747" s="31"/>
    </row>
    <row r="1748" spans="4:8">
      <c r="D1748" s="33"/>
      <c r="H1748" s="31"/>
    </row>
    <row r="1749" spans="4:8">
      <c r="D1749" s="33"/>
      <c r="H1749" s="31"/>
    </row>
    <row r="1750" spans="4:8">
      <c r="D1750" s="33"/>
      <c r="H1750" s="31"/>
    </row>
    <row r="1751" spans="4:8">
      <c r="D1751" s="33"/>
      <c r="H1751" s="31"/>
    </row>
    <row r="1752" spans="4:8">
      <c r="D1752" s="33"/>
      <c r="H1752" s="31"/>
    </row>
    <row r="1753" spans="4:8">
      <c r="D1753" s="33"/>
      <c r="H1753" s="31"/>
    </row>
    <row r="1754" spans="4:8">
      <c r="D1754" s="33"/>
      <c r="H1754" s="31"/>
    </row>
    <row r="1755" spans="4:8">
      <c r="D1755" s="33"/>
      <c r="H1755" s="31"/>
    </row>
    <row r="1756" spans="4:8">
      <c r="D1756" s="33"/>
      <c r="H1756" s="31"/>
    </row>
    <row r="1757" spans="4:8">
      <c r="D1757" s="33"/>
      <c r="H1757" s="31"/>
    </row>
    <row r="1758" spans="4:8">
      <c r="D1758" s="33"/>
      <c r="H1758" s="31"/>
    </row>
    <row r="1759" spans="4:8">
      <c r="D1759" s="33"/>
      <c r="H1759" s="31"/>
    </row>
    <row r="1760" spans="4:8">
      <c r="D1760" s="33"/>
      <c r="H1760" s="31"/>
    </row>
    <row r="1761" spans="4:8">
      <c r="D1761" s="33"/>
      <c r="H1761" s="31"/>
    </row>
    <row r="1762" spans="4:8">
      <c r="D1762" s="33"/>
      <c r="H1762" s="31"/>
    </row>
    <row r="1763" spans="4:8">
      <c r="D1763" s="33"/>
      <c r="H1763" s="31"/>
    </row>
    <row r="1764" spans="4:8">
      <c r="D1764" s="33"/>
      <c r="H1764" s="31"/>
    </row>
    <row r="1765" spans="4:8">
      <c r="D1765" s="33"/>
      <c r="H1765" s="31"/>
    </row>
    <row r="1766" spans="4:8">
      <c r="D1766" s="33"/>
      <c r="H1766" s="31"/>
    </row>
    <row r="1767" spans="4:8">
      <c r="D1767" s="33"/>
      <c r="H1767" s="31"/>
    </row>
    <row r="1768" spans="4:8">
      <c r="D1768" s="33"/>
      <c r="H1768" s="31"/>
    </row>
    <row r="1769" spans="4:8">
      <c r="D1769" s="33"/>
      <c r="H1769" s="31"/>
    </row>
    <row r="1770" spans="4:8">
      <c r="D1770" s="33"/>
      <c r="H1770" s="31"/>
    </row>
    <row r="1771" spans="4:8">
      <c r="D1771" s="33"/>
      <c r="H1771" s="31"/>
    </row>
    <row r="1772" spans="4:8">
      <c r="D1772" s="33"/>
      <c r="H1772" s="31"/>
    </row>
    <row r="1773" spans="4:8">
      <c r="D1773" s="33"/>
      <c r="H1773" s="31"/>
    </row>
    <row r="1774" spans="4:8">
      <c r="D1774" s="33"/>
      <c r="H1774" s="31"/>
    </row>
    <row r="1775" spans="4:8">
      <c r="D1775" s="33"/>
      <c r="H1775" s="31"/>
    </row>
    <row r="1776" spans="4:8">
      <c r="D1776" s="33"/>
      <c r="H1776" s="31"/>
    </row>
    <row r="1777" spans="4:8">
      <c r="D1777" s="33"/>
      <c r="H1777" s="31"/>
    </row>
    <row r="1778" spans="4:8">
      <c r="D1778" s="33"/>
      <c r="H1778" s="31"/>
    </row>
    <row r="1779" spans="4:8">
      <c r="D1779" s="33"/>
      <c r="H1779" s="31"/>
    </row>
    <row r="1780" spans="4:8">
      <c r="D1780" s="33"/>
      <c r="H1780" s="31"/>
    </row>
    <row r="1781" spans="4:8">
      <c r="D1781" s="33"/>
      <c r="H1781" s="31"/>
    </row>
    <row r="1782" spans="4:8">
      <c r="D1782" s="33"/>
      <c r="H1782" s="31"/>
    </row>
    <row r="1783" spans="4:8">
      <c r="D1783" s="33"/>
      <c r="H1783" s="31"/>
    </row>
    <row r="1784" spans="4:8">
      <c r="D1784" s="33"/>
      <c r="H1784" s="31"/>
    </row>
    <row r="1785" spans="4:8">
      <c r="D1785" s="33"/>
      <c r="H1785" s="31"/>
    </row>
    <row r="1786" spans="4:8">
      <c r="D1786" s="33"/>
      <c r="H1786" s="31"/>
    </row>
    <row r="1787" spans="4:8">
      <c r="D1787" s="33"/>
      <c r="H1787" s="31"/>
    </row>
    <row r="1788" spans="4:8">
      <c r="D1788" s="33"/>
      <c r="H1788" s="31"/>
    </row>
    <row r="1789" spans="4:8">
      <c r="D1789" s="33"/>
      <c r="H1789" s="31"/>
    </row>
    <row r="1790" spans="4:8">
      <c r="D1790" s="33"/>
      <c r="H1790" s="31"/>
    </row>
    <row r="1791" spans="4:8">
      <c r="D1791" s="33"/>
      <c r="H1791" s="31"/>
    </row>
    <row r="1792" spans="4:8">
      <c r="D1792" s="33"/>
      <c r="H1792" s="31"/>
    </row>
    <row r="1793" spans="4:8">
      <c r="D1793" s="33"/>
      <c r="H1793" s="31"/>
    </row>
    <row r="1794" spans="4:8">
      <c r="D1794" s="33"/>
      <c r="H1794" s="31"/>
    </row>
    <row r="1795" spans="4:8">
      <c r="D1795" s="33"/>
      <c r="H1795" s="31"/>
    </row>
    <row r="1796" spans="4:8">
      <c r="D1796" s="33"/>
      <c r="H1796" s="31"/>
    </row>
    <row r="1797" spans="4:8">
      <c r="D1797" s="33"/>
      <c r="H1797" s="31"/>
    </row>
    <row r="1798" spans="4:8">
      <c r="D1798" s="33"/>
      <c r="H1798" s="31"/>
    </row>
    <row r="1799" spans="4:8">
      <c r="D1799" s="33"/>
      <c r="H1799" s="31"/>
    </row>
    <row r="1800" spans="4:8">
      <c r="D1800" s="33"/>
      <c r="H1800" s="31"/>
    </row>
    <row r="1801" spans="4:8">
      <c r="D1801" s="33"/>
      <c r="H1801" s="31"/>
    </row>
    <row r="1802" spans="4:8">
      <c r="D1802" s="33"/>
      <c r="H1802" s="31"/>
    </row>
    <row r="1803" spans="4:8">
      <c r="D1803" s="33"/>
      <c r="H1803" s="31"/>
    </row>
    <row r="1804" spans="4:8">
      <c r="D1804" s="33"/>
      <c r="H1804" s="31"/>
    </row>
    <row r="1805" spans="4:8">
      <c r="D1805" s="33"/>
      <c r="H1805" s="31"/>
    </row>
    <row r="1806" spans="4:8">
      <c r="D1806" s="33"/>
      <c r="H1806" s="31"/>
    </row>
    <row r="1807" spans="4:8">
      <c r="D1807" s="33"/>
      <c r="H1807" s="31"/>
    </row>
    <row r="1808" spans="4:8">
      <c r="D1808" s="33"/>
      <c r="H1808" s="31"/>
    </row>
    <row r="1809" spans="4:8">
      <c r="D1809" s="33"/>
      <c r="H1809" s="31"/>
    </row>
    <row r="1810" spans="4:8">
      <c r="D1810" s="33"/>
      <c r="H1810" s="31"/>
    </row>
    <row r="1811" spans="4:8">
      <c r="D1811" s="33"/>
      <c r="H1811" s="31"/>
    </row>
    <row r="1812" spans="4:8">
      <c r="D1812" s="33"/>
      <c r="H1812" s="31"/>
    </row>
    <row r="1813" spans="4:8">
      <c r="D1813" s="33"/>
      <c r="H1813" s="31"/>
    </row>
    <row r="1814" spans="4:8">
      <c r="D1814" s="33"/>
      <c r="H1814" s="31"/>
    </row>
    <row r="1815" spans="4:8">
      <c r="D1815" s="33"/>
      <c r="H1815" s="31"/>
    </row>
    <row r="1816" spans="4:8">
      <c r="D1816" s="33"/>
      <c r="H1816" s="31"/>
    </row>
    <row r="1817" spans="4:8">
      <c r="D1817" s="33"/>
      <c r="H1817" s="31"/>
    </row>
    <row r="1818" spans="4:8">
      <c r="D1818" s="33"/>
      <c r="H1818" s="31"/>
    </row>
    <row r="1819" spans="4:8">
      <c r="D1819" s="33"/>
      <c r="H1819" s="31"/>
    </row>
    <row r="1820" spans="4:8">
      <c r="D1820" s="33"/>
      <c r="H1820" s="31"/>
    </row>
    <row r="1821" spans="4:8">
      <c r="D1821" s="33"/>
      <c r="H1821" s="31"/>
    </row>
    <row r="1822" spans="4:8">
      <c r="D1822" s="33"/>
      <c r="H1822" s="31"/>
    </row>
    <row r="1823" spans="4:8">
      <c r="D1823" s="33"/>
      <c r="H1823" s="31"/>
    </row>
    <row r="1824" spans="4:8">
      <c r="D1824" s="33"/>
      <c r="H1824" s="31"/>
    </row>
    <row r="1825" spans="4:8">
      <c r="D1825" s="33"/>
      <c r="H1825" s="31"/>
    </row>
    <row r="1826" spans="4:8">
      <c r="D1826" s="33"/>
      <c r="H1826" s="31"/>
    </row>
    <row r="1827" spans="4:8">
      <c r="D1827" s="33"/>
      <c r="H1827" s="31"/>
    </row>
    <row r="1828" spans="4:8">
      <c r="D1828" s="33"/>
      <c r="H1828" s="31"/>
    </row>
    <row r="1829" spans="4:8">
      <c r="D1829" s="33"/>
      <c r="H1829" s="31"/>
    </row>
    <row r="1830" spans="4:8">
      <c r="D1830" s="33"/>
      <c r="H1830" s="31"/>
    </row>
    <row r="1831" spans="4:8">
      <c r="D1831" s="33"/>
      <c r="H1831" s="31"/>
    </row>
    <row r="1832" spans="4:8">
      <c r="D1832" s="33"/>
      <c r="H1832" s="31"/>
    </row>
    <row r="1833" spans="4:8">
      <c r="D1833" s="33"/>
      <c r="H1833" s="31"/>
    </row>
    <row r="1834" spans="4:8">
      <c r="D1834" s="33"/>
      <c r="H1834" s="31"/>
    </row>
    <row r="1835" spans="4:8">
      <c r="D1835" s="33"/>
      <c r="H1835" s="31"/>
    </row>
    <row r="1836" spans="4:8">
      <c r="D1836" s="33"/>
      <c r="H1836" s="31"/>
    </row>
    <row r="1837" spans="4:8">
      <c r="D1837" s="33"/>
      <c r="H1837" s="31"/>
    </row>
    <row r="1838" spans="4:8">
      <c r="D1838" s="33"/>
      <c r="H1838" s="31"/>
    </row>
    <row r="1839" spans="4:8">
      <c r="D1839" s="33"/>
      <c r="H1839" s="31"/>
    </row>
    <row r="1840" spans="4:8">
      <c r="D1840" s="33"/>
      <c r="H1840" s="31"/>
    </row>
    <row r="1841" spans="4:8">
      <c r="D1841" s="33"/>
      <c r="H1841" s="31"/>
    </row>
    <row r="1842" spans="4:8">
      <c r="D1842" s="33"/>
      <c r="H1842" s="31"/>
    </row>
    <row r="1843" spans="4:8">
      <c r="D1843" s="33"/>
      <c r="H1843" s="31"/>
    </row>
    <row r="1844" spans="4:8">
      <c r="D1844" s="33"/>
      <c r="H1844" s="31"/>
    </row>
    <row r="1845" spans="4:8">
      <c r="D1845" s="33"/>
      <c r="H1845" s="31"/>
    </row>
    <row r="1846" spans="4:8">
      <c r="D1846" s="33"/>
      <c r="H1846" s="31"/>
    </row>
    <row r="1847" spans="4:8">
      <c r="D1847" s="33"/>
      <c r="H1847" s="31"/>
    </row>
    <row r="1848" spans="4:8">
      <c r="D1848" s="33"/>
      <c r="H1848" s="31"/>
    </row>
    <row r="1849" spans="4:8">
      <c r="D1849" s="33"/>
      <c r="H1849" s="31"/>
    </row>
    <row r="1850" spans="4:8">
      <c r="D1850" s="33"/>
      <c r="H1850" s="31"/>
    </row>
    <row r="1851" spans="4:8">
      <c r="D1851" s="33"/>
      <c r="H1851" s="31"/>
    </row>
    <row r="1852" spans="4:8">
      <c r="D1852" s="33"/>
      <c r="H1852" s="31"/>
    </row>
    <row r="1853" spans="4:8">
      <c r="D1853" s="33"/>
      <c r="H1853" s="31"/>
    </row>
    <row r="1854" spans="4:8">
      <c r="D1854" s="33"/>
      <c r="H1854" s="31"/>
    </row>
    <row r="1855" spans="4:8">
      <c r="D1855" s="33"/>
      <c r="H1855" s="31"/>
    </row>
    <row r="1856" spans="4:8">
      <c r="D1856" s="33"/>
      <c r="H1856" s="31"/>
    </row>
    <row r="1857" spans="4:8">
      <c r="D1857" s="33"/>
      <c r="H1857" s="31"/>
    </row>
    <row r="1858" spans="4:8">
      <c r="D1858" s="33"/>
      <c r="H1858" s="31"/>
    </row>
    <row r="1859" spans="4:8">
      <c r="D1859" s="33"/>
      <c r="H1859" s="31"/>
    </row>
    <row r="1860" spans="4:8">
      <c r="D1860" s="33"/>
      <c r="H1860" s="31"/>
    </row>
    <row r="1861" spans="4:8">
      <c r="D1861" s="33"/>
      <c r="H1861" s="31"/>
    </row>
    <row r="1862" spans="4:8">
      <c r="D1862" s="33"/>
      <c r="H1862" s="31"/>
    </row>
    <row r="1863" spans="4:8">
      <c r="D1863" s="33"/>
      <c r="H1863" s="31"/>
    </row>
    <row r="1864" spans="4:8">
      <c r="D1864" s="33"/>
      <c r="H1864" s="31"/>
    </row>
    <row r="1865" spans="4:8">
      <c r="D1865" s="33"/>
      <c r="H1865" s="31"/>
    </row>
    <row r="1866" spans="4:8">
      <c r="D1866" s="33"/>
      <c r="H1866" s="31"/>
    </row>
    <row r="1867" spans="4:8">
      <c r="D1867" s="33"/>
      <c r="H1867" s="31"/>
    </row>
    <row r="1868" spans="4:8">
      <c r="D1868" s="33"/>
      <c r="H1868" s="31"/>
    </row>
    <row r="1869" spans="4:8">
      <c r="D1869" s="33"/>
      <c r="H1869" s="31"/>
    </row>
    <row r="1870" spans="4:8">
      <c r="D1870" s="33"/>
      <c r="H1870" s="31"/>
    </row>
    <row r="1871" spans="4:8">
      <c r="D1871" s="33"/>
      <c r="H1871" s="31"/>
    </row>
    <row r="1872" spans="4:8">
      <c r="D1872" s="33"/>
      <c r="H1872" s="31"/>
    </row>
    <row r="1873" spans="4:8">
      <c r="D1873" s="33"/>
      <c r="H1873" s="31"/>
    </row>
    <row r="1874" spans="4:8">
      <c r="D1874" s="33"/>
      <c r="H1874" s="31"/>
    </row>
    <row r="1875" spans="4:8">
      <c r="D1875" s="33"/>
      <c r="H1875" s="31"/>
    </row>
    <row r="1876" spans="4:8">
      <c r="D1876" s="33"/>
      <c r="H1876" s="31"/>
    </row>
    <row r="1877" spans="4:8">
      <c r="D1877" s="33"/>
      <c r="H1877" s="31"/>
    </row>
    <row r="1878" spans="4:8">
      <c r="D1878" s="33"/>
      <c r="H1878" s="31"/>
    </row>
    <row r="1879" spans="4:8">
      <c r="D1879" s="33"/>
      <c r="H1879" s="31"/>
    </row>
    <row r="1880" spans="4:8">
      <c r="D1880" s="33"/>
      <c r="H1880" s="31"/>
    </row>
    <row r="1881" spans="4:8">
      <c r="D1881" s="33"/>
      <c r="H1881" s="31"/>
    </row>
    <row r="1882" spans="4:8">
      <c r="D1882" s="33"/>
      <c r="H1882" s="31"/>
    </row>
    <row r="1883" spans="4:8">
      <c r="D1883" s="33"/>
      <c r="H1883" s="31"/>
    </row>
    <row r="1884" spans="4:8">
      <c r="D1884" s="33"/>
      <c r="H1884" s="31"/>
    </row>
    <row r="1885" spans="4:8">
      <c r="D1885" s="33"/>
      <c r="H1885" s="31"/>
    </row>
    <row r="1886" spans="4:8">
      <c r="D1886" s="33"/>
      <c r="H1886" s="31"/>
    </row>
    <row r="1887" spans="4:8">
      <c r="D1887" s="33"/>
      <c r="H1887" s="31"/>
    </row>
    <row r="1888" spans="4:8">
      <c r="D1888" s="33"/>
      <c r="H1888" s="31"/>
    </row>
    <row r="1889" spans="4:8">
      <c r="D1889" s="33"/>
      <c r="H1889" s="31"/>
    </row>
    <row r="1890" spans="4:8">
      <c r="D1890" s="33"/>
      <c r="H1890" s="31"/>
    </row>
    <row r="1891" spans="4:8">
      <c r="D1891" s="33"/>
      <c r="H1891" s="31"/>
    </row>
    <row r="1892" spans="4:8">
      <c r="D1892" s="33"/>
      <c r="H1892" s="31"/>
    </row>
    <row r="1893" spans="4:8">
      <c r="D1893" s="33"/>
      <c r="H1893" s="31"/>
    </row>
    <row r="1894" spans="4:8">
      <c r="D1894" s="33"/>
      <c r="H1894" s="31"/>
    </row>
    <row r="1895" spans="4:8">
      <c r="D1895" s="33"/>
      <c r="H1895" s="31"/>
    </row>
    <row r="1896" spans="4:8">
      <c r="D1896" s="33"/>
      <c r="H1896" s="31"/>
    </row>
    <row r="1897" spans="4:8">
      <c r="D1897" s="33"/>
      <c r="H1897" s="31"/>
    </row>
    <row r="1898" spans="4:8">
      <c r="D1898" s="33"/>
      <c r="H1898" s="31"/>
    </row>
    <row r="1899" spans="4:8">
      <c r="D1899" s="33"/>
      <c r="H1899" s="31"/>
    </row>
    <row r="1900" spans="4:8">
      <c r="D1900" s="33"/>
      <c r="H1900" s="31"/>
    </row>
    <row r="1901" spans="4:8">
      <c r="D1901" s="33"/>
      <c r="H1901" s="31"/>
    </row>
    <row r="1902" spans="4:8">
      <c r="D1902" s="33"/>
      <c r="H1902" s="31"/>
    </row>
    <row r="1903" spans="4:8">
      <c r="D1903" s="33"/>
      <c r="H1903" s="31"/>
    </row>
    <row r="1904" spans="4:8">
      <c r="D1904" s="33"/>
      <c r="H1904" s="31"/>
    </row>
    <row r="1905" spans="4:8">
      <c r="D1905" s="33"/>
      <c r="H1905" s="31"/>
    </row>
    <row r="1906" spans="4:8">
      <c r="D1906" s="33"/>
      <c r="H1906" s="31"/>
    </row>
    <row r="1907" spans="4:8">
      <c r="D1907" s="33"/>
      <c r="H1907" s="31"/>
    </row>
    <row r="1908" spans="4:8">
      <c r="D1908" s="33"/>
      <c r="H1908" s="31"/>
    </row>
    <row r="1909" spans="4:8">
      <c r="D1909" s="33"/>
      <c r="H1909" s="31"/>
    </row>
    <row r="1910" spans="4:8">
      <c r="D1910" s="33"/>
      <c r="H1910" s="31"/>
    </row>
    <row r="1911" spans="4:8">
      <c r="D1911" s="33"/>
      <c r="H1911" s="31"/>
    </row>
    <row r="1912" spans="4:8">
      <c r="D1912" s="33"/>
      <c r="H1912" s="31"/>
    </row>
    <row r="1913" spans="4:8">
      <c r="D1913" s="33"/>
      <c r="H1913" s="31"/>
    </row>
    <row r="1914" spans="4:8">
      <c r="D1914" s="33"/>
      <c r="H1914" s="31"/>
    </row>
    <row r="1915" spans="4:8">
      <c r="D1915" s="33"/>
      <c r="H1915" s="31"/>
    </row>
    <row r="1916" spans="4:8">
      <c r="D1916" s="33"/>
      <c r="H1916" s="31"/>
    </row>
    <row r="1917" spans="4:8">
      <c r="D1917" s="33"/>
      <c r="H1917" s="31"/>
    </row>
    <row r="1918" spans="4:8">
      <c r="D1918" s="33"/>
      <c r="H1918" s="31"/>
    </row>
    <row r="1919" spans="4:8">
      <c r="D1919" s="33"/>
      <c r="H1919" s="31"/>
    </row>
    <row r="1920" spans="4:8">
      <c r="D1920" s="33"/>
      <c r="H1920" s="31"/>
    </row>
    <row r="1921" spans="4:8">
      <c r="D1921" s="33"/>
      <c r="H1921" s="31"/>
    </row>
    <row r="1922" spans="4:8">
      <c r="D1922" s="33"/>
      <c r="H1922" s="31"/>
    </row>
    <row r="1923" spans="4:8">
      <c r="D1923" s="33"/>
      <c r="H1923" s="31"/>
    </row>
    <row r="1924" spans="4:8">
      <c r="D1924" s="33"/>
      <c r="H1924" s="31"/>
    </row>
    <row r="1925" spans="4:8">
      <c r="D1925" s="33"/>
      <c r="H1925" s="31"/>
    </row>
    <row r="1926" spans="4:8">
      <c r="D1926" s="33"/>
      <c r="H1926" s="31"/>
    </row>
    <row r="1927" spans="4:8">
      <c r="D1927" s="33"/>
      <c r="H1927" s="31"/>
    </row>
    <row r="1928" spans="4:8">
      <c r="D1928" s="33"/>
      <c r="H1928" s="31"/>
    </row>
    <row r="1929" spans="4:8">
      <c r="D1929" s="33"/>
      <c r="H1929" s="31"/>
    </row>
    <row r="1930" spans="4:8">
      <c r="D1930" s="33"/>
      <c r="H1930" s="31"/>
    </row>
    <row r="1931" spans="4:8">
      <c r="D1931" s="33"/>
      <c r="H1931" s="31"/>
    </row>
    <row r="1932" spans="4:8">
      <c r="D1932" s="33"/>
      <c r="H1932" s="31"/>
    </row>
    <row r="1933" spans="4:8">
      <c r="D1933" s="33"/>
      <c r="H1933" s="31"/>
    </row>
    <row r="1934" spans="4:8">
      <c r="D1934" s="33"/>
      <c r="H1934" s="31"/>
    </row>
    <row r="1935" spans="4:8">
      <c r="D1935" s="33"/>
      <c r="H1935" s="31"/>
    </row>
    <row r="1936" spans="4:8">
      <c r="D1936" s="33"/>
      <c r="H1936" s="31"/>
    </row>
    <row r="1937" spans="4:8">
      <c r="D1937" s="33"/>
      <c r="H1937" s="31"/>
    </row>
    <row r="1938" spans="4:8">
      <c r="D1938" s="33"/>
      <c r="H1938" s="31"/>
    </row>
    <row r="1939" spans="4:8">
      <c r="D1939" s="33"/>
      <c r="H1939" s="31"/>
    </row>
    <row r="1940" spans="4:8">
      <c r="D1940" s="33"/>
      <c r="H1940" s="31"/>
    </row>
    <row r="1941" spans="4:8">
      <c r="D1941" s="33"/>
      <c r="H1941" s="31"/>
    </row>
    <row r="1942" spans="4:8">
      <c r="D1942" s="33"/>
      <c r="H1942" s="31"/>
    </row>
    <row r="1943" spans="4:8">
      <c r="D1943" s="33"/>
      <c r="H1943" s="31"/>
    </row>
    <row r="1944" spans="4:8">
      <c r="D1944" s="33"/>
      <c r="H1944" s="31"/>
    </row>
    <row r="1945" spans="4:8">
      <c r="D1945" s="33"/>
      <c r="H1945" s="31"/>
    </row>
    <row r="1946" spans="4:8">
      <c r="D1946" s="33"/>
      <c r="H1946" s="31"/>
    </row>
    <row r="1947" spans="4:8">
      <c r="D1947" s="33"/>
      <c r="H1947" s="31"/>
    </row>
    <row r="1948" spans="4:8">
      <c r="D1948" s="33"/>
      <c r="H1948" s="31"/>
    </row>
    <row r="1949" spans="4:8">
      <c r="D1949" s="33"/>
      <c r="H1949" s="31"/>
    </row>
    <row r="1950" spans="4:8">
      <c r="D1950" s="33"/>
      <c r="H1950" s="31"/>
    </row>
    <row r="1951" spans="4:8">
      <c r="D1951" s="33"/>
      <c r="H1951" s="31"/>
    </row>
    <row r="1952" spans="4:8">
      <c r="D1952" s="33"/>
      <c r="H1952" s="31"/>
    </row>
    <row r="1953" spans="4:8">
      <c r="D1953" s="33"/>
      <c r="H1953" s="31"/>
    </row>
    <row r="1954" spans="4:8">
      <c r="D1954" s="33"/>
      <c r="H1954" s="31"/>
    </row>
    <row r="1955" spans="4:8">
      <c r="D1955" s="33"/>
      <c r="H1955" s="31"/>
    </row>
    <row r="1956" spans="4:8">
      <c r="D1956" s="33"/>
      <c r="H1956" s="31"/>
    </row>
    <row r="1957" spans="4:8">
      <c r="D1957" s="33"/>
      <c r="H1957" s="31"/>
    </row>
    <row r="1958" spans="4:8">
      <c r="D1958" s="33"/>
      <c r="H1958" s="31"/>
    </row>
    <row r="1959" spans="4:8">
      <c r="D1959" s="33"/>
      <c r="H1959" s="31"/>
    </row>
    <row r="1960" spans="4:8">
      <c r="D1960" s="33"/>
      <c r="H1960" s="31"/>
    </row>
    <row r="1961" spans="4:8">
      <c r="D1961" s="33"/>
      <c r="H1961" s="31"/>
    </row>
    <row r="1962" spans="4:8">
      <c r="D1962" s="33"/>
      <c r="H1962" s="31"/>
    </row>
    <row r="1963" spans="4:8">
      <c r="D1963" s="33"/>
      <c r="H1963" s="31"/>
    </row>
    <row r="1964" spans="4:8">
      <c r="D1964" s="33"/>
      <c r="H1964" s="31"/>
    </row>
    <row r="1965" spans="4:8">
      <c r="D1965" s="33"/>
      <c r="H1965" s="31"/>
    </row>
    <row r="1966" spans="4:8">
      <c r="D1966" s="33"/>
      <c r="H1966" s="31"/>
    </row>
    <row r="1967" spans="4:8">
      <c r="D1967" s="33"/>
      <c r="H1967" s="31"/>
    </row>
    <row r="1968" spans="4:8">
      <c r="D1968" s="33"/>
      <c r="H1968" s="31"/>
    </row>
    <row r="1969" spans="4:8">
      <c r="D1969" s="33"/>
      <c r="H1969" s="31"/>
    </row>
    <row r="1970" spans="4:8">
      <c r="D1970" s="33"/>
      <c r="H1970" s="31"/>
    </row>
    <row r="1971" spans="4:8">
      <c r="D1971" s="33"/>
      <c r="H1971" s="31"/>
    </row>
    <row r="1972" spans="4:8">
      <c r="D1972" s="33"/>
      <c r="H1972" s="31"/>
    </row>
    <row r="1973" spans="4:8">
      <c r="D1973" s="33"/>
      <c r="H1973" s="31"/>
    </row>
    <row r="1974" spans="4:8">
      <c r="D1974" s="33"/>
      <c r="H1974" s="31"/>
    </row>
    <row r="1975" spans="4:8">
      <c r="D1975" s="33"/>
      <c r="H1975" s="31"/>
    </row>
    <row r="1976" spans="4:8">
      <c r="D1976" s="33"/>
      <c r="H1976" s="31"/>
    </row>
    <row r="1977" spans="4:8">
      <c r="D1977" s="33"/>
      <c r="H1977" s="31"/>
    </row>
    <row r="1978" spans="4:8">
      <c r="D1978" s="33"/>
      <c r="H1978" s="31"/>
    </row>
    <row r="1979" spans="4:8">
      <c r="D1979" s="33"/>
      <c r="H1979" s="31"/>
    </row>
    <row r="1980" spans="4:8">
      <c r="D1980" s="33"/>
      <c r="H1980" s="31"/>
    </row>
    <row r="1981" spans="4:8">
      <c r="D1981" s="33"/>
      <c r="H1981" s="31"/>
    </row>
    <row r="1982" spans="4:8">
      <c r="D1982" s="33"/>
      <c r="H1982" s="31"/>
    </row>
    <row r="1983" spans="4:8">
      <c r="D1983" s="33"/>
      <c r="H1983" s="31"/>
    </row>
    <row r="1984" spans="4:8">
      <c r="D1984" s="33"/>
      <c r="H1984" s="31"/>
    </row>
    <row r="1985" spans="4:8">
      <c r="D1985" s="33"/>
      <c r="H1985" s="31"/>
    </row>
    <row r="1986" spans="4:8">
      <c r="D1986" s="33"/>
      <c r="H1986" s="31"/>
    </row>
    <row r="1987" spans="4:8">
      <c r="D1987" s="33"/>
      <c r="H1987" s="31"/>
    </row>
    <row r="1988" spans="4:8">
      <c r="D1988" s="33"/>
      <c r="H1988" s="31"/>
    </row>
    <row r="1989" spans="4:8">
      <c r="D1989" s="33"/>
      <c r="H1989" s="31"/>
    </row>
    <row r="1990" spans="4:8">
      <c r="D1990" s="33"/>
      <c r="H1990" s="31"/>
    </row>
    <row r="1991" spans="4:8">
      <c r="D1991" s="33"/>
      <c r="H1991" s="31"/>
    </row>
    <row r="1992" spans="4:8">
      <c r="D1992" s="33"/>
      <c r="H1992" s="31"/>
    </row>
    <row r="1993" spans="4:8">
      <c r="D1993" s="33"/>
      <c r="H1993" s="31"/>
    </row>
    <row r="1994" spans="4:8">
      <c r="D1994" s="33"/>
      <c r="H1994" s="31"/>
    </row>
    <row r="1995" spans="4:8">
      <c r="D1995" s="33"/>
      <c r="H1995" s="31"/>
    </row>
    <row r="1996" spans="4:8">
      <c r="D1996" s="33"/>
      <c r="H1996" s="31"/>
    </row>
    <row r="1997" spans="4:8">
      <c r="D1997" s="33"/>
      <c r="H1997" s="31"/>
    </row>
    <row r="1998" spans="4:8">
      <c r="D1998" s="33"/>
      <c r="H1998" s="31"/>
    </row>
    <row r="1999" spans="4:8">
      <c r="D1999" s="33"/>
      <c r="H1999" s="31"/>
    </row>
    <row r="2000" spans="4:8">
      <c r="D2000" s="33"/>
      <c r="H2000" s="31"/>
    </row>
    <row r="2001" spans="4:8">
      <c r="D2001" s="33"/>
      <c r="H2001" s="31"/>
    </row>
    <row r="2002" spans="4:8">
      <c r="D2002" s="33"/>
      <c r="H2002" s="31"/>
    </row>
    <row r="2003" spans="4:8">
      <c r="D2003" s="33"/>
      <c r="H2003" s="31"/>
    </row>
    <row r="2004" spans="4:8">
      <c r="D2004" s="33"/>
      <c r="H2004" s="31"/>
    </row>
    <row r="2005" spans="4:8">
      <c r="D2005" s="33"/>
      <c r="H2005" s="31"/>
    </row>
    <row r="2006" spans="4:8">
      <c r="D2006" s="33"/>
      <c r="H2006" s="31"/>
    </row>
    <row r="2007" spans="4:8">
      <c r="D2007" s="33"/>
      <c r="H2007" s="31"/>
    </row>
    <row r="2008" spans="4:8">
      <c r="D2008" s="33"/>
      <c r="H2008" s="31"/>
    </row>
    <row r="2009" spans="4:8">
      <c r="D2009" s="33"/>
      <c r="H2009" s="31"/>
    </row>
    <row r="2010" spans="4:8">
      <c r="D2010" s="33"/>
      <c r="H2010" s="31"/>
    </row>
    <row r="2011" spans="4:8">
      <c r="D2011" s="33"/>
      <c r="H2011" s="31"/>
    </row>
    <row r="2012" spans="4:8">
      <c r="D2012" s="33"/>
      <c r="H2012" s="31"/>
    </row>
    <row r="2013" spans="4:8">
      <c r="D2013" s="33"/>
      <c r="H2013" s="31"/>
    </row>
    <row r="2014" spans="4:8">
      <c r="D2014" s="33"/>
      <c r="H2014" s="31"/>
    </row>
    <row r="2015" spans="4:8">
      <c r="D2015" s="33"/>
      <c r="H2015" s="31"/>
    </row>
    <row r="2016" spans="4:8">
      <c r="D2016" s="33"/>
      <c r="H2016" s="31"/>
    </row>
    <row r="2017" spans="4:8">
      <c r="D2017" s="33"/>
      <c r="H2017" s="31"/>
    </row>
    <row r="2018" spans="4:8">
      <c r="D2018" s="33"/>
      <c r="H2018" s="31"/>
    </row>
    <row r="2019" spans="4:8">
      <c r="D2019" s="33"/>
      <c r="H2019" s="31"/>
    </row>
    <row r="2020" spans="4:8">
      <c r="D2020" s="33"/>
      <c r="H2020" s="31"/>
    </row>
    <row r="2021" spans="4:8">
      <c r="D2021" s="33"/>
      <c r="H2021" s="31"/>
    </row>
    <row r="2022" spans="4:8">
      <c r="D2022" s="33"/>
      <c r="H2022" s="31"/>
    </row>
    <row r="2023" spans="4:8">
      <c r="D2023" s="33"/>
      <c r="H2023" s="31"/>
    </row>
    <row r="2024" spans="4:8">
      <c r="D2024" s="33"/>
      <c r="H2024" s="31"/>
    </row>
    <row r="2025" spans="4:8">
      <c r="D2025" s="33"/>
      <c r="H2025" s="31"/>
    </row>
    <row r="2026" spans="4:8">
      <c r="D2026" s="33"/>
      <c r="H2026" s="31"/>
    </row>
    <row r="2027" spans="4:8">
      <c r="D2027" s="33"/>
      <c r="H2027" s="31"/>
    </row>
    <row r="2028" spans="4:8">
      <c r="D2028" s="33"/>
      <c r="H2028" s="31"/>
    </row>
    <row r="2029" spans="4:8">
      <c r="D2029" s="33"/>
      <c r="H2029" s="31"/>
    </row>
    <row r="2030" spans="4:8">
      <c r="D2030" s="33"/>
      <c r="H2030" s="31"/>
    </row>
    <row r="2031" spans="4:8">
      <c r="D2031" s="33"/>
      <c r="H2031" s="31"/>
    </row>
    <row r="2032" spans="4:8">
      <c r="D2032" s="33"/>
      <c r="H2032" s="31"/>
    </row>
    <row r="2033" spans="4:8">
      <c r="D2033" s="33"/>
      <c r="H2033" s="31"/>
    </row>
    <row r="2034" spans="4:8">
      <c r="D2034" s="33"/>
      <c r="H2034" s="31"/>
    </row>
    <row r="2035" spans="4:8">
      <c r="D2035" s="33"/>
      <c r="H2035" s="31"/>
    </row>
    <row r="2036" spans="4:8">
      <c r="D2036" s="33"/>
      <c r="H2036" s="31"/>
    </row>
    <row r="2037" spans="4:8">
      <c r="D2037" s="33"/>
      <c r="H2037" s="31"/>
    </row>
    <row r="2038" spans="4:8">
      <c r="D2038" s="33"/>
      <c r="H2038" s="31"/>
    </row>
    <row r="2039" spans="4:8">
      <c r="D2039" s="33"/>
      <c r="H2039" s="31"/>
    </row>
    <row r="2040" spans="4:8">
      <c r="D2040" s="33"/>
      <c r="H2040" s="31"/>
    </row>
    <row r="2041" spans="4:8">
      <c r="D2041" s="33"/>
      <c r="H2041" s="31"/>
    </row>
    <row r="2042" spans="4:8">
      <c r="D2042" s="33"/>
      <c r="H2042" s="31"/>
    </row>
    <row r="2043" spans="4:8">
      <c r="D2043" s="33"/>
      <c r="H2043" s="31"/>
    </row>
    <row r="2044" spans="4:8">
      <c r="D2044" s="33"/>
      <c r="H2044" s="31"/>
    </row>
    <row r="2045" spans="4:8">
      <c r="D2045" s="33"/>
      <c r="H2045" s="31"/>
    </row>
    <row r="2046" spans="4:8">
      <c r="D2046" s="33"/>
      <c r="H2046" s="31"/>
    </row>
    <row r="2047" spans="4:8">
      <c r="D2047" s="33"/>
      <c r="H2047" s="31"/>
    </row>
    <row r="2048" spans="4:8">
      <c r="D2048" s="33"/>
      <c r="H2048" s="31"/>
    </row>
    <row r="2049" spans="4:8">
      <c r="D2049" s="33"/>
      <c r="H2049" s="31"/>
    </row>
    <row r="2050" spans="4:8">
      <c r="D2050" s="33"/>
      <c r="H2050" s="31"/>
    </row>
    <row r="2051" spans="4:8">
      <c r="D2051" s="33"/>
      <c r="H2051" s="31"/>
    </row>
    <row r="2052" spans="4:8">
      <c r="D2052" s="33"/>
      <c r="H2052" s="31"/>
    </row>
    <row r="2053" spans="4:8">
      <c r="D2053" s="33"/>
      <c r="H2053" s="31"/>
    </row>
    <row r="2054" spans="4:8">
      <c r="D2054" s="33"/>
      <c r="H2054" s="31"/>
    </row>
    <row r="2055" spans="4:8">
      <c r="D2055" s="33"/>
      <c r="H2055" s="31"/>
    </row>
    <row r="2056" spans="4:8">
      <c r="D2056" s="33"/>
      <c r="H2056" s="31"/>
    </row>
    <row r="2057" spans="4:8">
      <c r="D2057" s="33"/>
      <c r="H2057" s="31"/>
    </row>
    <row r="2058" spans="4:8">
      <c r="D2058" s="33"/>
      <c r="H2058" s="31"/>
    </row>
    <row r="2059" spans="4:8">
      <c r="D2059" s="33"/>
      <c r="H2059" s="31"/>
    </row>
    <row r="2060" spans="4:8">
      <c r="D2060" s="33"/>
      <c r="H2060" s="31"/>
    </row>
    <row r="2061" spans="4:8">
      <c r="D2061" s="33"/>
      <c r="H2061" s="31"/>
    </row>
    <row r="2062" spans="4:8">
      <c r="D2062" s="33"/>
      <c r="H2062" s="31"/>
    </row>
    <row r="2063" spans="4:8">
      <c r="D2063" s="33"/>
      <c r="H2063" s="31"/>
    </row>
    <row r="2064" spans="4:8">
      <c r="D2064" s="33"/>
      <c r="H2064" s="31"/>
    </row>
    <row r="2065" spans="4:8">
      <c r="D2065" s="33"/>
      <c r="H2065" s="31"/>
    </row>
    <row r="2066" spans="4:8">
      <c r="D2066" s="33"/>
      <c r="H2066" s="31"/>
    </row>
    <row r="2067" spans="4:8">
      <c r="D2067" s="33"/>
      <c r="H2067" s="31"/>
    </row>
    <row r="2068" spans="4:8">
      <c r="D2068" s="33"/>
      <c r="H2068" s="31"/>
    </row>
    <row r="2069" spans="4:8">
      <c r="D2069" s="33"/>
      <c r="H2069" s="31"/>
    </row>
    <row r="2070" spans="4:8">
      <c r="D2070" s="33"/>
      <c r="H2070" s="31"/>
    </row>
    <row r="2071" spans="4:8">
      <c r="D2071" s="33"/>
      <c r="H2071" s="31"/>
    </row>
    <row r="2072" spans="4:8">
      <c r="D2072" s="33"/>
      <c r="H2072" s="31"/>
    </row>
    <row r="2073" spans="4:8">
      <c r="D2073" s="33"/>
      <c r="H2073" s="31"/>
    </row>
    <row r="2074" spans="4:8">
      <c r="D2074" s="33"/>
      <c r="H2074" s="31"/>
    </row>
    <row r="2075" spans="4:8">
      <c r="D2075" s="33"/>
      <c r="H2075" s="31"/>
    </row>
    <row r="2076" spans="4:8">
      <c r="D2076" s="33"/>
      <c r="H2076" s="31"/>
    </row>
    <row r="2077" spans="4:8">
      <c r="D2077" s="33"/>
      <c r="H2077" s="31"/>
    </row>
    <row r="2078" spans="4:8">
      <c r="D2078" s="33"/>
      <c r="H2078" s="31"/>
    </row>
    <row r="2079" spans="4:8">
      <c r="D2079" s="33"/>
      <c r="H2079" s="31"/>
    </row>
    <row r="2080" spans="4:8">
      <c r="D2080" s="33"/>
      <c r="H2080" s="31"/>
    </row>
    <row r="2081" spans="4:8">
      <c r="D2081" s="33"/>
      <c r="H2081" s="31"/>
    </row>
    <row r="2082" spans="4:8">
      <c r="D2082" s="33"/>
      <c r="H2082" s="31"/>
    </row>
    <row r="2083" spans="4:8">
      <c r="D2083" s="33"/>
      <c r="H2083" s="31"/>
    </row>
    <row r="2084" spans="4:8">
      <c r="D2084" s="33"/>
      <c r="H2084" s="31"/>
    </row>
    <row r="2085" spans="4:8">
      <c r="D2085" s="33"/>
      <c r="H2085" s="31"/>
    </row>
    <row r="2086" spans="4:8">
      <c r="D2086" s="33"/>
      <c r="H2086" s="31"/>
    </row>
    <row r="2087" spans="4:8">
      <c r="D2087" s="33"/>
      <c r="H2087" s="31"/>
    </row>
    <row r="2088" spans="4:8">
      <c r="D2088" s="33"/>
      <c r="H2088" s="31"/>
    </row>
    <row r="2089" spans="4:8">
      <c r="D2089" s="33"/>
      <c r="H2089" s="31"/>
    </row>
    <row r="2090" spans="4:8">
      <c r="D2090" s="33"/>
      <c r="H2090" s="31"/>
    </row>
    <row r="2091" spans="4:8">
      <c r="D2091" s="33"/>
      <c r="H2091" s="31"/>
    </row>
    <row r="2092" spans="4:8">
      <c r="D2092" s="33"/>
      <c r="H2092" s="31"/>
    </row>
    <row r="2093" spans="4:8">
      <c r="D2093" s="33"/>
      <c r="H2093" s="31"/>
    </row>
    <row r="2094" spans="4:8">
      <c r="D2094" s="33"/>
      <c r="H2094" s="31"/>
    </row>
    <row r="2095" spans="4:8">
      <c r="D2095" s="33"/>
      <c r="H2095" s="31"/>
    </row>
    <row r="2096" spans="4:8">
      <c r="D2096" s="33"/>
      <c r="H2096" s="31"/>
    </row>
    <row r="2097" spans="4:8">
      <c r="D2097" s="33"/>
      <c r="H2097" s="31"/>
    </row>
    <row r="2098" spans="4:8">
      <c r="D2098" s="33"/>
      <c r="H2098" s="31"/>
    </row>
    <row r="2099" spans="4:8">
      <c r="D2099" s="33"/>
      <c r="H2099" s="31"/>
    </row>
    <row r="2100" spans="4:8">
      <c r="D2100" s="33"/>
      <c r="H2100" s="31"/>
    </row>
    <row r="2101" spans="4:8">
      <c r="D2101" s="33"/>
      <c r="H2101" s="31"/>
    </row>
    <row r="2102" spans="4:8">
      <c r="D2102" s="33"/>
      <c r="H2102" s="31"/>
    </row>
    <row r="2103" spans="4:8">
      <c r="D2103" s="33"/>
      <c r="H2103" s="31"/>
    </row>
    <row r="2104" spans="4:8">
      <c r="D2104" s="33"/>
      <c r="H2104" s="31"/>
    </row>
    <row r="2105" spans="4:8">
      <c r="D2105" s="33"/>
      <c r="H2105" s="31"/>
    </row>
    <row r="2106" spans="4:8">
      <c r="D2106" s="33"/>
      <c r="H2106" s="31"/>
    </row>
    <row r="2107" spans="4:8">
      <c r="D2107" s="33"/>
      <c r="H2107" s="31"/>
    </row>
    <row r="2108" spans="4:8">
      <c r="D2108" s="33"/>
      <c r="H2108" s="31"/>
    </row>
    <row r="2109" spans="4:8">
      <c r="D2109" s="33"/>
      <c r="H2109" s="31"/>
    </row>
    <row r="2110" spans="4:8">
      <c r="D2110" s="33"/>
      <c r="H2110" s="31"/>
    </row>
    <row r="2111" spans="4:8">
      <c r="D2111" s="33"/>
      <c r="H2111" s="31"/>
    </row>
    <row r="2112" spans="4:8">
      <c r="D2112" s="33"/>
      <c r="H2112" s="31"/>
    </row>
    <row r="2113" spans="4:8">
      <c r="D2113" s="33"/>
      <c r="H2113" s="31"/>
    </row>
    <row r="2114" spans="4:8">
      <c r="D2114" s="33"/>
      <c r="H2114" s="31"/>
    </row>
    <row r="2115" spans="4:8">
      <c r="D2115" s="33"/>
      <c r="H2115" s="31"/>
    </row>
    <row r="2116" spans="4:8">
      <c r="D2116" s="33"/>
      <c r="H2116" s="31"/>
    </row>
    <row r="2117" spans="4:8">
      <c r="D2117" s="33"/>
      <c r="H2117" s="31"/>
    </row>
    <row r="2118" spans="4:8">
      <c r="D2118" s="33"/>
      <c r="H2118" s="31"/>
    </row>
    <row r="2119" spans="4:8">
      <c r="D2119" s="33"/>
      <c r="H2119" s="31"/>
    </row>
    <row r="2120" spans="4:8">
      <c r="D2120" s="33"/>
      <c r="H2120" s="31"/>
    </row>
    <row r="2121" spans="4:8">
      <c r="D2121" s="33"/>
      <c r="H2121" s="31"/>
    </row>
    <row r="2122" spans="4:8">
      <c r="D2122" s="33"/>
      <c r="H2122" s="31"/>
    </row>
    <row r="2123" spans="4:8">
      <c r="D2123" s="33"/>
      <c r="H2123" s="31"/>
    </row>
    <row r="2124" spans="4:8">
      <c r="D2124" s="33"/>
      <c r="H2124" s="31"/>
    </row>
    <row r="2125" spans="4:8">
      <c r="D2125" s="33"/>
      <c r="H2125" s="31"/>
    </row>
    <row r="2126" spans="4:8">
      <c r="D2126" s="33"/>
      <c r="H2126" s="31"/>
    </row>
    <row r="2127" spans="4:8">
      <c r="D2127" s="33"/>
      <c r="H2127" s="31"/>
    </row>
    <row r="2128" spans="4:8">
      <c r="D2128" s="33"/>
      <c r="H2128" s="31"/>
    </row>
    <row r="2129" spans="4:8">
      <c r="D2129" s="33"/>
      <c r="H2129" s="31"/>
    </row>
    <row r="2130" spans="4:8">
      <c r="D2130" s="33"/>
      <c r="H2130" s="31"/>
    </row>
    <row r="2131" spans="4:8">
      <c r="D2131" s="33"/>
      <c r="H2131" s="31"/>
    </row>
    <row r="2132" spans="4:8">
      <c r="D2132" s="33"/>
      <c r="H2132" s="31"/>
    </row>
    <row r="2133" spans="4:8">
      <c r="D2133" s="33"/>
      <c r="H2133" s="31"/>
    </row>
    <row r="2134" spans="4:8">
      <c r="D2134" s="33"/>
      <c r="H2134" s="31"/>
    </row>
    <row r="2135" spans="4:8">
      <c r="D2135" s="33"/>
      <c r="H2135" s="31"/>
    </row>
    <row r="2136" spans="4:8">
      <c r="D2136" s="33"/>
      <c r="H2136" s="31"/>
    </row>
    <row r="2137" spans="4:8">
      <c r="D2137" s="33"/>
      <c r="H2137" s="31"/>
    </row>
    <row r="2138" spans="4:8">
      <c r="D2138" s="33"/>
      <c r="H2138" s="31"/>
    </row>
    <row r="2139" spans="4:8">
      <c r="D2139" s="33"/>
      <c r="H2139" s="31"/>
    </row>
    <row r="2140" spans="4:8">
      <c r="D2140" s="33"/>
      <c r="H2140" s="31"/>
    </row>
    <row r="2141" spans="4:8">
      <c r="D2141" s="33"/>
      <c r="H2141" s="31"/>
    </row>
    <row r="2142" spans="4:8">
      <c r="D2142" s="33"/>
      <c r="H2142" s="31"/>
    </row>
    <row r="2143" spans="4:8">
      <c r="D2143" s="33"/>
      <c r="H2143" s="31"/>
    </row>
    <row r="2144" spans="4:8">
      <c r="D2144" s="33"/>
      <c r="H2144" s="31"/>
    </row>
    <row r="2145" spans="4:8">
      <c r="D2145" s="33"/>
      <c r="H2145" s="31"/>
    </row>
    <row r="2146" spans="4:8">
      <c r="D2146" s="33"/>
      <c r="H2146" s="31"/>
    </row>
    <row r="2147" spans="4:8">
      <c r="D2147" s="33"/>
      <c r="H2147" s="31"/>
    </row>
    <row r="2148" spans="4:8">
      <c r="D2148" s="33"/>
      <c r="H2148" s="31"/>
    </row>
    <row r="2149" spans="4:8">
      <c r="D2149" s="33"/>
      <c r="H2149" s="31"/>
    </row>
    <row r="2150" spans="4:8">
      <c r="D2150" s="33"/>
      <c r="H2150" s="31"/>
    </row>
    <row r="2151" spans="4:8">
      <c r="D2151" s="33"/>
      <c r="H2151" s="31"/>
    </row>
    <row r="2152" spans="4:8">
      <c r="D2152" s="33"/>
      <c r="H2152" s="31"/>
    </row>
    <row r="2153" spans="4:8">
      <c r="D2153" s="33"/>
      <c r="H2153" s="31"/>
    </row>
    <row r="2154" spans="4:8">
      <c r="D2154" s="33"/>
      <c r="H2154" s="31"/>
    </row>
    <row r="2155" spans="4:8">
      <c r="D2155" s="33"/>
      <c r="H2155" s="31"/>
    </row>
    <row r="2156" spans="4:8">
      <c r="D2156" s="33"/>
      <c r="H2156" s="31"/>
    </row>
    <row r="2157" spans="4:8">
      <c r="D2157" s="33"/>
      <c r="H2157" s="31"/>
    </row>
    <row r="2158" spans="4:8">
      <c r="D2158" s="33"/>
      <c r="H2158" s="31"/>
    </row>
    <row r="2159" spans="4:8">
      <c r="D2159" s="33"/>
      <c r="H2159" s="31"/>
    </row>
    <row r="2160" spans="4:8">
      <c r="D2160" s="33"/>
      <c r="H2160" s="31"/>
    </row>
    <row r="2161" spans="4:8">
      <c r="D2161" s="33"/>
      <c r="H2161" s="31"/>
    </row>
    <row r="2162" spans="4:8">
      <c r="D2162" s="33"/>
      <c r="H2162" s="31"/>
    </row>
    <row r="2163" spans="4:8">
      <c r="D2163" s="33"/>
      <c r="H2163" s="31"/>
    </row>
    <row r="2164" spans="4:8">
      <c r="D2164" s="33"/>
      <c r="H2164" s="31"/>
    </row>
    <row r="2165" spans="4:8">
      <c r="D2165" s="33"/>
      <c r="H2165" s="31"/>
    </row>
    <row r="2166" spans="4:8">
      <c r="D2166" s="33"/>
      <c r="H2166" s="31"/>
    </row>
    <row r="2167" spans="4:8">
      <c r="D2167" s="33"/>
      <c r="H2167" s="31"/>
    </row>
    <row r="2168" spans="4:8">
      <c r="D2168" s="33"/>
      <c r="H2168" s="31"/>
    </row>
    <row r="2169" spans="4:8">
      <c r="D2169" s="33"/>
      <c r="H2169" s="31"/>
    </row>
    <row r="2170" spans="4:8">
      <c r="D2170" s="33"/>
      <c r="H2170" s="31"/>
    </row>
    <row r="2171" spans="4:8">
      <c r="D2171" s="33"/>
      <c r="H2171" s="31"/>
    </row>
    <row r="2172" spans="4:8">
      <c r="D2172" s="33"/>
      <c r="H2172" s="31"/>
    </row>
    <row r="2173" spans="4:8">
      <c r="D2173" s="33"/>
      <c r="H2173" s="31"/>
    </row>
    <row r="2174" spans="4:8">
      <c r="D2174" s="33"/>
      <c r="H2174" s="31"/>
    </row>
    <row r="2175" spans="4:8">
      <c r="D2175" s="33"/>
      <c r="H2175" s="31"/>
    </row>
    <row r="2176" spans="4:8">
      <c r="D2176" s="33"/>
      <c r="H2176" s="31"/>
    </row>
    <row r="2177" spans="4:8">
      <c r="D2177" s="33"/>
      <c r="H2177" s="31"/>
    </row>
    <row r="2178" spans="4:8">
      <c r="D2178" s="33"/>
      <c r="H2178" s="31"/>
    </row>
    <row r="2179" spans="4:8">
      <c r="D2179" s="33"/>
      <c r="H2179" s="31"/>
    </row>
    <row r="2180" spans="4:8">
      <c r="D2180" s="33"/>
      <c r="H2180" s="31"/>
    </row>
    <row r="2181" spans="4:8">
      <c r="D2181" s="33"/>
      <c r="H2181" s="31"/>
    </row>
    <row r="2182" spans="4:8">
      <c r="D2182" s="33"/>
      <c r="H2182" s="31"/>
    </row>
    <row r="2183" spans="4:8">
      <c r="D2183" s="33"/>
      <c r="H2183" s="31"/>
    </row>
    <row r="2184" spans="4:8">
      <c r="D2184" s="33"/>
      <c r="H2184" s="31"/>
    </row>
    <row r="2185" spans="4:8">
      <c r="D2185" s="33"/>
      <c r="H2185" s="31"/>
    </row>
    <row r="2186" spans="4:8">
      <c r="D2186" s="33"/>
      <c r="H2186" s="31"/>
    </row>
    <row r="2187" spans="4:8">
      <c r="D2187" s="33"/>
      <c r="H2187" s="31"/>
    </row>
    <row r="2188" spans="4:8">
      <c r="D2188" s="33"/>
      <c r="H2188" s="31"/>
    </row>
    <row r="2189" spans="4:8">
      <c r="D2189" s="33"/>
      <c r="H2189" s="31"/>
    </row>
    <row r="2190" spans="4:8">
      <c r="D2190" s="33"/>
      <c r="H2190" s="31"/>
    </row>
    <row r="2191" spans="4:8">
      <c r="D2191" s="33"/>
      <c r="H2191" s="31"/>
    </row>
    <row r="2192" spans="4:8">
      <c r="D2192" s="33"/>
      <c r="H2192" s="31"/>
    </row>
    <row r="2193" spans="4:8">
      <c r="D2193" s="33"/>
      <c r="H2193" s="31"/>
    </row>
    <row r="2194" spans="4:8">
      <c r="D2194" s="33"/>
      <c r="H2194" s="31"/>
    </row>
    <row r="2195" spans="4:8">
      <c r="D2195" s="33"/>
      <c r="H2195" s="31"/>
    </row>
    <row r="2196" spans="4:8">
      <c r="D2196" s="33"/>
      <c r="H2196" s="31"/>
    </row>
    <row r="2197" spans="4:8">
      <c r="D2197" s="33"/>
      <c r="H2197" s="31"/>
    </row>
    <row r="2198" spans="4:8">
      <c r="D2198" s="33"/>
      <c r="H2198" s="31"/>
    </row>
    <row r="2199" spans="4:8">
      <c r="D2199" s="33"/>
      <c r="H2199" s="31"/>
    </row>
    <row r="2200" spans="4:8">
      <c r="D2200" s="33"/>
      <c r="H2200" s="31"/>
    </row>
    <row r="2201" spans="4:8">
      <c r="D2201" s="33"/>
      <c r="H2201" s="31"/>
    </row>
    <row r="2202" spans="4:8">
      <c r="D2202" s="33"/>
      <c r="H2202" s="31"/>
    </row>
    <row r="2203" spans="4:8">
      <c r="D2203" s="33"/>
      <c r="H2203" s="31"/>
    </row>
    <row r="2204" spans="4:8">
      <c r="D2204" s="33"/>
      <c r="H2204" s="31"/>
    </row>
    <row r="2205" spans="4:8">
      <c r="D2205" s="33"/>
      <c r="H2205" s="31"/>
    </row>
    <row r="2206" spans="4:8">
      <c r="D2206" s="33"/>
      <c r="H2206" s="31"/>
    </row>
    <row r="2207" spans="4:8">
      <c r="D2207" s="33"/>
      <c r="H2207" s="31"/>
    </row>
    <row r="2208" spans="4:8">
      <c r="D2208" s="33"/>
      <c r="H2208" s="31"/>
    </row>
    <row r="2209" spans="4:8">
      <c r="D2209" s="33"/>
      <c r="H2209" s="31"/>
    </row>
    <row r="2210" spans="4:8">
      <c r="D2210" s="33"/>
      <c r="H2210" s="31"/>
    </row>
    <row r="2211" spans="4:8">
      <c r="D2211" s="33"/>
      <c r="H2211" s="31"/>
    </row>
    <row r="2212" spans="4:8">
      <c r="D2212" s="33"/>
      <c r="H2212" s="31"/>
    </row>
    <row r="2213" spans="4:8">
      <c r="D2213" s="33"/>
      <c r="H2213" s="31"/>
    </row>
    <row r="2214" spans="4:8">
      <c r="D2214" s="33"/>
      <c r="H2214" s="31"/>
    </row>
    <row r="2215" spans="4:8">
      <c r="D2215" s="33"/>
      <c r="H2215" s="31"/>
    </row>
    <row r="2216" spans="4:8">
      <c r="D2216" s="33"/>
      <c r="H2216" s="31"/>
    </row>
    <row r="2217" spans="4:8">
      <c r="D2217" s="33"/>
      <c r="H2217" s="31"/>
    </row>
    <row r="2218" spans="4:8">
      <c r="D2218" s="33"/>
      <c r="H2218" s="31"/>
    </row>
    <row r="2219" spans="4:8">
      <c r="D2219" s="33"/>
      <c r="H2219" s="31"/>
    </row>
    <row r="2220" spans="4:8">
      <c r="D2220" s="33"/>
      <c r="H2220" s="31"/>
    </row>
    <row r="2221" spans="4:8">
      <c r="D2221" s="33"/>
      <c r="H2221" s="31"/>
    </row>
    <row r="2222" spans="4:8">
      <c r="D2222" s="33"/>
      <c r="H2222" s="31"/>
    </row>
    <row r="2223" spans="4:8">
      <c r="D2223" s="33"/>
      <c r="H2223" s="31"/>
    </row>
    <row r="2224" spans="4:8">
      <c r="D2224" s="33"/>
      <c r="H2224" s="31"/>
    </row>
    <row r="2225" spans="4:8">
      <c r="D2225" s="33"/>
      <c r="H2225" s="31"/>
    </row>
    <row r="2226" spans="4:8">
      <c r="D2226" s="33"/>
      <c r="H2226" s="31"/>
    </row>
    <row r="2227" spans="4:8">
      <c r="D2227" s="33"/>
      <c r="H2227" s="31"/>
    </row>
    <row r="2228" spans="4:8">
      <c r="D2228" s="33"/>
      <c r="H2228" s="31"/>
    </row>
    <row r="2229" spans="4:8">
      <c r="D2229" s="33"/>
      <c r="H2229" s="31"/>
    </row>
    <row r="2230" spans="4:8">
      <c r="D2230" s="33"/>
      <c r="H2230" s="31"/>
    </row>
    <row r="2231" spans="4:8">
      <c r="D2231" s="33"/>
      <c r="H2231" s="31"/>
    </row>
    <row r="2232" spans="4:8">
      <c r="D2232" s="33"/>
      <c r="H2232" s="31"/>
    </row>
    <row r="2233" spans="4:8">
      <c r="D2233" s="33"/>
      <c r="H2233" s="31"/>
    </row>
    <row r="2234" spans="4:8">
      <c r="D2234" s="33"/>
      <c r="H2234" s="31"/>
    </row>
    <row r="2235" spans="4:8">
      <c r="D2235" s="33"/>
      <c r="H2235" s="31"/>
    </row>
    <row r="2236" spans="4:8">
      <c r="D2236" s="33"/>
      <c r="H2236" s="31"/>
    </row>
    <row r="2237" spans="4:8">
      <c r="D2237" s="33"/>
      <c r="H2237" s="31"/>
    </row>
    <row r="2238" spans="4:8">
      <c r="D2238" s="33"/>
      <c r="H2238" s="31"/>
    </row>
    <row r="2239" spans="4:8">
      <c r="D2239" s="33"/>
      <c r="H2239" s="31"/>
    </row>
    <row r="2240" spans="4:8">
      <c r="D2240" s="33"/>
      <c r="H2240" s="31"/>
    </row>
    <row r="2241" spans="4:8">
      <c r="D2241" s="33"/>
      <c r="H2241" s="31"/>
    </row>
    <row r="2242" spans="4:8">
      <c r="D2242" s="33"/>
      <c r="H2242" s="31"/>
    </row>
    <row r="2243" spans="4:8">
      <c r="D2243" s="33"/>
      <c r="H2243" s="31"/>
    </row>
    <row r="2244" spans="4:8">
      <c r="D2244" s="33"/>
      <c r="H2244" s="31"/>
    </row>
    <row r="2245" spans="4:8">
      <c r="D2245" s="33"/>
      <c r="H2245" s="31"/>
    </row>
    <row r="2246" spans="4:8">
      <c r="D2246" s="33"/>
      <c r="H2246" s="31"/>
    </row>
    <row r="2247" spans="4:8">
      <c r="D2247" s="33"/>
      <c r="H2247" s="31"/>
    </row>
    <row r="2248" spans="4:8">
      <c r="D2248" s="33"/>
      <c r="H2248" s="31"/>
    </row>
    <row r="2249" spans="4:8">
      <c r="D2249" s="33"/>
      <c r="H2249" s="31"/>
    </row>
    <row r="2250" spans="4:8">
      <c r="D2250" s="33"/>
      <c r="H2250" s="31"/>
    </row>
    <row r="2251" spans="4:8">
      <c r="D2251" s="33"/>
      <c r="H2251" s="31"/>
    </row>
    <row r="2252" spans="4:8">
      <c r="D2252" s="33"/>
      <c r="H2252" s="31"/>
    </row>
    <row r="2253" spans="4:8">
      <c r="D2253" s="33"/>
      <c r="H2253" s="31"/>
    </row>
    <row r="2254" spans="4:8">
      <c r="D2254" s="33"/>
      <c r="H2254" s="31"/>
    </row>
    <row r="2255" spans="4:8">
      <c r="D2255" s="33"/>
      <c r="H2255" s="31"/>
    </row>
    <row r="2256" spans="4:8">
      <c r="D2256" s="33"/>
      <c r="H2256" s="31"/>
    </row>
    <row r="2257" spans="4:8">
      <c r="D2257" s="33"/>
      <c r="H2257" s="31"/>
    </row>
    <row r="2258" spans="4:8">
      <c r="D2258" s="33"/>
      <c r="H2258" s="31"/>
    </row>
    <row r="2259" spans="4:8">
      <c r="D2259" s="33"/>
      <c r="H2259" s="31"/>
    </row>
    <row r="2260" spans="4:8">
      <c r="D2260" s="33"/>
      <c r="H2260" s="31"/>
    </row>
    <row r="2261" spans="4:8">
      <c r="D2261" s="33"/>
      <c r="H2261" s="31"/>
    </row>
    <row r="2262" spans="4:8">
      <c r="D2262" s="33"/>
      <c r="H2262" s="31"/>
    </row>
    <row r="2263" spans="4:8">
      <c r="D2263" s="33"/>
      <c r="H2263" s="31"/>
    </row>
    <row r="2264" spans="4:8">
      <c r="D2264" s="33"/>
      <c r="H2264" s="31"/>
    </row>
    <row r="2265" spans="4:8">
      <c r="D2265" s="33"/>
      <c r="H2265" s="31"/>
    </row>
    <row r="2266" spans="4:8">
      <c r="D2266" s="33"/>
      <c r="H2266" s="31"/>
    </row>
    <row r="2267" spans="4:8">
      <c r="D2267" s="33"/>
      <c r="H2267" s="31"/>
    </row>
    <row r="2268" spans="4:8">
      <c r="D2268" s="33"/>
      <c r="H2268" s="31"/>
    </row>
    <row r="2269" spans="4:8">
      <c r="D2269" s="33"/>
      <c r="H2269" s="31"/>
    </row>
    <row r="2270" spans="4:8">
      <c r="D2270" s="33"/>
      <c r="H2270" s="31"/>
    </row>
    <row r="2271" spans="4:8">
      <c r="D2271" s="33"/>
      <c r="H2271" s="31"/>
    </row>
    <row r="2272" spans="4:8">
      <c r="D2272" s="33"/>
      <c r="H2272" s="31"/>
    </row>
    <row r="2273" spans="4:8">
      <c r="D2273" s="33"/>
      <c r="H2273" s="31"/>
    </row>
    <row r="2274" spans="4:8">
      <c r="D2274" s="33"/>
      <c r="H2274" s="31"/>
    </row>
    <row r="2275" spans="4:8">
      <c r="D2275" s="33"/>
      <c r="H2275" s="31"/>
    </row>
    <row r="2276" spans="4:8">
      <c r="D2276" s="33"/>
      <c r="H2276" s="31"/>
    </row>
    <row r="2277" spans="4:8">
      <c r="D2277" s="33"/>
      <c r="H2277" s="31"/>
    </row>
    <row r="2278" spans="4:8">
      <c r="D2278" s="33"/>
      <c r="H2278" s="31"/>
    </row>
    <row r="2279" spans="4:8">
      <c r="D2279" s="33"/>
      <c r="H2279" s="31"/>
    </row>
    <row r="2280" spans="4:8">
      <c r="D2280" s="33"/>
      <c r="H2280" s="31"/>
    </row>
    <row r="2281" spans="4:8">
      <c r="D2281" s="33"/>
      <c r="H2281" s="31"/>
    </row>
    <row r="2282" spans="4:8">
      <c r="D2282" s="33"/>
      <c r="H2282" s="31"/>
    </row>
    <row r="2283" spans="4:8">
      <c r="D2283" s="33"/>
      <c r="H2283" s="31"/>
    </row>
    <row r="2284" spans="4:8">
      <c r="D2284" s="33"/>
      <c r="H2284" s="31"/>
    </row>
    <row r="2285" spans="4:8">
      <c r="D2285" s="33"/>
      <c r="H2285" s="31"/>
    </row>
    <row r="2286" spans="4:8">
      <c r="D2286" s="33"/>
      <c r="H2286" s="31"/>
    </row>
    <row r="2287" spans="4:8">
      <c r="D2287" s="33"/>
      <c r="H2287" s="31"/>
    </row>
    <row r="2288" spans="4:8">
      <c r="D2288" s="33"/>
      <c r="H2288" s="31"/>
    </row>
    <row r="2289" spans="4:8">
      <c r="D2289" s="33"/>
      <c r="H2289" s="31"/>
    </row>
    <row r="2290" spans="4:8">
      <c r="D2290" s="33"/>
      <c r="H2290" s="31"/>
    </row>
    <row r="2291" spans="4:8">
      <c r="D2291" s="33"/>
      <c r="H2291" s="31"/>
    </row>
    <row r="2292" spans="4:8">
      <c r="D2292" s="33"/>
      <c r="H2292" s="31"/>
    </row>
    <row r="2293" spans="4:8">
      <c r="D2293" s="33"/>
      <c r="H2293" s="31"/>
    </row>
    <row r="2294" spans="4:8">
      <c r="D2294" s="33"/>
      <c r="H2294" s="31"/>
    </row>
    <row r="2295" spans="4:8">
      <c r="D2295" s="33"/>
      <c r="H2295" s="31"/>
    </row>
    <row r="2296" spans="4:8">
      <c r="D2296" s="33"/>
      <c r="H2296" s="31"/>
    </row>
    <row r="2297" spans="4:8">
      <c r="D2297" s="33"/>
      <c r="H2297" s="31"/>
    </row>
    <row r="2298" spans="4:8">
      <c r="D2298" s="33"/>
      <c r="H2298" s="31"/>
    </row>
    <row r="2299" spans="4:8">
      <c r="D2299" s="33"/>
      <c r="H2299" s="31"/>
    </row>
    <row r="2300" spans="4:8">
      <c r="D2300" s="33"/>
      <c r="H2300" s="31"/>
    </row>
    <row r="2301" spans="4:8">
      <c r="D2301" s="33"/>
      <c r="H2301" s="31"/>
    </row>
    <row r="2302" spans="4:8">
      <c r="D2302" s="33"/>
      <c r="H2302" s="31"/>
    </row>
    <row r="2303" spans="4:8">
      <c r="D2303" s="33"/>
      <c r="H2303" s="31"/>
    </row>
    <row r="2304" spans="4:8">
      <c r="D2304" s="33"/>
      <c r="H2304" s="31"/>
    </row>
    <row r="2305" spans="4:8">
      <c r="D2305" s="33"/>
      <c r="H2305" s="31"/>
    </row>
    <row r="2306" spans="4:8">
      <c r="D2306" s="33"/>
      <c r="H2306" s="31"/>
    </row>
    <row r="2307" spans="4:8">
      <c r="D2307" s="33"/>
      <c r="H2307" s="31"/>
    </row>
    <row r="2308" spans="4:8">
      <c r="D2308" s="33"/>
      <c r="H2308" s="31"/>
    </row>
    <row r="2309" spans="4:8">
      <c r="D2309" s="33"/>
      <c r="H2309" s="31"/>
    </row>
    <row r="2310" spans="4:8">
      <c r="D2310" s="33"/>
      <c r="H2310" s="31"/>
    </row>
    <row r="2311" spans="4:8">
      <c r="D2311" s="33"/>
      <c r="H2311" s="31"/>
    </row>
    <row r="2312" spans="4:8">
      <c r="D2312" s="33"/>
      <c r="H2312" s="31"/>
    </row>
    <row r="2313" spans="4:8">
      <c r="D2313" s="33"/>
      <c r="H2313" s="31"/>
    </row>
    <row r="2314" spans="4:8">
      <c r="D2314" s="33"/>
      <c r="H2314" s="31"/>
    </row>
    <row r="2315" spans="4:8">
      <c r="D2315" s="33"/>
      <c r="H2315" s="31"/>
    </row>
    <row r="2316" spans="4:8">
      <c r="D2316" s="33"/>
      <c r="H2316" s="31"/>
    </row>
    <row r="2317" spans="4:8">
      <c r="D2317" s="33"/>
      <c r="H2317" s="31"/>
    </row>
    <row r="2318" spans="4:8">
      <c r="D2318" s="33"/>
      <c r="H2318" s="31"/>
    </row>
    <row r="2319" spans="4:8">
      <c r="D2319" s="33"/>
      <c r="H2319" s="31"/>
    </row>
    <row r="2320" spans="4:8">
      <c r="D2320" s="33"/>
      <c r="H2320" s="31"/>
    </row>
    <row r="2321" spans="4:8">
      <c r="D2321" s="33"/>
      <c r="H2321" s="31"/>
    </row>
    <row r="2322" spans="4:8">
      <c r="D2322" s="33"/>
      <c r="H2322" s="31"/>
    </row>
    <row r="2323" spans="4:8">
      <c r="D2323" s="33"/>
      <c r="H2323" s="31"/>
    </row>
    <row r="2324" spans="4:8">
      <c r="D2324" s="33"/>
      <c r="H2324" s="31"/>
    </row>
    <row r="2325" spans="4:8">
      <c r="D2325" s="33"/>
      <c r="H2325" s="31"/>
    </row>
    <row r="2326" spans="4:8">
      <c r="D2326" s="33"/>
      <c r="H2326" s="31"/>
    </row>
    <row r="2327" spans="4:8">
      <c r="D2327" s="33"/>
      <c r="H2327" s="31"/>
    </row>
    <row r="2328" spans="4:8">
      <c r="D2328" s="33"/>
      <c r="H2328" s="31"/>
    </row>
    <row r="2329" spans="4:8">
      <c r="D2329" s="33"/>
      <c r="H2329" s="31"/>
    </row>
    <row r="2330" spans="4:8">
      <c r="D2330" s="33"/>
      <c r="H2330" s="31"/>
    </row>
    <row r="2331" spans="4:8">
      <c r="D2331" s="33"/>
      <c r="H2331" s="31"/>
    </row>
    <row r="2332" spans="4:8">
      <c r="D2332" s="33"/>
      <c r="H2332" s="31"/>
    </row>
    <row r="2333" spans="4:8">
      <c r="D2333" s="33"/>
      <c r="H2333" s="31"/>
    </row>
    <row r="2334" spans="4:8">
      <c r="D2334" s="33"/>
      <c r="H2334" s="31"/>
    </row>
    <row r="2335" spans="4:8">
      <c r="D2335" s="33"/>
      <c r="H2335" s="31"/>
    </row>
    <row r="2336" spans="4:8">
      <c r="D2336" s="33"/>
      <c r="H2336" s="31"/>
    </row>
    <row r="2337" spans="4:8">
      <c r="D2337" s="33"/>
      <c r="H2337" s="31"/>
    </row>
    <row r="2338" spans="4:8">
      <c r="D2338" s="33"/>
      <c r="H2338" s="31"/>
    </row>
    <row r="2339" spans="4:8">
      <c r="D2339" s="33"/>
      <c r="H2339" s="31"/>
    </row>
    <row r="2340" spans="4:8">
      <c r="D2340" s="33"/>
      <c r="H2340" s="31"/>
    </row>
    <row r="2341" spans="4:8">
      <c r="D2341" s="33"/>
      <c r="H2341" s="31"/>
    </row>
    <row r="2342" spans="4:8">
      <c r="D2342" s="33"/>
      <c r="H2342" s="31"/>
    </row>
    <row r="2343" spans="4:8">
      <c r="D2343" s="33"/>
      <c r="H2343" s="31"/>
    </row>
    <row r="2344" spans="4:8">
      <c r="D2344" s="33"/>
      <c r="H2344" s="31"/>
    </row>
    <row r="2345" spans="4:8">
      <c r="D2345" s="33"/>
      <c r="H2345" s="31"/>
    </row>
    <row r="2346" spans="4:8">
      <c r="D2346" s="33"/>
      <c r="H2346" s="31"/>
    </row>
    <row r="2347" spans="4:8">
      <c r="D2347" s="33"/>
      <c r="H2347" s="31"/>
    </row>
    <row r="2348" spans="4:8">
      <c r="D2348" s="33"/>
      <c r="H2348" s="31"/>
    </row>
    <row r="2349" spans="4:8">
      <c r="D2349" s="33"/>
      <c r="H2349" s="31"/>
    </row>
    <row r="2350" spans="4:8">
      <c r="D2350" s="33"/>
      <c r="H2350" s="31"/>
    </row>
    <row r="2351" spans="4:8">
      <c r="D2351" s="33"/>
      <c r="H2351" s="31"/>
    </row>
    <row r="2352" spans="4:8">
      <c r="D2352" s="33"/>
      <c r="H2352" s="31"/>
    </row>
    <row r="2353" spans="4:8">
      <c r="D2353" s="33"/>
      <c r="H2353" s="31"/>
    </row>
    <row r="2354" spans="4:8">
      <c r="D2354" s="33"/>
      <c r="H2354" s="31"/>
    </row>
    <row r="2355" spans="4:8">
      <c r="D2355" s="33"/>
      <c r="H2355" s="31"/>
    </row>
    <row r="2356" spans="4:8">
      <c r="D2356" s="33"/>
      <c r="H2356" s="31"/>
    </row>
    <row r="2357" spans="4:8">
      <c r="D2357" s="33"/>
      <c r="H2357" s="31"/>
    </row>
    <row r="2358" spans="4:8">
      <c r="D2358" s="33"/>
      <c r="H2358" s="31"/>
    </row>
    <row r="2359" spans="4:8">
      <c r="D2359" s="33"/>
      <c r="H2359" s="31"/>
    </row>
    <row r="2360" spans="4:8">
      <c r="D2360" s="33"/>
      <c r="H2360" s="31"/>
    </row>
    <row r="2361" spans="4:8">
      <c r="D2361" s="33"/>
      <c r="H2361" s="31"/>
    </row>
    <row r="2362" spans="4:8">
      <c r="D2362" s="33"/>
      <c r="H2362" s="31"/>
    </row>
    <row r="2363" spans="4:8">
      <c r="D2363" s="33"/>
      <c r="H2363" s="31"/>
    </row>
    <row r="2364" spans="4:8">
      <c r="D2364" s="33"/>
      <c r="H2364" s="31"/>
    </row>
    <row r="2365" spans="4:8">
      <c r="D2365" s="33"/>
      <c r="H2365" s="31"/>
    </row>
    <row r="2366" spans="4:8">
      <c r="D2366" s="33"/>
      <c r="H2366" s="31"/>
    </row>
    <row r="2367" spans="4:8">
      <c r="D2367" s="33"/>
      <c r="H2367" s="31"/>
    </row>
    <row r="2368" spans="4:8">
      <c r="D2368" s="33"/>
      <c r="H2368" s="31"/>
    </row>
    <row r="2369" spans="4:8">
      <c r="D2369" s="33"/>
      <c r="H2369" s="31"/>
    </row>
    <row r="2370" spans="4:8">
      <c r="D2370" s="33"/>
      <c r="H2370" s="31"/>
    </row>
    <row r="2371" spans="4:8">
      <c r="D2371" s="33"/>
      <c r="H2371" s="31"/>
    </row>
    <row r="2372" spans="4:8">
      <c r="D2372" s="33"/>
      <c r="H2372" s="31"/>
    </row>
    <row r="2373" spans="4:8">
      <c r="D2373" s="33"/>
      <c r="H2373" s="31"/>
    </row>
    <row r="2374" spans="4:8">
      <c r="D2374" s="33"/>
      <c r="H2374" s="31"/>
    </row>
    <row r="2375" spans="4:8">
      <c r="D2375" s="33"/>
      <c r="H2375" s="31"/>
    </row>
    <row r="2376" spans="4:8">
      <c r="D2376" s="33"/>
      <c r="H2376" s="31"/>
    </row>
    <row r="2377" spans="4:8">
      <c r="D2377" s="33"/>
      <c r="H2377" s="31"/>
    </row>
    <row r="2378" spans="4:8">
      <c r="D2378" s="33"/>
      <c r="H2378" s="31"/>
    </row>
    <row r="2379" spans="4:8">
      <c r="D2379" s="33"/>
      <c r="H2379" s="31"/>
    </row>
    <row r="2380" spans="4:8">
      <c r="D2380" s="33"/>
      <c r="H2380" s="31"/>
    </row>
    <row r="2381" spans="4:8">
      <c r="D2381" s="33"/>
      <c r="H2381" s="31"/>
    </row>
    <row r="2382" spans="4:8">
      <c r="D2382" s="33"/>
      <c r="H2382" s="31"/>
    </row>
    <row r="2383" spans="4:8">
      <c r="D2383" s="33"/>
      <c r="H2383" s="31"/>
    </row>
    <row r="2384" spans="4:8">
      <c r="D2384" s="33"/>
      <c r="H2384" s="31"/>
    </row>
    <row r="2385" spans="4:8">
      <c r="D2385" s="33"/>
      <c r="H2385" s="31"/>
    </row>
    <row r="2386" spans="4:8">
      <c r="D2386" s="33"/>
      <c r="H2386" s="31"/>
    </row>
    <row r="2387" spans="4:8">
      <c r="D2387" s="33"/>
      <c r="H2387" s="31"/>
    </row>
    <row r="2388" spans="4:8">
      <c r="D2388" s="33"/>
      <c r="H2388" s="31"/>
    </row>
    <row r="2389" spans="4:8">
      <c r="D2389" s="33"/>
      <c r="H2389" s="31"/>
    </row>
    <row r="2390" spans="4:8">
      <c r="D2390" s="33"/>
      <c r="H2390" s="31"/>
    </row>
    <row r="2391" spans="4:8">
      <c r="D2391" s="33"/>
      <c r="H2391" s="31"/>
    </row>
    <row r="2392" spans="4:8">
      <c r="D2392" s="33"/>
      <c r="H2392" s="31"/>
    </row>
    <row r="2393" spans="4:8">
      <c r="D2393" s="33"/>
      <c r="H2393" s="31"/>
    </row>
    <row r="2394" spans="4:8">
      <c r="D2394" s="33"/>
      <c r="H2394" s="31"/>
    </row>
    <row r="2395" spans="4:8">
      <c r="D2395" s="33"/>
      <c r="H2395" s="31"/>
    </row>
    <row r="2396" spans="4:8">
      <c r="D2396" s="33"/>
      <c r="H2396" s="31"/>
    </row>
    <row r="2397" spans="4:8">
      <c r="D2397" s="33"/>
      <c r="H2397" s="31"/>
    </row>
    <row r="2398" spans="4:8">
      <c r="D2398" s="33"/>
      <c r="H2398" s="31"/>
    </row>
    <row r="2399" spans="4:8">
      <c r="D2399" s="33"/>
      <c r="H2399" s="31"/>
    </row>
    <row r="2400" spans="4:8">
      <c r="D2400" s="33"/>
      <c r="H2400" s="31"/>
    </row>
    <row r="2401" spans="4:8">
      <c r="D2401" s="33"/>
      <c r="H2401" s="31"/>
    </row>
    <row r="2402" spans="4:8">
      <c r="D2402" s="33"/>
      <c r="H2402" s="31"/>
    </row>
    <row r="2403" spans="4:8">
      <c r="D2403" s="33"/>
      <c r="H2403" s="31"/>
    </row>
    <row r="2404" spans="4:8">
      <c r="D2404" s="33"/>
      <c r="H2404" s="31"/>
    </row>
    <row r="2405" spans="4:8">
      <c r="D2405" s="33"/>
      <c r="H2405" s="31"/>
    </row>
    <row r="2406" spans="4:8">
      <c r="D2406" s="33"/>
      <c r="H2406" s="31"/>
    </row>
    <row r="2407" spans="4:8">
      <c r="D2407" s="33"/>
      <c r="H2407" s="31"/>
    </row>
    <row r="2408" spans="4:8">
      <c r="D2408" s="33"/>
      <c r="H2408" s="31"/>
    </row>
    <row r="2409" spans="4:8">
      <c r="D2409" s="33"/>
      <c r="H2409" s="31"/>
    </row>
    <row r="2410" spans="4:8">
      <c r="D2410" s="33"/>
      <c r="H2410" s="31"/>
    </row>
    <row r="2411" spans="4:8">
      <c r="D2411" s="33"/>
      <c r="H2411" s="31"/>
    </row>
    <row r="2412" spans="4:8">
      <c r="D2412" s="33"/>
      <c r="H2412" s="31"/>
    </row>
    <row r="2413" spans="4:8">
      <c r="D2413" s="33"/>
      <c r="H2413" s="31"/>
    </row>
    <row r="2414" spans="4:8">
      <c r="D2414" s="33"/>
      <c r="H2414" s="31"/>
    </row>
    <row r="2415" spans="4:8">
      <c r="D2415" s="33"/>
      <c r="H2415" s="31"/>
    </row>
    <row r="2416" spans="4:8">
      <c r="D2416" s="33"/>
      <c r="H2416" s="31"/>
    </row>
    <row r="2417" spans="4:8">
      <c r="D2417" s="33"/>
      <c r="H2417" s="31"/>
    </row>
    <row r="2418" spans="4:8">
      <c r="D2418" s="33"/>
      <c r="H2418" s="31"/>
    </row>
    <row r="2419" spans="4:8">
      <c r="D2419" s="33"/>
      <c r="H2419" s="31"/>
    </row>
    <row r="2420" spans="4:8">
      <c r="D2420" s="33"/>
      <c r="H2420" s="31"/>
    </row>
    <row r="2421" spans="4:8">
      <c r="D2421" s="33"/>
      <c r="H2421" s="31"/>
    </row>
    <row r="2422" spans="4:8">
      <c r="D2422" s="33"/>
      <c r="H2422" s="31"/>
    </row>
    <row r="2423" spans="4:8">
      <c r="D2423" s="33"/>
      <c r="H2423" s="31"/>
    </row>
    <row r="2424" spans="4:8">
      <c r="D2424" s="33"/>
      <c r="H2424" s="31"/>
    </row>
    <row r="2425" spans="4:8">
      <c r="D2425" s="33"/>
      <c r="H2425" s="31"/>
    </row>
    <row r="2426" spans="4:8">
      <c r="D2426" s="33"/>
      <c r="H2426" s="31"/>
    </row>
    <row r="2427" spans="4:8">
      <c r="D2427" s="33"/>
      <c r="H2427" s="31"/>
    </row>
    <row r="2428" spans="4:8">
      <c r="D2428" s="33"/>
      <c r="H2428" s="31"/>
    </row>
    <row r="2429" spans="4:8">
      <c r="D2429" s="33"/>
      <c r="H2429" s="31"/>
    </row>
    <row r="2430" spans="4:8">
      <c r="D2430" s="33"/>
      <c r="H2430" s="31"/>
    </row>
    <row r="2431" spans="4:8">
      <c r="D2431" s="33"/>
      <c r="H2431" s="31"/>
    </row>
    <row r="2432" spans="4:8">
      <c r="D2432" s="33"/>
      <c r="H2432" s="31"/>
    </row>
    <row r="2433" spans="4:8">
      <c r="D2433" s="33"/>
      <c r="H2433" s="31"/>
    </row>
    <row r="2434" spans="4:8">
      <c r="D2434" s="33"/>
      <c r="H2434" s="31"/>
    </row>
    <row r="2435" spans="4:8">
      <c r="D2435" s="33"/>
      <c r="H2435" s="31"/>
    </row>
    <row r="2436" spans="4:8">
      <c r="D2436" s="33"/>
      <c r="H2436" s="31"/>
    </row>
    <row r="2437" spans="4:8">
      <c r="D2437" s="33"/>
      <c r="H2437" s="31"/>
    </row>
    <row r="2438" spans="4:8">
      <c r="D2438" s="33"/>
      <c r="H2438" s="31"/>
    </row>
    <row r="2439" spans="4:8">
      <c r="D2439" s="33"/>
      <c r="H2439" s="31"/>
    </row>
    <row r="2440" spans="4:8">
      <c r="D2440" s="33"/>
      <c r="H2440" s="31"/>
    </row>
    <row r="2441" spans="4:8">
      <c r="D2441" s="33"/>
      <c r="H2441" s="31"/>
    </row>
    <row r="2442" spans="4:8">
      <c r="D2442" s="33"/>
      <c r="H2442" s="31"/>
    </row>
    <row r="2443" spans="4:8">
      <c r="D2443" s="33"/>
      <c r="H2443" s="31"/>
    </row>
    <row r="2444" spans="4:8">
      <c r="D2444" s="33"/>
      <c r="H2444" s="31"/>
    </row>
    <row r="2445" spans="4:8">
      <c r="D2445" s="33"/>
      <c r="H2445" s="31"/>
    </row>
    <row r="2446" spans="4:8">
      <c r="D2446" s="33"/>
      <c r="H2446" s="31"/>
    </row>
    <row r="2447" spans="4:8">
      <c r="D2447" s="33"/>
      <c r="H2447" s="31"/>
    </row>
    <row r="2448" spans="4:8">
      <c r="D2448" s="33"/>
      <c r="H2448" s="31"/>
    </row>
    <row r="2449" spans="4:8">
      <c r="D2449" s="33"/>
      <c r="H2449" s="31"/>
    </row>
    <row r="2450" spans="4:8">
      <c r="D2450" s="33"/>
      <c r="H2450" s="31"/>
    </row>
    <row r="2451" spans="4:8">
      <c r="D2451" s="33"/>
      <c r="H2451" s="31"/>
    </row>
    <row r="2452" spans="4:8">
      <c r="D2452" s="33"/>
      <c r="H2452" s="31"/>
    </row>
    <row r="2453" spans="4:8">
      <c r="D2453" s="33"/>
      <c r="H2453" s="31"/>
    </row>
    <row r="2454" spans="4:8">
      <c r="D2454" s="33"/>
      <c r="H2454" s="31"/>
    </row>
    <row r="2455" spans="4:8">
      <c r="D2455" s="33"/>
      <c r="H2455" s="31"/>
    </row>
    <row r="2456" spans="4:8">
      <c r="D2456" s="33"/>
      <c r="H2456" s="31"/>
    </row>
    <row r="2457" spans="4:8">
      <c r="D2457" s="33"/>
      <c r="H2457" s="31"/>
    </row>
    <row r="2458" spans="4:8">
      <c r="D2458" s="33"/>
      <c r="H2458" s="31"/>
    </row>
    <row r="2459" spans="4:8">
      <c r="D2459" s="33"/>
      <c r="H2459" s="31"/>
    </row>
    <row r="2460" spans="4:8">
      <c r="D2460" s="33"/>
      <c r="H2460" s="31"/>
    </row>
    <row r="2461" spans="4:8">
      <c r="D2461" s="33"/>
      <c r="H2461" s="31"/>
    </row>
    <row r="2462" spans="4:8">
      <c r="D2462" s="33"/>
      <c r="H2462" s="31"/>
    </row>
    <row r="2463" spans="4:8">
      <c r="D2463" s="33"/>
      <c r="H2463" s="31"/>
    </row>
    <row r="2464" spans="4:8">
      <c r="D2464" s="33"/>
      <c r="H2464" s="31"/>
    </row>
    <row r="2465" spans="4:8">
      <c r="D2465" s="33"/>
      <c r="H2465" s="31"/>
    </row>
    <row r="2466" spans="4:8">
      <c r="D2466" s="33"/>
      <c r="H2466" s="31"/>
    </row>
    <row r="2467" spans="4:8">
      <c r="D2467" s="33"/>
      <c r="H2467" s="31"/>
    </row>
    <row r="2468" spans="4:8">
      <c r="D2468" s="33"/>
      <c r="H2468" s="31"/>
    </row>
    <row r="2469" spans="4:8">
      <c r="D2469" s="33"/>
      <c r="H2469" s="31"/>
    </row>
    <row r="2470" spans="4:8">
      <c r="D2470" s="33"/>
      <c r="H2470" s="31"/>
    </row>
    <row r="2471" spans="4:8">
      <c r="D2471" s="33"/>
      <c r="H2471" s="31"/>
    </row>
    <row r="2472" spans="4:8">
      <c r="D2472" s="33"/>
      <c r="H2472" s="31"/>
    </row>
    <row r="2473" spans="4:8">
      <c r="D2473" s="33"/>
      <c r="H2473" s="31"/>
    </row>
    <row r="2474" spans="4:8">
      <c r="D2474" s="33"/>
      <c r="H2474" s="31"/>
    </row>
    <row r="2475" spans="4:8">
      <c r="D2475" s="33"/>
      <c r="H2475" s="31"/>
    </row>
    <row r="2476" spans="4:8">
      <c r="D2476" s="33"/>
      <c r="H2476" s="31"/>
    </row>
    <row r="2477" spans="4:8">
      <c r="D2477" s="33"/>
      <c r="H2477" s="31"/>
    </row>
    <row r="2478" spans="4:8">
      <c r="D2478" s="33"/>
      <c r="H2478" s="31"/>
    </row>
    <row r="2479" spans="4:8">
      <c r="D2479" s="33"/>
      <c r="H2479" s="31"/>
    </row>
    <row r="2480" spans="4:8">
      <c r="D2480" s="33"/>
      <c r="H2480" s="31"/>
    </row>
    <row r="2481" spans="4:8">
      <c r="D2481" s="33"/>
      <c r="H2481" s="31"/>
    </row>
    <row r="2482" spans="4:8">
      <c r="D2482" s="33"/>
      <c r="H2482" s="31"/>
    </row>
    <row r="2483" spans="4:8">
      <c r="D2483" s="33"/>
      <c r="H2483" s="31"/>
    </row>
    <row r="2484" spans="4:8">
      <c r="D2484" s="33"/>
      <c r="H2484" s="31"/>
    </row>
    <row r="2485" spans="4:8">
      <c r="D2485" s="33"/>
      <c r="H2485" s="31"/>
    </row>
    <row r="2486" spans="4:8">
      <c r="D2486" s="33"/>
      <c r="H2486" s="31"/>
    </row>
    <row r="2487" spans="4:8">
      <c r="D2487" s="33"/>
      <c r="H2487" s="31"/>
    </row>
    <row r="2488" spans="4:8">
      <c r="D2488" s="33"/>
      <c r="H2488" s="31"/>
    </row>
    <row r="2489" spans="4:8">
      <c r="D2489" s="33"/>
      <c r="H2489" s="31"/>
    </row>
    <row r="2490" spans="4:8">
      <c r="D2490" s="33"/>
      <c r="H2490" s="31"/>
    </row>
    <row r="2491" spans="4:8">
      <c r="D2491" s="33"/>
      <c r="H2491" s="31"/>
    </row>
    <row r="2492" spans="4:8">
      <c r="D2492" s="33"/>
      <c r="H2492" s="31"/>
    </row>
    <row r="2493" spans="4:8">
      <c r="D2493" s="33"/>
      <c r="H2493" s="31"/>
    </row>
    <row r="2494" spans="4:8">
      <c r="D2494" s="33"/>
      <c r="H2494" s="31"/>
    </row>
    <row r="2495" spans="4:8">
      <c r="D2495" s="33"/>
      <c r="H2495" s="31"/>
    </row>
    <row r="2496" spans="4:8">
      <c r="D2496" s="33"/>
      <c r="H2496" s="31"/>
    </row>
    <row r="2497" spans="4:8">
      <c r="D2497" s="33"/>
      <c r="H2497" s="31"/>
    </row>
    <row r="2498" spans="4:8">
      <c r="D2498" s="33"/>
      <c r="H2498" s="31"/>
    </row>
    <row r="2499" spans="4:8">
      <c r="D2499" s="33"/>
      <c r="H2499" s="31"/>
    </row>
    <row r="2500" spans="4:8">
      <c r="D2500" s="33"/>
      <c r="H2500" s="31"/>
    </row>
    <row r="2501" spans="4:8">
      <c r="D2501" s="33"/>
      <c r="H2501" s="31"/>
    </row>
    <row r="2502" spans="4:8">
      <c r="D2502" s="33"/>
      <c r="H2502" s="31"/>
    </row>
    <row r="2503" spans="4:8">
      <c r="D2503" s="33"/>
      <c r="H2503" s="31"/>
    </row>
    <row r="2504" spans="4:8">
      <c r="D2504" s="33"/>
      <c r="H2504" s="31"/>
    </row>
    <row r="2505" spans="4:8">
      <c r="D2505" s="33"/>
      <c r="H2505" s="31"/>
    </row>
    <row r="2506" spans="4:8">
      <c r="D2506" s="33"/>
      <c r="H2506" s="31"/>
    </row>
    <row r="2507" spans="4:8">
      <c r="D2507" s="33"/>
      <c r="H2507" s="31"/>
    </row>
    <row r="2508" spans="4:8">
      <c r="D2508" s="33"/>
      <c r="H2508" s="31"/>
    </row>
    <row r="2509" spans="4:8">
      <c r="D2509" s="33"/>
      <c r="H2509" s="31"/>
    </row>
    <row r="2510" spans="4:8">
      <c r="D2510" s="33"/>
      <c r="H2510" s="31"/>
    </row>
    <row r="2511" spans="4:8">
      <c r="D2511" s="33"/>
      <c r="H2511" s="31"/>
    </row>
    <row r="2512" spans="4:8">
      <c r="D2512" s="33"/>
      <c r="H2512" s="31"/>
    </row>
    <row r="2513" spans="4:8">
      <c r="D2513" s="33"/>
      <c r="H2513" s="31"/>
    </row>
    <row r="2514" spans="4:8">
      <c r="D2514" s="33"/>
      <c r="H2514" s="31"/>
    </row>
    <row r="2515" spans="4:8">
      <c r="D2515" s="33"/>
      <c r="H2515" s="31"/>
    </row>
    <row r="2516" spans="4:8">
      <c r="D2516" s="33"/>
      <c r="H2516" s="31"/>
    </row>
    <row r="2517" spans="4:8">
      <c r="D2517" s="33"/>
      <c r="H2517" s="31"/>
    </row>
    <row r="2518" spans="4:8">
      <c r="D2518" s="33"/>
      <c r="H2518" s="31"/>
    </row>
    <row r="2519" spans="4:8">
      <c r="D2519" s="33"/>
      <c r="H2519" s="31"/>
    </row>
    <row r="2520" spans="4:8">
      <c r="D2520" s="33"/>
      <c r="H2520" s="31"/>
    </row>
    <row r="2521" spans="4:8">
      <c r="D2521" s="33"/>
      <c r="H2521" s="31"/>
    </row>
    <row r="2522" spans="4:8">
      <c r="D2522" s="33"/>
      <c r="H2522" s="31"/>
    </row>
    <row r="2523" spans="4:8">
      <c r="D2523" s="33"/>
      <c r="H2523" s="31"/>
    </row>
    <row r="2524" spans="4:8">
      <c r="D2524" s="33"/>
      <c r="H2524" s="31"/>
    </row>
    <row r="2525" spans="4:8">
      <c r="D2525" s="33"/>
      <c r="H2525" s="31"/>
    </row>
    <row r="2526" spans="4:8">
      <c r="D2526" s="33"/>
      <c r="H2526" s="31"/>
    </row>
    <row r="2527" spans="4:8">
      <c r="D2527" s="33"/>
      <c r="H2527" s="31"/>
    </row>
    <row r="2528" spans="4:8">
      <c r="D2528" s="33"/>
      <c r="H2528" s="31"/>
    </row>
    <row r="2529" spans="4:8">
      <c r="D2529" s="33"/>
      <c r="H2529" s="31"/>
    </row>
    <row r="2530" spans="4:8">
      <c r="D2530" s="33"/>
      <c r="H2530" s="31"/>
    </row>
    <row r="2531" spans="4:8">
      <c r="D2531" s="33"/>
      <c r="H2531" s="31"/>
    </row>
    <row r="2532" spans="4:8">
      <c r="D2532" s="33"/>
      <c r="H2532" s="31"/>
    </row>
    <row r="2533" spans="4:8">
      <c r="D2533" s="33"/>
      <c r="H2533" s="31"/>
    </row>
    <row r="2534" spans="4:8">
      <c r="D2534" s="33"/>
      <c r="H2534" s="31"/>
    </row>
    <row r="2535" spans="4:8">
      <c r="D2535" s="33"/>
      <c r="H2535" s="31"/>
    </row>
    <row r="2536" spans="4:8">
      <c r="D2536" s="33"/>
      <c r="H2536" s="31"/>
    </row>
    <row r="2537" spans="4:8">
      <c r="D2537" s="33"/>
      <c r="H2537" s="31"/>
    </row>
    <row r="2538" spans="4:8">
      <c r="D2538" s="33"/>
      <c r="H2538" s="31"/>
    </row>
    <row r="2539" spans="4:8">
      <c r="D2539" s="33"/>
      <c r="H2539" s="31"/>
    </row>
    <row r="2540" spans="4:8">
      <c r="D2540" s="33"/>
      <c r="H2540" s="31"/>
    </row>
    <row r="2541" spans="4:8">
      <c r="D2541" s="33"/>
      <c r="H2541" s="31"/>
    </row>
    <row r="2542" spans="4:8">
      <c r="D2542" s="33"/>
      <c r="H2542" s="31"/>
    </row>
    <row r="2543" spans="4:8">
      <c r="D2543" s="33"/>
      <c r="H2543" s="31"/>
    </row>
    <row r="2544" spans="4:8">
      <c r="D2544" s="33"/>
      <c r="H2544" s="31"/>
    </row>
    <row r="2545" spans="4:8">
      <c r="D2545" s="33"/>
      <c r="H2545" s="31"/>
    </row>
    <row r="2546" spans="4:8">
      <c r="D2546" s="33"/>
      <c r="H2546" s="31"/>
    </row>
    <row r="2547" spans="4:8">
      <c r="D2547" s="33"/>
      <c r="H2547" s="31"/>
    </row>
    <row r="2548" spans="4:8">
      <c r="D2548" s="33"/>
      <c r="H2548" s="31"/>
    </row>
    <row r="2549" spans="4:8">
      <c r="D2549" s="33"/>
      <c r="H2549" s="31"/>
    </row>
    <row r="2550" spans="4:8">
      <c r="D2550" s="33"/>
      <c r="H2550" s="31"/>
    </row>
    <row r="2551" spans="4:8">
      <c r="D2551" s="33"/>
      <c r="H2551" s="31"/>
    </row>
    <row r="2552" spans="4:8">
      <c r="D2552" s="33"/>
      <c r="H2552" s="31"/>
    </row>
    <row r="2553" spans="4:8">
      <c r="D2553" s="33"/>
      <c r="H2553" s="31"/>
    </row>
    <row r="2554" spans="4:8">
      <c r="D2554" s="33"/>
      <c r="H2554" s="31"/>
    </row>
    <row r="2555" spans="4:8">
      <c r="D2555" s="33"/>
      <c r="H2555" s="31"/>
    </row>
    <row r="2556" spans="4:8">
      <c r="D2556" s="33"/>
      <c r="H2556" s="31"/>
    </row>
    <row r="2557" spans="4:8">
      <c r="D2557" s="33"/>
      <c r="H2557" s="31"/>
    </row>
    <row r="2558" spans="4:8">
      <c r="D2558" s="33"/>
      <c r="H2558" s="31"/>
    </row>
    <row r="2559" spans="4:8">
      <c r="D2559" s="33"/>
      <c r="H2559" s="31"/>
    </row>
    <row r="2560" spans="4:8">
      <c r="D2560" s="33"/>
      <c r="H2560" s="31"/>
    </row>
    <row r="2561" spans="4:8">
      <c r="D2561" s="33"/>
      <c r="H2561" s="31"/>
    </row>
    <row r="2562" spans="4:8">
      <c r="D2562" s="33"/>
      <c r="H2562" s="31"/>
    </row>
    <row r="2563" spans="4:8">
      <c r="D2563" s="33"/>
      <c r="H2563" s="31"/>
    </row>
    <row r="2564" spans="4:8">
      <c r="D2564" s="33"/>
      <c r="H2564" s="31"/>
    </row>
    <row r="2565" spans="4:8">
      <c r="D2565" s="33"/>
      <c r="H2565" s="31"/>
    </row>
    <row r="2566" spans="4:8">
      <c r="D2566" s="33"/>
      <c r="H2566" s="31"/>
    </row>
    <row r="2567" spans="4:8">
      <c r="D2567" s="33"/>
      <c r="H2567" s="31"/>
    </row>
    <row r="2568" spans="4:8">
      <c r="D2568" s="33"/>
      <c r="H2568" s="31"/>
    </row>
    <row r="2569" spans="4:8">
      <c r="D2569" s="33"/>
      <c r="H2569" s="31"/>
    </row>
    <row r="2570" spans="4:8">
      <c r="D2570" s="33"/>
      <c r="H2570" s="31"/>
    </row>
    <row r="2571" spans="4:8">
      <c r="D2571" s="33"/>
      <c r="H2571" s="31"/>
    </row>
    <row r="2572" spans="4:8">
      <c r="D2572" s="33"/>
      <c r="H2572" s="31"/>
    </row>
    <row r="2573" spans="4:8">
      <c r="D2573" s="33"/>
      <c r="H2573" s="31"/>
    </row>
    <row r="2574" spans="4:8">
      <c r="D2574" s="33"/>
      <c r="H2574" s="31"/>
    </row>
    <row r="2575" spans="4:8">
      <c r="D2575" s="33"/>
      <c r="H2575" s="31"/>
    </row>
    <row r="2576" spans="4:8">
      <c r="D2576" s="33"/>
      <c r="H2576" s="31"/>
    </row>
    <row r="2577" spans="4:8">
      <c r="D2577" s="33"/>
      <c r="H2577" s="31"/>
    </row>
    <row r="2578" spans="4:8">
      <c r="D2578" s="33"/>
      <c r="H2578" s="31"/>
    </row>
    <row r="2579" spans="4:8">
      <c r="D2579" s="33"/>
      <c r="H2579" s="31"/>
    </row>
    <row r="2580" spans="4:8">
      <c r="D2580" s="33"/>
      <c r="H2580" s="31"/>
    </row>
    <row r="2581" spans="4:8">
      <c r="D2581" s="33"/>
      <c r="H2581" s="31"/>
    </row>
    <row r="2582" spans="4:8">
      <c r="D2582" s="33"/>
      <c r="H2582" s="31"/>
    </row>
    <row r="2583" spans="4:8">
      <c r="D2583" s="33"/>
      <c r="H2583" s="31"/>
    </row>
    <row r="2584" spans="4:8">
      <c r="D2584" s="33"/>
      <c r="H2584" s="31"/>
    </row>
    <row r="2585" spans="4:8">
      <c r="D2585" s="33"/>
      <c r="H2585" s="31"/>
    </row>
    <row r="2586" spans="4:8">
      <c r="D2586" s="33"/>
      <c r="H2586" s="31"/>
    </row>
    <row r="2587" spans="4:8">
      <c r="D2587" s="33"/>
      <c r="H2587" s="31"/>
    </row>
    <row r="2588" spans="4:8">
      <c r="D2588" s="33"/>
      <c r="H2588" s="31"/>
    </row>
    <row r="2589" spans="4:8">
      <c r="D2589" s="33"/>
      <c r="H2589" s="31"/>
    </row>
    <row r="2590" spans="4:8">
      <c r="D2590" s="33"/>
      <c r="H2590" s="31"/>
    </row>
    <row r="2591" spans="4:8">
      <c r="D2591" s="33"/>
      <c r="H2591" s="31"/>
    </row>
    <row r="2592" spans="4:8">
      <c r="D2592" s="33"/>
      <c r="H2592" s="31"/>
    </row>
    <row r="2593" spans="4:8">
      <c r="D2593" s="33"/>
      <c r="H2593" s="31"/>
    </row>
    <row r="2594" spans="4:8">
      <c r="D2594" s="33"/>
      <c r="H2594" s="31"/>
    </row>
    <row r="2595" spans="4:8">
      <c r="D2595" s="33"/>
      <c r="H2595" s="31"/>
    </row>
    <row r="2596" spans="4:8">
      <c r="D2596" s="33"/>
      <c r="H2596" s="31"/>
    </row>
    <row r="2597" spans="4:8">
      <c r="D2597" s="33"/>
      <c r="H2597" s="31"/>
    </row>
    <row r="2598" spans="4:8">
      <c r="D2598" s="33"/>
      <c r="H2598" s="31"/>
    </row>
    <row r="2599" spans="4:8">
      <c r="D2599" s="33"/>
      <c r="H2599" s="31"/>
    </row>
    <row r="2600" spans="4:8">
      <c r="D2600" s="33"/>
      <c r="H2600" s="31"/>
    </row>
    <row r="2601" spans="4:8">
      <c r="D2601" s="33"/>
      <c r="H2601" s="31"/>
    </row>
    <row r="2602" spans="4:8">
      <c r="D2602" s="33"/>
      <c r="H2602" s="31"/>
    </row>
    <row r="2603" spans="4:8">
      <c r="D2603" s="33"/>
      <c r="H2603" s="31"/>
    </row>
    <row r="2604" spans="4:8">
      <c r="D2604" s="33"/>
      <c r="H2604" s="31"/>
    </row>
    <row r="2605" spans="4:8">
      <c r="D2605" s="33"/>
      <c r="H2605" s="31"/>
    </row>
    <row r="2606" spans="4:8">
      <c r="D2606" s="33"/>
      <c r="H2606" s="31"/>
    </row>
    <row r="2607" spans="4:8">
      <c r="D2607" s="33"/>
      <c r="H2607" s="31"/>
    </row>
    <row r="2608" spans="4:8">
      <c r="D2608" s="33"/>
      <c r="H2608" s="31"/>
    </row>
    <row r="2609" spans="4:8">
      <c r="D2609" s="33"/>
      <c r="H2609" s="31"/>
    </row>
    <row r="2610" spans="4:8">
      <c r="D2610" s="33"/>
      <c r="H2610" s="31"/>
    </row>
    <row r="2611" spans="4:8">
      <c r="D2611" s="33"/>
      <c r="H2611" s="31"/>
    </row>
    <row r="2612" spans="4:8">
      <c r="D2612" s="33"/>
      <c r="H2612" s="31"/>
    </row>
    <row r="2613" spans="4:8">
      <c r="D2613" s="33"/>
      <c r="H2613" s="31"/>
    </row>
    <row r="2614" spans="4:8">
      <c r="D2614" s="33"/>
      <c r="H2614" s="31"/>
    </row>
    <row r="2615" spans="4:8">
      <c r="D2615" s="33"/>
      <c r="H2615" s="31"/>
    </row>
    <row r="2616" spans="4:8">
      <c r="D2616" s="33"/>
      <c r="H2616" s="31"/>
    </row>
    <row r="2617" spans="4:8">
      <c r="D2617" s="33"/>
      <c r="H2617" s="31"/>
    </row>
    <row r="2618" spans="4:8">
      <c r="D2618" s="33"/>
      <c r="H2618" s="31"/>
    </row>
    <row r="2619" spans="4:8">
      <c r="D2619" s="33"/>
      <c r="H2619" s="31"/>
    </row>
    <row r="2620" spans="4:8">
      <c r="D2620" s="33"/>
      <c r="H2620" s="31"/>
    </row>
    <row r="2621" spans="4:8">
      <c r="D2621" s="33"/>
      <c r="H2621" s="31"/>
    </row>
    <row r="2622" spans="4:8">
      <c r="D2622" s="33"/>
      <c r="H2622" s="31"/>
    </row>
    <row r="2623" spans="4:8">
      <c r="D2623" s="33"/>
      <c r="H2623" s="31"/>
    </row>
    <row r="2624" spans="4:8">
      <c r="D2624" s="33"/>
      <c r="H2624" s="31"/>
    </row>
    <row r="2625" spans="4:8">
      <c r="D2625" s="33"/>
      <c r="H2625" s="31"/>
    </row>
    <row r="2626" spans="4:8">
      <c r="D2626" s="33"/>
      <c r="H2626" s="31"/>
    </row>
    <row r="2627" spans="4:8">
      <c r="D2627" s="33"/>
      <c r="H2627" s="31"/>
    </row>
    <row r="2628" spans="4:8">
      <c r="D2628" s="33"/>
      <c r="H2628" s="31"/>
    </row>
    <row r="2629" spans="4:8">
      <c r="D2629" s="33"/>
      <c r="H2629" s="31"/>
    </row>
    <row r="2630" spans="4:8">
      <c r="D2630" s="33"/>
      <c r="H2630" s="31"/>
    </row>
    <row r="2631" spans="4:8">
      <c r="D2631" s="33"/>
      <c r="H2631" s="31"/>
    </row>
    <row r="2632" spans="4:8">
      <c r="D2632" s="33"/>
      <c r="H2632" s="31"/>
    </row>
    <row r="2633" spans="4:8">
      <c r="D2633" s="33"/>
      <c r="H2633" s="31"/>
    </row>
    <row r="2634" spans="4:8">
      <c r="D2634" s="33"/>
      <c r="H2634" s="31"/>
    </row>
    <row r="2635" spans="4:8">
      <c r="D2635" s="33"/>
      <c r="H2635" s="31"/>
    </row>
    <row r="2636" spans="4:8">
      <c r="D2636" s="33"/>
      <c r="H2636" s="31"/>
    </row>
    <row r="2637" spans="4:8">
      <c r="D2637" s="33"/>
      <c r="H2637" s="31"/>
    </row>
    <row r="2638" spans="4:8">
      <c r="D2638" s="33"/>
      <c r="H2638" s="31"/>
    </row>
    <row r="2639" spans="4:8">
      <c r="D2639" s="33"/>
      <c r="H2639" s="31"/>
    </row>
    <row r="2640" spans="4:8">
      <c r="D2640" s="33"/>
      <c r="H2640" s="31"/>
    </row>
    <row r="2641" spans="4:8">
      <c r="D2641" s="33"/>
      <c r="H2641" s="31"/>
    </row>
    <row r="2642" spans="4:8">
      <c r="D2642" s="33"/>
      <c r="H2642" s="31"/>
    </row>
    <row r="2643" spans="4:8">
      <c r="D2643" s="33"/>
      <c r="H2643" s="31"/>
    </row>
    <row r="2644" spans="4:8">
      <c r="D2644" s="33"/>
      <c r="H2644" s="31"/>
    </row>
    <row r="2645" spans="4:8">
      <c r="D2645" s="33"/>
      <c r="H2645" s="31"/>
    </row>
    <row r="2646" spans="4:8">
      <c r="D2646" s="33"/>
      <c r="H2646" s="31"/>
    </row>
    <row r="2647" spans="4:8">
      <c r="D2647" s="33"/>
      <c r="H2647" s="31"/>
    </row>
    <row r="2648" spans="4:8">
      <c r="D2648" s="33"/>
      <c r="H2648" s="31"/>
    </row>
    <row r="2649" spans="4:8">
      <c r="D2649" s="33"/>
      <c r="H2649" s="31"/>
    </row>
    <row r="2650" spans="4:8">
      <c r="D2650" s="33"/>
      <c r="H2650" s="31"/>
    </row>
    <row r="2651" spans="4:8">
      <c r="D2651" s="33"/>
      <c r="H2651" s="31"/>
    </row>
    <row r="2652" spans="4:8">
      <c r="D2652" s="33"/>
      <c r="H2652" s="31"/>
    </row>
    <row r="2653" spans="4:8">
      <c r="D2653" s="33"/>
      <c r="H2653" s="31"/>
    </row>
    <row r="2654" spans="4:8">
      <c r="D2654" s="33"/>
      <c r="H2654" s="31"/>
    </row>
    <row r="2655" spans="4:8">
      <c r="D2655" s="33"/>
      <c r="H2655" s="31"/>
    </row>
    <row r="2656" spans="4:8">
      <c r="D2656" s="33"/>
      <c r="H2656" s="31"/>
    </row>
    <row r="2657" spans="4:8">
      <c r="D2657" s="33"/>
      <c r="H2657" s="31"/>
    </row>
    <row r="2658" spans="4:8">
      <c r="D2658" s="33"/>
      <c r="H2658" s="31"/>
    </row>
    <row r="2659" spans="4:8">
      <c r="D2659" s="33"/>
      <c r="H2659" s="31"/>
    </row>
    <row r="2660" spans="4:8">
      <c r="D2660" s="33"/>
      <c r="H2660" s="31"/>
    </row>
    <row r="2661" spans="4:8">
      <c r="D2661" s="33"/>
      <c r="H2661" s="31"/>
    </row>
    <row r="2662" spans="4:8">
      <c r="D2662" s="33"/>
      <c r="H2662" s="31"/>
    </row>
    <row r="2663" spans="4:8">
      <c r="D2663" s="33"/>
      <c r="H2663" s="31"/>
    </row>
    <row r="2664" spans="4:8">
      <c r="D2664" s="33"/>
      <c r="H2664" s="31"/>
    </row>
    <row r="2665" spans="4:8">
      <c r="D2665" s="33"/>
      <c r="H2665" s="31"/>
    </row>
    <row r="2666" spans="4:8">
      <c r="D2666" s="33"/>
      <c r="H2666" s="31"/>
    </row>
    <row r="2667" spans="4:8">
      <c r="D2667" s="33"/>
      <c r="H2667" s="31"/>
    </row>
    <row r="2668" spans="4:8">
      <c r="D2668" s="33"/>
      <c r="H2668" s="31"/>
    </row>
    <row r="2669" spans="4:8">
      <c r="D2669" s="33"/>
      <c r="H2669" s="31"/>
    </row>
    <row r="2670" spans="4:8">
      <c r="D2670" s="33"/>
      <c r="H2670" s="31"/>
    </row>
    <row r="2671" spans="4:8">
      <c r="D2671" s="33"/>
      <c r="H2671" s="31"/>
    </row>
    <row r="2672" spans="4:8">
      <c r="D2672" s="33"/>
      <c r="H2672" s="31"/>
    </row>
    <row r="2673" spans="4:8">
      <c r="D2673" s="33"/>
      <c r="H2673" s="31"/>
    </row>
    <row r="2674" spans="4:8">
      <c r="D2674" s="33"/>
      <c r="H2674" s="31"/>
    </row>
    <row r="2675" spans="4:8">
      <c r="D2675" s="33"/>
      <c r="H2675" s="31"/>
    </row>
    <row r="2676" spans="4:8">
      <c r="D2676" s="33"/>
      <c r="H2676" s="31"/>
    </row>
    <row r="2677" spans="4:8">
      <c r="D2677" s="33"/>
      <c r="H2677" s="31"/>
    </row>
    <row r="2678" spans="4:8">
      <c r="D2678" s="33"/>
      <c r="H2678" s="31"/>
    </row>
    <row r="2679" spans="4:8">
      <c r="D2679" s="33"/>
      <c r="H2679" s="31"/>
    </row>
    <row r="2680" spans="4:8">
      <c r="D2680" s="33"/>
      <c r="H2680" s="31"/>
    </row>
    <row r="2681" spans="4:8">
      <c r="D2681" s="33"/>
      <c r="H2681" s="31"/>
    </row>
    <row r="2682" spans="4:8">
      <c r="D2682" s="33"/>
      <c r="H2682" s="31"/>
    </row>
    <row r="2683" spans="4:8">
      <c r="D2683" s="33"/>
      <c r="H2683" s="31"/>
    </row>
    <row r="2684" spans="4:8">
      <c r="D2684" s="33"/>
      <c r="H2684" s="31"/>
    </row>
    <row r="2685" spans="4:8">
      <c r="D2685" s="33"/>
      <c r="H2685" s="31"/>
    </row>
    <row r="2686" spans="4:8">
      <c r="D2686" s="33"/>
      <c r="H2686" s="31"/>
    </row>
    <row r="2687" spans="4:8">
      <c r="D2687" s="33"/>
      <c r="H2687" s="31"/>
    </row>
    <row r="2688" spans="4:8">
      <c r="D2688" s="33"/>
      <c r="H2688" s="31"/>
    </row>
    <row r="2689" spans="4:8">
      <c r="D2689" s="33"/>
      <c r="H2689" s="31"/>
    </row>
    <row r="2690" spans="4:8">
      <c r="D2690" s="33"/>
      <c r="H2690" s="31"/>
    </row>
    <row r="2691" spans="4:8">
      <c r="D2691" s="33"/>
      <c r="H2691" s="31"/>
    </row>
    <row r="2692" spans="4:8">
      <c r="D2692" s="33"/>
      <c r="H2692" s="31"/>
    </row>
    <row r="2693" spans="4:8">
      <c r="D2693" s="33"/>
      <c r="H2693" s="31"/>
    </row>
    <row r="2694" spans="4:8">
      <c r="D2694" s="33"/>
      <c r="H2694" s="31"/>
    </row>
    <row r="2695" spans="4:8">
      <c r="D2695" s="33"/>
      <c r="H2695" s="31"/>
    </row>
    <row r="2696" spans="4:8">
      <c r="D2696" s="33"/>
      <c r="H2696" s="31"/>
    </row>
    <row r="2697" spans="4:8">
      <c r="D2697" s="33"/>
      <c r="H2697" s="31"/>
    </row>
    <row r="2698" spans="4:8">
      <c r="D2698" s="33"/>
      <c r="H2698" s="31"/>
    </row>
    <row r="2699" spans="4:8">
      <c r="D2699" s="33"/>
      <c r="H2699" s="31"/>
    </row>
    <row r="2700" spans="4:8">
      <c r="D2700" s="33"/>
      <c r="H2700" s="31"/>
    </row>
    <row r="2701" spans="4:8">
      <c r="D2701" s="33"/>
      <c r="H2701" s="31"/>
    </row>
    <row r="2702" spans="4:8">
      <c r="D2702" s="33"/>
      <c r="H2702" s="31"/>
    </row>
    <row r="2703" spans="4:8">
      <c r="D2703" s="33"/>
      <c r="H2703" s="31"/>
    </row>
    <row r="2704" spans="4:8">
      <c r="D2704" s="33"/>
      <c r="H2704" s="31"/>
    </row>
    <row r="2705" spans="4:8">
      <c r="D2705" s="33"/>
      <c r="H2705" s="31"/>
    </row>
    <row r="2706" spans="4:8">
      <c r="D2706" s="33"/>
      <c r="H2706" s="31"/>
    </row>
    <row r="2707" spans="4:8">
      <c r="D2707" s="33"/>
      <c r="H2707" s="31"/>
    </row>
    <row r="2708" spans="4:8">
      <c r="D2708" s="33"/>
      <c r="H2708" s="31"/>
    </row>
    <row r="2709" spans="4:8">
      <c r="D2709" s="33"/>
      <c r="H2709" s="31"/>
    </row>
    <row r="2710" spans="4:8">
      <c r="D2710" s="33"/>
      <c r="H2710" s="31"/>
    </row>
    <row r="2711" spans="4:8">
      <c r="D2711" s="33"/>
      <c r="H2711" s="31"/>
    </row>
    <row r="2712" spans="4:8">
      <c r="D2712" s="33"/>
      <c r="H2712" s="31"/>
    </row>
    <row r="2713" spans="4:8">
      <c r="D2713" s="33"/>
      <c r="H2713" s="31"/>
    </row>
    <row r="2714" spans="4:8">
      <c r="D2714" s="33"/>
      <c r="H2714" s="31"/>
    </row>
    <row r="2715" spans="4:8">
      <c r="D2715" s="33"/>
      <c r="H2715" s="31"/>
    </row>
    <row r="2716" spans="4:8">
      <c r="D2716" s="33"/>
      <c r="H2716" s="31"/>
    </row>
    <row r="2717" spans="4:8">
      <c r="D2717" s="33"/>
      <c r="H2717" s="31"/>
    </row>
    <row r="2718" spans="4:8">
      <c r="D2718" s="33"/>
      <c r="H2718" s="31"/>
    </row>
    <row r="2719" spans="4:8">
      <c r="D2719" s="33"/>
      <c r="H2719" s="31"/>
    </row>
    <row r="2720" spans="4:8">
      <c r="D2720" s="33"/>
      <c r="H2720" s="31"/>
    </row>
    <row r="2721" spans="4:8">
      <c r="D2721" s="33"/>
      <c r="H2721" s="31"/>
    </row>
    <row r="2722" spans="4:8">
      <c r="D2722" s="33"/>
      <c r="H2722" s="31"/>
    </row>
    <row r="2723" spans="4:8">
      <c r="D2723" s="33"/>
      <c r="H2723" s="31"/>
    </row>
    <row r="2724" spans="4:8">
      <c r="D2724" s="33"/>
      <c r="H2724" s="31"/>
    </row>
    <row r="2725" spans="4:8">
      <c r="D2725" s="33"/>
      <c r="H2725" s="31"/>
    </row>
    <row r="2726" spans="4:8">
      <c r="D2726" s="33"/>
      <c r="H2726" s="31"/>
    </row>
    <row r="2727" spans="4:8">
      <c r="D2727" s="33"/>
      <c r="H2727" s="31"/>
    </row>
    <row r="2728" spans="4:8">
      <c r="D2728" s="33"/>
      <c r="H2728" s="31"/>
    </row>
    <row r="2729" spans="4:8">
      <c r="D2729" s="33"/>
      <c r="H2729" s="31"/>
    </row>
    <row r="2730" spans="4:8">
      <c r="D2730" s="33"/>
      <c r="H2730" s="31"/>
    </row>
    <row r="2731" spans="4:8">
      <c r="D2731" s="33"/>
      <c r="H2731" s="31"/>
    </row>
    <row r="2732" spans="4:8">
      <c r="D2732" s="33"/>
      <c r="H2732" s="31"/>
    </row>
    <row r="2733" spans="4:8">
      <c r="D2733" s="33"/>
      <c r="H2733" s="31"/>
    </row>
    <row r="2734" spans="4:8">
      <c r="D2734" s="33"/>
      <c r="H2734" s="31"/>
    </row>
    <row r="2735" spans="4:8">
      <c r="D2735" s="33"/>
      <c r="H2735" s="31"/>
    </row>
    <row r="2736" spans="4:8">
      <c r="D2736" s="33"/>
      <c r="H2736" s="31"/>
    </row>
    <row r="2737" spans="4:8">
      <c r="D2737" s="33"/>
      <c r="H2737" s="31"/>
    </row>
    <row r="2738" spans="4:8">
      <c r="D2738" s="33"/>
      <c r="H2738" s="31"/>
    </row>
    <row r="2739" spans="4:8">
      <c r="D2739" s="33"/>
      <c r="H2739" s="31"/>
    </row>
    <row r="2740" spans="4:8">
      <c r="D2740" s="33"/>
      <c r="H2740" s="31"/>
    </row>
    <row r="2741" spans="4:8">
      <c r="D2741" s="33"/>
      <c r="H2741" s="31"/>
    </row>
    <row r="2742" spans="4:8">
      <c r="D2742" s="33"/>
      <c r="H2742" s="31"/>
    </row>
    <row r="2743" spans="4:8">
      <c r="D2743" s="33"/>
      <c r="H2743" s="31"/>
    </row>
    <row r="2744" spans="4:8">
      <c r="D2744" s="33"/>
      <c r="H2744" s="31"/>
    </row>
    <row r="2745" spans="4:8">
      <c r="D2745" s="33"/>
      <c r="H2745" s="31"/>
    </row>
    <row r="2746" spans="4:8">
      <c r="D2746" s="33"/>
      <c r="H2746" s="31"/>
    </row>
    <row r="2747" spans="4:8">
      <c r="D2747" s="33"/>
      <c r="H2747" s="31"/>
    </row>
    <row r="2748" spans="4:8">
      <c r="D2748" s="33"/>
      <c r="H2748" s="31"/>
    </row>
    <row r="2749" spans="4:8">
      <c r="D2749" s="33"/>
      <c r="H2749" s="31"/>
    </row>
    <row r="2750" spans="4:8">
      <c r="D2750" s="33"/>
      <c r="H2750" s="31"/>
    </row>
    <row r="2751" spans="4:8">
      <c r="D2751" s="33"/>
      <c r="H2751" s="31"/>
    </row>
    <row r="2752" spans="4:8">
      <c r="D2752" s="33"/>
      <c r="H2752" s="31"/>
    </row>
    <row r="2753" spans="4:8">
      <c r="D2753" s="33"/>
      <c r="H2753" s="31"/>
    </row>
    <row r="2754" spans="4:8">
      <c r="D2754" s="33"/>
      <c r="H2754" s="31"/>
    </row>
    <row r="2755" spans="4:8">
      <c r="D2755" s="33"/>
      <c r="H2755" s="31"/>
    </row>
    <row r="2756" spans="4:8">
      <c r="D2756" s="33"/>
      <c r="H2756" s="31"/>
    </row>
    <row r="2757" spans="4:8">
      <c r="D2757" s="33"/>
      <c r="H2757" s="31"/>
    </row>
    <row r="2758" spans="4:8">
      <c r="D2758" s="33"/>
      <c r="H2758" s="31"/>
    </row>
    <row r="2759" spans="4:8">
      <c r="D2759" s="33"/>
      <c r="H2759" s="31"/>
    </row>
    <row r="2760" spans="4:8">
      <c r="D2760" s="33"/>
      <c r="H2760" s="31"/>
    </row>
    <row r="2761" spans="4:8">
      <c r="D2761" s="33"/>
      <c r="H2761" s="31"/>
    </row>
    <row r="2762" spans="4:8">
      <c r="D2762" s="33"/>
      <c r="H2762" s="31"/>
    </row>
    <row r="2763" spans="4:8">
      <c r="D2763" s="33"/>
      <c r="H2763" s="31"/>
    </row>
    <row r="2764" spans="4:8">
      <c r="D2764" s="33"/>
      <c r="H2764" s="31"/>
    </row>
    <row r="2765" spans="4:8">
      <c r="D2765" s="33"/>
      <c r="H2765" s="31"/>
    </row>
    <row r="2766" spans="4:8">
      <c r="D2766" s="33"/>
      <c r="H2766" s="31"/>
    </row>
    <row r="2767" spans="4:8">
      <c r="D2767" s="33"/>
      <c r="H2767" s="31"/>
    </row>
    <row r="2768" spans="4:8">
      <c r="D2768" s="33"/>
      <c r="H2768" s="31"/>
    </row>
    <row r="2769" spans="4:8">
      <c r="D2769" s="33"/>
      <c r="H2769" s="31"/>
    </row>
    <row r="2770" spans="4:8">
      <c r="D2770" s="33"/>
      <c r="H2770" s="31"/>
    </row>
    <row r="2771" spans="4:8">
      <c r="D2771" s="33"/>
      <c r="H2771" s="31"/>
    </row>
    <row r="2772" spans="4:8">
      <c r="D2772" s="33"/>
      <c r="H2772" s="31"/>
    </row>
    <row r="2773" spans="4:8">
      <c r="D2773" s="33"/>
      <c r="H2773" s="31"/>
    </row>
    <row r="2774" spans="4:8">
      <c r="D2774" s="33"/>
      <c r="H2774" s="31"/>
    </row>
    <row r="2775" spans="4:8">
      <c r="D2775" s="33"/>
      <c r="H2775" s="31"/>
    </row>
    <row r="2776" spans="4:8">
      <c r="D2776" s="33"/>
      <c r="H2776" s="31"/>
    </row>
    <row r="2777" spans="4:8">
      <c r="D2777" s="33"/>
      <c r="H2777" s="31"/>
    </row>
    <row r="2778" spans="4:8">
      <c r="D2778" s="33"/>
      <c r="H2778" s="31"/>
    </row>
    <row r="2779" spans="4:8">
      <c r="D2779" s="33"/>
      <c r="H2779" s="31"/>
    </row>
    <row r="2780" spans="4:8">
      <c r="D2780" s="33"/>
      <c r="H2780" s="31"/>
    </row>
    <row r="2781" spans="4:8">
      <c r="D2781" s="33"/>
      <c r="H2781" s="31"/>
    </row>
    <row r="2782" spans="4:8">
      <c r="D2782" s="33"/>
      <c r="H2782" s="31"/>
    </row>
    <row r="2783" spans="4:8">
      <c r="D2783" s="33"/>
      <c r="H2783" s="31"/>
    </row>
    <row r="2784" spans="4:8">
      <c r="D2784" s="33"/>
      <c r="H2784" s="31"/>
    </row>
    <row r="2785" spans="4:8">
      <c r="D2785" s="33"/>
      <c r="H2785" s="31"/>
    </row>
    <row r="2786" spans="4:8">
      <c r="D2786" s="33"/>
      <c r="H2786" s="31"/>
    </row>
    <row r="2787" spans="4:8">
      <c r="D2787" s="33"/>
      <c r="H2787" s="31"/>
    </row>
    <row r="2788" spans="4:8">
      <c r="D2788" s="33"/>
      <c r="H2788" s="31"/>
    </row>
    <row r="2789" spans="4:8">
      <c r="D2789" s="33"/>
      <c r="H2789" s="31"/>
    </row>
    <row r="2790" spans="4:8">
      <c r="D2790" s="33"/>
      <c r="H2790" s="31"/>
    </row>
    <row r="2791" spans="4:8">
      <c r="D2791" s="33"/>
      <c r="H2791" s="31"/>
    </row>
    <row r="2792" spans="4:8">
      <c r="D2792" s="33"/>
      <c r="H2792" s="31"/>
    </row>
    <row r="2793" spans="4:8">
      <c r="D2793" s="33"/>
      <c r="H2793" s="31"/>
    </row>
    <row r="2794" spans="4:8">
      <c r="D2794" s="33"/>
      <c r="H2794" s="31"/>
    </row>
    <row r="2795" spans="4:8">
      <c r="D2795" s="33"/>
      <c r="H2795" s="31"/>
    </row>
    <row r="2796" spans="4:8">
      <c r="D2796" s="33"/>
      <c r="H2796" s="31"/>
    </row>
    <row r="2797" spans="4:8">
      <c r="D2797" s="33"/>
      <c r="H2797" s="31"/>
    </row>
    <row r="2798" spans="4:8">
      <c r="D2798" s="33"/>
      <c r="H2798" s="31"/>
    </row>
    <row r="2799" spans="4:8">
      <c r="D2799" s="33"/>
      <c r="H2799" s="31"/>
    </row>
    <row r="2800" spans="4:8">
      <c r="D2800" s="33"/>
      <c r="H2800" s="31"/>
    </row>
    <row r="2801" spans="4:8">
      <c r="D2801" s="33"/>
      <c r="H2801" s="31"/>
    </row>
    <row r="2802" spans="4:8">
      <c r="D2802" s="33"/>
      <c r="H2802" s="31"/>
    </row>
    <row r="2803" spans="4:8">
      <c r="D2803" s="33"/>
      <c r="H2803" s="31"/>
    </row>
    <row r="2804" spans="4:8">
      <c r="D2804" s="33"/>
      <c r="H2804" s="31"/>
    </row>
    <row r="2805" spans="4:8">
      <c r="D2805" s="33"/>
      <c r="H2805" s="31"/>
    </row>
    <row r="2806" spans="4:8">
      <c r="D2806" s="33"/>
      <c r="H2806" s="31"/>
    </row>
    <row r="2807" spans="4:8">
      <c r="D2807" s="33"/>
      <c r="H2807" s="31"/>
    </row>
    <row r="2808" spans="4:8">
      <c r="D2808" s="33"/>
      <c r="H2808" s="31"/>
    </row>
    <row r="2809" spans="4:8">
      <c r="D2809" s="33"/>
      <c r="H2809" s="31"/>
    </row>
    <row r="2810" spans="4:8">
      <c r="D2810" s="33"/>
      <c r="H2810" s="31"/>
    </row>
    <row r="2811" spans="4:8">
      <c r="D2811" s="33"/>
      <c r="H2811" s="31"/>
    </row>
    <row r="2812" spans="4:8">
      <c r="D2812" s="33"/>
      <c r="H2812" s="31"/>
    </row>
    <row r="2813" spans="4:8">
      <c r="D2813" s="33"/>
      <c r="H2813" s="31"/>
    </row>
    <row r="2814" spans="4:8">
      <c r="D2814" s="33"/>
      <c r="H2814" s="31"/>
    </row>
    <row r="2815" spans="4:8">
      <c r="D2815" s="33"/>
      <c r="H2815" s="31"/>
    </row>
    <row r="2816" spans="4:8">
      <c r="D2816" s="33"/>
      <c r="H2816" s="31"/>
    </row>
    <row r="2817" spans="4:8">
      <c r="D2817" s="33"/>
      <c r="H2817" s="31"/>
    </row>
    <row r="2818" spans="4:8">
      <c r="D2818" s="33"/>
      <c r="H2818" s="31"/>
    </row>
    <row r="2819" spans="4:8">
      <c r="D2819" s="33"/>
      <c r="H2819" s="31"/>
    </row>
    <row r="2820" spans="4:8">
      <c r="D2820" s="33"/>
      <c r="H2820" s="31"/>
    </row>
    <row r="2821" spans="4:8">
      <c r="D2821" s="33"/>
      <c r="H2821" s="31"/>
    </row>
    <row r="2822" spans="4:8">
      <c r="D2822" s="33"/>
      <c r="H2822" s="31"/>
    </row>
    <row r="2823" spans="4:8">
      <c r="D2823" s="33"/>
      <c r="H2823" s="31"/>
    </row>
    <row r="2824" spans="4:8">
      <c r="D2824" s="33"/>
      <c r="H2824" s="31"/>
    </row>
    <row r="2825" spans="4:8">
      <c r="D2825" s="33"/>
      <c r="H2825" s="31"/>
    </row>
    <row r="2826" spans="4:8">
      <c r="D2826" s="33"/>
      <c r="H2826" s="31"/>
    </row>
    <row r="2827" spans="4:8">
      <c r="D2827" s="33"/>
      <c r="H2827" s="31"/>
    </row>
    <row r="2828" spans="4:8">
      <c r="D2828" s="33"/>
      <c r="H2828" s="31"/>
    </row>
    <row r="2829" spans="4:8">
      <c r="D2829" s="33"/>
      <c r="H2829" s="31"/>
    </row>
    <row r="2830" spans="4:8">
      <c r="D2830" s="33"/>
      <c r="H2830" s="31"/>
    </row>
    <row r="2831" spans="4:8">
      <c r="D2831" s="33"/>
      <c r="H2831" s="31"/>
    </row>
    <row r="2832" spans="4:8">
      <c r="D2832" s="33"/>
      <c r="H2832" s="31"/>
    </row>
    <row r="2833" spans="4:8">
      <c r="D2833" s="33"/>
      <c r="H2833" s="31"/>
    </row>
    <row r="2834" spans="4:8">
      <c r="D2834" s="33"/>
      <c r="H2834" s="31"/>
    </row>
    <row r="2835" spans="4:8">
      <c r="D2835" s="33"/>
      <c r="H2835" s="31"/>
    </row>
    <row r="2836" spans="4:8">
      <c r="D2836" s="33"/>
      <c r="H2836" s="31"/>
    </row>
    <row r="2837" spans="4:8">
      <c r="D2837" s="33"/>
      <c r="H2837" s="31"/>
    </row>
    <row r="2838" spans="4:8">
      <c r="D2838" s="33"/>
      <c r="H2838" s="31"/>
    </row>
    <row r="2839" spans="4:8">
      <c r="D2839" s="33"/>
      <c r="H2839" s="31"/>
    </row>
    <row r="2840" spans="4:8">
      <c r="D2840" s="33"/>
      <c r="H2840" s="31"/>
    </row>
    <row r="2841" spans="4:8">
      <c r="D2841" s="33"/>
      <c r="H2841" s="31"/>
    </row>
    <row r="2842" spans="4:8">
      <c r="D2842" s="33"/>
      <c r="H2842" s="31"/>
    </row>
    <row r="2843" spans="4:8">
      <c r="D2843" s="33"/>
      <c r="H2843" s="31"/>
    </row>
    <row r="2844" spans="4:8">
      <c r="D2844" s="33"/>
      <c r="H2844" s="31"/>
    </row>
    <row r="2845" spans="4:8">
      <c r="D2845" s="33"/>
      <c r="H2845" s="31"/>
    </row>
    <row r="2846" spans="4:8">
      <c r="D2846" s="33"/>
      <c r="H2846" s="31"/>
    </row>
    <row r="2847" spans="4:8">
      <c r="D2847" s="33"/>
      <c r="H2847" s="31"/>
    </row>
    <row r="2848" spans="4:8">
      <c r="D2848" s="33"/>
      <c r="H2848" s="31"/>
    </row>
    <row r="2849" spans="4:8">
      <c r="D2849" s="33"/>
      <c r="H2849" s="31"/>
    </row>
    <row r="2850" spans="4:8">
      <c r="D2850" s="33"/>
      <c r="H2850" s="31"/>
    </row>
    <row r="2851" spans="4:8">
      <c r="D2851" s="33"/>
      <c r="H2851" s="31"/>
    </row>
    <row r="2852" spans="4:8">
      <c r="D2852" s="33"/>
      <c r="H2852" s="31"/>
    </row>
    <row r="2853" spans="4:8">
      <c r="D2853" s="33"/>
      <c r="H2853" s="31"/>
    </row>
    <row r="2854" spans="4:8">
      <c r="D2854" s="33"/>
      <c r="H2854" s="31"/>
    </row>
    <row r="2855" spans="4:8">
      <c r="D2855" s="33"/>
      <c r="H2855" s="31"/>
    </row>
    <row r="2856" spans="4:8">
      <c r="D2856" s="33"/>
      <c r="H2856" s="31"/>
    </row>
    <row r="2857" spans="4:8">
      <c r="D2857" s="33"/>
      <c r="H2857" s="31"/>
    </row>
    <row r="2858" spans="4:8">
      <c r="D2858" s="33"/>
      <c r="H2858" s="31"/>
    </row>
    <row r="2859" spans="4:8">
      <c r="D2859" s="33"/>
      <c r="H2859" s="31"/>
    </row>
    <row r="2860" spans="4:8">
      <c r="D2860" s="33"/>
      <c r="H2860" s="31"/>
    </row>
    <row r="2861" spans="4:8">
      <c r="D2861" s="33"/>
      <c r="H2861" s="31"/>
    </row>
    <row r="2862" spans="4:8">
      <c r="D2862" s="33"/>
      <c r="H2862" s="31"/>
    </row>
    <row r="2863" spans="4:8">
      <c r="D2863" s="33"/>
      <c r="H2863" s="31"/>
    </row>
    <row r="2864" spans="4:8">
      <c r="D2864" s="33"/>
      <c r="H2864" s="31"/>
    </row>
    <row r="2865" spans="4:8">
      <c r="D2865" s="33"/>
      <c r="H2865" s="31"/>
    </row>
    <row r="2866" spans="4:8">
      <c r="D2866" s="33"/>
      <c r="H2866" s="31"/>
    </row>
    <row r="2867" spans="4:8">
      <c r="D2867" s="33"/>
      <c r="H2867" s="31"/>
    </row>
    <row r="2868" spans="4:8">
      <c r="D2868" s="33"/>
      <c r="H2868" s="31"/>
    </row>
    <row r="2869" spans="4:8">
      <c r="D2869" s="33"/>
      <c r="H2869" s="31"/>
    </row>
    <row r="2870" spans="4:8">
      <c r="D2870" s="33"/>
      <c r="H2870" s="31"/>
    </row>
    <row r="2871" spans="4:8">
      <c r="D2871" s="33"/>
      <c r="H2871" s="31"/>
    </row>
    <row r="2872" spans="4:8">
      <c r="D2872" s="33"/>
      <c r="H2872" s="31"/>
    </row>
    <row r="2873" spans="4:8">
      <c r="D2873" s="33"/>
      <c r="H2873" s="31"/>
    </row>
    <row r="2874" spans="4:8">
      <c r="D2874" s="33"/>
      <c r="H2874" s="31"/>
    </row>
    <row r="2875" spans="4:8">
      <c r="D2875" s="33"/>
      <c r="H2875" s="31"/>
    </row>
    <row r="2876" spans="4:8">
      <c r="D2876" s="33"/>
      <c r="H2876" s="31"/>
    </row>
    <row r="2877" spans="4:8">
      <c r="D2877" s="33"/>
      <c r="H2877" s="31"/>
    </row>
    <row r="2878" spans="4:8">
      <c r="D2878" s="33"/>
      <c r="H2878" s="31"/>
    </row>
    <row r="2879" spans="4:8">
      <c r="D2879" s="33"/>
      <c r="H2879" s="31"/>
    </row>
    <row r="2880" spans="4:8">
      <c r="D2880" s="33"/>
      <c r="H2880" s="31"/>
    </row>
    <row r="2881" spans="4:8">
      <c r="D2881" s="33"/>
      <c r="H2881" s="31"/>
    </row>
    <row r="2882" spans="4:8">
      <c r="D2882" s="33"/>
      <c r="H2882" s="31"/>
    </row>
    <row r="2883" spans="4:8">
      <c r="D2883" s="33"/>
      <c r="H2883" s="31"/>
    </row>
    <row r="2884" spans="4:8">
      <c r="D2884" s="33"/>
      <c r="H2884" s="31"/>
    </row>
    <row r="2885" spans="4:8">
      <c r="D2885" s="33"/>
      <c r="H2885" s="31"/>
    </row>
    <row r="2886" spans="4:8">
      <c r="D2886" s="33"/>
      <c r="H2886" s="31"/>
    </row>
    <row r="2887" spans="4:8">
      <c r="D2887" s="33"/>
      <c r="H2887" s="31"/>
    </row>
    <row r="2888" spans="4:8">
      <c r="D2888" s="33"/>
      <c r="H2888" s="31"/>
    </row>
    <row r="2889" spans="4:8">
      <c r="D2889" s="33"/>
      <c r="H2889" s="31"/>
    </row>
    <row r="2890" spans="4:8">
      <c r="D2890" s="33"/>
      <c r="H2890" s="31"/>
    </row>
    <row r="2891" spans="4:8">
      <c r="D2891" s="33"/>
      <c r="H2891" s="31"/>
    </row>
    <row r="2892" spans="4:8">
      <c r="D2892" s="33"/>
      <c r="H2892" s="31"/>
    </row>
    <row r="2893" spans="4:8">
      <c r="D2893" s="33"/>
      <c r="H2893" s="31"/>
    </row>
    <row r="2894" spans="4:8">
      <c r="D2894" s="33"/>
      <c r="H2894" s="31"/>
    </row>
    <row r="2895" spans="4:8">
      <c r="D2895" s="33"/>
      <c r="H2895" s="31"/>
    </row>
    <row r="2896" spans="4:8">
      <c r="D2896" s="33"/>
      <c r="H2896" s="31"/>
    </row>
    <row r="2897" spans="4:8">
      <c r="D2897" s="33"/>
      <c r="H2897" s="31"/>
    </row>
    <row r="2898" spans="4:8">
      <c r="D2898" s="33"/>
      <c r="H2898" s="31"/>
    </row>
    <row r="2899" spans="4:8">
      <c r="D2899" s="33"/>
      <c r="H2899" s="31"/>
    </row>
    <row r="2900" spans="4:8">
      <c r="D2900" s="33"/>
      <c r="H2900" s="31"/>
    </row>
    <row r="2901" spans="4:8">
      <c r="D2901" s="33"/>
      <c r="H2901" s="31"/>
    </row>
    <row r="2902" spans="4:8">
      <c r="D2902" s="33"/>
      <c r="H2902" s="31"/>
    </row>
    <row r="2903" spans="4:8">
      <c r="D2903" s="33"/>
      <c r="H2903" s="31"/>
    </row>
    <row r="2904" spans="4:8">
      <c r="D2904" s="33"/>
      <c r="H2904" s="31"/>
    </row>
    <row r="2905" spans="4:8">
      <c r="D2905" s="33"/>
      <c r="H2905" s="31"/>
    </row>
    <row r="2906" spans="4:8">
      <c r="D2906" s="33"/>
      <c r="H2906" s="31"/>
    </row>
    <row r="2907" spans="4:8">
      <c r="D2907" s="33"/>
      <c r="H2907" s="31"/>
    </row>
    <row r="2908" spans="4:8">
      <c r="D2908" s="33"/>
      <c r="H2908" s="31"/>
    </row>
    <row r="2909" spans="4:8">
      <c r="D2909" s="33"/>
      <c r="H2909" s="31"/>
    </row>
    <row r="2910" spans="4:8">
      <c r="D2910" s="33"/>
      <c r="H2910" s="31"/>
    </row>
    <row r="2911" spans="4:8">
      <c r="D2911" s="33"/>
      <c r="H2911" s="31"/>
    </row>
    <row r="2912" spans="4:8">
      <c r="D2912" s="33"/>
      <c r="H2912" s="31"/>
    </row>
    <row r="2913" spans="4:8">
      <c r="D2913" s="33"/>
      <c r="H2913" s="31"/>
    </row>
    <row r="2914" spans="4:8">
      <c r="D2914" s="33"/>
      <c r="H2914" s="31"/>
    </row>
    <row r="2915" spans="4:8">
      <c r="D2915" s="33"/>
      <c r="H2915" s="31"/>
    </row>
    <row r="2916" spans="4:8">
      <c r="D2916" s="33"/>
      <c r="H2916" s="31"/>
    </row>
    <row r="2917" spans="4:8">
      <c r="D2917" s="33"/>
      <c r="H2917" s="31"/>
    </row>
    <row r="2918" spans="4:8">
      <c r="D2918" s="33"/>
      <c r="H2918" s="31"/>
    </row>
    <row r="2919" spans="4:8">
      <c r="D2919" s="33"/>
      <c r="H2919" s="31"/>
    </row>
    <row r="2920" spans="4:8">
      <c r="D2920" s="33"/>
      <c r="H2920" s="31"/>
    </row>
    <row r="2921" spans="4:8">
      <c r="D2921" s="33"/>
      <c r="H2921" s="31"/>
    </row>
    <row r="2922" spans="4:8">
      <c r="D2922" s="33"/>
      <c r="H2922" s="31"/>
    </row>
    <row r="2923" spans="4:8">
      <c r="D2923" s="33"/>
      <c r="H2923" s="31"/>
    </row>
    <row r="2924" spans="4:8">
      <c r="D2924" s="33"/>
      <c r="H2924" s="31"/>
    </row>
    <row r="2925" spans="4:8">
      <c r="D2925" s="33"/>
      <c r="H2925" s="31"/>
    </row>
    <row r="2926" spans="4:8">
      <c r="D2926" s="33"/>
      <c r="H2926" s="31"/>
    </row>
    <row r="2927" spans="4:8">
      <c r="D2927" s="33"/>
      <c r="H2927" s="31"/>
    </row>
    <row r="2928" spans="4:8">
      <c r="D2928" s="33"/>
      <c r="H2928" s="31"/>
    </row>
    <row r="2929" spans="4:8">
      <c r="D2929" s="33"/>
      <c r="H2929" s="31"/>
    </row>
    <row r="2930" spans="4:8">
      <c r="D2930" s="33"/>
      <c r="H2930" s="31"/>
    </row>
    <row r="2931" spans="4:8">
      <c r="D2931" s="33"/>
      <c r="H2931" s="31"/>
    </row>
    <row r="2932" spans="4:8">
      <c r="D2932" s="33"/>
      <c r="H2932" s="31"/>
    </row>
    <row r="2933" spans="4:8">
      <c r="D2933" s="33"/>
      <c r="H2933" s="31"/>
    </row>
    <row r="2934" spans="4:8">
      <c r="D2934" s="33"/>
      <c r="H2934" s="31"/>
    </row>
    <row r="2935" spans="4:8">
      <c r="D2935" s="33"/>
      <c r="H2935" s="31"/>
    </row>
    <row r="2936" spans="4:8">
      <c r="D2936" s="33"/>
      <c r="H2936" s="31"/>
    </row>
    <row r="2937" spans="4:8">
      <c r="D2937" s="33"/>
      <c r="H2937" s="31"/>
    </row>
    <row r="2938" spans="4:8">
      <c r="D2938" s="33"/>
      <c r="H2938" s="31"/>
    </row>
    <row r="2939" spans="4:8">
      <c r="D2939" s="33"/>
      <c r="H2939" s="31"/>
    </row>
    <row r="2940" spans="4:8">
      <c r="D2940" s="33"/>
      <c r="H2940" s="31"/>
    </row>
    <row r="2941" spans="4:8">
      <c r="D2941" s="33"/>
      <c r="H2941" s="31"/>
    </row>
    <row r="2942" spans="4:8">
      <c r="D2942" s="33"/>
      <c r="H2942" s="31"/>
    </row>
    <row r="2943" spans="4:8">
      <c r="D2943" s="33"/>
      <c r="H2943" s="31"/>
    </row>
    <row r="2944" spans="4:8">
      <c r="D2944" s="33"/>
      <c r="H2944" s="31"/>
    </row>
    <row r="2945" spans="4:8">
      <c r="D2945" s="33"/>
      <c r="H2945" s="31"/>
    </row>
    <row r="2946" spans="4:8">
      <c r="D2946" s="33"/>
      <c r="H2946" s="31"/>
    </row>
    <row r="2947" spans="4:8">
      <c r="D2947" s="33"/>
      <c r="H2947" s="31"/>
    </row>
    <row r="2948" spans="4:8">
      <c r="D2948" s="33"/>
      <c r="H2948" s="31"/>
    </row>
    <row r="2949" spans="4:8">
      <c r="D2949" s="33"/>
      <c r="H2949" s="31"/>
    </row>
    <row r="2950" spans="4:8">
      <c r="D2950" s="33"/>
      <c r="H2950" s="31"/>
    </row>
    <row r="2951" spans="4:8">
      <c r="D2951" s="33"/>
      <c r="H2951" s="31"/>
    </row>
    <row r="2952" spans="4:8">
      <c r="D2952" s="33"/>
      <c r="H2952" s="31"/>
    </row>
    <row r="2953" spans="4:8">
      <c r="D2953" s="33"/>
      <c r="H2953" s="31"/>
    </row>
    <row r="2954" spans="4:8">
      <c r="D2954" s="33"/>
      <c r="H2954" s="31"/>
    </row>
    <row r="2955" spans="4:8">
      <c r="D2955" s="33"/>
      <c r="H2955" s="31"/>
    </row>
    <row r="2956" spans="4:8">
      <c r="D2956" s="33"/>
      <c r="H2956" s="31"/>
    </row>
    <row r="2957" spans="4:8">
      <c r="D2957" s="33"/>
      <c r="H2957" s="31"/>
    </row>
    <row r="2958" spans="4:8">
      <c r="D2958" s="33"/>
      <c r="H2958" s="31"/>
    </row>
    <row r="2959" spans="4:8">
      <c r="D2959" s="33"/>
      <c r="H2959" s="31"/>
    </row>
    <row r="2960" spans="4:8">
      <c r="D2960" s="33"/>
      <c r="H2960" s="31"/>
    </row>
    <row r="2961" spans="4:8">
      <c r="D2961" s="33"/>
      <c r="H2961" s="31"/>
    </row>
    <row r="2962" spans="4:8">
      <c r="D2962" s="33"/>
      <c r="H2962" s="31"/>
    </row>
    <row r="2963" spans="4:8">
      <c r="D2963" s="33"/>
      <c r="H2963" s="31"/>
    </row>
    <row r="2964" spans="4:8">
      <c r="D2964" s="33"/>
      <c r="H2964" s="31"/>
    </row>
    <row r="2965" spans="4:8">
      <c r="D2965" s="33"/>
      <c r="H2965" s="31"/>
    </row>
    <row r="2966" spans="4:8">
      <c r="D2966" s="33"/>
      <c r="H2966" s="31"/>
    </row>
    <row r="2967" spans="4:8">
      <c r="D2967" s="33"/>
      <c r="H2967" s="31"/>
    </row>
    <row r="2968" spans="4:8">
      <c r="D2968" s="33"/>
      <c r="H2968" s="31"/>
    </row>
    <row r="2969" spans="4:8">
      <c r="D2969" s="33"/>
      <c r="H2969" s="31"/>
    </row>
    <row r="2970" spans="4:8">
      <c r="D2970" s="33"/>
      <c r="H2970" s="31"/>
    </row>
    <row r="2971" spans="4:8">
      <c r="D2971" s="33"/>
      <c r="H2971" s="31"/>
    </row>
    <row r="2972" spans="4:8">
      <c r="D2972" s="33"/>
      <c r="H2972" s="31"/>
    </row>
    <row r="2973" spans="4:8">
      <c r="D2973" s="33"/>
      <c r="H2973" s="31"/>
    </row>
    <row r="2974" spans="4:8">
      <c r="D2974" s="33"/>
      <c r="H2974" s="31"/>
    </row>
    <row r="2975" spans="4:8">
      <c r="D2975" s="33"/>
      <c r="H2975" s="31"/>
    </row>
    <row r="2976" spans="4:8">
      <c r="D2976" s="33"/>
      <c r="H2976" s="31"/>
    </row>
    <row r="2977" spans="4:8">
      <c r="D2977" s="33"/>
      <c r="H2977" s="31"/>
    </row>
    <row r="2978" spans="4:8">
      <c r="D2978" s="33"/>
      <c r="H2978" s="31"/>
    </row>
    <row r="2979" spans="4:8">
      <c r="D2979" s="33"/>
      <c r="H2979" s="31"/>
    </row>
    <row r="2980" spans="4:8">
      <c r="D2980" s="33"/>
      <c r="H2980" s="31"/>
    </row>
    <row r="2981" spans="4:8">
      <c r="D2981" s="33"/>
      <c r="H2981" s="31"/>
    </row>
    <row r="2982" spans="4:8">
      <c r="D2982" s="33"/>
      <c r="H2982" s="31"/>
    </row>
    <row r="2983" spans="4:8">
      <c r="D2983" s="33"/>
      <c r="H2983" s="31"/>
    </row>
    <row r="2984" spans="4:8">
      <c r="D2984" s="33"/>
      <c r="H2984" s="31"/>
    </row>
    <row r="2985" spans="4:8">
      <c r="D2985" s="33"/>
      <c r="H2985" s="31"/>
    </row>
    <row r="2986" spans="4:8">
      <c r="D2986" s="33"/>
      <c r="H2986" s="31"/>
    </row>
    <row r="2987" spans="4:8">
      <c r="D2987" s="33"/>
      <c r="H2987" s="31"/>
    </row>
    <row r="2988" spans="4:8">
      <c r="D2988" s="33"/>
      <c r="H2988" s="31"/>
    </row>
    <row r="2989" spans="4:8">
      <c r="D2989" s="33"/>
      <c r="H2989" s="31"/>
    </row>
    <row r="2990" spans="4:8">
      <c r="D2990" s="33"/>
      <c r="H2990" s="31"/>
    </row>
    <row r="2991" spans="4:8">
      <c r="D2991" s="33"/>
      <c r="H2991" s="31"/>
    </row>
    <row r="2992" spans="4:8">
      <c r="D2992" s="33"/>
      <c r="H2992" s="31"/>
    </row>
    <row r="2993" spans="4:8">
      <c r="D2993" s="33"/>
      <c r="H2993" s="31"/>
    </row>
    <row r="2994" spans="4:8">
      <c r="D2994" s="33"/>
      <c r="H2994" s="31"/>
    </row>
    <row r="2995" spans="4:8">
      <c r="D2995" s="33"/>
      <c r="H2995" s="31"/>
    </row>
    <row r="2996" spans="4:8">
      <c r="D2996" s="33"/>
      <c r="H2996" s="31"/>
    </row>
    <row r="2997" spans="4:8">
      <c r="D2997" s="33"/>
      <c r="H2997" s="31"/>
    </row>
    <row r="2998" spans="4:8">
      <c r="D2998" s="33"/>
      <c r="H2998" s="31"/>
    </row>
    <row r="2999" spans="4:8">
      <c r="D2999" s="33"/>
      <c r="H2999" s="31"/>
    </row>
    <row r="3000" spans="4:8">
      <c r="D3000" s="33"/>
      <c r="H3000" s="31"/>
    </row>
    <row r="3001" spans="4:8">
      <c r="D3001" s="33"/>
      <c r="H3001" s="31"/>
    </row>
    <row r="3002" spans="4:8">
      <c r="D3002" s="33"/>
      <c r="H3002" s="31"/>
    </row>
    <row r="3003" spans="4:8">
      <c r="D3003" s="33"/>
      <c r="H3003" s="31"/>
    </row>
    <row r="3004" spans="4:8">
      <c r="D3004" s="33"/>
      <c r="H3004" s="31"/>
    </row>
    <row r="3005" spans="4:8">
      <c r="D3005" s="33"/>
      <c r="H3005" s="31"/>
    </row>
    <row r="3006" spans="4:8">
      <c r="D3006" s="33"/>
      <c r="H3006" s="31"/>
    </row>
    <row r="3007" spans="4:8">
      <c r="D3007" s="33"/>
      <c r="H3007" s="31"/>
    </row>
    <row r="3008" spans="4:8">
      <c r="D3008" s="33"/>
      <c r="H3008" s="31"/>
    </row>
    <row r="3009" spans="4:8">
      <c r="D3009" s="33"/>
      <c r="H3009" s="31"/>
    </row>
    <row r="3010" spans="4:8">
      <c r="D3010" s="33"/>
      <c r="H3010" s="31"/>
    </row>
    <row r="3011" spans="4:8">
      <c r="D3011" s="33"/>
      <c r="H3011" s="31"/>
    </row>
    <row r="3012" spans="4:8">
      <c r="D3012" s="33"/>
      <c r="H3012" s="31"/>
    </row>
    <row r="3013" spans="4:8">
      <c r="D3013" s="33"/>
      <c r="H3013" s="31"/>
    </row>
    <row r="3014" spans="4:8">
      <c r="D3014" s="33"/>
      <c r="H3014" s="31"/>
    </row>
    <row r="3015" spans="4:8">
      <c r="D3015" s="33"/>
      <c r="H3015" s="31"/>
    </row>
    <row r="3016" spans="4:8">
      <c r="D3016" s="33"/>
      <c r="H3016" s="31"/>
    </row>
    <row r="3017" spans="4:8">
      <c r="D3017" s="33"/>
      <c r="H3017" s="31"/>
    </row>
    <row r="3018" spans="4:8">
      <c r="D3018" s="33"/>
      <c r="H3018" s="31"/>
    </row>
    <row r="3019" spans="4:8">
      <c r="D3019" s="33"/>
      <c r="H3019" s="31"/>
    </row>
    <row r="3020" spans="4:8">
      <c r="D3020" s="33"/>
      <c r="H3020" s="31"/>
    </row>
    <row r="3021" spans="4:8">
      <c r="D3021" s="33"/>
      <c r="H3021" s="31"/>
    </row>
    <row r="3022" spans="4:8">
      <c r="D3022" s="33"/>
      <c r="H3022" s="31"/>
    </row>
    <row r="3023" spans="4:8">
      <c r="D3023" s="33"/>
      <c r="H3023" s="31"/>
    </row>
    <row r="3024" spans="4:8">
      <c r="D3024" s="33"/>
      <c r="H3024" s="31"/>
    </row>
    <row r="3025" spans="4:8">
      <c r="D3025" s="33"/>
      <c r="H3025" s="31"/>
    </row>
    <row r="3026" spans="4:8">
      <c r="D3026" s="33"/>
      <c r="H3026" s="31"/>
    </row>
    <row r="3027" spans="4:8">
      <c r="D3027" s="33"/>
      <c r="H3027" s="31"/>
    </row>
    <row r="3028" spans="4:8">
      <c r="D3028" s="33"/>
      <c r="H3028" s="31"/>
    </row>
    <row r="3029" spans="4:8">
      <c r="D3029" s="33"/>
      <c r="H3029" s="31"/>
    </row>
    <row r="3030" spans="4:8">
      <c r="D3030" s="33"/>
      <c r="H3030" s="31"/>
    </row>
    <row r="3031" spans="4:8">
      <c r="D3031" s="33"/>
      <c r="H3031" s="31"/>
    </row>
    <row r="3032" spans="4:8">
      <c r="D3032" s="33"/>
      <c r="H3032" s="31"/>
    </row>
    <row r="3033" spans="4:8">
      <c r="D3033" s="33"/>
      <c r="H3033" s="31"/>
    </row>
    <row r="3034" spans="4:8">
      <c r="D3034" s="33"/>
      <c r="H3034" s="31"/>
    </row>
    <row r="3035" spans="4:8">
      <c r="D3035" s="33"/>
      <c r="H3035" s="31"/>
    </row>
    <row r="3036" spans="4:8">
      <c r="D3036" s="33"/>
      <c r="H3036" s="31"/>
    </row>
    <row r="3037" spans="4:8">
      <c r="D3037" s="33"/>
      <c r="H3037" s="31"/>
    </row>
    <row r="3038" spans="4:8">
      <c r="D3038" s="33"/>
      <c r="H3038" s="31"/>
    </row>
    <row r="3039" spans="4:8">
      <c r="D3039" s="33"/>
      <c r="H3039" s="31"/>
    </row>
    <row r="3040" spans="4:8">
      <c r="D3040" s="33"/>
      <c r="H3040" s="31"/>
    </row>
    <row r="3041" spans="4:8">
      <c r="D3041" s="33"/>
      <c r="H3041" s="31"/>
    </row>
    <row r="3042" spans="4:8">
      <c r="D3042" s="33"/>
      <c r="H3042" s="31"/>
    </row>
    <row r="3043" spans="4:8">
      <c r="D3043" s="33"/>
      <c r="H3043" s="31"/>
    </row>
    <row r="3044" spans="4:8">
      <c r="D3044" s="33"/>
      <c r="H3044" s="31"/>
    </row>
    <row r="3045" spans="4:8">
      <c r="D3045" s="33"/>
      <c r="H3045" s="31"/>
    </row>
    <row r="3046" spans="4:8">
      <c r="D3046" s="33"/>
      <c r="H3046" s="31"/>
    </row>
    <row r="3047" spans="4:8">
      <c r="D3047" s="33"/>
      <c r="H3047" s="31"/>
    </row>
    <row r="3048" spans="4:8">
      <c r="D3048" s="33"/>
      <c r="H3048" s="31"/>
    </row>
    <row r="3049" spans="4:8">
      <c r="D3049" s="33"/>
      <c r="H3049" s="31"/>
    </row>
    <row r="3050" spans="4:8">
      <c r="D3050" s="33"/>
      <c r="H3050" s="31"/>
    </row>
    <row r="3051" spans="4:8">
      <c r="D3051" s="33"/>
      <c r="H3051" s="31"/>
    </row>
    <row r="3052" spans="4:8">
      <c r="D3052" s="33"/>
      <c r="H3052" s="31"/>
    </row>
    <row r="3053" spans="4:8">
      <c r="D3053" s="33"/>
      <c r="H3053" s="31"/>
    </row>
    <row r="3054" spans="4:8">
      <c r="D3054" s="33"/>
      <c r="H3054" s="31"/>
    </row>
    <row r="3055" spans="4:8">
      <c r="D3055" s="33"/>
      <c r="H3055" s="31"/>
    </row>
    <row r="3056" spans="4:8">
      <c r="D3056" s="33"/>
      <c r="H3056" s="31"/>
    </row>
    <row r="3057" spans="4:8">
      <c r="D3057" s="33"/>
      <c r="H3057" s="31"/>
    </row>
    <row r="3058" spans="4:8">
      <c r="D3058" s="33"/>
      <c r="H3058" s="31"/>
    </row>
    <row r="3059" spans="4:8">
      <c r="D3059" s="33"/>
      <c r="H3059" s="31"/>
    </row>
    <row r="3060" spans="4:8">
      <c r="D3060" s="33"/>
      <c r="H3060" s="31"/>
    </row>
    <row r="3061" spans="4:8">
      <c r="D3061" s="33"/>
      <c r="H3061" s="31"/>
    </row>
    <row r="3062" spans="4:8">
      <c r="D3062" s="33"/>
      <c r="H3062" s="31"/>
    </row>
    <row r="3063" spans="4:8">
      <c r="D3063" s="33"/>
      <c r="H3063" s="31"/>
    </row>
    <row r="3064" spans="4:8">
      <c r="D3064" s="33"/>
      <c r="H3064" s="31"/>
    </row>
    <row r="3065" spans="4:8">
      <c r="D3065" s="33"/>
      <c r="H3065" s="31"/>
    </row>
    <row r="3066" spans="4:8">
      <c r="D3066" s="33"/>
      <c r="H3066" s="31"/>
    </row>
    <row r="3067" spans="4:8">
      <c r="D3067" s="33"/>
      <c r="H3067" s="31"/>
    </row>
    <row r="3068" spans="4:8">
      <c r="D3068" s="33"/>
      <c r="H3068" s="31"/>
    </row>
    <row r="3069" spans="4:8">
      <c r="D3069" s="33"/>
      <c r="H3069" s="31"/>
    </row>
    <row r="3070" spans="4:8">
      <c r="D3070" s="33"/>
      <c r="H3070" s="31"/>
    </row>
    <row r="3071" spans="4:8">
      <c r="D3071" s="33"/>
      <c r="H3071" s="31"/>
    </row>
    <row r="3072" spans="4:8">
      <c r="D3072" s="33"/>
      <c r="H3072" s="31"/>
    </row>
    <row r="3073" spans="4:8">
      <c r="D3073" s="33"/>
      <c r="H3073" s="31"/>
    </row>
    <row r="3074" spans="4:8">
      <c r="D3074" s="33"/>
      <c r="H3074" s="31"/>
    </row>
    <row r="3075" spans="4:8">
      <c r="D3075" s="33"/>
      <c r="H3075" s="31"/>
    </row>
    <row r="3076" spans="4:8">
      <c r="D3076" s="33"/>
      <c r="H3076" s="31"/>
    </row>
    <row r="3077" spans="4:8">
      <c r="D3077" s="33"/>
      <c r="H3077" s="31"/>
    </row>
    <row r="3078" spans="4:8">
      <c r="D3078" s="33"/>
      <c r="H3078" s="31"/>
    </row>
    <row r="3079" spans="4:8">
      <c r="D3079" s="33"/>
      <c r="H3079" s="31"/>
    </row>
    <row r="3080" spans="4:8">
      <c r="D3080" s="33"/>
      <c r="H3080" s="31"/>
    </row>
    <row r="3081" spans="4:8">
      <c r="D3081" s="33"/>
      <c r="H3081" s="31"/>
    </row>
    <row r="3082" spans="4:8">
      <c r="D3082" s="33"/>
      <c r="H3082" s="31"/>
    </row>
    <row r="3083" spans="4:8">
      <c r="D3083" s="33"/>
      <c r="H3083" s="31"/>
    </row>
    <row r="3084" spans="4:8">
      <c r="D3084" s="33"/>
      <c r="H3084" s="31"/>
    </row>
    <row r="3085" spans="4:8">
      <c r="D3085" s="33"/>
      <c r="H3085" s="31"/>
    </row>
    <row r="3086" spans="4:8">
      <c r="D3086" s="33"/>
      <c r="H3086" s="31"/>
    </row>
    <row r="3087" spans="4:8">
      <c r="D3087" s="33"/>
      <c r="H3087" s="31"/>
    </row>
    <row r="3088" spans="4:8">
      <c r="D3088" s="33"/>
      <c r="H3088" s="31"/>
    </row>
    <row r="3089" spans="4:8">
      <c r="D3089" s="33"/>
      <c r="H3089" s="31"/>
    </row>
    <row r="3090" spans="4:8">
      <c r="D3090" s="33"/>
      <c r="H3090" s="31"/>
    </row>
    <row r="3091" spans="4:8">
      <c r="D3091" s="33"/>
      <c r="H3091" s="31"/>
    </row>
    <row r="3092" spans="4:8">
      <c r="D3092" s="33"/>
      <c r="H3092" s="31"/>
    </row>
    <row r="3093" spans="4:8">
      <c r="D3093" s="33"/>
      <c r="H3093" s="31"/>
    </row>
    <row r="3094" spans="4:8">
      <c r="D3094" s="33"/>
      <c r="H3094" s="31"/>
    </row>
    <row r="3095" spans="4:8">
      <c r="D3095" s="33"/>
      <c r="H3095" s="31"/>
    </row>
    <row r="3096" spans="4:8">
      <c r="D3096" s="33"/>
      <c r="H3096" s="31"/>
    </row>
    <row r="3097" spans="4:8">
      <c r="D3097" s="33"/>
      <c r="H3097" s="31"/>
    </row>
    <row r="3098" spans="4:8">
      <c r="D3098" s="33"/>
      <c r="H3098" s="31"/>
    </row>
    <row r="3099" spans="4:8">
      <c r="D3099" s="33"/>
      <c r="H3099" s="31"/>
    </row>
    <row r="3100" spans="4:8">
      <c r="D3100" s="33"/>
      <c r="H3100" s="31"/>
    </row>
    <row r="3101" spans="4:8">
      <c r="D3101" s="33"/>
      <c r="H3101" s="31"/>
    </row>
    <row r="3102" spans="4:8">
      <c r="D3102" s="33"/>
      <c r="H3102" s="31"/>
    </row>
    <row r="3103" spans="4:8">
      <c r="D3103" s="33"/>
      <c r="H3103" s="31"/>
    </row>
    <row r="3104" spans="4:8">
      <c r="D3104" s="33"/>
      <c r="H3104" s="31"/>
    </row>
    <row r="3105" spans="4:8">
      <c r="D3105" s="33"/>
      <c r="H3105" s="31"/>
    </row>
    <row r="3106" spans="4:8">
      <c r="D3106" s="33"/>
      <c r="H3106" s="31"/>
    </row>
    <row r="3107" spans="4:8">
      <c r="D3107" s="33"/>
      <c r="H3107" s="31"/>
    </row>
    <row r="3108" spans="4:8">
      <c r="D3108" s="33"/>
      <c r="H3108" s="31"/>
    </row>
    <row r="3109" spans="4:8">
      <c r="D3109" s="33"/>
      <c r="H3109" s="31"/>
    </row>
    <row r="3110" spans="4:8">
      <c r="D3110" s="33"/>
      <c r="H3110" s="31"/>
    </row>
    <row r="3111" spans="4:8">
      <c r="D3111" s="33"/>
      <c r="H3111" s="31"/>
    </row>
    <row r="3112" spans="4:8">
      <c r="D3112" s="33"/>
      <c r="H3112" s="31"/>
    </row>
    <row r="3113" spans="4:8">
      <c r="D3113" s="33"/>
      <c r="H3113" s="31"/>
    </row>
    <row r="3114" spans="4:8">
      <c r="D3114" s="33"/>
      <c r="H3114" s="31"/>
    </row>
    <row r="3115" spans="4:8">
      <c r="D3115" s="33"/>
      <c r="H3115" s="31"/>
    </row>
    <row r="3116" spans="4:8">
      <c r="D3116" s="33"/>
      <c r="H3116" s="31"/>
    </row>
    <row r="3117" spans="4:8">
      <c r="D3117" s="33"/>
      <c r="H3117" s="31"/>
    </row>
    <row r="3118" spans="4:8">
      <c r="D3118" s="33"/>
      <c r="H3118" s="31"/>
    </row>
    <row r="3119" spans="4:8">
      <c r="D3119" s="33"/>
      <c r="H3119" s="31"/>
    </row>
    <row r="3120" spans="4:8">
      <c r="D3120" s="33"/>
      <c r="H3120" s="31"/>
    </row>
    <row r="3121" spans="4:8">
      <c r="D3121" s="33"/>
      <c r="H3121" s="31"/>
    </row>
    <row r="3122" spans="4:8">
      <c r="D3122" s="33"/>
      <c r="H3122" s="31"/>
    </row>
    <row r="3123" spans="4:8">
      <c r="D3123" s="33"/>
      <c r="H3123" s="31"/>
    </row>
    <row r="3124" spans="4:8">
      <c r="D3124" s="33"/>
      <c r="H3124" s="31"/>
    </row>
    <row r="3125" spans="4:8">
      <c r="D3125" s="33"/>
      <c r="H3125" s="31"/>
    </row>
    <row r="3126" spans="4:8">
      <c r="D3126" s="33"/>
      <c r="H3126" s="31"/>
    </row>
    <row r="3127" spans="4:8">
      <c r="D3127" s="33"/>
      <c r="H3127" s="31"/>
    </row>
    <row r="3128" spans="4:8">
      <c r="D3128" s="33"/>
      <c r="H3128" s="31"/>
    </row>
    <row r="3129" spans="4:8">
      <c r="D3129" s="33"/>
      <c r="H3129" s="31"/>
    </row>
    <row r="3130" spans="4:8">
      <c r="D3130" s="33"/>
      <c r="H3130" s="31"/>
    </row>
    <row r="3131" spans="4:8">
      <c r="D3131" s="33"/>
      <c r="H3131" s="31"/>
    </row>
    <row r="3132" spans="4:8">
      <c r="D3132" s="33"/>
      <c r="H3132" s="31"/>
    </row>
    <row r="3133" spans="4:8">
      <c r="D3133" s="33"/>
      <c r="H3133" s="31"/>
    </row>
    <row r="3134" spans="4:8">
      <c r="D3134" s="33"/>
      <c r="H3134" s="31"/>
    </row>
    <row r="3135" spans="4:8">
      <c r="D3135" s="33"/>
      <c r="H3135" s="31"/>
    </row>
    <row r="3136" spans="4:8">
      <c r="D3136" s="33"/>
      <c r="H3136" s="31"/>
    </row>
    <row r="3137" spans="4:8">
      <c r="D3137" s="33"/>
      <c r="H3137" s="31"/>
    </row>
    <row r="3138" spans="4:8">
      <c r="D3138" s="33"/>
      <c r="H3138" s="31"/>
    </row>
    <row r="3139" spans="4:8">
      <c r="D3139" s="33"/>
      <c r="H3139" s="31"/>
    </row>
    <row r="3140" spans="4:8">
      <c r="D3140" s="33"/>
      <c r="H3140" s="31"/>
    </row>
    <row r="3141" spans="4:8">
      <c r="D3141" s="33"/>
      <c r="H3141" s="31"/>
    </row>
    <row r="3142" spans="4:8">
      <c r="D3142" s="33"/>
      <c r="H3142" s="31"/>
    </row>
    <row r="3143" spans="4:8">
      <c r="D3143" s="33"/>
      <c r="H3143" s="31"/>
    </row>
    <row r="3144" spans="4:8">
      <c r="D3144" s="33"/>
      <c r="H3144" s="31"/>
    </row>
    <row r="3145" spans="4:8">
      <c r="D3145" s="33"/>
      <c r="H3145" s="31"/>
    </row>
    <row r="3146" spans="4:8">
      <c r="D3146" s="33"/>
      <c r="H3146" s="31"/>
    </row>
    <row r="3147" spans="4:8">
      <c r="D3147" s="33"/>
      <c r="H3147" s="31"/>
    </row>
    <row r="3148" spans="4:8">
      <c r="D3148" s="33"/>
      <c r="H3148" s="31"/>
    </row>
    <row r="3149" spans="4:8">
      <c r="D3149" s="33"/>
      <c r="H3149" s="31"/>
    </row>
    <row r="3150" spans="4:8">
      <c r="D3150" s="33"/>
      <c r="H3150" s="31"/>
    </row>
    <row r="3151" spans="4:8">
      <c r="D3151" s="33"/>
      <c r="H3151" s="31"/>
    </row>
    <row r="3152" spans="4:8">
      <c r="D3152" s="33"/>
      <c r="H3152" s="31"/>
    </row>
    <row r="3153" spans="4:8">
      <c r="D3153" s="33"/>
      <c r="H3153" s="31"/>
    </row>
    <row r="3154" spans="4:8">
      <c r="D3154" s="33"/>
      <c r="H3154" s="31"/>
    </row>
    <row r="3155" spans="4:8">
      <c r="D3155" s="33"/>
      <c r="H3155" s="31"/>
    </row>
    <row r="3156" spans="4:8">
      <c r="D3156" s="33"/>
      <c r="H3156" s="31"/>
    </row>
    <row r="3157" spans="4:8">
      <c r="D3157" s="33"/>
      <c r="H3157" s="31"/>
    </row>
    <row r="3158" spans="4:8">
      <c r="D3158" s="33"/>
      <c r="H3158" s="31"/>
    </row>
    <row r="3159" spans="4:8">
      <c r="D3159" s="33"/>
      <c r="H3159" s="31"/>
    </row>
    <row r="3160" spans="4:8">
      <c r="D3160" s="33"/>
      <c r="H3160" s="31"/>
    </row>
    <row r="3161" spans="4:8">
      <c r="D3161" s="33"/>
      <c r="H3161" s="31"/>
    </row>
    <row r="3162" spans="4:8">
      <c r="D3162" s="33"/>
      <c r="H3162" s="31"/>
    </row>
    <row r="3163" spans="4:8">
      <c r="D3163" s="33"/>
      <c r="H3163" s="31"/>
    </row>
    <row r="3164" spans="4:8">
      <c r="D3164" s="33"/>
      <c r="H3164" s="31"/>
    </row>
    <row r="3165" spans="4:8">
      <c r="D3165" s="33"/>
      <c r="H3165" s="31"/>
    </row>
    <row r="3166" spans="4:8">
      <c r="D3166" s="33"/>
      <c r="H3166" s="31"/>
    </row>
    <row r="3167" spans="4:8">
      <c r="D3167" s="33"/>
      <c r="H3167" s="31"/>
    </row>
    <row r="3168" spans="4:8">
      <c r="D3168" s="33"/>
      <c r="H3168" s="31"/>
    </row>
    <row r="3169" spans="4:8">
      <c r="D3169" s="33"/>
      <c r="H3169" s="31"/>
    </row>
    <row r="3170" spans="4:8">
      <c r="D3170" s="33"/>
      <c r="H3170" s="31"/>
    </row>
    <row r="3171" spans="4:8">
      <c r="D3171" s="33"/>
      <c r="H3171" s="31"/>
    </row>
    <row r="3172" spans="4:8">
      <c r="D3172" s="33"/>
      <c r="H3172" s="31"/>
    </row>
    <row r="3173" spans="4:8">
      <c r="D3173" s="33"/>
      <c r="H3173" s="31"/>
    </row>
    <row r="3174" spans="4:8">
      <c r="D3174" s="33"/>
      <c r="H3174" s="31"/>
    </row>
    <row r="3175" spans="4:8">
      <c r="D3175" s="33"/>
      <c r="H3175" s="31"/>
    </row>
    <row r="3176" spans="4:8">
      <c r="D3176" s="33"/>
      <c r="H3176" s="31"/>
    </row>
    <row r="3177" spans="4:8">
      <c r="D3177" s="33"/>
      <c r="H3177" s="31"/>
    </row>
    <row r="3178" spans="4:8">
      <c r="D3178" s="33"/>
      <c r="H3178" s="31"/>
    </row>
    <row r="3179" spans="4:8">
      <c r="D3179" s="33"/>
      <c r="H3179" s="31"/>
    </row>
    <row r="3180" spans="4:8">
      <c r="D3180" s="33"/>
      <c r="H3180" s="31"/>
    </row>
    <row r="3181" spans="4:8">
      <c r="D3181" s="33"/>
      <c r="H3181" s="31"/>
    </row>
    <row r="3182" spans="4:8">
      <c r="D3182" s="33"/>
      <c r="H3182" s="31"/>
    </row>
    <row r="3183" spans="4:8">
      <c r="D3183" s="33"/>
      <c r="H3183" s="31"/>
    </row>
    <row r="3184" spans="4:8">
      <c r="D3184" s="33"/>
      <c r="H3184" s="31"/>
    </row>
    <row r="3185" spans="4:8">
      <c r="D3185" s="33"/>
      <c r="H3185" s="31"/>
    </row>
    <row r="3186" spans="4:8">
      <c r="D3186" s="33"/>
      <c r="H3186" s="31"/>
    </row>
    <row r="3187" spans="4:8">
      <c r="D3187" s="33"/>
      <c r="H3187" s="31"/>
    </row>
    <row r="3188" spans="4:8">
      <c r="D3188" s="33"/>
      <c r="H3188" s="31"/>
    </row>
    <row r="3189" spans="4:8">
      <c r="D3189" s="33"/>
      <c r="H3189" s="31"/>
    </row>
    <row r="3190" spans="4:8">
      <c r="D3190" s="33"/>
      <c r="H3190" s="31"/>
    </row>
    <row r="3191" spans="4:8">
      <c r="D3191" s="33"/>
      <c r="H3191" s="31"/>
    </row>
    <row r="3192" spans="4:8">
      <c r="D3192" s="33"/>
      <c r="H3192" s="31"/>
    </row>
    <row r="3193" spans="4:8">
      <c r="D3193" s="33"/>
      <c r="H3193" s="31"/>
    </row>
    <row r="3194" spans="4:8">
      <c r="D3194" s="33"/>
      <c r="H3194" s="31"/>
    </row>
    <row r="3195" spans="4:8">
      <c r="D3195" s="33"/>
      <c r="H3195" s="31"/>
    </row>
    <row r="3196" spans="4:8">
      <c r="D3196" s="33"/>
      <c r="H3196" s="31"/>
    </row>
    <row r="3197" spans="4:8">
      <c r="D3197" s="33"/>
      <c r="H3197" s="31"/>
    </row>
    <row r="3198" spans="4:8">
      <c r="D3198" s="33"/>
      <c r="H3198" s="31"/>
    </row>
    <row r="3199" spans="4:8">
      <c r="D3199" s="33"/>
      <c r="H3199" s="31"/>
    </row>
    <row r="3200" spans="4:8">
      <c r="D3200" s="33"/>
      <c r="H3200" s="31"/>
    </row>
    <row r="3201" spans="4:8">
      <c r="D3201" s="33"/>
      <c r="H3201" s="31"/>
    </row>
    <row r="3202" spans="4:8">
      <c r="D3202" s="33"/>
      <c r="H3202" s="31"/>
    </row>
    <row r="3203" spans="4:8">
      <c r="D3203" s="33"/>
      <c r="H3203" s="31"/>
    </row>
    <row r="3204" spans="4:8">
      <c r="D3204" s="33"/>
      <c r="H3204" s="31"/>
    </row>
    <row r="3205" spans="4:8">
      <c r="D3205" s="33"/>
      <c r="H3205" s="31"/>
    </row>
    <row r="3206" spans="4:8">
      <c r="D3206" s="33"/>
      <c r="H3206" s="31"/>
    </row>
    <row r="3207" spans="4:8">
      <c r="D3207" s="33"/>
      <c r="H3207" s="31"/>
    </row>
    <row r="3208" spans="4:8">
      <c r="D3208" s="33"/>
      <c r="H3208" s="31"/>
    </row>
    <row r="3209" spans="4:8">
      <c r="D3209" s="33"/>
      <c r="H3209" s="31"/>
    </row>
    <row r="3210" spans="4:8">
      <c r="D3210" s="33"/>
      <c r="H3210" s="31"/>
    </row>
    <row r="3211" spans="4:8">
      <c r="D3211" s="33"/>
      <c r="H3211" s="31"/>
    </row>
    <row r="3212" spans="4:8">
      <c r="D3212" s="33"/>
      <c r="H3212" s="31"/>
    </row>
    <row r="3213" spans="4:8">
      <c r="D3213" s="33"/>
      <c r="H3213" s="31"/>
    </row>
    <row r="3214" spans="4:8">
      <c r="D3214" s="33"/>
      <c r="H3214" s="31"/>
    </row>
    <row r="3215" spans="4:8">
      <c r="D3215" s="33"/>
      <c r="H3215" s="31"/>
    </row>
    <row r="3216" spans="4:8">
      <c r="D3216" s="33"/>
      <c r="H3216" s="31"/>
    </row>
    <row r="3217" spans="4:8">
      <c r="D3217" s="33"/>
      <c r="H3217" s="31"/>
    </row>
    <row r="3218" spans="4:8">
      <c r="D3218" s="33"/>
      <c r="H3218" s="31"/>
    </row>
    <row r="3219" spans="4:8">
      <c r="D3219" s="33"/>
      <c r="H3219" s="31"/>
    </row>
    <row r="3220" spans="4:8">
      <c r="D3220" s="33"/>
      <c r="H3220" s="31"/>
    </row>
    <row r="3221" spans="4:8">
      <c r="D3221" s="33"/>
      <c r="H3221" s="31"/>
    </row>
    <row r="3222" spans="4:8">
      <c r="D3222" s="33"/>
      <c r="H3222" s="31"/>
    </row>
    <row r="3223" spans="4:8">
      <c r="D3223" s="33"/>
      <c r="H3223" s="31"/>
    </row>
    <row r="3224" spans="4:8">
      <c r="D3224" s="33"/>
      <c r="H3224" s="31"/>
    </row>
    <row r="3225" spans="4:8">
      <c r="D3225" s="33"/>
      <c r="H3225" s="31"/>
    </row>
    <row r="3226" spans="4:8">
      <c r="D3226" s="33"/>
      <c r="H3226" s="31"/>
    </row>
    <row r="3227" spans="4:8">
      <c r="D3227" s="33"/>
      <c r="H3227" s="31"/>
    </row>
    <row r="3228" spans="4:8">
      <c r="D3228" s="33"/>
      <c r="H3228" s="31"/>
    </row>
    <row r="3229" spans="4:8">
      <c r="D3229" s="33"/>
      <c r="H3229" s="31"/>
    </row>
    <row r="3230" spans="4:8">
      <c r="D3230" s="33"/>
      <c r="H3230" s="31"/>
    </row>
    <row r="3231" spans="4:8">
      <c r="D3231" s="33"/>
      <c r="H3231" s="31"/>
    </row>
    <row r="3232" spans="4:8">
      <c r="D3232" s="33"/>
      <c r="H3232" s="31"/>
    </row>
    <row r="3233" spans="4:8">
      <c r="D3233" s="33"/>
      <c r="H3233" s="31"/>
    </row>
    <row r="3234" spans="4:8">
      <c r="D3234" s="33"/>
      <c r="H3234" s="31"/>
    </row>
    <row r="3235" spans="4:8">
      <c r="D3235" s="33"/>
      <c r="H3235" s="31"/>
    </row>
    <row r="3236" spans="4:8">
      <c r="D3236" s="33"/>
      <c r="H3236" s="31"/>
    </row>
    <row r="3237" spans="4:8">
      <c r="D3237" s="33"/>
      <c r="H3237" s="31"/>
    </row>
    <row r="3238" spans="4:8">
      <c r="D3238" s="33"/>
      <c r="H3238" s="31"/>
    </row>
    <row r="3239" spans="4:8">
      <c r="D3239" s="33"/>
      <c r="H3239" s="31"/>
    </row>
    <row r="3240" spans="4:8">
      <c r="D3240" s="33"/>
      <c r="H3240" s="31"/>
    </row>
    <row r="3241" spans="4:8">
      <c r="D3241" s="33"/>
      <c r="H3241" s="31"/>
    </row>
    <row r="3242" spans="4:8">
      <c r="D3242" s="33"/>
      <c r="H3242" s="31"/>
    </row>
    <row r="3243" spans="4:8">
      <c r="D3243" s="33"/>
      <c r="H3243" s="31"/>
    </row>
    <row r="3244" spans="4:8">
      <c r="D3244" s="33"/>
      <c r="H3244" s="31"/>
    </row>
    <row r="3245" spans="4:8">
      <c r="D3245" s="33"/>
      <c r="H3245" s="31"/>
    </row>
    <row r="3246" spans="4:8">
      <c r="D3246" s="33"/>
      <c r="H3246" s="31"/>
    </row>
    <row r="3247" spans="4:8">
      <c r="D3247" s="33"/>
      <c r="H3247" s="31"/>
    </row>
    <row r="3248" spans="4:8">
      <c r="D3248" s="33"/>
      <c r="H3248" s="31"/>
    </row>
    <row r="3249" spans="4:8">
      <c r="D3249" s="33"/>
      <c r="H3249" s="31"/>
    </row>
    <row r="3250" spans="4:8">
      <c r="D3250" s="33"/>
      <c r="H3250" s="31"/>
    </row>
    <row r="3251" spans="4:8">
      <c r="D3251" s="33"/>
      <c r="H3251" s="31"/>
    </row>
    <row r="3252" spans="4:8">
      <c r="D3252" s="33"/>
      <c r="H3252" s="31"/>
    </row>
    <row r="3253" spans="4:8">
      <c r="D3253" s="33"/>
      <c r="H3253" s="31"/>
    </row>
    <row r="3254" spans="4:8">
      <c r="D3254" s="33"/>
      <c r="H3254" s="31"/>
    </row>
    <row r="3255" spans="4:8">
      <c r="D3255" s="33"/>
      <c r="H3255" s="31"/>
    </row>
    <row r="3256" spans="4:8">
      <c r="D3256" s="33"/>
      <c r="H3256" s="31"/>
    </row>
    <row r="3257" spans="4:8">
      <c r="D3257" s="33"/>
      <c r="H3257" s="31"/>
    </row>
    <row r="3258" spans="4:8">
      <c r="D3258" s="33"/>
      <c r="H3258" s="31"/>
    </row>
    <row r="3259" spans="4:8">
      <c r="D3259" s="33"/>
      <c r="H3259" s="31"/>
    </row>
    <row r="3260" spans="4:8">
      <c r="D3260" s="33"/>
      <c r="H3260" s="31"/>
    </row>
    <row r="3261" spans="4:8">
      <c r="D3261" s="33"/>
      <c r="H3261" s="31"/>
    </row>
    <row r="3262" spans="4:8">
      <c r="D3262" s="33"/>
      <c r="H3262" s="31"/>
    </row>
    <row r="3263" spans="4:8">
      <c r="D3263" s="33"/>
      <c r="H3263" s="31"/>
    </row>
    <row r="3264" spans="4:8">
      <c r="D3264" s="33"/>
      <c r="H3264" s="31"/>
    </row>
    <row r="3265" spans="4:8">
      <c r="D3265" s="33"/>
      <c r="H3265" s="31"/>
    </row>
    <row r="3266" spans="4:8">
      <c r="D3266" s="33"/>
      <c r="H3266" s="31"/>
    </row>
    <row r="3267" spans="4:8">
      <c r="D3267" s="33"/>
      <c r="H3267" s="31"/>
    </row>
    <row r="3268" spans="4:8">
      <c r="D3268" s="33"/>
      <c r="H3268" s="31"/>
    </row>
    <row r="3269" spans="4:8">
      <c r="D3269" s="33"/>
      <c r="H3269" s="31"/>
    </row>
    <row r="3270" spans="4:8">
      <c r="D3270" s="33"/>
      <c r="H3270" s="31"/>
    </row>
    <row r="3271" spans="4:8">
      <c r="D3271" s="33"/>
      <c r="H3271" s="31"/>
    </row>
    <row r="3272" spans="4:8">
      <c r="D3272" s="33"/>
      <c r="H3272" s="31"/>
    </row>
    <row r="3273" spans="4:8">
      <c r="D3273" s="33"/>
      <c r="H3273" s="31"/>
    </row>
    <row r="3274" spans="4:8">
      <c r="D3274" s="33"/>
      <c r="H3274" s="31"/>
    </row>
    <row r="3275" spans="4:8">
      <c r="D3275" s="33"/>
      <c r="H3275" s="31"/>
    </row>
    <row r="3276" spans="4:8">
      <c r="D3276" s="33"/>
      <c r="H3276" s="31"/>
    </row>
    <row r="3277" spans="4:8">
      <c r="D3277" s="33"/>
      <c r="H3277" s="31"/>
    </row>
    <row r="3278" spans="4:8">
      <c r="D3278" s="33"/>
      <c r="H3278" s="31"/>
    </row>
    <row r="3279" spans="4:8">
      <c r="D3279" s="33"/>
      <c r="H3279" s="31"/>
    </row>
    <row r="3280" spans="4:8">
      <c r="D3280" s="33"/>
      <c r="H3280" s="31"/>
    </row>
    <row r="3281" spans="4:8">
      <c r="D3281" s="33"/>
      <c r="H3281" s="31"/>
    </row>
    <row r="3282" spans="4:8">
      <c r="D3282" s="33"/>
      <c r="H3282" s="31"/>
    </row>
    <row r="3283" spans="4:8">
      <c r="D3283" s="33"/>
      <c r="H3283" s="31"/>
    </row>
    <row r="3284" spans="4:8">
      <c r="D3284" s="33"/>
      <c r="H3284" s="31"/>
    </row>
    <row r="3285" spans="4:8">
      <c r="D3285" s="33"/>
      <c r="H3285" s="31"/>
    </row>
    <row r="3286" spans="4:8">
      <c r="D3286" s="33"/>
      <c r="H3286" s="31"/>
    </row>
    <row r="3287" spans="4:8">
      <c r="D3287" s="33"/>
      <c r="H3287" s="31"/>
    </row>
    <row r="3288" spans="4:8">
      <c r="D3288" s="33"/>
      <c r="H3288" s="31"/>
    </row>
    <row r="3289" spans="4:8">
      <c r="D3289" s="33"/>
      <c r="H3289" s="31"/>
    </row>
    <row r="3290" spans="4:8">
      <c r="D3290" s="33"/>
      <c r="H3290" s="31"/>
    </row>
    <row r="3291" spans="4:8">
      <c r="D3291" s="33"/>
      <c r="H3291" s="31"/>
    </row>
    <row r="3292" spans="4:8">
      <c r="D3292" s="33"/>
      <c r="H3292" s="31"/>
    </row>
    <row r="3293" spans="4:8">
      <c r="D3293" s="33"/>
      <c r="H3293" s="31"/>
    </row>
    <row r="3294" spans="4:8">
      <c r="D3294" s="33"/>
      <c r="H3294" s="31"/>
    </row>
    <row r="3295" spans="4:8">
      <c r="D3295" s="33"/>
      <c r="H3295" s="31"/>
    </row>
    <row r="3296" spans="4:8">
      <c r="D3296" s="33"/>
      <c r="H3296" s="31"/>
    </row>
    <row r="3297" spans="4:8">
      <c r="D3297" s="33"/>
      <c r="H3297" s="31"/>
    </row>
    <row r="3298" spans="4:8">
      <c r="D3298" s="33"/>
      <c r="H3298" s="31"/>
    </row>
    <row r="3299" spans="4:8">
      <c r="D3299" s="33"/>
      <c r="H3299" s="31"/>
    </row>
    <row r="3300" spans="4:8">
      <c r="D3300" s="33"/>
      <c r="H3300" s="31"/>
    </row>
    <row r="3301" spans="4:8">
      <c r="D3301" s="33"/>
      <c r="H3301" s="31"/>
    </row>
    <row r="3302" spans="4:8">
      <c r="D3302" s="33"/>
      <c r="H3302" s="31"/>
    </row>
    <row r="3303" spans="4:8">
      <c r="D3303" s="33"/>
      <c r="H3303" s="31"/>
    </row>
    <row r="3304" spans="4:8">
      <c r="D3304" s="33"/>
      <c r="H3304" s="31"/>
    </row>
    <row r="3305" spans="4:8">
      <c r="D3305" s="33"/>
      <c r="H3305" s="31"/>
    </row>
    <row r="3306" spans="4:8">
      <c r="D3306" s="33"/>
      <c r="H3306" s="31"/>
    </row>
    <row r="3307" spans="4:8">
      <c r="D3307" s="33"/>
      <c r="H3307" s="31"/>
    </row>
    <row r="3308" spans="4:8">
      <c r="D3308" s="33"/>
      <c r="H3308" s="31"/>
    </row>
    <row r="3309" spans="4:8">
      <c r="D3309" s="33"/>
      <c r="H3309" s="31"/>
    </row>
    <row r="3310" spans="4:8">
      <c r="D3310" s="33"/>
      <c r="H3310" s="31"/>
    </row>
    <row r="3311" spans="4:8">
      <c r="D3311" s="33"/>
      <c r="H3311" s="31"/>
    </row>
    <row r="3312" spans="4:8">
      <c r="D3312" s="33"/>
      <c r="H3312" s="31"/>
    </row>
    <row r="3313" spans="4:8">
      <c r="D3313" s="33"/>
      <c r="H3313" s="31"/>
    </row>
    <row r="3314" spans="4:8">
      <c r="D3314" s="33"/>
      <c r="H3314" s="31"/>
    </row>
    <row r="3315" spans="4:8">
      <c r="D3315" s="33"/>
      <c r="H3315" s="31"/>
    </row>
    <row r="3316" spans="4:8">
      <c r="D3316" s="33"/>
      <c r="H3316" s="31"/>
    </row>
    <row r="3317" spans="4:8">
      <c r="D3317" s="33"/>
      <c r="H3317" s="31"/>
    </row>
    <row r="3318" spans="4:8">
      <c r="D3318" s="33"/>
      <c r="H3318" s="31"/>
    </row>
    <row r="3319" spans="4:8">
      <c r="D3319" s="33"/>
      <c r="H3319" s="31"/>
    </row>
    <row r="3320" spans="4:8">
      <c r="D3320" s="33"/>
      <c r="H3320" s="31"/>
    </row>
    <row r="3321" spans="4:8">
      <c r="D3321" s="33"/>
      <c r="H3321" s="31"/>
    </row>
    <row r="3322" spans="4:8">
      <c r="D3322" s="33"/>
      <c r="H3322" s="31"/>
    </row>
    <row r="3323" spans="4:8">
      <c r="D3323" s="33"/>
      <c r="H3323" s="31"/>
    </row>
    <row r="3324" spans="4:8">
      <c r="D3324" s="33"/>
      <c r="H3324" s="31"/>
    </row>
    <row r="3325" spans="4:8">
      <c r="D3325" s="33"/>
      <c r="H3325" s="31"/>
    </row>
    <row r="3326" spans="4:8">
      <c r="D3326" s="33"/>
      <c r="H3326" s="31"/>
    </row>
    <row r="3327" spans="4:8">
      <c r="D3327" s="33"/>
      <c r="H3327" s="31"/>
    </row>
    <row r="3328" spans="4:8">
      <c r="D3328" s="33"/>
      <c r="H3328" s="31"/>
    </row>
    <row r="3329" spans="4:8">
      <c r="D3329" s="33"/>
      <c r="H3329" s="31"/>
    </row>
    <row r="3330" spans="4:8">
      <c r="D3330" s="33"/>
      <c r="H3330" s="31"/>
    </row>
    <row r="3331" spans="4:8">
      <c r="D3331" s="33"/>
      <c r="H3331" s="31"/>
    </row>
    <row r="3332" spans="4:8">
      <c r="D3332" s="33"/>
      <c r="H3332" s="31"/>
    </row>
    <row r="3333" spans="4:8">
      <c r="D3333" s="33"/>
      <c r="H3333" s="31"/>
    </row>
    <row r="3334" spans="4:8">
      <c r="D3334" s="33"/>
      <c r="H3334" s="31"/>
    </row>
    <row r="3335" spans="4:8">
      <c r="D3335" s="33"/>
      <c r="H3335" s="31"/>
    </row>
    <row r="3336" spans="4:8">
      <c r="D3336" s="33"/>
      <c r="H3336" s="31"/>
    </row>
    <row r="3337" spans="4:8">
      <c r="D3337" s="33"/>
      <c r="H3337" s="31"/>
    </row>
    <row r="3338" spans="4:8">
      <c r="D3338" s="33"/>
      <c r="H3338" s="31"/>
    </row>
    <row r="3339" spans="4:8">
      <c r="D3339" s="33"/>
      <c r="H3339" s="31"/>
    </row>
    <row r="3340" spans="4:8">
      <c r="D3340" s="33"/>
      <c r="H3340" s="31"/>
    </row>
    <row r="3341" spans="4:8">
      <c r="D3341" s="33"/>
      <c r="H3341" s="31"/>
    </row>
    <row r="3342" spans="4:8">
      <c r="D3342" s="33"/>
      <c r="H3342" s="31"/>
    </row>
    <row r="3343" spans="4:8">
      <c r="D3343" s="33"/>
      <c r="H3343" s="31"/>
    </row>
    <row r="3344" spans="4:8">
      <c r="D3344" s="33"/>
      <c r="H3344" s="31"/>
    </row>
    <row r="3345" spans="4:8">
      <c r="D3345" s="33"/>
      <c r="H3345" s="31"/>
    </row>
    <row r="3346" spans="4:8">
      <c r="D3346" s="33"/>
      <c r="H3346" s="31"/>
    </row>
    <row r="3347" spans="4:8">
      <c r="D3347" s="33"/>
      <c r="H3347" s="31"/>
    </row>
    <row r="3348" spans="4:8">
      <c r="D3348" s="33"/>
      <c r="H3348" s="31"/>
    </row>
    <row r="3349" spans="4:8">
      <c r="D3349" s="33"/>
      <c r="H3349" s="31"/>
    </row>
    <row r="3350" spans="4:8">
      <c r="D3350" s="33"/>
      <c r="H3350" s="31"/>
    </row>
    <row r="3351" spans="4:8">
      <c r="D3351" s="33"/>
      <c r="H3351" s="31"/>
    </row>
    <row r="3352" spans="4:8">
      <c r="D3352" s="33"/>
      <c r="H3352" s="31"/>
    </row>
    <row r="3353" spans="4:8">
      <c r="D3353" s="33"/>
      <c r="H3353" s="31"/>
    </row>
    <row r="3354" spans="4:8">
      <c r="D3354" s="33"/>
      <c r="H3354" s="31"/>
    </row>
    <row r="3355" spans="4:8">
      <c r="D3355" s="33"/>
      <c r="H3355" s="31"/>
    </row>
    <row r="3356" spans="4:8">
      <c r="D3356" s="33"/>
      <c r="H3356" s="31"/>
    </row>
    <row r="3357" spans="4:8">
      <c r="D3357" s="33"/>
      <c r="H3357" s="31"/>
    </row>
    <row r="3358" spans="4:8">
      <c r="D3358" s="33"/>
      <c r="H3358" s="31"/>
    </row>
    <row r="3359" spans="4:8">
      <c r="D3359" s="33"/>
      <c r="H3359" s="31"/>
    </row>
    <row r="3360" spans="4:8">
      <c r="D3360" s="33"/>
      <c r="H3360" s="31"/>
    </row>
    <row r="3361" spans="4:8">
      <c r="D3361" s="33"/>
      <c r="H3361" s="31"/>
    </row>
    <row r="3362" spans="4:8">
      <c r="D3362" s="33"/>
      <c r="H3362" s="31"/>
    </row>
    <row r="3363" spans="4:8">
      <c r="D3363" s="33"/>
      <c r="H3363" s="31"/>
    </row>
    <row r="3364" spans="4:8">
      <c r="D3364" s="33"/>
      <c r="H3364" s="31"/>
    </row>
    <row r="3365" spans="4:8">
      <c r="D3365" s="33"/>
      <c r="H3365" s="31"/>
    </row>
    <row r="3366" spans="4:8">
      <c r="D3366" s="33"/>
      <c r="H3366" s="31"/>
    </row>
    <row r="3367" spans="4:8">
      <c r="D3367" s="33"/>
      <c r="H3367" s="31"/>
    </row>
    <row r="3368" spans="4:8">
      <c r="D3368" s="33"/>
      <c r="H3368" s="31"/>
    </row>
    <row r="3369" spans="4:8">
      <c r="D3369" s="33"/>
      <c r="H3369" s="31"/>
    </row>
    <row r="3370" spans="4:8">
      <c r="D3370" s="33"/>
      <c r="H3370" s="31"/>
    </row>
    <row r="3371" spans="4:8">
      <c r="D3371" s="33"/>
      <c r="H3371" s="31"/>
    </row>
    <row r="3372" spans="4:8">
      <c r="D3372" s="33"/>
      <c r="H3372" s="31"/>
    </row>
    <row r="3373" spans="4:8">
      <c r="D3373" s="33"/>
      <c r="H3373" s="31"/>
    </row>
    <row r="3374" spans="4:8">
      <c r="D3374" s="33"/>
      <c r="H3374" s="31"/>
    </row>
    <row r="3375" spans="4:8">
      <c r="D3375" s="33"/>
      <c r="H3375" s="31"/>
    </row>
    <row r="3376" spans="4:8">
      <c r="D3376" s="33"/>
      <c r="H3376" s="31"/>
    </row>
    <row r="3377" spans="4:8">
      <c r="D3377" s="33"/>
      <c r="H3377" s="31"/>
    </row>
    <row r="3378" spans="4:8">
      <c r="D3378" s="33"/>
      <c r="H3378" s="31"/>
    </row>
    <row r="3379" spans="4:8">
      <c r="D3379" s="33"/>
      <c r="H3379" s="31"/>
    </row>
    <row r="3380" spans="4:8">
      <c r="D3380" s="33"/>
      <c r="H3380" s="31"/>
    </row>
    <row r="3381" spans="4:8">
      <c r="D3381" s="33"/>
      <c r="H3381" s="31"/>
    </row>
    <row r="3382" spans="4:8">
      <c r="D3382" s="33"/>
      <c r="H3382" s="31"/>
    </row>
    <row r="3383" spans="4:8">
      <c r="D3383" s="33"/>
      <c r="H3383" s="31"/>
    </row>
    <row r="3384" spans="4:8">
      <c r="D3384" s="33"/>
      <c r="H3384" s="31"/>
    </row>
    <row r="3385" spans="4:8">
      <c r="D3385" s="33"/>
      <c r="H3385" s="31"/>
    </row>
    <row r="3386" spans="4:8">
      <c r="D3386" s="33"/>
      <c r="H3386" s="31"/>
    </row>
    <row r="3387" spans="4:8">
      <c r="D3387" s="33"/>
      <c r="H3387" s="31"/>
    </row>
    <row r="3388" spans="4:8">
      <c r="D3388" s="33"/>
      <c r="H3388" s="31"/>
    </row>
    <row r="3389" spans="4:8">
      <c r="D3389" s="33"/>
      <c r="H3389" s="31"/>
    </row>
    <row r="3390" spans="4:8">
      <c r="D3390" s="33"/>
      <c r="H3390" s="31"/>
    </row>
    <row r="3391" spans="4:8">
      <c r="D3391" s="33"/>
      <c r="H3391" s="31"/>
    </row>
    <row r="3392" spans="4:8">
      <c r="D3392" s="33"/>
      <c r="H3392" s="31"/>
    </row>
    <row r="3393" spans="4:8">
      <c r="D3393" s="33"/>
      <c r="H3393" s="31"/>
    </row>
    <row r="3394" spans="4:8">
      <c r="D3394" s="33"/>
      <c r="H3394" s="31"/>
    </row>
    <row r="3395" spans="4:8">
      <c r="D3395" s="33"/>
      <c r="H3395" s="31"/>
    </row>
    <row r="3396" spans="4:8">
      <c r="D3396" s="33"/>
      <c r="H3396" s="31"/>
    </row>
    <row r="3397" spans="4:8">
      <c r="D3397" s="33"/>
      <c r="H3397" s="31"/>
    </row>
    <row r="3398" spans="4:8">
      <c r="D3398" s="33"/>
      <c r="H3398" s="31"/>
    </row>
    <row r="3399" spans="4:8">
      <c r="D3399" s="33"/>
      <c r="H3399" s="31"/>
    </row>
    <row r="3400" spans="4:8">
      <c r="D3400" s="33"/>
      <c r="H3400" s="31"/>
    </row>
    <row r="3401" spans="4:8">
      <c r="D3401" s="33"/>
      <c r="H3401" s="31"/>
    </row>
    <row r="3402" spans="4:8">
      <c r="D3402" s="33"/>
      <c r="H3402" s="31"/>
    </row>
    <row r="3403" spans="4:8">
      <c r="D3403" s="33"/>
      <c r="H3403" s="31"/>
    </row>
    <row r="3404" spans="4:8">
      <c r="D3404" s="33"/>
      <c r="H3404" s="31"/>
    </row>
    <row r="3405" spans="4:8">
      <c r="D3405" s="33"/>
      <c r="H3405" s="31"/>
    </row>
    <row r="3406" spans="4:8">
      <c r="D3406" s="33"/>
      <c r="H3406" s="31"/>
    </row>
    <row r="3407" spans="4:8">
      <c r="D3407" s="33"/>
      <c r="H3407" s="31"/>
    </row>
    <row r="3408" spans="4:8">
      <c r="D3408" s="33"/>
      <c r="H3408" s="31"/>
    </row>
    <row r="3409" spans="4:8">
      <c r="D3409" s="33"/>
      <c r="H3409" s="31"/>
    </row>
    <row r="3410" spans="4:8">
      <c r="D3410" s="33"/>
      <c r="H3410" s="31"/>
    </row>
    <row r="3411" spans="4:8">
      <c r="D3411" s="33"/>
      <c r="H3411" s="31"/>
    </row>
    <row r="3412" spans="4:8">
      <c r="D3412" s="33"/>
      <c r="H3412" s="31"/>
    </row>
    <row r="3413" spans="4:8">
      <c r="D3413" s="33"/>
      <c r="H3413" s="31"/>
    </row>
    <row r="3414" spans="4:8">
      <c r="D3414" s="33"/>
      <c r="H3414" s="31"/>
    </row>
    <row r="3415" spans="4:8">
      <c r="D3415" s="33"/>
      <c r="H3415" s="31"/>
    </row>
    <row r="3416" spans="4:8">
      <c r="D3416" s="33"/>
      <c r="H3416" s="31"/>
    </row>
    <row r="3417" spans="4:8">
      <c r="D3417" s="33"/>
      <c r="H3417" s="31"/>
    </row>
    <row r="3418" spans="4:8">
      <c r="D3418" s="33"/>
      <c r="H3418" s="31"/>
    </row>
    <row r="3419" spans="4:8">
      <c r="D3419" s="33"/>
      <c r="H3419" s="31"/>
    </row>
    <row r="3420" spans="4:8">
      <c r="D3420" s="33"/>
      <c r="H3420" s="31"/>
    </row>
    <row r="3421" spans="4:8">
      <c r="D3421" s="33"/>
      <c r="H3421" s="31"/>
    </row>
    <row r="3422" spans="4:8">
      <c r="D3422" s="33"/>
      <c r="H3422" s="31"/>
    </row>
    <row r="3423" spans="4:8">
      <c r="D3423" s="33"/>
      <c r="H3423" s="31"/>
    </row>
    <row r="3424" spans="4:8">
      <c r="D3424" s="33"/>
      <c r="H3424" s="31"/>
    </row>
    <row r="3425" spans="4:8">
      <c r="D3425" s="33"/>
      <c r="H3425" s="31"/>
    </row>
    <row r="3426" spans="4:8">
      <c r="D3426" s="33"/>
      <c r="H3426" s="31"/>
    </row>
    <row r="3427" spans="4:8">
      <c r="D3427" s="33"/>
      <c r="H3427" s="31"/>
    </row>
    <row r="3428" spans="4:8">
      <c r="D3428" s="33"/>
      <c r="H3428" s="31"/>
    </row>
    <row r="3429" spans="4:8">
      <c r="D3429" s="33"/>
      <c r="H3429" s="31"/>
    </row>
    <row r="3430" spans="4:8">
      <c r="D3430" s="33"/>
      <c r="H3430" s="31"/>
    </row>
    <row r="3431" spans="4:8">
      <c r="D3431" s="33"/>
      <c r="H3431" s="31"/>
    </row>
    <row r="3432" spans="4:8">
      <c r="D3432" s="33"/>
      <c r="H3432" s="31"/>
    </row>
    <row r="3433" spans="4:8">
      <c r="D3433" s="33"/>
      <c r="H3433" s="31"/>
    </row>
    <row r="3434" spans="4:8">
      <c r="D3434" s="33"/>
      <c r="H3434" s="31"/>
    </row>
    <row r="3435" spans="4:8">
      <c r="D3435" s="33"/>
      <c r="H3435" s="31"/>
    </row>
    <row r="3436" spans="4:8">
      <c r="D3436" s="33"/>
      <c r="H3436" s="31"/>
    </row>
    <row r="3437" spans="4:8">
      <c r="D3437" s="33"/>
      <c r="H3437" s="31"/>
    </row>
    <row r="3438" spans="4:8">
      <c r="D3438" s="33"/>
      <c r="H3438" s="31"/>
    </row>
    <row r="3439" spans="4:8">
      <c r="D3439" s="33"/>
      <c r="H3439" s="31"/>
    </row>
    <row r="3440" spans="4:8">
      <c r="D3440" s="33"/>
      <c r="H3440" s="31"/>
    </row>
    <row r="3441" spans="4:8">
      <c r="D3441" s="33"/>
      <c r="H3441" s="31"/>
    </row>
    <row r="3442" spans="4:8">
      <c r="D3442" s="33"/>
      <c r="H3442" s="31"/>
    </row>
    <row r="3443" spans="4:8">
      <c r="D3443" s="33"/>
      <c r="H3443" s="31"/>
    </row>
    <row r="3444" spans="4:8">
      <c r="D3444" s="33"/>
      <c r="H3444" s="31"/>
    </row>
    <row r="3445" spans="4:8">
      <c r="D3445" s="33"/>
      <c r="H3445" s="31"/>
    </row>
    <row r="3446" spans="4:8">
      <c r="D3446" s="33"/>
      <c r="H3446" s="31"/>
    </row>
    <row r="3447" spans="4:8">
      <c r="D3447" s="33"/>
      <c r="H3447" s="31"/>
    </row>
    <row r="3448" spans="4:8">
      <c r="D3448" s="33"/>
      <c r="H3448" s="31"/>
    </row>
    <row r="3449" spans="4:8">
      <c r="D3449" s="33"/>
      <c r="H3449" s="31"/>
    </row>
    <row r="3450" spans="4:8">
      <c r="D3450" s="33"/>
      <c r="H3450" s="31"/>
    </row>
    <row r="3451" spans="4:8">
      <c r="D3451" s="33"/>
      <c r="H3451" s="31"/>
    </row>
    <row r="3452" spans="4:8">
      <c r="D3452" s="33"/>
      <c r="H3452" s="31"/>
    </row>
    <row r="3453" spans="4:8">
      <c r="D3453" s="33"/>
      <c r="H3453" s="31"/>
    </row>
    <row r="3454" spans="4:8">
      <c r="D3454" s="33"/>
      <c r="H3454" s="31"/>
    </row>
    <row r="3455" spans="4:8">
      <c r="D3455" s="33"/>
      <c r="H3455" s="31"/>
    </row>
    <row r="3456" spans="4:8">
      <c r="D3456" s="33"/>
      <c r="H3456" s="31"/>
    </row>
    <row r="3457" spans="4:8">
      <c r="D3457" s="33"/>
      <c r="H3457" s="31"/>
    </row>
    <row r="3458" spans="4:8">
      <c r="D3458" s="33"/>
      <c r="H3458" s="31"/>
    </row>
    <row r="3459" spans="4:8">
      <c r="D3459" s="33"/>
      <c r="H3459" s="31"/>
    </row>
    <row r="3460" spans="4:8">
      <c r="D3460" s="33"/>
      <c r="H3460" s="31"/>
    </row>
    <row r="3461" spans="4:8">
      <c r="D3461" s="33"/>
      <c r="H3461" s="31"/>
    </row>
    <row r="3462" spans="4:8">
      <c r="D3462" s="33"/>
      <c r="H3462" s="31"/>
    </row>
    <row r="3463" spans="4:8">
      <c r="D3463" s="33"/>
      <c r="H3463" s="31"/>
    </row>
    <row r="3464" spans="4:8">
      <c r="D3464" s="33"/>
      <c r="H3464" s="31"/>
    </row>
    <row r="3465" spans="4:8">
      <c r="D3465" s="33"/>
      <c r="H3465" s="31"/>
    </row>
    <row r="3466" spans="4:8">
      <c r="D3466" s="33"/>
      <c r="H3466" s="31"/>
    </row>
    <row r="3467" spans="4:8">
      <c r="D3467" s="33"/>
      <c r="H3467" s="31"/>
    </row>
    <row r="3468" spans="4:8">
      <c r="D3468" s="33"/>
      <c r="H3468" s="31"/>
    </row>
    <row r="3469" spans="4:8">
      <c r="D3469" s="33"/>
      <c r="H3469" s="31"/>
    </row>
    <row r="3470" spans="4:8">
      <c r="D3470" s="33"/>
      <c r="H3470" s="31"/>
    </row>
    <row r="3471" spans="4:8">
      <c r="D3471" s="33"/>
      <c r="H3471" s="31"/>
    </row>
    <row r="3472" spans="4:8">
      <c r="D3472" s="33"/>
      <c r="H3472" s="31"/>
    </row>
    <row r="3473" spans="4:8">
      <c r="D3473" s="33"/>
      <c r="H3473" s="31"/>
    </row>
    <row r="3474" spans="4:8">
      <c r="D3474" s="33"/>
      <c r="H3474" s="31"/>
    </row>
    <row r="3475" spans="4:8">
      <c r="D3475" s="33"/>
      <c r="H3475" s="31"/>
    </row>
    <row r="3476" spans="4:8">
      <c r="D3476" s="33"/>
      <c r="H3476" s="31"/>
    </row>
    <row r="3477" spans="4:8">
      <c r="D3477" s="33"/>
      <c r="H3477" s="31"/>
    </row>
    <row r="3478" spans="4:8">
      <c r="D3478" s="33"/>
      <c r="H3478" s="31"/>
    </row>
    <row r="3479" spans="4:8">
      <c r="D3479" s="33"/>
      <c r="H3479" s="31"/>
    </row>
    <row r="3480" spans="4:8">
      <c r="D3480" s="33"/>
      <c r="H3480" s="31"/>
    </row>
    <row r="3481" spans="4:8">
      <c r="D3481" s="33"/>
      <c r="H3481" s="31"/>
    </row>
    <row r="3482" spans="4:8">
      <c r="D3482" s="33"/>
      <c r="H3482" s="31"/>
    </row>
    <row r="3483" spans="4:8">
      <c r="D3483" s="33"/>
      <c r="H3483" s="31"/>
    </row>
    <row r="3484" spans="4:8">
      <c r="D3484" s="33"/>
      <c r="H3484" s="31"/>
    </row>
    <row r="3485" spans="4:8">
      <c r="D3485" s="33"/>
      <c r="H3485" s="31"/>
    </row>
    <row r="3486" spans="4:8">
      <c r="D3486" s="33"/>
      <c r="H3486" s="31"/>
    </row>
    <row r="3487" spans="4:8">
      <c r="D3487" s="33"/>
      <c r="H3487" s="31"/>
    </row>
    <row r="3488" spans="4:8">
      <c r="D3488" s="33"/>
      <c r="H3488" s="31"/>
    </row>
    <row r="3489" spans="4:8">
      <c r="D3489" s="33"/>
      <c r="H3489" s="31"/>
    </row>
    <row r="3490" spans="4:8">
      <c r="D3490" s="33"/>
      <c r="H3490" s="31"/>
    </row>
    <row r="3491" spans="4:8">
      <c r="D3491" s="33"/>
      <c r="H3491" s="31"/>
    </row>
    <row r="3492" spans="4:8">
      <c r="D3492" s="33"/>
      <c r="H3492" s="31"/>
    </row>
    <row r="3493" spans="4:8">
      <c r="D3493" s="33"/>
      <c r="H3493" s="31"/>
    </row>
    <row r="3494" spans="4:8">
      <c r="D3494" s="33"/>
      <c r="H3494" s="31"/>
    </row>
    <row r="3495" spans="4:8">
      <c r="D3495" s="33"/>
      <c r="H3495" s="31"/>
    </row>
    <row r="3496" spans="4:8">
      <c r="D3496" s="33"/>
      <c r="H3496" s="31"/>
    </row>
    <row r="3497" spans="4:8">
      <c r="D3497" s="33"/>
      <c r="H3497" s="31"/>
    </row>
    <row r="3498" spans="4:8">
      <c r="D3498" s="33"/>
      <c r="H3498" s="31"/>
    </row>
    <row r="3499" spans="4:8">
      <c r="D3499" s="33"/>
      <c r="H3499" s="31"/>
    </row>
    <row r="3500" spans="4:8">
      <c r="D3500" s="33"/>
      <c r="H3500" s="31"/>
    </row>
    <row r="3501" spans="4:8">
      <c r="D3501" s="33"/>
      <c r="H3501" s="31"/>
    </row>
    <row r="3502" spans="4:8">
      <c r="D3502" s="33"/>
      <c r="H3502" s="31"/>
    </row>
    <row r="3503" spans="4:8">
      <c r="D3503" s="33"/>
      <c r="H3503" s="31"/>
    </row>
    <row r="3504" spans="4:8">
      <c r="D3504" s="33"/>
      <c r="H3504" s="31"/>
    </row>
    <row r="3505" spans="4:8">
      <c r="D3505" s="33"/>
      <c r="H3505" s="31"/>
    </row>
    <row r="3506" spans="4:8">
      <c r="D3506" s="33"/>
      <c r="H3506" s="31"/>
    </row>
    <row r="3507" spans="4:8">
      <c r="D3507" s="33"/>
      <c r="H3507" s="31"/>
    </row>
    <row r="3508" spans="4:8">
      <c r="D3508" s="33"/>
      <c r="H3508" s="31"/>
    </row>
    <row r="3509" spans="4:8">
      <c r="D3509" s="33"/>
      <c r="H3509" s="31"/>
    </row>
    <row r="3510" spans="4:8">
      <c r="D3510" s="33"/>
      <c r="H3510" s="31"/>
    </row>
    <row r="3511" spans="4:8">
      <c r="D3511" s="33"/>
      <c r="H3511" s="31"/>
    </row>
    <row r="3512" spans="4:8">
      <c r="D3512" s="33"/>
      <c r="H3512" s="31"/>
    </row>
    <row r="3513" spans="4:8">
      <c r="D3513" s="33"/>
      <c r="H3513" s="31"/>
    </row>
    <row r="3514" spans="4:8">
      <c r="D3514" s="33"/>
      <c r="H3514" s="31"/>
    </row>
    <row r="3515" spans="4:8">
      <c r="D3515" s="33"/>
      <c r="H3515" s="31"/>
    </row>
    <row r="3516" spans="4:8">
      <c r="D3516" s="33"/>
      <c r="H3516" s="31"/>
    </row>
    <row r="3517" spans="4:8">
      <c r="D3517" s="33"/>
      <c r="H3517" s="31"/>
    </row>
    <row r="3518" spans="4:8">
      <c r="D3518" s="33"/>
      <c r="H3518" s="31"/>
    </row>
    <row r="3519" spans="4:8">
      <c r="D3519" s="33"/>
      <c r="H3519" s="31"/>
    </row>
    <row r="3520" spans="4:8">
      <c r="D3520" s="33"/>
      <c r="H3520" s="31"/>
    </row>
    <row r="3521" spans="4:8">
      <c r="D3521" s="33"/>
      <c r="H3521" s="31"/>
    </row>
    <row r="3522" spans="4:8">
      <c r="D3522" s="33"/>
      <c r="H3522" s="31"/>
    </row>
    <row r="3523" spans="4:8">
      <c r="D3523" s="33"/>
      <c r="H3523" s="31"/>
    </row>
    <row r="3524" spans="4:8">
      <c r="D3524" s="33"/>
      <c r="H3524" s="31"/>
    </row>
    <row r="3525" spans="4:8">
      <c r="D3525" s="33"/>
      <c r="H3525" s="31"/>
    </row>
    <row r="3526" spans="4:8">
      <c r="D3526" s="33"/>
      <c r="H3526" s="31"/>
    </row>
    <row r="3527" spans="4:8">
      <c r="D3527" s="33"/>
      <c r="H3527" s="31"/>
    </row>
    <row r="3528" spans="4:8">
      <c r="D3528" s="33"/>
      <c r="H3528" s="31"/>
    </row>
    <row r="3529" spans="4:8">
      <c r="D3529" s="33"/>
      <c r="H3529" s="31"/>
    </row>
    <row r="3530" spans="4:8">
      <c r="D3530" s="33"/>
      <c r="H3530" s="31"/>
    </row>
    <row r="3531" spans="4:8">
      <c r="D3531" s="33"/>
      <c r="H3531" s="31"/>
    </row>
    <row r="3532" spans="4:8">
      <c r="D3532" s="33"/>
      <c r="H3532" s="31"/>
    </row>
    <row r="3533" spans="4:8">
      <c r="D3533" s="33"/>
      <c r="H3533" s="31"/>
    </row>
    <row r="3534" spans="4:8">
      <c r="D3534" s="33"/>
      <c r="H3534" s="31"/>
    </row>
    <row r="3535" spans="4:8">
      <c r="D3535" s="33"/>
      <c r="H3535" s="31"/>
    </row>
    <row r="3536" spans="4:8">
      <c r="D3536" s="33"/>
      <c r="H3536" s="31"/>
    </row>
    <row r="3537" spans="4:8">
      <c r="D3537" s="33"/>
      <c r="H3537" s="31"/>
    </row>
    <row r="3538" spans="4:8">
      <c r="D3538" s="33"/>
      <c r="H3538" s="31"/>
    </row>
    <row r="3539" spans="4:8">
      <c r="D3539" s="33"/>
      <c r="H3539" s="31"/>
    </row>
    <row r="3540" spans="4:8">
      <c r="D3540" s="33"/>
      <c r="H3540" s="31"/>
    </row>
    <row r="3541" spans="4:8">
      <c r="D3541" s="33"/>
      <c r="H3541" s="31"/>
    </row>
    <row r="3542" spans="4:8">
      <c r="D3542" s="33"/>
      <c r="H3542" s="31"/>
    </row>
    <row r="3543" spans="4:8">
      <c r="D3543" s="33"/>
      <c r="H3543" s="31"/>
    </row>
    <row r="3544" spans="4:8">
      <c r="D3544" s="33"/>
      <c r="H3544" s="31"/>
    </row>
    <row r="3545" spans="4:8">
      <c r="D3545" s="33"/>
      <c r="H3545" s="31"/>
    </row>
    <row r="3546" spans="4:8">
      <c r="D3546" s="33"/>
      <c r="H3546" s="31"/>
    </row>
    <row r="3547" spans="4:8">
      <c r="D3547" s="33"/>
      <c r="H3547" s="31"/>
    </row>
    <row r="3548" spans="4:8">
      <c r="D3548" s="33"/>
      <c r="H3548" s="31"/>
    </row>
    <row r="3549" spans="4:8">
      <c r="D3549" s="33"/>
      <c r="H3549" s="31"/>
    </row>
    <row r="3550" spans="4:8">
      <c r="D3550" s="33"/>
      <c r="H3550" s="31"/>
    </row>
    <row r="3551" spans="4:8">
      <c r="D3551" s="33"/>
      <c r="H3551" s="31"/>
    </row>
    <row r="3552" spans="4:8">
      <c r="D3552" s="33"/>
      <c r="H3552" s="31"/>
    </row>
    <row r="3553" spans="4:8">
      <c r="D3553" s="33"/>
      <c r="H3553" s="31"/>
    </row>
    <row r="3554" spans="4:8">
      <c r="D3554" s="33"/>
      <c r="H3554" s="31"/>
    </row>
    <row r="3555" spans="4:8">
      <c r="D3555" s="33"/>
      <c r="H3555" s="31"/>
    </row>
    <row r="3556" spans="4:8">
      <c r="D3556" s="33"/>
      <c r="H3556" s="31"/>
    </row>
    <row r="3557" spans="4:8">
      <c r="D3557" s="33"/>
      <c r="H3557" s="31"/>
    </row>
    <row r="3558" spans="4:8">
      <c r="D3558" s="33"/>
      <c r="H3558" s="31"/>
    </row>
    <row r="3559" spans="4:8">
      <c r="D3559" s="33"/>
      <c r="H3559" s="31"/>
    </row>
    <row r="3560" spans="4:8">
      <c r="D3560" s="33"/>
      <c r="H3560" s="31"/>
    </row>
    <row r="3561" spans="4:8">
      <c r="D3561" s="33"/>
      <c r="H3561" s="31"/>
    </row>
    <row r="3562" spans="4:8">
      <c r="D3562" s="33"/>
      <c r="H3562" s="31"/>
    </row>
    <row r="3563" spans="4:8">
      <c r="D3563" s="33"/>
      <c r="H3563" s="31"/>
    </row>
    <row r="3564" spans="4:8">
      <c r="D3564" s="33"/>
      <c r="H3564" s="31"/>
    </row>
    <row r="3565" spans="4:8">
      <c r="D3565" s="33"/>
      <c r="H3565" s="31"/>
    </row>
    <row r="3566" spans="4:8">
      <c r="D3566" s="33"/>
      <c r="H3566" s="31"/>
    </row>
    <row r="3567" spans="4:8">
      <c r="D3567" s="33"/>
      <c r="H3567" s="31"/>
    </row>
    <row r="3568" spans="4:8">
      <c r="D3568" s="33"/>
      <c r="H3568" s="31"/>
    </row>
    <row r="3569" spans="4:8">
      <c r="D3569" s="33"/>
      <c r="H3569" s="31"/>
    </row>
    <row r="3570" spans="4:8">
      <c r="D3570" s="33"/>
      <c r="H3570" s="31"/>
    </row>
    <row r="3571" spans="4:8">
      <c r="D3571" s="33"/>
      <c r="H3571" s="31"/>
    </row>
    <row r="3572" spans="4:8">
      <c r="D3572" s="33"/>
      <c r="H3572" s="31"/>
    </row>
    <row r="3573" spans="4:8">
      <c r="D3573" s="33"/>
      <c r="H3573" s="31"/>
    </row>
    <row r="3574" spans="4:8">
      <c r="D3574" s="33"/>
      <c r="H3574" s="31"/>
    </row>
    <row r="3575" spans="4:8">
      <c r="D3575" s="33"/>
      <c r="H3575" s="31"/>
    </row>
    <row r="3576" spans="4:8">
      <c r="D3576" s="33"/>
      <c r="H3576" s="31"/>
    </row>
    <row r="3577" spans="4:8">
      <c r="D3577" s="33"/>
      <c r="H3577" s="31"/>
    </row>
    <row r="3578" spans="4:8">
      <c r="D3578" s="33"/>
      <c r="H3578" s="31"/>
    </row>
    <row r="3579" spans="4:8">
      <c r="D3579" s="33"/>
      <c r="H3579" s="31"/>
    </row>
    <row r="3580" spans="4:8">
      <c r="D3580" s="33"/>
      <c r="H3580" s="31"/>
    </row>
    <row r="3581" spans="4:8">
      <c r="D3581" s="33"/>
      <c r="H3581" s="31"/>
    </row>
    <row r="3582" spans="4:8">
      <c r="D3582" s="33"/>
      <c r="H3582" s="31"/>
    </row>
    <row r="3583" spans="4:8">
      <c r="D3583" s="33"/>
      <c r="H3583" s="31"/>
    </row>
    <row r="3584" spans="4:8">
      <c r="D3584" s="33"/>
      <c r="H3584" s="31"/>
    </row>
    <row r="3585" spans="4:8">
      <c r="D3585" s="33"/>
      <c r="H3585" s="31"/>
    </row>
    <row r="3586" spans="4:8">
      <c r="D3586" s="33"/>
      <c r="H3586" s="31"/>
    </row>
    <row r="3587" spans="4:8">
      <c r="D3587" s="33"/>
      <c r="H3587" s="31"/>
    </row>
    <row r="3588" spans="4:8">
      <c r="D3588" s="33"/>
      <c r="H3588" s="31"/>
    </row>
    <row r="3589" spans="4:8">
      <c r="D3589" s="33"/>
      <c r="H3589" s="31"/>
    </row>
    <row r="3590" spans="4:8">
      <c r="D3590" s="33"/>
      <c r="H3590" s="31"/>
    </row>
    <row r="3591" spans="4:8">
      <c r="D3591" s="33"/>
      <c r="H3591" s="31"/>
    </row>
    <row r="3592" spans="4:8">
      <c r="D3592" s="33"/>
      <c r="H3592" s="31"/>
    </row>
    <row r="3593" spans="4:8">
      <c r="D3593" s="33"/>
      <c r="H3593" s="31"/>
    </row>
    <row r="3594" spans="4:8">
      <c r="D3594" s="33"/>
      <c r="H3594" s="31"/>
    </row>
    <row r="3595" spans="4:8">
      <c r="D3595" s="33"/>
      <c r="H3595" s="31"/>
    </row>
    <row r="3596" spans="4:8">
      <c r="D3596" s="33"/>
      <c r="H3596" s="31"/>
    </row>
    <row r="3597" spans="4:8">
      <c r="D3597" s="33"/>
      <c r="H3597" s="31"/>
    </row>
    <row r="3598" spans="4:8">
      <c r="D3598" s="33"/>
      <c r="H3598" s="31"/>
    </row>
    <row r="3599" spans="4:8">
      <c r="D3599" s="33"/>
      <c r="H3599" s="31"/>
    </row>
    <row r="3600" spans="4:8">
      <c r="D3600" s="33"/>
      <c r="H3600" s="31"/>
    </row>
    <row r="3601" spans="4:8">
      <c r="D3601" s="33"/>
      <c r="H3601" s="31"/>
    </row>
    <row r="3602" spans="4:8">
      <c r="D3602" s="33"/>
      <c r="H3602" s="31"/>
    </row>
    <row r="3603" spans="4:8">
      <c r="D3603" s="33"/>
      <c r="H3603" s="31"/>
    </row>
    <row r="3604" spans="4:8">
      <c r="D3604" s="33"/>
      <c r="H3604" s="31"/>
    </row>
    <row r="3605" spans="4:8">
      <c r="D3605" s="33"/>
      <c r="H3605" s="31"/>
    </row>
    <row r="3606" spans="4:8">
      <c r="D3606" s="33"/>
      <c r="H3606" s="31"/>
    </row>
    <row r="3607" spans="4:8">
      <c r="D3607" s="33"/>
      <c r="H3607" s="31"/>
    </row>
    <row r="3608" spans="4:8">
      <c r="D3608" s="33"/>
      <c r="H3608" s="31"/>
    </row>
    <row r="3609" spans="4:8">
      <c r="D3609" s="33"/>
      <c r="H3609" s="31"/>
    </row>
    <row r="3610" spans="4:8">
      <c r="D3610" s="33"/>
      <c r="H3610" s="31"/>
    </row>
    <row r="3611" spans="4:8">
      <c r="D3611" s="33"/>
      <c r="H3611" s="31"/>
    </row>
    <row r="3612" spans="4:8">
      <c r="D3612" s="33"/>
      <c r="H3612" s="31"/>
    </row>
    <row r="3613" spans="4:8">
      <c r="D3613" s="33"/>
      <c r="H3613" s="31"/>
    </row>
    <row r="3614" spans="4:8">
      <c r="D3614" s="33"/>
      <c r="H3614" s="31"/>
    </row>
    <row r="3615" spans="4:8">
      <c r="D3615" s="33"/>
      <c r="H3615" s="31"/>
    </row>
    <row r="3616" spans="4:8">
      <c r="D3616" s="33"/>
      <c r="H3616" s="31"/>
    </row>
    <row r="3617" spans="4:8">
      <c r="D3617" s="33"/>
      <c r="H3617" s="31"/>
    </row>
    <row r="3618" spans="4:8">
      <c r="D3618" s="33"/>
      <c r="H3618" s="31"/>
    </row>
    <row r="3619" spans="4:8">
      <c r="D3619" s="33"/>
      <c r="H3619" s="31"/>
    </row>
    <row r="3620" spans="4:8">
      <c r="D3620" s="33"/>
      <c r="H3620" s="31"/>
    </row>
    <row r="3621" spans="4:8">
      <c r="D3621" s="33"/>
      <c r="H3621" s="31"/>
    </row>
    <row r="3622" spans="4:8">
      <c r="D3622" s="33"/>
      <c r="H3622" s="31"/>
    </row>
    <row r="3623" spans="4:8">
      <c r="D3623" s="33"/>
      <c r="H3623" s="31"/>
    </row>
    <row r="3624" spans="4:8">
      <c r="D3624" s="33"/>
      <c r="H3624" s="31"/>
    </row>
    <row r="3625" spans="4:8">
      <c r="D3625" s="33"/>
      <c r="H3625" s="31"/>
    </row>
    <row r="3626" spans="4:8">
      <c r="D3626" s="33"/>
      <c r="H3626" s="31"/>
    </row>
    <row r="3627" spans="4:8">
      <c r="D3627" s="33"/>
      <c r="H3627" s="31"/>
    </row>
    <row r="3628" spans="4:8">
      <c r="D3628" s="33"/>
      <c r="H3628" s="31"/>
    </row>
    <row r="3629" spans="4:8">
      <c r="D3629" s="33"/>
      <c r="H3629" s="31"/>
    </row>
    <row r="3630" spans="4:8">
      <c r="D3630" s="33"/>
      <c r="H3630" s="31"/>
    </row>
    <row r="3631" spans="4:8">
      <c r="D3631" s="33"/>
      <c r="H3631" s="31"/>
    </row>
    <row r="3632" spans="4:8">
      <c r="D3632" s="33"/>
      <c r="H3632" s="31"/>
    </row>
    <row r="3633" spans="4:8">
      <c r="D3633" s="33"/>
      <c r="H3633" s="31"/>
    </row>
    <row r="3634" spans="4:8">
      <c r="D3634" s="33"/>
      <c r="H3634" s="31"/>
    </row>
    <row r="3635" spans="4:8">
      <c r="D3635" s="33"/>
      <c r="H3635" s="31"/>
    </row>
    <row r="3636" spans="4:8">
      <c r="D3636" s="33"/>
      <c r="H3636" s="31"/>
    </row>
    <row r="3637" spans="4:8">
      <c r="D3637" s="33"/>
      <c r="H3637" s="31"/>
    </row>
    <row r="3638" spans="4:8">
      <c r="D3638" s="33"/>
      <c r="H3638" s="31"/>
    </row>
    <row r="3639" spans="4:8">
      <c r="D3639" s="33"/>
      <c r="H3639" s="31"/>
    </row>
    <row r="3640" spans="4:8">
      <c r="D3640" s="33"/>
      <c r="H3640" s="31"/>
    </row>
    <row r="3641" spans="4:8">
      <c r="D3641" s="33"/>
      <c r="H3641" s="31"/>
    </row>
    <row r="3642" spans="4:8">
      <c r="D3642" s="33"/>
      <c r="H3642" s="31"/>
    </row>
    <row r="3643" spans="4:8">
      <c r="D3643" s="33"/>
      <c r="H3643" s="31"/>
    </row>
    <row r="3644" spans="4:8">
      <c r="D3644" s="33"/>
      <c r="H3644" s="31"/>
    </row>
    <row r="3645" spans="4:8">
      <c r="D3645" s="33"/>
      <c r="H3645" s="31"/>
    </row>
    <row r="3646" spans="4:8">
      <c r="D3646" s="33"/>
      <c r="H3646" s="31"/>
    </row>
    <row r="3647" spans="4:8">
      <c r="D3647" s="33"/>
      <c r="H3647" s="31"/>
    </row>
    <row r="3648" spans="4:8">
      <c r="D3648" s="33"/>
      <c r="H3648" s="31"/>
    </row>
    <row r="3649" spans="4:8">
      <c r="D3649" s="33"/>
      <c r="H3649" s="31"/>
    </row>
    <row r="3650" spans="4:8">
      <c r="D3650" s="33"/>
      <c r="H3650" s="31"/>
    </row>
    <row r="3651" spans="4:8">
      <c r="D3651" s="33"/>
      <c r="H3651" s="31"/>
    </row>
    <row r="3652" spans="4:8">
      <c r="D3652" s="33"/>
      <c r="H3652" s="31"/>
    </row>
    <row r="3653" spans="4:8">
      <c r="D3653" s="33"/>
      <c r="H3653" s="31"/>
    </row>
    <row r="3654" spans="4:8">
      <c r="D3654" s="33"/>
      <c r="H3654" s="31"/>
    </row>
    <row r="3655" spans="4:8">
      <c r="D3655" s="33"/>
      <c r="H3655" s="31"/>
    </row>
    <row r="3656" spans="4:8">
      <c r="D3656" s="33"/>
      <c r="H3656" s="31"/>
    </row>
    <row r="3657" spans="4:8">
      <c r="D3657" s="33"/>
      <c r="H3657" s="31"/>
    </row>
    <row r="3658" spans="4:8">
      <c r="D3658" s="33"/>
      <c r="H3658" s="31"/>
    </row>
    <row r="3659" spans="4:8">
      <c r="D3659" s="33"/>
      <c r="H3659" s="31"/>
    </row>
    <row r="3660" spans="4:8">
      <c r="D3660" s="33"/>
      <c r="H3660" s="31"/>
    </row>
    <row r="3661" spans="4:8">
      <c r="D3661" s="33"/>
      <c r="H3661" s="31"/>
    </row>
    <row r="3662" spans="4:8">
      <c r="D3662" s="33"/>
      <c r="H3662" s="31"/>
    </row>
    <row r="3663" spans="4:8">
      <c r="D3663" s="33"/>
      <c r="H3663" s="31"/>
    </row>
    <row r="3664" spans="4:8">
      <c r="D3664" s="33"/>
      <c r="H3664" s="31"/>
    </row>
    <row r="3665" spans="4:8">
      <c r="D3665" s="33"/>
      <c r="H3665" s="31"/>
    </row>
    <row r="3666" spans="4:8">
      <c r="D3666" s="33"/>
      <c r="H3666" s="31"/>
    </row>
    <row r="3667" spans="4:8">
      <c r="D3667" s="33"/>
      <c r="H3667" s="31"/>
    </row>
    <row r="3668" spans="4:8">
      <c r="D3668" s="33"/>
      <c r="H3668" s="31"/>
    </row>
    <row r="3669" spans="4:8">
      <c r="D3669" s="33"/>
      <c r="H3669" s="31"/>
    </row>
    <row r="3670" spans="4:8">
      <c r="D3670" s="33"/>
      <c r="H3670" s="31"/>
    </row>
    <row r="3671" spans="4:8">
      <c r="D3671" s="33"/>
      <c r="H3671" s="31"/>
    </row>
    <row r="3672" spans="4:8">
      <c r="D3672" s="33"/>
      <c r="H3672" s="31"/>
    </row>
    <row r="3673" spans="4:8">
      <c r="D3673" s="33"/>
      <c r="H3673" s="31"/>
    </row>
    <row r="3674" spans="4:8">
      <c r="D3674" s="33"/>
      <c r="H3674" s="31"/>
    </row>
    <row r="3675" spans="4:8">
      <c r="D3675" s="33"/>
      <c r="H3675" s="31"/>
    </row>
    <row r="3676" spans="4:8">
      <c r="D3676" s="33"/>
      <c r="H3676" s="31"/>
    </row>
    <row r="3677" spans="4:8">
      <c r="D3677" s="33"/>
      <c r="H3677" s="31"/>
    </row>
    <row r="3678" spans="4:8">
      <c r="D3678" s="33"/>
      <c r="H3678" s="31"/>
    </row>
    <row r="3679" spans="4:8">
      <c r="D3679" s="33"/>
      <c r="H3679" s="31"/>
    </row>
    <row r="3680" spans="4:8">
      <c r="D3680" s="33"/>
      <c r="H3680" s="31"/>
    </row>
    <row r="3681" spans="4:8">
      <c r="D3681" s="33"/>
      <c r="H3681" s="31"/>
    </row>
    <row r="3682" spans="4:8">
      <c r="D3682" s="33"/>
      <c r="H3682" s="31"/>
    </row>
    <row r="3683" spans="4:8">
      <c r="D3683" s="33"/>
      <c r="H3683" s="31"/>
    </row>
    <row r="3684" spans="4:8">
      <c r="D3684" s="33"/>
      <c r="H3684" s="31"/>
    </row>
    <row r="3685" spans="4:8">
      <c r="D3685" s="33"/>
      <c r="H3685" s="31"/>
    </row>
    <row r="3686" spans="4:8">
      <c r="D3686" s="33"/>
      <c r="H3686" s="31"/>
    </row>
    <row r="3687" spans="4:8">
      <c r="D3687" s="33"/>
      <c r="H3687" s="31"/>
    </row>
    <row r="3688" spans="4:8">
      <c r="D3688" s="33"/>
      <c r="H3688" s="31"/>
    </row>
    <row r="3689" spans="4:8">
      <c r="D3689" s="33"/>
      <c r="H3689" s="31"/>
    </row>
    <row r="3690" spans="4:8">
      <c r="D3690" s="33"/>
      <c r="H3690" s="31"/>
    </row>
    <row r="3691" spans="4:8">
      <c r="D3691" s="33"/>
      <c r="H3691" s="31"/>
    </row>
    <row r="3692" spans="4:8">
      <c r="D3692" s="33"/>
      <c r="H3692" s="31"/>
    </row>
    <row r="3693" spans="4:8">
      <c r="D3693" s="33"/>
      <c r="H3693" s="31"/>
    </row>
    <row r="3694" spans="4:8">
      <c r="D3694" s="33"/>
      <c r="H3694" s="31"/>
    </row>
    <row r="3695" spans="4:8">
      <c r="D3695" s="33"/>
      <c r="H3695" s="31"/>
    </row>
    <row r="3696" spans="4:8">
      <c r="D3696" s="33"/>
      <c r="H3696" s="31"/>
    </row>
    <row r="3697" spans="4:8">
      <c r="D3697" s="33"/>
      <c r="H3697" s="31"/>
    </row>
    <row r="3698" spans="4:8">
      <c r="D3698" s="33"/>
      <c r="H3698" s="31"/>
    </row>
    <row r="3699" spans="4:8">
      <c r="D3699" s="33"/>
      <c r="H3699" s="31"/>
    </row>
    <row r="3700" spans="4:8">
      <c r="D3700" s="33"/>
      <c r="H3700" s="31"/>
    </row>
    <row r="3701" spans="4:8">
      <c r="D3701" s="33"/>
      <c r="H3701" s="31"/>
    </row>
    <row r="3702" spans="4:8">
      <c r="D3702" s="33"/>
      <c r="H3702" s="31"/>
    </row>
    <row r="3703" spans="4:8">
      <c r="D3703" s="33"/>
      <c r="H3703" s="31"/>
    </row>
    <row r="3704" spans="4:8">
      <c r="D3704" s="33"/>
      <c r="H3704" s="31"/>
    </row>
    <row r="3705" spans="4:8">
      <c r="D3705" s="33"/>
      <c r="H3705" s="31"/>
    </row>
    <row r="3706" spans="4:8">
      <c r="D3706" s="33"/>
      <c r="H3706" s="31"/>
    </row>
    <row r="3707" spans="4:8">
      <c r="D3707" s="33"/>
      <c r="H3707" s="31"/>
    </row>
    <row r="3708" spans="4:8">
      <c r="D3708" s="33"/>
      <c r="H3708" s="31"/>
    </row>
    <row r="3709" spans="4:8">
      <c r="D3709" s="33"/>
      <c r="H3709" s="31"/>
    </row>
    <row r="3710" spans="4:8">
      <c r="D3710" s="33"/>
      <c r="H3710" s="31"/>
    </row>
    <row r="3711" spans="4:8">
      <c r="D3711" s="33"/>
      <c r="H3711" s="31"/>
    </row>
    <row r="3712" spans="4:8">
      <c r="D3712" s="33"/>
      <c r="H3712" s="31"/>
    </row>
    <row r="3713" spans="4:8">
      <c r="D3713" s="33"/>
      <c r="H3713" s="31"/>
    </row>
    <row r="3714" spans="4:8">
      <c r="D3714" s="33"/>
      <c r="H3714" s="31"/>
    </row>
    <row r="3715" spans="4:8">
      <c r="D3715" s="33"/>
      <c r="H3715" s="31"/>
    </row>
    <row r="3716" spans="4:8">
      <c r="D3716" s="33"/>
      <c r="H3716" s="31"/>
    </row>
    <row r="3717" spans="4:8">
      <c r="D3717" s="33"/>
      <c r="H3717" s="31"/>
    </row>
    <row r="3718" spans="4:8">
      <c r="D3718" s="33"/>
      <c r="H3718" s="31"/>
    </row>
    <row r="3719" spans="4:8">
      <c r="D3719" s="33"/>
      <c r="H3719" s="31"/>
    </row>
    <row r="3720" spans="4:8">
      <c r="D3720" s="33"/>
      <c r="H3720" s="31"/>
    </row>
    <row r="3721" spans="4:8">
      <c r="D3721" s="33"/>
      <c r="H3721" s="31"/>
    </row>
    <row r="3722" spans="4:8">
      <c r="D3722" s="33"/>
      <c r="H3722" s="31"/>
    </row>
    <row r="3723" spans="4:8">
      <c r="D3723" s="33"/>
      <c r="H3723" s="31"/>
    </row>
    <row r="3724" spans="4:8">
      <c r="D3724" s="33"/>
      <c r="H3724" s="31"/>
    </row>
    <row r="3725" spans="4:8">
      <c r="D3725" s="33"/>
      <c r="H3725" s="31"/>
    </row>
    <row r="3726" spans="4:8">
      <c r="D3726" s="33"/>
      <c r="H3726" s="31"/>
    </row>
    <row r="3727" spans="4:8">
      <c r="D3727" s="33"/>
      <c r="H3727" s="31"/>
    </row>
    <row r="3728" spans="4:8">
      <c r="D3728" s="33"/>
      <c r="H3728" s="31"/>
    </row>
    <row r="3729" spans="4:8">
      <c r="D3729" s="33"/>
      <c r="H3729" s="31"/>
    </row>
    <row r="3730" spans="4:8">
      <c r="D3730" s="33"/>
      <c r="H3730" s="31"/>
    </row>
    <row r="3731" spans="4:8">
      <c r="D3731" s="33"/>
      <c r="H3731" s="31"/>
    </row>
    <row r="3732" spans="4:8">
      <c r="D3732" s="33"/>
      <c r="H3732" s="31"/>
    </row>
    <row r="3733" spans="4:8">
      <c r="D3733" s="33"/>
      <c r="H3733" s="31"/>
    </row>
    <row r="3734" spans="4:8">
      <c r="D3734" s="33"/>
      <c r="H3734" s="31"/>
    </row>
    <row r="3735" spans="4:8">
      <c r="D3735" s="33"/>
      <c r="H3735" s="31"/>
    </row>
    <row r="3736" spans="4:8">
      <c r="D3736" s="33"/>
      <c r="H3736" s="31"/>
    </row>
    <row r="3737" spans="4:8">
      <c r="D3737" s="33"/>
      <c r="H3737" s="31"/>
    </row>
    <row r="3738" spans="4:8">
      <c r="D3738" s="33"/>
      <c r="H3738" s="31"/>
    </row>
    <row r="3739" spans="4:8">
      <c r="D3739" s="33"/>
      <c r="H3739" s="31"/>
    </row>
    <row r="3740" spans="4:8">
      <c r="D3740" s="33"/>
      <c r="H3740" s="31"/>
    </row>
    <row r="3741" spans="4:8">
      <c r="D3741" s="33"/>
      <c r="H3741" s="31"/>
    </row>
    <row r="3742" spans="4:8">
      <c r="D3742" s="33"/>
      <c r="H3742" s="31"/>
    </row>
    <row r="3743" spans="4:8">
      <c r="D3743" s="33"/>
      <c r="H3743" s="31"/>
    </row>
    <row r="3744" spans="4:8">
      <c r="D3744" s="33"/>
      <c r="H3744" s="31"/>
    </row>
    <row r="3745" spans="4:8">
      <c r="D3745" s="33"/>
      <c r="H3745" s="31"/>
    </row>
    <row r="3746" spans="4:8">
      <c r="D3746" s="33"/>
      <c r="H3746" s="31"/>
    </row>
    <row r="3747" spans="4:8">
      <c r="D3747" s="33"/>
      <c r="H3747" s="31"/>
    </row>
    <row r="3748" spans="4:8">
      <c r="D3748" s="33"/>
      <c r="H3748" s="31"/>
    </row>
    <row r="3749" spans="4:8">
      <c r="D3749" s="33"/>
      <c r="H3749" s="31"/>
    </row>
    <row r="3750" spans="4:8">
      <c r="D3750" s="33"/>
      <c r="H3750" s="31"/>
    </row>
    <row r="3751" spans="4:8">
      <c r="D3751" s="33"/>
      <c r="H3751" s="31"/>
    </row>
    <row r="3752" spans="4:8">
      <c r="D3752" s="33"/>
      <c r="H3752" s="31"/>
    </row>
    <row r="3753" spans="4:8">
      <c r="D3753" s="33"/>
      <c r="H3753" s="31"/>
    </row>
    <row r="3754" spans="4:8">
      <c r="D3754" s="33"/>
      <c r="H3754" s="31"/>
    </row>
    <row r="3755" spans="4:8">
      <c r="D3755" s="33"/>
      <c r="H3755" s="31"/>
    </row>
    <row r="3756" spans="4:8">
      <c r="D3756" s="33"/>
      <c r="H3756" s="31"/>
    </row>
    <row r="3757" spans="4:8">
      <c r="D3757" s="33"/>
      <c r="H3757" s="31"/>
    </row>
    <row r="3758" spans="4:8">
      <c r="D3758" s="33"/>
      <c r="H3758" s="31"/>
    </row>
    <row r="3759" spans="4:8">
      <c r="D3759" s="33"/>
      <c r="H3759" s="31"/>
    </row>
    <row r="3760" spans="4:8">
      <c r="D3760" s="33"/>
      <c r="H3760" s="31"/>
    </row>
    <row r="3761" spans="4:8">
      <c r="D3761" s="33"/>
      <c r="H3761" s="31"/>
    </row>
    <row r="3762" spans="4:8">
      <c r="D3762" s="33"/>
      <c r="H3762" s="31"/>
    </row>
    <row r="3763" spans="4:8">
      <c r="D3763" s="33"/>
      <c r="H3763" s="31"/>
    </row>
    <row r="3764" spans="4:8">
      <c r="D3764" s="33"/>
      <c r="H3764" s="31"/>
    </row>
    <row r="3765" spans="4:8">
      <c r="D3765" s="33"/>
      <c r="H3765" s="31"/>
    </row>
    <row r="3766" spans="4:8">
      <c r="D3766" s="33"/>
      <c r="H3766" s="31"/>
    </row>
    <row r="3767" spans="4:8">
      <c r="D3767" s="33"/>
      <c r="H3767" s="31"/>
    </row>
    <row r="3768" spans="4:8">
      <c r="D3768" s="33"/>
      <c r="H3768" s="31"/>
    </row>
    <row r="3769" spans="4:8">
      <c r="D3769" s="33"/>
      <c r="H3769" s="31"/>
    </row>
    <row r="3770" spans="4:8">
      <c r="D3770" s="33"/>
      <c r="H3770" s="31"/>
    </row>
    <row r="3771" spans="4:8">
      <c r="D3771" s="33"/>
      <c r="H3771" s="31"/>
    </row>
    <row r="3772" spans="4:8">
      <c r="D3772" s="33"/>
      <c r="H3772" s="31"/>
    </row>
    <row r="3773" spans="4:8">
      <c r="D3773" s="33"/>
      <c r="H3773" s="31"/>
    </row>
    <row r="3774" spans="4:8">
      <c r="D3774" s="33"/>
      <c r="H3774" s="31"/>
    </row>
    <row r="3775" spans="4:8">
      <c r="D3775" s="33"/>
      <c r="H3775" s="31"/>
    </row>
    <row r="3776" spans="4:8">
      <c r="D3776" s="33"/>
      <c r="H3776" s="31"/>
    </row>
    <row r="3777" spans="4:8">
      <c r="D3777" s="33"/>
      <c r="H3777" s="31"/>
    </row>
    <row r="3778" spans="4:8">
      <c r="D3778" s="33"/>
      <c r="H3778" s="31"/>
    </row>
    <row r="3779" spans="4:8">
      <c r="D3779" s="33"/>
      <c r="H3779" s="31"/>
    </row>
    <row r="3780" spans="4:8">
      <c r="D3780" s="33"/>
      <c r="H3780" s="31"/>
    </row>
    <row r="3781" spans="4:8">
      <c r="D3781" s="33"/>
      <c r="H3781" s="31"/>
    </row>
    <row r="3782" spans="4:8">
      <c r="D3782" s="33"/>
      <c r="H3782" s="31"/>
    </row>
    <row r="3783" spans="4:8">
      <c r="D3783" s="33"/>
      <c r="H3783" s="31"/>
    </row>
    <row r="3784" spans="4:8">
      <c r="D3784" s="33"/>
      <c r="H3784" s="31"/>
    </row>
    <row r="3785" spans="4:8">
      <c r="D3785" s="33"/>
      <c r="H3785" s="31"/>
    </row>
    <row r="3786" spans="4:8">
      <c r="D3786" s="33"/>
      <c r="H3786" s="31"/>
    </row>
    <row r="3787" spans="4:8">
      <c r="D3787" s="33"/>
      <c r="H3787" s="31"/>
    </row>
    <row r="3788" spans="4:8">
      <c r="D3788" s="33"/>
      <c r="H3788" s="31"/>
    </row>
    <row r="3789" spans="4:8">
      <c r="D3789" s="33"/>
      <c r="H3789" s="31"/>
    </row>
    <row r="3790" spans="4:8">
      <c r="D3790" s="33"/>
      <c r="H3790" s="31"/>
    </row>
    <row r="3791" spans="4:8">
      <c r="D3791" s="33"/>
      <c r="H3791" s="31"/>
    </row>
    <row r="3792" spans="4:8">
      <c r="D3792" s="33"/>
      <c r="H3792" s="31"/>
    </row>
    <row r="3793" spans="4:8">
      <c r="D3793" s="33"/>
      <c r="H3793" s="31"/>
    </row>
    <row r="3794" spans="4:8">
      <c r="D3794" s="33"/>
      <c r="H3794" s="31"/>
    </row>
    <row r="3795" spans="4:8">
      <c r="D3795" s="33"/>
      <c r="H3795" s="31"/>
    </row>
    <row r="3796" spans="4:8">
      <c r="D3796" s="33"/>
      <c r="H3796" s="31"/>
    </row>
    <row r="3797" spans="4:8">
      <c r="D3797" s="33"/>
      <c r="H3797" s="31"/>
    </row>
    <row r="3798" spans="4:8">
      <c r="D3798" s="33"/>
      <c r="H3798" s="31"/>
    </row>
    <row r="3799" spans="4:8">
      <c r="D3799" s="33"/>
      <c r="H3799" s="31"/>
    </row>
    <row r="3800" spans="4:8">
      <c r="D3800" s="33"/>
      <c r="H3800" s="31"/>
    </row>
    <row r="3801" spans="4:8">
      <c r="D3801" s="33"/>
      <c r="H3801" s="31"/>
    </row>
    <row r="3802" spans="4:8">
      <c r="D3802" s="33"/>
      <c r="H3802" s="31"/>
    </row>
    <row r="3803" spans="4:8">
      <c r="D3803" s="33"/>
      <c r="H3803" s="31"/>
    </row>
    <row r="3804" spans="4:8">
      <c r="D3804" s="33"/>
      <c r="H3804" s="31"/>
    </row>
    <row r="3805" spans="4:8">
      <c r="D3805" s="33"/>
      <c r="H3805" s="31"/>
    </row>
    <row r="3806" spans="4:8">
      <c r="D3806" s="33"/>
      <c r="H3806" s="31"/>
    </row>
    <row r="3807" spans="4:8">
      <c r="D3807" s="33"/>
      <c r="H3807" s="31"/>
    </row>
    <row r="3808" spans="4:8">
      <c r="D3808" s="33"/>
      <c r="H3808" s="31"/>
    </row>
    <row r="3809" spans="4:8">
      <c r="D3809" s="33"/>
      <c r="H3809" s="31"/>
    </row>
    <row r="3810" spans="4:8">
      <c r="D3810" s="33"/>
      <c r="H3810" s="31"/>
    </row>
    <row r="3811" spans="4:8">
      <c r="D3811" s="33"/>
      <c r="H3811" s="31"/>
    </row>
    <row r="3812" spans="4:8">
      <c r="D3812" s="33"/>
      <c r="H3812" s="31"/>
    </row>
    <row r="3813" spans="4:8">
      <c r="D3813" s="33"/>
      <c r="H3813" s="31"/>
    </row>
    <row r="3814" spans="4:8">
      <c r="D3814" s="33"/>
      <c r="H3814" s="31"/>
    </row>
    <row r="3815" spans="4:8">
      <c r="D3815" s="33"/>
      <c r="H3815" s="31"/>
    </row>
    <row r="3816" spans="4:8">
      <c r="D3816" s="33"/>
      <c r="H3816" s="31"/>
    </row>
    <row r="3817" spans="4:8">
      <c r="D3817" s="33"/>
      <c r="H3817" s="31"/>
    </row>
    <row r="3818" spans="4:8">
      <c r="D3818" s="33"/>
      <c r="H3818" s="31"/>
    </row>
    <row r="3819" spans="4:8">
      <c r="D3819" s="33"/>
      <c r="H3819" s="31"/>
    </row>
    <row r="3820" spans="4:8">
      <c r="D3820" s="33"/>
      <c r="H3820" s="31"/>
    </row>
    <row r="3821" spans="4:8">
      <c r="D3821" s="33"/>
      <c r="H3821" s="31"/>
    </row>
    <row r="3822" spans="4:8">
      <c r="D3822" s="33"/>
      <c r="H3822" s="31"/>
    </row>
    <row r="3823" spans="4:8">
      <c r="D3823" s="33"/>
      <c r="H3823" s="31"/>
    </row>
    <row r="3824" spans="4:8">
      <c r="D3824" s="33"/>
      <c r="H3824" s="31"/>
    </row>
    <row r="3825" spans="4:8">
      <c r="D3825" s="33"/>
      <c r="H3825" s="31"/>
    </row>
    <row r="3826" spans="4:8">
      <c r="D3826" s="33"/>
      <c r="H3826" s="31"/>
    </row>
    <row r="3827" spans="4:8">
      <c r="D3827" s="33"/>
      <c r="H3827" s="31"/>
    </row>
    <row r="3828" spans="4:8">
      <c r="D3828" s="33"/>
      <c r="H3828" s="31"/>
    </row>
    <row r="3829" spans="4:8">
      <c r="D3829" s="33"/>
      <c r="H3829" s="31"/>
    </row>
    <row r="3830" spans="4:8">
      <c r="D3830" s="33"/>
      <c r="H3830" s="31"/>
    </row>
    <row r="3831" spans="4:8">
      <c r="D3831" s="33"/>
      <c r="H3831" s="31"/>
    </row>
    <row r="3832" spans="4:8">
      <c r="D3832" s="33"/>
      <c r="H3832" s="31"/>
    </row>
    <row r="3833" spans="4:8">
      <c r="D3833" s="33"/>
      <c r="H3833" s="31"/>
    </row>
    <row r="3834" spans="4:8">
      <c r="D3834" s="33"/>
      <c r="H3834" s="31"/>
    </row>
    <row r="3835" spans="4:8">
      <c r="D3835" s="33"/>
      <c r="H3835" s="31"/>
    </row>
    <row r="3836" spans="4:8">
      <c r="D3836" s="33"/>
      <c r="H3836" s="31"/>
    </row>
    <row r="3837" spans="4:8">
      <c r="D3837" s="33"/>
      <c r="H3837" s="31"/>
    </row>
    <row r="3838" spans="4:8">
      <c r="D3838" s="33"/>
      <c r="H3838" s="31"/>
    </row>
    <row r="3839" spans="4:8">
      <c r="D3839" s="33"/>
      <c r="H3839" s="31"/>
    </row>
    <row r="3840" spans="4:8">
      <c r="D3840" s="33"/>
      <c r="H3840" s="31"/>
    </row>
    <row r="3841" spans="4:8">
      <c r="D3841" s="33"/>
      <c r="H3841" s="31"/>
    </row>
    <row r="3842" spans="4:8">
      <c r="D3842" s="33"/>
      <c r="H3842" s="31"/>
    </row>
    <row r="3843" spans="4:8">
      <c r="D3843" s="33"/>
      <c r="H3843" s="31"/>
    </row>
    <row r="3844" spans="4:8">
      <c r="D3844" s="33"/>
      <c r="H3844" s="31"/>
    </row>
    <row r="3845" spans="4:8">
      <c r="D3845" s="33"/>
      <c r="H3845" s="31"/>
    </row>
    <row r="3846" spans="4:8">
      <c r="D3846" s="33"/>
      <c r="H3846" s="31"/>
    </row>
    <row r="3847" spans="4:8">
      <c r="D3847" s="33"/>
      <c r="H3847" s="31"/>
    </row>
    <row r="3848" spans="4:8">
      <c r="D3848" s="33"/>
      <c r="H3848" s="31"/>
    </row>
    <row r="3849" spans="4:8">
      <c r="D3849" s="33"/>
      <c r="H3849" s="31"/>
    </row>
    <row r="3850" spans="4:8">
      <c r="D3850" s="33"/>
      <c r="H3850" s="31"/>
    </row>
    <row r="3851" spans="4:8">
      <c r="D3851" s="33"/>
      <c r="H3851" s="31"/>
    </row>
    <row r="3852" spans="4:8">
      <c r="D3852" s="33"/>
      <c r="H3852" s="31"/>
    </row>
    <row r="3853" spans="4:8">
      <c r="D3853" s="33"/>
      <c r="H3853" s="31"/>
    </row>
    <row r="3854" spans="4:8">
      <c r="D3854" s="33"/>
      <c r="H3854" s="31"/>
    </row>
    <row r="3855" spans="4:8">
      <c r="D3855" s="33"/>
      <c r="H3855" s="31"/>
    </row>
    <row r="3856" spans="4:8">
      <c r="D3856" s="33"/>
      <c r="H3856" s="31"/>
    </row>
    <row r="3857" spans="4:8">
      <c r="D3857" s="33"/>
      <c r="H3857" s="31"/>
    </row>
    <row r="3858" spans="4:8">
      <c r="D3858" s="33"/>
      <c r="H3858" s="31"/>
    </row>
    <row r="3859" spans="4:8">
      <c r="D3859" s="33"/>
      <c r="H3859" s="31"/>
    </row>
    <row r="3860" spans="4:8">
      <c r="D3860" s="33"/>
      <c r="H3860" s="31"/>
    </row>
    <row r="3861" spans="4:8">
      <c r="D3861" s="33"/>
      <c r="H3861" s="31"/>
    </row>
    <row r="3862" spans="4:8">
      <c r="D3862" s="33"/>
      <c r="H3862" s="31"/>
    </row>
    <row r="3863" spans="4:8">
      <c r="D3863" s="33"/>
      <c r="H3863" s="31"/>
    </row>
    <row r="3864" spans="4:8">
      <c r="D3864" s="33"/>
      <c r="H3864" s="31"/>
    </row>
    <row r="3865" spans="4:8">
      <c r="D3865" s="33"/>
      <c r="H3865" s="31"/>
    </row>
    <row r="3866" spans="4:8">
      <c r="D3866" s="33"/>
      <c r="H3866" s="31"/>
    </row>
    <row r="3867" spans="4:8">
      <c r="D3867" s="33"/>
      <c r="H3867" s="31"/>
    </row>
    <row r="3868" spans="4:8">
      <c r="D3868" s="33"/>
      <c r="H3868" s="31"/>
    </row>
    <row r="3869" spans="4:8">
      <c r="D3869" s="33"/>
      <c r="H3869" s="31"/>
    </row>
    <row r="3870" spans="4:8">
      <c r="D3870" s="33"/>
      <c r="H3870" s="31"/>
    </row>
    <row r="3871" spans="4:8">
      <c r="D3871" s="33"/>
      <c r="H3871" s="31"/>
    </row>
    <row r="3872" spans="4:8">
      <c r="D3872" s="33"/>
      <c r="H3872" s="31"/>
    </row>
    <row r="3873" spans="4:8">
      <c r="D3873" s="33"/>
      <c r="H3873" s="31"/>
    </row>
    <row r="3874" spans="4:8">
      <c r="D3874" s="33"/>
      <c r="H3874" s="31"/>
    </row>
    <row r="3875" spans="4:8">
      <c r="D3875" s="33"/>
      <c r="H3875" s="31"/>
    </row>
    <row r="3876" spans="4:8">
      <c r="D3876" s="33"/>
      <c r="H3876" s="31"/>
    </row>
    <row r="3877" spans="4:8">
      <c r="D3877" s="33"/>
      <c r="H3877" s="31"/>
    </row>
    <row r="3878" spans="4:8">
      <c r="D3878" s="33"/>
      <c r="H3878" s="31"/>
    </row>
    <row r="3879" spans="4:8">
      <c r="D3879" s="33"/>
      <c r="H3879" s="31"/>
    </row>
    <row r="3880" spans="4:8">
      <c r="D3880" s="33"/>
      <c r="H3880" s="31"/>
    </row>
    <row r="3881" spans="4:8">
      <c r="D3881" s="33"/>
      <c r="H3881" s="31"/>
    </row>
    <row r="3882" spans="4:8">
      <c r="D3882" s="33"/>
      <c r="H3882" s="31"/>
    </row>
    <row r="3883" spans="4:8">
      <c r="D3883" s="33"/>
      <c r="H3883" s="31"/>
    </row>
    <row r="3884" spans="4:8">
      <c r="D3884" s="33"/>
      <c r="H3884" s="31"/>
    </row>
    <row r="3885" spans="4:8">
      <c r="D3885" s="33"/>
      <c r="H3885" s="31"/>
    </row>
    <row r="3886" spans="4:8">
      <c r="D3886" s="33"/>
      <c r="H3886" s="31"/>
    </row>
    <row r="3887" spans="4:8">
      <c r="D3887" s="33"/>
      <c r="H3887" s="31"/>
    </row>
    <row r="3888" spans="4:8">
      <c r="D3888" s="33"/>
      <c r="H3888" s="31"/>
    </row>
    <row r="3889" spans="4:8">
      <c r="D3889" s="33"/>
      <c r="H3889" s="31"/>
    </row>
    <row r="3890" spans="4:8">
      <c r="D3890" s="33"/>
      <c r="H3890" s="31"/>
    </row>
    <row r="3891" spans="4:8">
      <c r="D3891" s="33"/>
      <c r="H3891" s="31"/>
    </row>
    <row r="3892" spans="4:8">
      <c r="D3892" s="33"/>
      <c r="H3892" s="31"/>
    </row>
    <row r="3893" spans="4:8">
      <c r="D3893" s="33"/>
      <c r="H3893" s="31"/>
    </row>
    <row r="3894" spans="4:8">
      <c r="D3894" s="33"/>
      <c r="H3894" s="31"/>
    </row>
    <row r="3895" spans="4:8">
      <c r="D3895" s="33"/>
      <c r="H3895" s="31"/>
    </row>
    <row r="3896" spans="4:8">
      <c r="D3896" s="33"/>
      <c r="H3896" s="31"/>
    </row>
    <row r="3897" spans="4:8">
      <c r="D3897" s="33"/>
      <c r="H3897" s="31"/>
    </row>
    <row r="3898" spans="4:8">
      <c r="D3898" s="33"/>
      <c r="H3898" s="31"/>
    </row>
    <row r="3899" spans="4:8">
      <c r="D3899" s="33"/>
      <c r="H3899" s="31"/>
    </row>
    <row r="3900" spans="4:8">
      <c r="D3900" s="33"/>
      <c r="H3900" s="31"/>
    </row>
    <row r="3901" spans="4:8">
      <c r="D3901" s="33"/>
      <c r="H3901" s="31"/>
    </row>
    <row r="3902" spans="4:8">
      <c r="D3902" s="33"/>
      <c r="H3902" s="31"/>
    </row>
    <row r="3903" spans="4:8">
      <c r="D3903" s="33"/>
      <c r="H3903" s="31"/>
    </row>
    <row r="3904" spans="4:8">
      <c r="D3904" s="33"/>
      <c r="H3904" s="31"/>
    </row>
    <row r="3905" spans="4:8">
      <c r="D3905" s="33"/>
      <c r="H3905" s="31"/>
    </row>
    <row r="3906" spans="4:8">
      <c r="D3906" s="33"/>
      <c r="H3906" s="31"/>
    </row>
    <row r="3907" spans="4:8">
      <c r="D3907" s="33"/>
      <c r="H3907" s="31"/>
    </row>
    <row r="3908" spans="4:8">
      <c r="D3908" s="33"/>
      <c r="H3908" s="31"/>
    </row>
    <row r="3909" spans="4:8">
      <c r="D3909" s="33"/>
      <c r="H3909" s="31"/>
    </row>
    <row r="3910" spans="4:8">
      <c r="D3910" s="33"/>
      <c r="H3910" s="31"/>
    </row>
    <row r="3911" spans="4:8">
      <c r="D3911" s="33"/>
      <c r="H3911" s="31"/>
    </row>
    <row r="3912" spans="4:8">
      <c r="D3912" s="33"/>
      <c r="H3912" s="31"/>
    </row>
    <row r="3913" spans="4:8">
      <c r="D3913" s="33"/>
      <c r="H3913" s="31"/>
    </row>
    <row r="3914" spans="4:8">
      <c r="D3914" s="33"/>
      <c r="H3914" s="31"/>
    </row>
    <row r="3915" spans="4:8">
      <c r="D3915" s="33"/>
      <c r="H3915" s="31"/>
    </row>
    <row r="3916" spans="4:8">
      <c r="D3916" s="33"/>
      <c r="H3916" s="31"/>
    </row>
    <row r="3917" spans="4:8">
      <c r="D3917" s="33"/>
      <c r="H3917" s="31"/>
    </row>
    <row r="3918" spans="4:8">
      <c r="D3918" s="33"/>
      <c r="H3918" s="31"/>
    </row>
    <row r="3919" spans="4:8">
      <c r="D3919" s="33"/>
      <c r="H3919" s="31"/>
    </row>
    <row r="3920" spans="4:8">
      <c r="D3920" s="33"/>
      <c r="H3920" s="31"/>
    </row>
    <row r="3921" spans="4:8">
      <c r="D3921" s="33"/>
      <c r="H3921" s="31"/>
    </row>
    <row r="3922" spans="4:8">
      <c r="D3922" s="33"/>
      <c r="H3922" s="31"/>
    </row>
    <row r="3923" spans="4:8">
      <c r="D3923" s="33"/>
      <c r="H3923" s="31"/>
    </row>
    <row r="3924" spans="4:8">
      <c r="D3924" s="33"/>
      <c r="H3924" s="31"/>
    </row>
    <row r="3925" spans="4:8">
      <c r="D3925" s="33"/>
      <c r="H3925" s="31"/>
    </row>
    <row r="3926" spans="4:8">
      <c r="D3926" s="33"/>
      <c r="H3926" s="31"/>
    </row>
    <row r="3927" spans="4:8">
      <c r="D3927" s="33"/>
      <c r="H3927" s="31"/>
    </row>
    <row r="3928" spans="4:8">
      <c r="D3928" s="33"/>
      <c r="H3928" s="31"/>
    </row>
    <row r="3929" spans="4:8">
      <c r="D3929" s="33"/>
      <c r="H3929" s="31"/>
    </row>
    <row r="3930" spans="4:8">
      <c r="D3930" s="33"/>
      <c r="H3930" s="31"/>
    </row>
    <row r="3931" spans="4:8">
      <c r="D3931" s="33"/>
      <c r="H3931" s="31"/>
    </row>
    <row r="3932" spans="4:8">
      <c r="D3932" s="33"/>
      <c r="H3932" s="31"/>
    </row>
    <row r="3933" spans="4:8">
      <c r="D3933" s="33"/>
      <c r="H3933" s="31"/>
    </row>
    <row r="3934" spans="4:8">
      <c r="D3934" s="33"/>
      <c r="H3934" s="31"/>
    </row>
    <row r="3935" spans="4:8">
      <c r="D3935" s="33"/>
      <c r="H3935" s="31"/>
    </row>
    <row r="3936" spans="4:8">
      <c r="D3936" s="33"/>
      <c r="H3936" s="31"/>
    </row>
    <row r="3937" spans="4:8">
      <c r="D3937" s="33"/>
      <c r="H3937" s="31"/>
    </row>
    <row r="3938" spans="4:8">
      <c r="D3938" s="33"/>
      <c r="H3938" s="31"/>
    </row>
    <row r="3939" spans="4:8">
      <c r="D3939" s="33"/>
      <c r="H3939" s="31"/>
    </row>
    <row r="3940" spans="4:8">
      <c r="D3940" s="33"/>
      <c r="H3940" s="31"/>
    </row>
    <row r="3941" spans="4:8">
      <c r="D3941" s="33"/>
      <c r="H3941" s="31"/>
    </row>
    <row r="3942" spans="4:8">
      <c r="D3942" s="33"/>
      <c r="H3942" s="31"/>
    </row>
    <row r="3943" spans="4:8">
      <c r="D3943" s="33"/>
      <c r="H3943" s="31"/>
    </row>
    <row r="3944" spans="4:8">
      <c r="D3944" s="33"/>
      <c r="H3944" s="31"/>
    </row>
    <row r="3945" spans="4:8">
      <c r="D3945" s="33"/>
      <c r="H3945" s="31"/>
    </row>
    <row r="3946" spans="4:8">
      <c r="D3946" s="33"/>
      <c r="H3946" s="31"/>
    </row>
    <row r="3947" spans="4:8">
      <c r="D3947" s="33"/>
      <c r="H3947" s="31"/>
    </row>
    <row r="3948" spans="4:8">
      <c r="D3948" s="33"/>
      <c r="H3948" s="31"/>
    </row>
    <row r="3949" spans="4:8">
      <c r="D3949" s="33"/>
      <c r="H3949" s="31"/>
    </row>
    <row r="3950" spans="4:8">
      <c r="D3950" s="33"/>
      <c r="H3950" s="31"/>
    </row>
    <row r="3951" spans="4:8">
      <c r="D3951" s="33"/>
      <c r="H3951" s="31"/>
    </row>
    <row r="3952" spans="4:8">
      <c r="D3952" s="33"/>
      <c r="H3952" s="31"/>
    </row>
    <row r="3953" spans="4:8">
      <c r="D3953" s="33"/>
      <c r="H3953" s="31"/>
    </row>
    <row r="3954" spans="4:8">
      <c r="D3954" s="33"/>
      <c r="H3954" s="31"/>
    </row>
    <row r="3955" spans="4:8">
      <c r="D3955" s="33"/>
      <c r="H3955" s="31"/>
    </row>
    <row r="3956" spans="4:8">
      <c r="D3956" s="33"/>
      <c r="H3956" s="31"/>
    </row>
    <row r="3957" spans="4:8">
      <c r="D3957" s="33"/>
      <c r="H3957" s="31"/>
    </row>
    <row r="3958" spans="4:8">
      <c r="D3958" s="33"/>
      <c r="H3958" s="31"/>
    </row>
    <row r="3959" spans="4:8">
      <c r="D3959" s="33"/>
      <c r="H3959" s="31"/>
    </row>
    <row r="3960" spans="4:8">
      <c r="D3960" s="33"/>
      <c r="H3960" s="31"/>
    </row>
    <row r="3961" spans="4:8">
      <c r="D3961" s="33"/>
      <c r="H3961" s="31"/>
    </row>
    <row r="3962" spans="4:8">
      <c r="D3962" s="33"/>
      <c r="H3962" s="31"/>
    </row>
    <row r="3963" spans="4:8">
      <c r="D3963" s="33"/>
      <c r="H3963" s="31"/>
    </row>
    <row r="3964" spans="4:8">
      <c r="D3964" s="33"/>
      <c r="H3964" s="31"/>
    </row>
    <row r="3965" spans="4:8">
      <c r="D3965" s="33"/>
      <c r="H3965" s="31"/>
    </row>
    <row r="3966" spans="4:8">
      <c r="D3966" s="33"/>
      <c r="H3966" s="31"/>
    </row>
    <row r="3967" spans="4:8">
      <c r="D3967" s="33"/>
      <c r="H3967" s="31"/>
    </row>
    <row r="3968" spans="4:8">
      <c r="D3968" s="33"/>
      <c r="H3968" s="31"/>
    </row>
    <row r="3969" spans="4:8">
      <c r="D3969" s="33"/>
      <c r="H3969" s="31"/>
    </row>
    <row r="3970" spans="4:8">
      <c r="D3970" s="33"/>
      <c r="H3970" s="31"/>
    </row>
    <row r="3971" spans="4:8">
      <c r="D3971" s="33"/>
      <c r="H3971" s="31"/>
    </row>
    <row r="3972" spans="4:8">
      <c r="D3972" s="33"/>
      <c r="H3972" s="31"/>
    </row>
    <row r="3973" spans="4:8">
      <c r="D3973" s="33"/>
      <c r="H3973" s="31"/>
    </row>
    <row r="3974" spans="4:8">
      <c r="D3974" s="33"/>
      <c r="H3974" s="31"/>
    </row>
    <row r="3975" spans="4:8">
      <c r="D3975" s="33"/>
      <c r="H3975" s="31"/>
    </row>
    <row r="3976" spans="4:8">
      <c r="D3976" s="33"/>
      <c r="H3976" s="31"/>
    </row>
    <row r="3977" spans="4:8">
      <c r="D3977" s="33"/>
      <c r="H3977" s="31"/>
    </row>
    <row r="3978" spans="4:8">
      <c r="D3978" s="33"/>
      <c r="H3978" s="31"/>
    </row>
    <row r="3979" spans="4:8">
      <c r="D3979" s="33"/>
      <c r="H3979" s="31"/>
    </row>
    <row r="3980" spans="4:8">
      <c r="D3980" s="33"/>
      <c r="H3980" s="31"/>
    </row>
    <row r="3981" spans="4:8">
      <c r="D3981" s="33"/>
      <c r="H3981" s="31"/>
    </row>
    <row r="3982" spans="4:8">
      <c r="D3982" s="33"/>
      <c r="H3982" s="31"/>
    </row>
    <row r="3983" spans="4:8">
      <c r="D3983" s="33"/>
      <c r="H3983" s="31"/>
    </row>
    <row r="3984" spans="4:8">
      <c r="D3984" s="33"/>
      <c r="H3984" s="31"/>
    </row>
    <row r="3985" spans="4:8">
      <c r="D3985" s="33"/>
      <c r="H3985" s="31"/>
    </row>
    <row r="3986" spans="4:8">
      <c r="D3986" s="33"/>
      <c r="H3986" s="31"/>
    </row>
    <row r="3987" spans="4:8">
      <c r="D3987" s="33"/>
      <c r="H3987" s="31"/>
    </row>
    <row r="3988" spans="4:8">
      <c r="D3988" s="33"/>
      <c r="H3988" s="31"/>
    </row>
    <row r="3989" spans="4:8">
      <c r="D3989" s="33"/>
      <c r="H3989" s="31"/>
    </row>
    <row r="3990" spans="4:8">
      <c r="D3990" s="33"/>
      <c r="H3990" s="31"/>
    </row>
    <row r="3991" spans="4:8">
      <c r="D3991" s="33"/>
      <c r="H3991" s="31"/>
    </row>
    <row r="3992" spans="4:8">
      <c r="D3992" s="33"/>
      <c r="H3992" s="31"/>
    </row>
    <row r="3993" spans="4:8">
      <c r="D3993" s="33"/>
      <c r="H3993" s="31"/>
    </row>
    <row r="3994" spans="4:8">
      <c r="D3994" s="33"/>
      <c r="H3994" s="31"/>
    </row>
    <row r="3995" spans="4:8">
      <c r="D3995" s="33"/>
      <c r="H3995" s="31"/>
    </row>
    <row r="3996" spans="4:8">
      <c r="D3996" s="33"/>
      <c r="H3996" s="31"/>
    </row>
    <row r="3997" spans="4:8">
      <c r="D3997" s="33"/>
      <c r="H3997" s="31"/>
    </row>
    <row r="3998" spans="4:8">
      <c r="D3998" s="33"/>
      <c r="H3998" s="31"/>
    </row>
    <row r="3999" spans="4:8">
      <c r="D3999" s="33"/>
      <c r="H3999" s="31"/>
    </row>
    <row r="4000" spans="4:8">
      <c r="D4000" s="33"/>
      <c r="H4000" s="31"/>
    </row>
    <row r="4001" spans="4:8">
      <c r="D4001" s="33"/>
      <c r="H4001" s="31"/>
    </row>
    <row r="4002" spans="4:8">
      <c r="D4002" s="33"/>
      <c r="H4002" s="31"/>
    </row>
    <row r="4003" spans="4:8">
      <c r="D4003" s="33"/>
      <c r="H4003" s="31"/>
    </row>
    <row r="4004" spans="4:8">
      <c r="D4004" s="33"/>
      <c r="H4004" s="31"/>
    </row>
    <row r="4005" spans="4:8">
      <c r="D4005" s="33"/>
      <c r="H4005" s="31"/>
    </row>
    <row r="4006" spans="4:8">
      <c r="D4006" s="33"/>
      <c r="H4006" s="31"/>
    </row>
    <row r="4007" spans="4:8">
      <c r="D4007" s="33"/>
      <c r="H4007" s="31"/>
    </row>
    <row r="4008" spans="4:8">
      <c r="D4008" s="33"/>
      <c r="H4008" s="31"/>
    </row>
    <row r="4009" spans="4:8">
      <c r="D4009" s="33"/>
      <c r="H4009" s="31"/>
    </row>
    <row r="4010" spans="4:8">
      <c r="D4010" s="33"/>
      <c r="H4010" s="31"/>
    </row>
    <row r="4011" spans="4:8">
      <c r="D4011" s="33"/>
      <c r="H4011" s="31"/>
    </row>
    <row r="4012" spans="4:8">
      <c r="D4012" s="33"/>
      <c r="H4012" s="31"/>
    </row>
    <row r="4013" spans="4:8">
      <c r="D4013" s="33"/>
      <c r="H4013" s="31"/>
    </row>
    <row r="4014" spans="4:8">
      <c r="D4014" s="33"/>
      <c r="H4014" s="31"/>
    </row>
    <row r="4015" spans="4:8">
      <c r="D4015" s="33"/>
      <c r="H4015" s="31"/>
    </row>
    <row r="4016" spans="4:8">
      <c r="D4016" s="33"/>
      <c r="H4016" s="31"/>
    </row>
    <row r="4017" spans="4:8">
      <c r="D4017" s="33"/>
      <c r="H4017" s="31"/>
    </row>
    <row r="4018" spans="4:8">
      <c r="D4018" s="33"/>
      <c r="H4018" s="31"/>
    </row>
    <row r="4019" spans="4:8">
      <c r="D4019" s="33"/>
      <c r="H4019" s="31"/>
    </row>
    <row r="4020" spans="4:8">
      <c r="D4020" s="33"/>
      <c r="H4020" s="31"/>
    </row>
    <row r="4021" spans="4:8">
      <c r="D4021" s="33"/>
      <c r="H4021" s="31"/>
    </row>
    <row r="4022" spans="4:8">
      <c r="D4022" s="33"/>
      <c r="H4022" s="31"/>
    </row>
    <row r="4023" spans="4:8">
      <c r="D4023" s="33"/>
      <c r="H4023" s="31"/>
    </row>
    <row r="4024" spans="4:8">
      <c r="D4024" s="33"/>
      <c r="H4024" s="31"/>
    </row>
    <row r="4025" spans="4:8">
      <c r="D4025" s="33"/>
      <c r="H4025" s="31"/>
    </row>
    <row r="4026" spans="4:8">
      <c r="D4026" s="33"/>
      <c r="H4026" s="31"/>
    </row>
    <row r="4027" spans="4:8">
      <c r="D4027" s="33"/>
      <c r="H4027" s="31"/>
    </row>
    <row r="4028" spans="4:8">
      <c r="D4028" s="33"/>
      <c r="H4028" s="31"/>
    </row>
    <row r="4029" spans="4:8">
      <c r="D4029" s="33"/>
      <c r="H4029" s="31"/>
    </row>
    <row r="4030" spans="4:8">
      <c r="D4030" s="33"/>
      <c r="H4030" s="31"/>
    </row>
    <row r="4031" spans="4:8">
      <c r="D4031" s="33"/>
      <c r="H4031" s="31"/>
    </row>
    <row r="4032" spans="4:8">
      <c r="D4032" s="33"/>
      <c r="H4032" s="31"/>
    </row>
    <row r="4033" spans="4:8">
      <c r="D4033" s="33"/>
      <c r="H4033" s="31"/>
    </row>
    <row r="4034" spans="4:8">
      <c r="D4034" s="33"/>
      <c r="H4034" s="31"/>
    </row>
    <row r="4035" spans="4:8">
      <c r="D4035" s="33"/>
      <c r="H4035" s="31"/>
    </row>
    <row r="4036" spans="4:8">
      <c r="D4036" s="33"/>
      <c r="H4036" s="31"/>
    </row>
    <row r="4037" spans="4:8">
      <c r="D4037" s="33"/>
      <c r="H4037" s="31"/>
    </row>
    <row r="4038" spans="4:8">
      <c r="D4038" s="33"/>
      <c r="H4038" s="31"/>
    </row>
    <row r="4039" spans="4:8">
      <c r="D4039" s="33"/>
      <c r="H4039" s="31"/>
    </row>
    <row r="4040" spans="4:8">
      <c r="D4040" s="33"/>
      <c r="H4040" s="31"/>
    </row>
    <row r="4041" spans="4:8">
      <c r="D4041" s="33"/>
      <c r="H4041" s="31"/>
    </row>
    <row r="4042" spans="4:8">
      <c r="D4042" s="33"/>
      <c r="H4042" s="31"/>
    </row>
    <row r="4043" spans="4:8">
      <c r="D4043" s="33"/>
      <c r="H4043" s="31"/>
    </row>
    <row r="4044" spans="4:8">
      <c r="D4044" s="33"/>
      <c r="H4044" s="31"/>
    </row>
    <row r="4045" spans="4:8">
      <c r="D4045" s="33"/>
      <c r="H4045" s="31"/>
    </row>
    <row r="4046" spans="4:8">
      <c r="D4046" s="33"/>
      <c r="H4046" s="31"/>
    </row>
    <row r="4047" spans="4:8">
      <c r="D4047" s="33"/>
      <c r="H4047" s="31"/>
    </row>
    <row r="4048" spans="4:8">
      <c r="D4048" s="33"/>
      <c r="H4048" s="31"/>
    </row>
    <row r="4049" spans="4:8">
      <c r="D4049" s="33"/>
      <c r="H4049" s="31"/>
    </row>
    <row r="4050" spans="4:8">
      <c r="D4050" s="33"/>
      <c r="H4050" s="31"/>
    </row>
    <row r="4051" spans="4:8">
      <c r="D4051" s="33"/>
      <c r="H4051" s="31"/>
    </row>
    <row r="4052" spans="4:8">
      <c r="D4052" s="33"/>
      <c r="H4052" s="31"/>
    </row>
    <row r="4053" spans="4:8">
      <c r="D4053" s="33"/>
      <c r="H4053" s="31"/>
    </row>
    <row r="4054" spans="4:8">
      <c r="D4054" s="33"/>
      <c r="H4054" s="31"/>
    </row>
    <row r="4055" spans="4:8">
      <c r="D4055" s="33"/>
      <c r="H4055" s="31"/>
    </row>
    <row r="4056" spans="4:8">
      <c r="D4056" s="33"/>
      <c r="H4056" s="31"/>
    </row>
    <row r="4057" spans="4:8">
      <c r="D4057" s="33"/>
      <c r="H4057" s="31"/>
    </row>
    <row r="4058" spans="4:8">
      <c r="D4058" s="33"/>
      <c r="H4058" s="31"/>
    </row>
    <row r="4059" spans="4:8">
      <c r="D4059" s="33"/>
      <c r="H4059" s="31"/>
    </row>
    <row r="4060" spans="4:8">
      <c r="D4060" s="33"/>
      <c r="H4060" s="31"/>
    </row>
    <row r="4061" spans="4:8">
      <c r="D4061" s="33"/>
      <c r="H4061" s="31"/>
    </row>
    <row r="4062" spans="4:8">
      <c r="D4062" s="33"/>
      <c r="H4062" s="31"/>
    </row>
    <row r="4063" spans="4:8">
      <c r="D4063" s="33"/>
      <c r="H4063" s="31"/>
    </row>
    <row r="4064" spans="4:8">
      <c r="D4064" s="33"/>
      <c r="H4064" s="31"/>
    </row>
    <row r="4065" spans="4:8">
      <c r="D4065" s="33"/>
      <c r="H4065" s="31"/>
    </row>
    <row r="4066" spans="4:8">
      <c r="D4066" s="33"/>
      <c r="H4066" s="31"/>
    </row>
    <row r="4067" spans="4:8">
      <c r="D4067" s="33"/>
      <c r="H4067" s="31"/>
    </row>
    <row r="4068" spans="4:8">
      <c r="D4068" s="33"/>
      <c r="H4068" s="31"/>
    </row>
    <row r="4069" spans="4:8">
      <c r="D4069" s="33"/>
      <c r="H4069" s="31"/>
    </row>
    <row r="4070" spans="4:8">
      <c r="D4070" s="33"/>
      <c r="H4070" s="31"/>
    </row>
    <row r="4071" spans="4:8">
      <c r="D4071" s="33"/>
      <c r="H4071" s="31"/>
    </row>
    <row r="4072" spans="4:8">
      <c r="D4072" s="33"/>
      <c r="H4072" s="31"/>
    </row>
    <row r="4073" spans="4:8">
      <c r="D4073" s="33"/>
      <c r="H4073" s="31"/>
    </row>
    <row r="4074" spans="4:8">
      <c r="D4074" s="33"/>
      <c r="H4074" s="31"/>
    </row>
    <row r="4075" spans="4:8">
      <c r="D4075" s="33"/>
      <c r="H4075" s="31"/>
    </row>
    <row r="4076" spans="4:8">
      <c r="D4076" s="33"/>
      <c r="H4076" s="31"/>
    </row>
    <row r="4077" spans="4:8">
      <c r="D4077" s="33"/>
      <c r="H4077" s="31"/>
    </row>
    <row r="4078" spans="4:8">
      <c r="D4078" s="33"/>
      <c r="H4078" s="31"/>
    </row>
    <row r="4079" spans="4:8">
      <c r="D4079" s="33"/>
      <c r="H4079" s="31"/>
    </row>
    <row r="4080" spans="4:8">
      <c r="D4080" s="33"/>
      <c r="H4080" s="31"/>
    </row>
    <row r="4081" spans="4:8">
      <c r="D4081" s="33"/>
      <c r="H4081" s="31"/>
    </row>
    <row r="4082" spans="4:8">
      <c r="D4082" s="33"/>
      <c r="H4082" s="31"/>
    </row>
    <row r="4083" spans="4:8">
      <c r="D4083" s="33"/>
      <c r="H4083" s="31"/>
    </row>
    <row r="4084" spans="4:8">
      <c r="D4084" s="33"/>
      <c r="H4084" s="31"/>
    </row>
    <row r="4085" spans="4:8">
      <c r="D4085" s="33"/>
      <c r="H4085" s="31"/>
    </row>
    <row r="4086" spans="4:8">
      <c r="D4086" s="33"/>
      <c r="H4086" s="31"/>
    </row>
    <row r="4087" spans="4:8">
      <c r="D4087" s="33"/>
      <c r="H4087" s="31"/>
    </row>
    <row r="4088" spans="4:8">
      <c r="D4088" s="33"/>
      <c r="H4088" s="31"/>
    </row>
    <row r="4089" spans="4:8">
      <c r="D4089" s="33"/>
      <c r="H4089" s="31"/>
    </row>
    <row r="4090" spans="4:8">
      <c r="D4090" s="33"/>
      <c r="H4090" s="31"/>
    </row>
    <row r="4091" spans="4:8">
      <c r="D4091" s="33"/>
      <c r="H4091" s="31"/>
    </row>
    <row r="4092" spans="4:8">
      <c r="D4092" s="33"/>
      <c r="H4092" s="31"/>
    </row>
    <row r="4093" spans="4:8">
      <c r="D4093" s="33"/>
      <c r="H4093" s="31"/>
    </row>
    <row r="4094" spans="4:8">
      <c r="D4094" s="33"/>
      <c r="H4094" s="31"/>
    </row>
    <row r="4095" spans="4:8">
      <c r="D4095" s="33"/>
      <c r="H4095" s="31"/>
    </row>
    <row r="4096" spans="4:8">
      <c r="D4096" s="33"/>
      <c r="H4096" s="31"/>
    </row>
    <row r="4097" spans="4:8">
      <c r="D4097" s="33"/>
      <c r="H4097" s="31"/>
    </row>
    <row r="4098" spans="4:8">
      <c r="D4098" s="33"/>
      <c r="H4098" s="31"/>
    </row>
    <row r="4099" spans="4:8">
      <c r="D4099" s="33"/>
      <c r="H4099" s="31"/>
    </row>
    <row r="4100" spans="4:8">
      <c r="D4100" s="33"/>
      <c r="H4100" s="31"/>
    </row>
    <row r="4101" spans="4:8">
      <c r="D4101" s="33"/>
      <c r="H4101" s="31"/>
    </row>
    <row r="4102" spans="4:8">
      <c r="D4102" s="33"/>
      <c r="H4102" s="31"/>
    </row>
    <row r="4103" spans="4:8">
      <c r="D4103" s="33"/>
      <c r="H4103" s="31"/>
    </row>
    <row r="4104" spans="4:8">
      <c r="D4104" s="33"/>
      <c r="H4104" s="31"/>
    </row>
    <row r="4105" spans="4:8">
      <c r="D4105" s="33"/>
      <c r="H4105" s="31"/>
    </row>
    <row r="4106" spans="4:8">
      <c r="D4106" s="33"/>
      <c r="H4106" s="31"/>
    </row>
    <row r="4107" spans="4:8">
      <c r="D4107" s="33"/>
      <c r="H4107" s="31"/>
    </row>
    <row r="4108" spans="4:8">
      <c r="D4108" s="33"/>
      <c r="H4108" s="31"/>
    </row>
    <row r="4109" spans="4:8">
      <c r="D4109" s="33"/>
      <c r="H4109" s="31"/>
    </row>
    <row r="4110" spans="4:8">
      <c r="D4110" s="33"/>
      <c r="H4110" s="31"/>
    </row>
    <row r="4111" spans="4:8">
      <c r="D4111" s="33"/>
      <c r="H4111" s="31"/>
    </row>
    <row r="4112" spans="4:8">
      <c r="D4112" s="33"/>
      <c r="H4112" s="31"/>
    </row>
    <row r="4113" spans="4:8">
      <c r="D4113" s="33"/>
      <c r="H4113" s="31"/>
    </row>
    <row r="4114" spans="4:8">
      <c r="D4114" s="33"/>
      <c r="H4114" s="31"/>
    </row>
    <row r="4115" spans="4:8">
      <c r="D4115" s="33"/>
      <c r="H4115" s="31"/>
    </row>
    <row r="4116" spans="4:8">
      <c r="D4116" s="33"/>
      <c r="H4116" s="31"/>
    </row>
    <row r="4117" spans="4:8">
      <c r="D4117" s="33"/>
      <c r="H4117" s="31"/>
    </row>
    <row r="4118" spans="4:8">
      <c r="D4118" s="33"/>
      <c r="H4118" s="31"/>
    </row>
    <row r="4119" spans="4:8">
      <c r="D4119" s="33"/>
      <c r="H4119" s="31"/>
    </row>
    <row r="4120" spans="4:8">
      <c r="D4120" s="33"/>
      <c r="H4120" s="31"/>
    </row>
    <row r="4121" spans="4:8">
      <c r="D4121" s="33"/>
      <c r="H4121" s="31"/>
    </row>
    <row r="4122" spans="4:8">
      <c r="D4122" s="33"/>
      <c r="H4122" s="31"/>
    </row>
    <row r="4123" spans="4:8">
      <c r="D4123" s="33"/>
      <c r="H4123" s="31"/>
    </row>
    <row r="4124" spans="4:8">
      <c r="D4124" s="33"/>
      <c r="H4124" s="31"/>
    </row>
    <row r="4125" spans="4:8">
      <c r="D4125" s="33"/>
      <c r="H4125" s="31"/>
    </row>
    <row r="4126" spans="4:8">
      <c r="D4126" s="33"/>
      <c r="H4126" s="31"/>
    </row>
    <row r="4127" spans="4:8">
      <c r="D4127" s="33"/>
      <c r="H4127" s="31"/>
    </row>
    <row r="4128" spans="4:8">
      <c r="D4128" s="33"/>
      <c r="H4128" s="31"/>
    </row>
    <row r="4129" spans="4:8">
      <c r="D4129" s="33"/>
      <c r="H4129" s="31"/>
    </row>
    <row r="4130" spans="4:8">
      <c r="D4130" s="33"/>
      <c r="H4130" s="31"/>
    </row>
    <row r="4131" spans="4:8">
      <c r="D4131" s="33"/>
      <c r="H4131" s="31"/>
    </row>
    <row r="4132" spans="4:8">
      <c r="D4132" s="33"/>
      <c r="H4132" s="31"/>
    </row>
    <row r="4133" spans="4:8">
      <c r="D4133" s="33"/>
      <c r="H4133" s="31"/>
    </row>
    <row r="4134" spans="4:8">
      <c r="D4134" s="33"/>
      <c r="H4134" s="31"/>
    </row>
    <row r="4135" spans="4:8">
      <c r="D4135" s="33"/>
      <c r="H4135" s="31"/>
    </row>
    <row r="4136" spans="4:8">
      <c r="D4136" s="33"/>
      <c r="H4136" s="31"/>
    </row>
    <row r="4137" spans="4:8">
      <c r="D4137" s="33"/>
      <c r="H4137" s="31"/>
    </row>
    <row r="4138" spans="4:8">
      <c r="D4138" s="33"/>
      <c r="H4138" s="31"/>
    </row>
    <row r="4139" spans="4:8">
      <c r="D4139" s="33"/>
      <c r="H4139" s="31"/>
    </row>
    <row r="4140" spans="4:8">
      <c r="D4140" s="33"/>
      <c r="H4140" s="31"/>
    </row>
    <row r="4141" spans="4:8">
      <c r="D4141" s="33"/>
      <c r="H4141" s="31"/>
    </row>
    <row r="4142" spans="4:8">
      <c r="D4142" s="33"/>
      <c r="H4142" s="31"/>
    </row>
    <row r="4143" spans="4:8">
      <c r="D4143" s="33"/>
      <c r="H4143" s="31"/>
    </row>
    <row r="4144" spans="4:8">
      <c r="D4144" s="33"/>
      <c r="H4144" s="31"/>
    </row>
    <row r="4145" spans="4:8">
      <c r="D4145" s="33"/>
      <c r="H4145" s="31"/>
    </row>
    <row r="4146" spans="4:8">
      <c r="D4146" s="33"/>
      <c r="H4146" s="31"/>
    </row>
    <row r="4147" spans="4:8">
      <c r="D4147" s="33"/>
      <c r="H4147" s="31"/>
    </row>
    <row r="4148" spans="4:8">
      <c r="D4148" s="33"/>
      <c r="H4148" s="31"/>
    </row>
    <row r="4149" spans="4:8">
      <c r="D4149" s="33"/>
      <c r="H4149" s="31"/>
    </row>
    <row r="4150" spans="4:8">
      <c r="D4150" s="33"/>
      <c r="H4150" s="31"/>
    </row>
    <row r="4151" spans="4:8">
      <c r="D4151" s="33"/>
      <c r="H4151" s="31"/>
    </row>
    <row r="4152" spans="4:8">
      <c r="D4152" s="33"/>
      <c r="H4152" s="31"/>
    </row>
    <row r="4153" spans="4:8">
      <c r="D4153" s="33"/>
      <c r="H4153" s="31"/>
    </row>
    <row r="4154" spans="4:8">
      <c r="D4154" s="33"/>
      <c r="H4154" s="31"/>
    </row>
    <row r="4155" spans="4:8">
      <c r="D4155" s="33"/>
      <c r="H4155" s="31"/>
    </row>
    <row r="4156" spans="4:8">
      <c r="D4156" s="33"/>
      <c r="H4156" s="31"/>
    </row>
    <row r="4157" spans="4:8">
      <c r="D4157" s="33"/>
      <c r="H4157" s="31"/>
    </row>
    <row r="4158" spans="4:8">
      <c r="D4158" s="33"/>
      <c r="H4158" s="31"/>
    </row>
    <row r="4159" spans="4:8">
      <c r="D4159" s="33"/>
      <c r="H4159" s="31"/>
    </row>
    <row r="4160" spans="4:8">
      <c r="D4160" s="33"/>
      <c r="H4160" s="31"/>
    </row>
    <row r="4161" spans="4:8">
      <c r="D4161" s="33"/>
      <c r="H4161" s="31"/>
    </row>
    <row r="4162" spans="4:8">
      <c r="D4162" s="33"/>
      <c r="H4162" s="31"/>
    </row>
    <row r="4163" spans="4:8">
      <c r="D4163" s="33"/>
      <c r="H4163" s="31"/>
    </row>
    <row r="4164" spans="4:8">
      <c r="D4164" s="33"/>
      <c r="H4164" s="31"/>
    </row>
    <row r="4165" spans="4:8">
      <c r="D4165" s="33"/>
      <c r="H4165" s="31"/>
    </row>
    <row r="4166" spans="4:8">
      <c r="D4166" s="33"/>
      <c r="H4166" s="31"/>
    </row>
    <row r="4167" spans="4:8">
      <c r="D4167" s="33"/>
      <c r="H4167" s="31"/>
    </row>
    <row r="4168" spans="4:8">
      <c r="D4168" s="33"/>
      <c r="H4168" s="31"/>
    </row>
    <row r="4169" spans="4:8">
      <c r="D4169" s="33"/>
      <c r="H4169" s="31"/>
    </row>
    <row r="4170" spans="4:8">
      <c r="D4170" s="33"/>
      <c r="H4170" s="31"/>
    </row>
    <row r="4171" spans="4:8">
      <c r="D4171" s="33"/>
      <c r="H4171" s="31"/>
    </row>
    <row r="4172" spans="4:8">
      <c r="D4172" s="33"/>
      <c r="H4172" s="31"/>
    </row>
    <row r="4173" spans="4:8">
      <c r="D4173" s="33"/>
      <c r="H4173" s="31"/>
    </row>
    <row r="4174" spans="4:8">
      <c r="D4174" s="33"/>
      <c r="H4174" s="31"/>
    </row>
    <row r="4175" spans="4:8">
      <c r="D4175" s="33"/>
      <c r="H4175" s="31"/>
    </row>
    <row r="4176" spans="4:8">
      <c r="D4176" s="33"/>
      <c r="H4176" s="31"/>
    </row>
    <row r="4177" spans="4:8">
      <c r="D4177" s="33"/>
      <c r="H4177" s="31"/>
    </row>
    <row r="4178" spans="4:8">
      <c r="D4178" s="33"/>
      <c r="H4178" s="31"/>
    </row>
    <row r="4179" spans="4:8">
      <c r="D4179" s="33"/>
      <c r="H4179" s="31"/>
    </row>
    <row r="4180" spans="4:8">
      <c r="D4180" s="33"/>
      <c r="H4180" s="31"/>
    </row>
    <row r="4181" spans="4:8">
      <c r="D4181" s="33"/>
      <c r="H4181" s="31"/>
    </row>
    <row r="4182" spans="4:8">
      <c r="D4182" s="33"/>
      <c r="H4182" s="31"/>
    </row>
    <row r="4183" spans="4:8">
      <c r="D4183" s="33"/>
      <c r="H4183" s="31"/>
    </row>
    <row r="4184" spans="4:8">
      <c r="D4184" s="33"/>
      <c r="H4184" s="31"/>
    </row>
    <row r="4185" spans="4:8">
      <c r="D4185" s="33"/>
      <c r="H4185" s="31"/>
    </row>
    <row r="4186" spans="4:8">
      <c r="D4186" s="33"/>
      <c r="H4186" s="31"/>
    </row>
    <row r="4187" spans="4:8">
      <c r="D4187" s="33"/>
      <c r="H4187" s="31"/>
    </row>
    <row r="4188" spans="4:8">
      <c r="D4188" s="33"/>
      <c r="H4188" s="31"/>
    </row>
    <row r="4189" spans="4:8">
      <c r="D4189" s="33"/>
      <c r="H4189" s="31"/>
    </row>
    <row r="4190" spans="4:8">
      <c r="D4190" s="33"/>
      <c r="H4190" s="31"/>
    </row>
    <row r="4191" spans="4:8">
      <c r="D4191" s="33"/>
      <c r="H4191" s="31"/>
    </row>
    <row r="4192" spans="4:8">
      <c r="D4192" s="33"/>
      <c r="H4192" s="31"/>
    </row>
    <row r="4193" spans="4:8">
      <c r="D4193" s="33"/>
      <c r="H4193" s="31"/>
    </row>
    <row r="4194" spans="4:8">
      <c r="D4194" s="33"/>
      <c r="H4194" s="31"/>
    </row>
    <row r="4195" spans="4:8">
      <c r="D4195" s="33"/>
      <c r="H4195" s="31"/>
    </row>
    <row r="4196" spans="4:8">
      <c r="D4196" s="33"/>
      <c r="H4196" s="31"/>
    </row>
    <row r="4197" spans="4:8">
      <c r="D4197" s="33"/>
      <c r="H4197" s="31"/>
    </row>
    <row r="4198" spans="4:8">
      <c r="D4198" s="33"/>
      <c r="H4198" s="31"/>
    </row>
    <row r="4199" spans="4:8">
      <c r="D4199" s="33"/>
      <c r="H4199" s="31"/>
    </row>
    <row r="4200" spans="4:8">
      <c r="D4200" s="33"/>
      <c r="H4200" s="31"/>
    </row>
    <row r="4201" spans="4:8">
      <c r="D4201" s="33"/>
      <c r="H4201" s="31"/>
    </row>
    <row r="4202" spans="4:8">
      <c r="D4202" s="33"/>
      <c r="H4202" s="31"/>
    </row>
    <row r="4203" spans="4:8">
      <c r="D4203" s="33"/>
      <c r="H4203" s="31"/>
    </row>
    <row r="4204" spans="4:8">
      <c r="D4204" s="33"/>
      <c r="H4204" s="31"/>
    </row>
    <row r="4205" spans="4:8">
      <c r="D4205" s="33"/>
      <c r="H4205" s="31"/>
    </row>
    <row r="4206" spans="4:8">
      <c r="D4206" s="33"/>
      <c r="H4206" s="31"/>
    </row>
    <row r="4207" spans="4:8">
      <c r="D4207" s="33"/>
      <c r="H4207" s="31"/>
    </row>
    <row r="4208" spans="4:8">
      <c r="D4208" s="33"/>
      <c r="H4208" s="31"/>
    </row>
    <row r="4209" spans="4:8">
      <c r="D4209" s="33"/>
      <c r="H4209" s="31"/>
    </row>
    <row r="4210" spans="4:8">
      <c r="D4210" s="33"/>
      <c r="H4210" s="31"/>
    </row>
    <row r="4211" spans="4:8">
      <c r="D4211" s="33"/>
      <c r="H4211" s="31"/>
    </row>
    <row r="4212" spans="4:8">
      <c r="D4212" s="33"/>
      <c r="H4212" s="31"/>
    </row>
    <row r="4213" spans="4:8">
      <c r="D4213" s="33"/>
      <c r="H4213" s="31"/>
    </row>
    <row r="4214" spans="4:8">
      <c r="D4214" s="33"/>
      <c r="H4214" s="31"/>
    </row>
    <row r="4215" spans="4:8">
      <c r="D4215" s="33"/>
      <c r="H4215" s="31"/>
    </row>
    <row r="4216" spans="4:8">
      <c r="D4216" s="33"/>
      <c r="H4216" s="31"/>
    </row>
    <row r="4217" spans="4:8">
      <c r="D4217" s="33"/>
      <c r="H4217" s="31"/>
    </row>
    <row r="4218" spans="4:8">
      <c r="D4218" s="33"/>
      <c r="H4218" s="31"/>
    </row>
    <row r="4219" spans="4:8">
      <c r="D4219" s="33"/>
      <c r="H4219" s="31"/>
    </row>
    <row r="4220" spans="4:8">
      <c r="D4220" s="33"/>
      <c r="H4220" s="31"/>
    </row>
    <row r="4221" spans="4:8">
      <c r="D4221" s="33"/>
      <c r="H4221" s="31"/>
    </row>
    <row r="4222" spans="4:8">
      <c r="D4222" s="33"/>
      <c r="H4222" s="31"/>
    </row>
    <row r="4223" spans="4:8">
      <c r="D4223" s="33"/>
      <c r="H4223" s="31"/>
    </row>
    <row r="4224" spans="4:8">
      <c r="D4224" s="33"/>
      <c r="H4224" s="31"/>
    </row>
    <row r="4225" spans="4:8">
      <c r="D4225" s="33"/>
      <c r="H4225" s="31"/>
    </row>
    <row r="4226" spans="4:8">
      <c r="D4226" s="33"/>
      <c r="H4226" s="31"/>
    </row>
    <row r="4227" spans="4:8">
      <c r="D4227" s="33"/>
      <c r="H4227" s="31"/>
    </row>
    <row r="4228" spans="4:8">
      <c r="D4228" s="33"/>
      <c r="H4228" s="31"/>
    </row>
    <row r="4229" spans="4:8">
      <c r="D4229" s="33"/>
      <c r="H4229" s="31"/>
    </row>
    <row r="4230" spans="4:8">
      <c r="D4230" s="33"/>
      <c r="H4230" s="31"/>
    </row>
    <row r="4231" spans="4:8">
      <c r="D4231" s="33"/>
      <c r="H4231" s="31"/>
    </row>
    <row r="4232" spans="4:8">
      <c r="D4232" s="33"/>
      <c r="H4232" s="31"/>
    </row>
    <row r="4233" spans="4:8">
      <c r="D4233" s="33"/>
      <c r="H4233" s="31"/>
    </row>
    <row r="4234" spans="4:8">
      <c r="D4234" s="33"/>
      <c r="H4234" s="31"/>
    </row>
    <row r="4235" spans="4:8">
      <c r="D4235" s="33"/>
      <c r="H4235" s="31"/>
    </row>
    <row r="4236" spans="4:8">
      <c r="D4236" s="33"/>
      <c r="H4236" s="31"/>
    </row>
    <row r="4237" spans="4:8">
      <c r="D4237" s="33"/>
      <c r="H4237" s="31"/>
    </row>
    <row r="4238" spans="4:8">
      <c r="D4238" s="33"/>
      <c r="H4238" s="31"/>
    </row>
    <row r="4239" spans="4:8">
      <c r="D4239" s="33"/>
      <c r="H4239" s="31"/>
    </row>
    <row r="4240" spans="4:8">
      <c r="D4240" s="33"/>
      <c r="H4240" s="31"/>
    </row>
    <row r="4241" spans="4:8">
      <c r="D4241" s="33"/>
      <c r="H4241" s="31"/>
    </row>
    <row r="4242" spans="4:8">
      <c r="D4242" s="33"/>
      <c r="H4242" s="31"/>
    </row>
    <row r="4243" spans="4:8">
      <c r="D4243" s="33"/>
      <c r="H4243" s="31"/>
    </row>
    <row r="4244" spans="4:8">
      <c r="D4244" s="33"/>
      <c r="H4244" s="31"/>
    </row>
    <row r="4245" spans="4:8">
      <c r="D4245" s="33"/>
      <c r="H4245" s="31"/>
    </row>
    <row r="4246" spans="4:8">
      <c r="D4246" s="33"/>
      <c r="H4246" s="31"/>
    </row>
    <row r="4247" spans="4:8">
      <c r="D4247" s="33"/>
      <c r="H4247" s="31"/>
    </row>
    <row r="4248" spans="4:8">
      <c r="D4248" s="33"/>
      <c r="H4248" s="31"/>
    </row>
    <row r="4249" spans="4:8">
      <c r="D4249" s="33"/>
      <c r="H4249" s="31"/>
    </row>
    <row r="4250" spans="4:8">
      <c r="D4250" s="33"/>
      <c r="H4250" s="31"/>
    </row>
    <row r="4251" spans="4:8">
      <c r="D4251" s="33"/>
      <c r="H4251" s="31"/>
    </row>
    <row r="4252" spans="4:8">
      <c r="D4252" s="33"/>
      <c r="H4252" s="31"/>
    </row>
    <row r="4253" spans="4:8">
      <c r="D4253" s="33"/>
      <c r="H4253" s="31"/>
    </row>
    <row r="4254" spans="4:8">
      <c r="D4254" s="33"/>
      <c r="H4254" s="31"/>
    </row>
    <row r="4255" spans="4:8">
      <c r="D4255" s="33"/>
      <c r="H4255" s="31"/>
    </row>
    <row r="4256" spans="4:8">
      <c r="D4256" s="33"/>
      <c r="H4256" s="31"/>
    </row>
    <row r="4257" spans="4:8">
      <c r="D4257" s="33"/>
      <c r="H4257" s="31"/>
    </row>
    <row r="4258" spans="4:8">
      <c r="D4258" s="33"/>
      <c r="H4258" s="31"/>
    </row>
    <row r="4259" spans="4:8">
      <c r="D4259" s="33"/>
      <c r="H4259" s="31"/>
    </row>
    <row r="4260" spans="4:8">
      <c r="D4260" s="33"/>
      <c r="H4260" s="31"/>
    </row>
    <row r="4261" spans="4:8">
      <c r="D4261" s="33"/>
      <c r="H4261" s="31"/>
    </row>
    <row r="4262" spans="4:8">
      <c r="D4262" s="33"/>
      <c r="H4262" s="31"/>
    </row>
    <row r="4263" spans="4:8">
      <c r="D4263" s="33"/>
      <c r="H4263" s="31"/>
    </row>
    <row r="4264" spans="4:8">
      <c r="D4264" s="33"/>
      <c r="H4264" s="31"/>
    </row>
    <row r="4265" spans="4:8">
      <c r="D4265" s="33"/>
      <c r="H4265" s="31"/>
    </row>
    <row r="4266" spans="4:8">
      <c r="D4266" s="33"/>
      <c r="H4266" s="31"/>
    </row>
    <row r="4267" spans="4:8">
      <c r="D4267" s="33"/>
      <c r="H4267" s="31"/>
    </row>
    <row r="4268" spans="4:8">
      <c r="D4268" s="33"/>
      <c r="H4268" s="31"/>
    </row>
    <row r="4269" spans="4:8">
      <c r="D4269" s="33"/>
      <c r="H4269" s="31"/>
    </row>
    <row r="4270" spans="4:8">
      <c r="D4270" s="33"/>
      <c r="H4270" s="31"/>
    </row>
    <row r="4271" spans="4:8">
      <c r="D4271" s="33"/>
      <c r="H4271" s="31"/>
    </row>
    <row r="4272" spans="4:8">
      <c r="D4272" s="33"/>
      <c r="H4272" s="31"/>
    </row>
    <row r="4273" spans="4:8">
      <c r="D4273" s="33"/>
      <c r="H4273" s="31"/>
    </row>
    <row r="4274" spans="4:8">
      <c r="D4274" s="33"/>
      <c r="H4274" s="31"/>
    </row>
    <row r="4275" spans="4:8">
      <c r="D4275" s="33"/>
      <c r="H4275" s="31"/>
    </row>
    <row r="4276" spans="4:8">
      <c r="D4276" s="33"/>
      <c r="H4276" s="31"/>
    </row>
    <row r="4277" spans="4:8">
      <c r="D4277" s="33"/>
      <c r="H4277" s="31"/>
    </row>
    <row r="4278" spans="4:8">
      <c r="D4278" s="33"/>
      <c r="H4278" s="31"/>
    </row>
    <row r="4279" spans="4:8">
      <c r="D4279" s="33"/>
      <c r="H4279" s="31"/>
    </row>
    <row r="4280" spans="4:8">
      <c r="D4280" s="33"/>
      <c r="H4280" s="31"/>
    </row>
    <row r="4281" spans="4:8">
      <c r="D4281" s="33"/>
      <c r="H4281" s="31"/>
    </row>
    <row r="4282" spans="4:8">
      <c r="D4282" s="33"/>
      <c r="H4282" s="31"/>
    </row>
    <row r="4283" spans="4:8">
      <c r="D4283" s="33"/>
      <c r="H4283" s="31"/>
    </row>
    <row r="4284" spans="4:8">
      <c r="D4284" s="33"/>
      <c r="H4284" s="31"/>
    </row>
    <row r="4285" spans="4:8">
      <c r="D4285" s="33"/>
      <c r="H4285" s="31"/>
    </row>
    <row r="4286" spans="4:8">
      <c r="D4286" s="33"/>
      <c r="H4286" s="31"/>
    </row>
    <row r="4287" spans="4:8">
      <c r="D4287" s="33"/>
      <c r="H4287" s="31"/>
    </row>
    <row r="4288" spans="4:8">
      <c r="D4288" s="33"/>
      <c r="H4288" s="31"/>
    </row>
    <row r="4289" spans="4:8">
      <c r="D4289" s="33"/>
      <c r="H4289" s="31"/>
    </row>
    <row r="4290" spans="4:8">
      <c r="D4290" s="33"/>
      <c r="H4290" s="31"/>
    </row>
    <row r="4291" spans="4:8">
      <c r="D4291" s="33"/>
      <c r="H4291" s="31"/>
    </row>
    <row r="4292" spans="4:8">
      <c r="D4292" s="33"/>
      <c r="H4292" s="31"/>
    </row>
    <row r="4293" spans="4:8">
      <c r="D4293" s="33"/>
      <c r="H4293" s="31"/>
    </row>
    <row r="4294" spans="4:8">
      <c r="D4294" s="33"/>
      <c r="H4294" s="31"/>
    </row>
    <row r="4295" spans="4:8">
      <c r="D4295" s="33"/>
      <c r="H4295" s="31"/>
    </row>
    <row r="4296" spans="4:8">
      <c r="D4296" s="33"/>
      <c r="H4296" s="31"/>
    </row>
    <row r="4297" spans="4:8">
      <c r="D4297" s="33"/>
      <c r="H4297" s="31"/>
    </row>
    <row r="4298" spans="4:8">
      <c r="D4298" s="33"/>
      <c r="H4298" s="31"/>
    </row>
    <row r="4299" spans="4:8">
      <c r="D4299" s="33"/>
      <c r="H4299" s="31"/>
    </row>
    <row r="4300" spans="4:8">
      <c r="D4300" s="33"/>
      <c r="H4300" s="31"/>
    </row>
    <row r="4301" spans="4:8">
      <c r="D4301" s="33"/>
      <c r="H4301" s="31"/>
    </row>
    <row r="4302" spans="4:8">
      <c r="D4302" s="33"/>
      <c r="H4302" s="31"/>
    </row>
    <row r="4303" spans="4:8">
      <c r="D4303" s="33"/>
      <c r="H4303" s="31"/>
    </row>
    <row r="4304" spans="4:8">
      <c r="D4304" s="33"/>
      <c r="H4304" s="31"/>
    </row>
    <row r="4305" spans="4:8">
      <c r="D4305" s="33"/>
      <c r="H4305" s="31"/>
    </row>
    <row r="4306" spans="4:8">
      <c r="D4306" s="33"/>
      <c r="H4306" s="31"/>
    </row>
    <row r="4307" spans="4:8">
      <c r="D4307" s="33"/>
      <c r="H4307" s="31"/>
    </row>
    <row r="4308" spans="4:8">
      <c r="D4308" s="33"/>
      <c r="H4308" s="31"/>
    </row>
    <row r="4309" spans="4:8">
      <c r="D4309" s="33"/>
      <c r="H4309" s="31"/>
    </row>
    <row r="4310" spans="4:8">
      <c r="D4310" s="33"/>
      <c r="H4310" s="31"/>
    </row>
    <row r="4311" spans="4:8">
      <c r="D4311" s="33"/>
      <c r="H4311" s="31"/>
    </row>
    <row r="4312" spans="4:8">
      <c r="D4312" s="33"/>
      <c r="H4312" s="31"/>
    </row>
    <row r="4313" spans="4:8">
      <c r="D4313" s="33"/>
      <c r="H4313" s="31"/>
    </row>
    <row r="4314" spans="4:8">
      <c r="D4314" s="33"/>
      <c r="H4314" s="31"/>
    </row>
    <row r="4315" spans="4:8">
      <c r="D4315" s="33"/>
      <c r="H4315" s="31"/>
    </row>
    <row r="4316" spans="4:8">
      <c r="D4316" s="33"/>
      <c r="H4316" s="31"/>
    </row>
    <row r="4317" spans="4:8">
      <c r="D4317" s="33"/>
      <c r="H4317" s="31"/>
    </row>
    <row r="4318" spans="4:8">
      <c r="D4318" s="33"/>
      <c r="H4318" s="31"/>
    </row>
    <row r="4319" spans="4:8">
      <c r="D4319" s="33"/>
      <c r="H4319" s="31"/>
    </row>
    <row r="4320" spans="4:8">
      <c r="D4320" s="33"/>
      <c r="H4320" s="31"/>
    </row>
    <row r="4321" spans="4:8">
      <c r="D4321" s="33"/>
      <c r="H4321" s="31"/>
    </row>
    <row r="4322" spans="4:8">
      <c r="D4322" s="33"/>
      <c r="H4322" s="31"/>
    </row>
    <row r="4323" spans="4:8">
      <c r="D4323" s="33"/>
      <c r="H4323" s="31"/>
    </row>
    <row r="4324" spans="4:8">
      <c r="D4324" s="33"/>
      <c r="H4324" s="31"/>
    </row>
    <row r="4325" spans="4:8">
      <c r="D4325" s="33"/>
      <c r="H4325" s="31"/>
    </row>
    <row r="4326" spans="4:8">
      <c r="D4326" s="33"/>
      <c r="H4326" s="31"/>
    </row>
    <row r="4327" spans="4:8">
      <c r="D4327" s="33"/>
      <c r="H4327" s="31"/>
    </row>
    <row r="4328" spans="4:8">
      <c r="D4328" s="33"/>
      <c r="H4328" s="31"/>
    </row>
    <row r="4329" spans="4:8">
      <c r="D4329" s="33"/>
      <c r="H4329" s="31"/>
    </row>
    <row r="4330" spans="4:8">
      <c r="D4330" s="33"/>
      <c r="H4330" s="31"/>
    </row>
    <row r="4331" spans="4:8">
      <c r="D4331" s="33"/>
      <c r="H4331" s="31"/>
    </row>
    <row r="4332" spans="4:8">
      <c r="D4332" s="33"/>
      <c r="H4332" s="31"/>
    </row>
    <row r="4333" spans="4:8">
      <c r="D4333" s="33"/>
      <c r="H4333" s="31"/>
    </row>
    <row r="4334" spans="4:8">
      <c r="D4334" s="33"/>
      <c r="H4334" s="31"/>
    </row>
    <row r="4335" spans="4:8">
      <c r="D4335" s="33"/>
      <c r="H4335" s="31"/>
    </row>
    <row r="4336" spans="4:8">
      <c r="D4336" s="33"/>
      <c r="H4336" s="31"/>
    </row>
    <row r="4337" spans="4:8">
      <c r="D4337" s="33"/>
      <c r="H4337" s="31"/>
    </row>
    <row r="4338" spans="4:8">
      <c r="D4338" s="33"/>
      <c r="H4338" s="31"/>
    </row>
    <row r="4339" spans="4:8">
      <c r="D4339" s="33"/>
      <c r="H4339" s="31"/>
    </row>
    <row r="4340" spans="4:8">
      <c r="D4340" s="33"/>
      <c r="H4340" s="31"/>
    </row>
    <row r="4341" spans="4:8">
      <c r="D4341" s="33"/>
      <c r="H4341" s="31"/>
    </row>
    <row r="4342" spans="4:8">
      <c r="D4342" s="33"/>
      <c r="H4342" s="31"/>
    </row>
    <row r="4343" spans="4:8">
      <c r="D4343" s="33"/>
      <c r="H4343" s="31"/>
    </row>
    <row r="4344" spans="4:8">
      <c r="D4344" s="33"/>
      <c r="H4344" s="31"/>
    </row>
    <row r="4345" spans="4:8">
      <c r="D4345" s="33"/>
      <c r="H4345" s="31"/>
    </row>
    <row r="4346" spans="4:8">
      <c r="D4346" s="33"/>
      <c r="H4346" s="31"/>
    </row>
    <row r="4347" spans="4:8">
      <c r="D4347" s="33"/>
      <c r="H4347" s="31"/>
    </row>
    <row r="4348" spans="4:8">
      <c r="D4348" s="33"/>
      <c r="H4348" s="31"/>
    </row>
    <row r="4349" spans="4:8">
      <c r="D4349" s="33"/>
      <c r="H4349" s="31"/>
    </row>
    <row r="4350" spans="4:8">
      <c r="D4350" s="33"/>
      <c r="H4350" s="31"/>
    </row>
    <row r="4351" spans="4:8">
      <c r="D4351" s="33"/>
      <c r="H4351" s="31"/>
    </row>
    <row r="4352" spans="4:8">
      <c r="D4352" s="33"/>
      <c r="H4352" s="31"/>
    </row>
    <row r="4353" spans="4:8">
      <c r="D4353" s="33"/>
      <c r="H4353" s="31"/>
    </row>
    <row r="4354" spans="4:8">
      <c r="D4354" s="33"/>
      <c r="H4354" s="31"/>
    </row>
    <row r="4355" spans="4:8">
      <c r="D4355" s="33"/>
      <c r="H4355" s="31"/>
    </row>
    <row r="4356" spans="4:8">
      <c r="D4356" s="33"/>
      <c r="H4356" s="31"/>
    </row>
    <row r="4357" spans="4:8">
      <c r="D4357" s="33"/>
      <c r="H4357" s="31"/>
    </row>
    <row r="4358" spans="4:8">
      <c r="D4358" s="33"/>
      <c r="H4358" s="31"/>
    </row>
    <row r="4359" spans="4:8">
      <c r="D4359" s="33"/>
      <c r="H4359" s="31"/>
    </row>
    <row r="4360" spans="4:8">
      <c r="D4360" s="33"/>
      <c r="H4360" s="31"/>
    </row>
    <row r="4361" spans="4:8">
      <c r="D4361" s="33"/>
      <c r="H4361" s="31"/>
    </row>
    <row r="4362" spans="4:8">
      <c r="D4362" s="33"/>
      <c r="H4362" s="31"/>
    </row>
    <row r="4363" spans="4:8">
      <c r="D4363" s="33"/>
      <c r="H4363" s="31"/>
    </row>
    <row r="4364" spans="4:8">
      <c r="D4364" s="33"/>
      <c r="H4364" s="31"/>
    </row>
    <row r="4365" spans="4:8">
      <c r="D4365" s="33"/>
      <c r="H4365" s="31"/>
    </row>
    <row r="4366" spans="4:8">
      <c r="D4366" s="33"/>
      <c r="H4366" s="31"/>
    </row>
    <row r="4367" spans="4:8">
      <c r="D4367" s="33"/>
      <c r="H4367" s="31"/>
    </row>
    <row r="4368" spans="4:8">
      <c r="D4368" s="33"/>
      <c r="H4368" s="31"/>
    </row>
    <row r="4369" spans="4:8">
      <c r="D4369" s="33"/>
      <c r="H4369" s="31"/>
    </row>
    <row r="4370" spans="4:8">
      <c r="D4370" s="33"/>
      <c r="H4370" s="31"/>
    </row>
    <row r="4371" spans="4:8">
      <c r="D4371" s="33"/>
      <c r="H4371" s="31"/>
    </row>
    <row r="4372" spans="4:8">
      <c r="D4372" s="33"/>
      <c r="H4372" s="31"/>
    </row>
    <row r="4373" spans="4:8">
      <c r="D4373" s="33"/>
      <c r="H4373" s="31"/>
    </row>
    <row r="4374" spans="4:8">
      <c r="D4374" s="33"/>
      <c r="H4374" s="31"/>
    </row>
    <row r="4375" spans="4:8">
      <c r="D4375" s="33"/>
      <c r="H4375" s="31"/>
    </row>
    <row r="4376" spans="4:8">
      <c r="D4376" s="33"/>
      <c r="H4376" s="31"/>
    </row>
    <row r="4377" spans="4:8">
      <c r="D4377" s="33"/>
      <c r="H4377" s="31"/>
    </row>
    <row r="4378" spans="4:8">
      <c r="D4378" s="33"/>
      <c r="H4378" s="31"/>
    </row>
    <row r="4379" spans="4:8">
      <c r="D4379" s="33"/>
      <c r="H4379" s="31"/>
    </row>
    <row r="4380" spans="4:8">
      <c r="D4380" s="33"/>
      <c r="H4380" s="31"/>
    </row>
    <row r="4381" spans="4:8">
      <c r="D4381" s="33"/>
      <c r="H4381" s="31"/>
    </row>
    <row r="4382" spans="4:8">
      <c r="D4382" s="33"/>
      <c r="H4382" s="31"/>
    </row>
    <row r="4383" spans="4:8">
      <c r="D4383" s="33"/>
      <c r="H4383" s="31"/>
    </row>
    <row r="4384" spans="4:8">
      <c r="D4384" s="33"/>
      <c r="H4384" s="31"/>
    </row>
    <row r="4385" spans="4:8">
      <c r="D4385" s="33"/>
      <c r="H4385" s="31"/>
    </row>
    <row r="4386" spans="4:8">
      <c r="D4386" s="33"/>
      <c r="H4386" s="31"/>
    </row>
    <row r="4387" spans="4:8">
      <c r="D4387" s="33"/>
      <c r="H4387" s="31"/>
    </row>
    <row r="4388" spans="4:8">
      <c r="D4388" s="33"/>
      <c r="H4388" s="31"/>
    </row>
    <row r="4389" spans="4:8">
      <c r="D4389" s="33"/>
      <c r="H4389" s="31"/>
    </row>
    <row r="4390" spans="4:8">
      <c r="D4390" s="33"/>
      <c r="H4390" s="31"/>
    </row>
    <row r="4391" spans="4:8">
      <c r="D4391" s="33"/>
      <c r="H4391" s="31"/>
    </row>
    <row r="4392" spans="4:8">
      <c r="D4392" s="33"/>
      <c r="H4392" s="31"/>
    </row>
    <row r="4393" spans="4:8">
      <c r="D4393" s="33"/>
      <c r="H4393" s="31"/>
    </row>
    <row r="4394" spans="4:8">
      <c r="D4394" s="33"/>
      <c r="H4394" s="31"/>
    </row>
    <row r="4395" spans="4:8">
      <c r="D4395" s="33"/>
      <c r="H4395" s="31"/>
    </row>
    <row r="4396" spans="4:8">
      <c r="D4396" s="33"/>
      <c r="H4396" s="31"/>
    </row>
    <row r="4397" spans="4:8">
      <c r="D4397" s="33"/>
      <c r="H4397" s="31"/>
    </row>
    <row r="4398" spans="4:8">
      <c r="D4398" s="33"/>
      <c r="H4398" s="31"/>
    </row>
    <row r="4399" spans="4:8">
      <c r="D4399" s="33"/>
      <c r="H4399" s="31"/>
    </row>
    <row r="4400" spans="4:8">
      <c r="D4400" s="33"/>
      <c r="H4400" s="31"/>
    </row>
    <row r="4401" spans="4:8">
      <c r="D4401" s="33"/>
      <c r="H4401" s="31"/>
    </row>
    <row r="4402" spans="4:8">
      <c r="D4402" s="33"/>
      <c r="H4402" s="31"/>
    </row>
    <row r="4403" spans="4:8">
      <c r="D4403" s="33"/>
      <c r="H4403" s="31"/>
    </row>
    <row r="4404" spans="4:8">
      <c r="D4404" s="33"/>
      <c r="H4404" s="31"/>
    </row>
    <row r="4405" spans="4:8">
      <c r="D4405" s="33"/>
      <c r="H4405" s="31"/>
    </row>
    <row r="4406" spans="4:8">
      <c r="D4406" s="33"/>
      <c r="H4406" s="31"/>
    </row>
    <row r="4407" spans="4:8">
      <c r="D4407" s="33"/>
      <c r="H4407" s="31"/>
    </row>
    <row r="4408" spans="4:8">
      <c r="D4408" s="33"/>
      <c r="H4408" s="31"/>
    </row>
    <row r="4409" spans="4:8">
      <c r="D4409" s="33"/>
      <c r="H4409" s="31"/>
    </row>
    <row r="4410" spans="4:8">
      <c r="D4410" s="33"/>
      <c r="H4410" s="31"/>
    </row>
    <row r="4411" spans="4:8">
      <c r="D4411" s="33"/>
      <c r="H4411" s="31"/>
    </row>
    <row r="4412" spans="4:8">
      <c r="D4412" s="33"/>
      <c r="H4412" s="31"/>
    </row>
    <row r="4413" spans="4:8">
      <c r="D4413" s="33"/>
      <c r="H4413" s="31"/>
    </row>
    <row r="4414" spans="4:8">
      <c r="D4414" s="33"/>
      <c r="H4414" s="31"/>
    </row>
    <row r="4415" spans="4:8">
      <c r="D4415" s="33"/>
      <c r="H4415" s="31"/>
    </row>
    <row r="4416" spans="4:8">
      <c r="D4416" s="33"/>
      <c r="H4416" s="31"/>
    </row>
    <row r="4417" spans="4:8">
      <c r="D4417" s="33"/>
      <c r="H4417" s="31"/>
    </row>
    <row r="4418" spans="4:8">
      <c r="D4418" s="33"/>
      <c r="H4418" s="31"/>
    </row>
    <row r="4419" spans="4:8">
      <c r="D4419" s="33"/>
      <c r="H4419" s="31"/>
    </row>
    <row r="4420" spans="4:8">
      <c r="D4420" s="33"/>
      <c r="H4420" s="31"/>
    </row>
    <row r="4421" spans="4:8">
      <c r="D4421" s="33"/>
      <c r="H4421" s="31"/>
    </row>
    <row r="4422" spans="4:8">
      <c r="D4422" s="33"/>
      <c r="H4422" s="31"/>
    </row>
    <row r="4423" spans="4:8">
      <c r="D4423" s="33"/>
      <c r="H4423" s="31"/>
    </row>
    <row r="4424" spans="4:8">
      <c r="D4424" s="33"/>
      <c r="H4424" s="31"/>
    </row>
    <row r="4425" spans="4:8">
      <c r="D4425" s="33"/>
      <c r="H4425" s="31"/>
    </row>
    <row r="4426" spans="4:8">
      <c r="D4426" s="33"/>
      <c r="H4426" s="31"/>
    </row>
    <row r="4427" spans="4:8">
      <c r="D4427" s="33"/>
      <c r="H4427" s="31"/>
    </row>
    <row r="4428" spans="4:8">
      <c r="D4428" s="33"/>
      <c r="H4428" s="31"/>
    </row>
    <row r="4429" spans="4:8">
      <c r="D4429" s="33"/>
      <c r="H4429" s="31"/>
    </row>
    <row r="4430" spans="4:8">
      <c r="D4430" s="33"/>
      <c r="H4430" s="31"/>
    </row>
    <row r="4431" spans="4:8">
      <c r="D4431" s="33"/>
      <c r="H4431" s="31"/>
    </row>
    <row r="4432" spans="4:8">
      <c r="D4432" s="33"/>
      <c r="H4432" s="31"/>
    </row>
    <row r="4433" spans="4:8">
      <c r="D4433" s="33"/>
      <c r="H4433" s="31"/>
    </row>
    <row r="4434" spans="4:8">
      <c r="D4434" s="33"/>
      <c r="H4434" s="31"/>
    </row>
    <row r="4435" spans="4:8">
      <c r="D4435" s="33"/>
      <c r="H4435" s="31"/>
    </row>
    <row r="4436" spans="4:8">
      <c r="D4436" s="33"/>
      <c r="H4436" s="31"/>
    </row>
    <row r="4437" spans="4:8">
      <c r="D4437" s="33"/>
      <c r="H4437" s="31"/>
    </row>
    <row r="4438" spans="4:8">
      <c r="D4438" s="33"/>
      <c r="H4438" s="31"/>
    </row>
    <row r="4439" spans="4:8">
      <c r="D4439" s="33"/>
      <c r="H4439" s="31"/>
    </row>
    <row r="4440" spans="4:8">
      <c r="D4440" s="33"/>
      <c r="H4440" s="31"/>
    </row>
    <row r="4441" spans="4:8">
      <c r="D4441" s="33"/>
      <c r="H4441" s="31"/>
    </row>
    <row r="4442" spans="4:8">
      <c r="D4442" s="33"/>
      <c r="H4442" s="31"/>
    </row>
    <row r="4443" spans="4:8">
      <c r="D4443" s="33"/>
      <c r="H4443" s="31"/>
    </row>
    <row r="4444" spans="4:8">
      <c r="D4444" s="33"/>
      <c r="H4444" s="31"/>
    </row>
    <row r="4445" spans="4:8">
      <c r="D4445" s="33"/>
      <c r="H4445" s="31"/>
    </row>
    <row r="4446" spans="4:8">
      <c r="D4446" s="33"/>
      <c r="H4446" s="31"/>
    </row>
    <row r="4447" spans="4:8">
      <c r="D4447" s="33"/>
      <c r="H4447" s="31"/>
    </row>
    <row r="4448" spans="4:8">
      <c r="D4448" s="33"/>
      <c r="H4448" s="31"/>
    </row>
    <row r="4449" spans="4:8">
      <c r="D4449" s="33"/>
      <c r="H4449" s="31"/>
    </row>
    <row r="4450" spans="4:8">
      <c r="D4450" s="33"/>
      <c r="H4450" s="31"/>
    </row>
    <row r="4451" spans="4:8">
      <c r="D4451" s="33"/>
      <c r="H4451" s="31"/>
    </row>
    <row r="4452" spans="4:8">
      <c r="D4452" s="33"/>
      <c r="H4452" s="31"/>
    </row>
    <row r="4453" spans="4:8">
      <c r="D4453" s="33"/>
      <c r="H4453" s="31"/>
    </row>
    <row r="4454" spans="4:8">
      <c r="D4454" s="33"/>
      <c r="H4454" s="31"/>
    </row>
    <row r="4455" spans="4:8">
      <c r="D4455" s="33"/>
      <c r="H4455" s="31"/>
    </row>
    <row r="4456" spans="4:8">
      <c r="D4456" s="33"/>
      <c r="H4456" s="31"/>
    </row>
    <row r="4457" spans="4:8">
      <c r="D4457" s="33"/>
      <c r="H4457" s="31"/>
    </row>
    <row r="4458" spans="4:8">
      <c r="D4458" s="33"/>
      <c r="H4458" s="31"/>
    </row>
    <row r="4459" spans="4:8">
      <c r="D4459" s="33"/>
      <c r="H4459" s="31"/>
    </row>
    <row r="4460" spans="4:8">
      <c r="D4460" s="33"/>
      <c r="H4460" s="31"/>
    </row>
    <row r="4461" spans="4:8">
      <c r="D4461" s="33"/>
      <c r="H4461" s="31"/>
    </row>
    <row r="4462" spans="4:8">
      <c r="D4462" s="33"/>
      <c r="H4462" s="31"/>
    </row>
    <row r="4463" spans="4:8">
      <c r="D4463" s="33"/>
      <c r="H4463" s="31"/>
    </row>
    <row r="4464" spans="4:8">
      <c r="D4464" s="33"/>
      <c r="H4464" s="31"/>
    </row>
    <row r="4465" spans="4:8">
      <c r="D4465" s="33"/>
      <c r="H4465" s="31"/>
    </row>
    <row r="4466" spans="4:8">
      <c r="D4466" s="33"/>
      <c r="H4466" s="31"/>
    </row>
    <row r="4467" spans="4:8">
      <c r="D4467" s="33"/>
      <c r="H4467" s="31"/>
    </row>
    <row r="4468" spans="4:8">
      <c r="D4468" s="33"/>
      <c r="H4468" s="31"/>
    </row>
    <row r="4469" spans="4:8">
      <c r="D4469" s="33"/>
      <c r="H4469" s="31"/>
    </row>
    <row r="4470" spans="4:8">
      <c r="D4470" s="33"/>
      <c r="H4470" s="31"/>
    </row>
    <row r="4471" spans="4:8">
      <c r="D4471" s="33"/>
      <c r="H4471" s="31"/>
    </row>
    <row r="4472" spans="4:8">
      <c r="D4472" s="33"/>
      <c r="H4472" s="31"/>
    </row>
    <row r="4473" spans="4:8">
      <c r="D4473" s="33"/>
      <c r="H4473" s="31"/>
    </row>
    <row r="4474" spans="4:8">
      <c r="D4474" s="33"/>
      <c r="H4474" s="31"/>
    </row>
    <row r="4475" spans="4:8">
      <c r="D4475" s="33"/>
      <c r="H4475" s="31"/>
    </row>
    <row r="4476" spans="4:8">
      <c r="D4476" s="33"/>
      <c r="H4476" s="31"/>
    </row>
    <row r="4477" spans="4:8">
      <c r="D4477" s="33"/>
      <c r="H4477" s="31"/>
    </row>
    <row r="4478" spans="4:8">
      <c r="D4478" s="33"/>
      <c r="H4478" s="31"/>
    </row>
    <row r="4479" spans="4:8">
      <c r="D4479" s="33"/>
      <c r="H4479" s="31"/>
    </row>
    <row r="4480" spans="4:8">
      <c r="D4480" s="33"/>
      <c r="H4480" s="31"/>
    </row>
    <row r="4481" spans="4:8">
      <c r="D4481" s="33"/>
      <c r="H4481" s="31"/>
    </row>
    <row r="4482" spans="4:8">
      <c r="D4482" s="33"/>
      <c r="H4482" s="31"/>
    </row>
    <row r="4483" spans="4:8">
      <c r="D4483" s="33"/>
      <c r="H4483" s="31"/>
    </row>
    <row r="4484" spans="4:8">
      <c r="D4484" s="33"/>
      <c r="H4484" s="31"/>
    </row>
    <row r="4485" spans="4:8">
      <c r="D4485" s="33"/>
      <c r="H4485" s="31"/>
    </row>
    <row r="4486" spans="4:8">
      <c r="D4486" s="33"/>
      <c r="H4486" s="31"/>
    </row>
    <row r="4487" spans="4:8">
      <c r="D4487" s="33"/>
      <c r="H4487" s="31"/>
    </row>
    <row r="4488" spans="4:8">
      <c r="D4488" s="33"/>
      <c r="H4488" s="31"/>
    </row>
    <row r="4489" spans="4:8">
      <c r="D4489" s="33"/>
      <c r="H4489" s="31"/>
    </row>
    <row r="4490" spans="4:8">
      <c r="D4490" s="33"/>
      <c r="H4490" s="31"/>
    </row>
    <row r="4491" spans="4:8">
      <c r="D4491" s="33"/>
      <c r="H4491" s="31"/>
    </row>
    <row r="4492" spans="4:8">
      <c r="D4492" s="33"/>
      <c r="H4492" s="31"/>
    </row>
    <row r="4493" spans="4:8">
      <c r="D4493" s="33"/>
      <c r="H4493" s="31"/>
    </row>
    <row r="4494" spans="4:8">
      <c r="D4494" s="33"/>
      <c r="H4494" s="31"/>
    </row>
    <row r="4495" spans="4:8">
      <c r="D4495" s="33"/>
      <c r="H4495" s="31"/>
    </row>
    <row r="4496" spans="4:8">
      <c r="D4496" s="33"/>
      <c r="H4496" s="31"/>
    </row>
    <row r="4497" spans="4:8">
      <c r="D4497" s="33"/>
      <c r="H4497" s="31"/>
    </row>
    <row r="4498" spans="4:8">
      <c r="D4498" s="33"/>
      <c r="H4498" s="31"/>
    </row>
    <row r="4499" spans="4:8">
      <c r="D4499" s="33"/>
      <c r="H4499" s="31"/>
    </row>
    <row r="4500" spans="4:8">
      <c r="D4500" s="33"/>
      <c r="H4500" s="31"/>
    </row>
    <row r="4501" spans="4:8">
      <c r="D4501" s="33"/>
      <c r="H4501" s="31"/>
    </row>
    <row r="4502" spans="4:8">
      <c r="D4502" s="33"/>
      <c r="H4502" s="31"/>
    </row>
    <row r="4503" spans="4:8">
      <c r="D4503" s="33"/>
      <c r="H4503" s="31"/>
    </row>
    <row r="4504" spans="4:8">
      <c r="D4504" s="33"/>
      <c r="H4504" s="31"/>
    </row>
    <row r="4505" spans="4:8">
      <c r="D4505" s="33"/>
      <c r="H4505" s="31"/>
    </row>
    <row r="4506" spans="4:8">
      <c r="D4506" s="33"/>
      <c r="H4506" s="31"/>
    </row>
    <row r="4507" spans="4:8">
      <c r="D4507" s="33"/>
      <c r="H4507" s="31"/>
    </row>
    <row r="4508" spans="4:8">
      <c r="D4508" s="33"/>
      <c r="H4508" s="31"/>
    </row>
    <row r="4509" spans="4:8">
      <c r="D4509" s="33"/>
      <c r="H4509" s="31"/>
    </row>
    <row r="4510" spans="4:8">
      <c r="D4510" s="33"/>
      <c r="H4510" s="31"/>
    </row>
    <row r="4511" spans="4:8">
      <c r="D4511" s="33"/>
      <c r="H4511" s="31"/>
    </row>
    <row r="4512" spans="4:8">
      <c r="D4512" s="33"/>
      <c r="H4512" s="31"/>
    </row>
    <row r="4513" spans="4:8">
      <c r="D4513" s="33"/>
      <c r="H4513" s="31"/>
    </row>
    <row r="4514" spans="4:8">
      <c r="D4514" s="33"/>
      <c r="H4514" s="31"/>
    </row>
    <row r="4515" spans="4:8">
      <c r="D4515" s="33"/>
      <c r="H4515" s="31"/>
    </row>
    <row r="4516" spans="4:8">
      <c r="D4516" s="33"/>
      <c r="H4516" s="31"/>
    </row>
    <row r="4517" spans="4:8">
      <c r="D4517" s="33"/>
      <c r="H4517" s="31"/>
    </row>
    <row r="4518" spans="4:8">
      <c r="D4518" s="33"/>
      <c r="H4518" s="31"/>
    </row>
    <row r="4519" spans="4:8">
      <c r="D4519" s="33"/>
      <c r="H4519" s="31"/>
    </row>
    <row r="4520" spans="4:8">
      <c r="D4520" s="33"/>
      <c r="H4520" s="31"/>
    </row>
    <row r="4521" spans="4:8">
      <c r="D4521" s="33"/>
      <c r="H4521" s="31"/>
    </row>
    <row r="4522" spans="4:8">
      <c r="D4522" s="33"/>
      <c r="H4522" s="31"/>
    </row>
    <row r="4523" spans="4:8">
      <c r="D4523" s="33"/>
      <c r="H4523" s="31"/>
    </row>
    <row r="4524" spans="4:8">
      <c r="D4524" s="33"/>
      <c r="H4524" s="31"/>
    </row>
    <row r="4525" spans="4:8">
      <c r="D4525" s="33"/>
      <c r="H4525" s="31"/>
    </row>
    <row r="4526" spans="4:8">
      <c r="D4526" s="33"/>
      <c r="H4526" s="31"/>
    </row>
    <row r="4527" spans="4:8">
      <c r="D4527" s="33"/>
      <c r="H4527" s="31"/>
    </row>
    <row r="4528" spans="4:8">
      <c r="D4528" s="33"/>
      <c r="H4528" s="31"/>
    </row>
    <row r="4529" spans="4:8">
      <c r="D4529" s="33"/>
      <c r="H4529" s="31"/>
    </row>
    <row r="4530" spans="4:8">
      <c r="D4530" s="33"/>
      <c r="H4530" s="31"/>
    </row>
    <row r="4531" spans="4:8">
      <c r="D4531" s="33"/>
      <c r="H4531" s="31"/>
    </row>
    <row r="4532" spans="4:8">
      <c r="D4532" s="33"/>
      <c r="H4532" s="31"/>
    </row>
    <row r="4533" spans="4:8">
      <c r="D4533" s="33"/>
      <c r="H4533" s="31"/>
    </row>
    <row r="4534" spans="4:8">
      <c r="D4534" s="33"/>
      <c r="H4534" s="31"/>
    </row>
    <row r="4535" spans="4:8">
      <c r="D4535" s="33"/>
      <c r="H4535" s="31"/>
    </row>
    <row r="4536" spans="4:8">
      <c r="D4536" s="33"/>
      <c r="H4536" s="31"/>
    </row>
    <row r="4537" spans="4:8">
      <c r="D4537" s="33"/>
      <c r="H4537" s="31"/>
    </row>
    <row r="4538" spans="4:8">
      <c r="D4538" s="33"/>
      <c r="H4538" s="31"/>
    </row>
    <row r="4539" spans="4:8">
      <c r="D4539" s="33"/>
      <c r="H4539" s="31"/>
    </row>
    <row r="4540" spans="4:8">
      <c r="D4540" s="33"/>
      <c r="H4540" s="31"/>
    </row>
    <row r="4541" spans="4:8">
      <c r="D4541" s="33"/>
      <c r="H4541" s="31"/>
    </row>
    <row r="4542" spans="4:8">
      <c r="D4542" s="33"/>
      <c r="H4542" s="31"/>
    </row>
    <row r="4543" spans="4:8">
      <c r="D4543" s="33"/>
      <c r="H4543" s="31"/>
    </row>
    <row r="4544" spans="4:8">
      <c r="D4544" s="33"/>
      <c r="H4544" s="31"/>
    </row>
    <row r="4545" spans="4:8">
      <c r="D4545" s="33"/>
      <c r="H4545" s="31"/>
    </row>
    <row r="4546" spans="4:8">
      <c r="D4546" s="33"/>
      <c r="H4546" s="31"/>
    </row>
    <row r="4547" spans="4:8">
      <c r="D4547" s="33"/>
      <c r="H4547" s="31"/>
    </row>
    <row r="4548" spans="4:8">
      <c r="D4548" s="33"/>
      <c r="H4548" s="31"/>
    </row>
    <row r="4549" spans="4:8">
      <c r="D4549" s="33"/>
      <c r="H4549" s="31"/>
    </row>
    <row r="4550" spans="4:8">
      <c r="D4550" s="33"/>
      <c r="H4550" s="31"/>
    </row>
    <row r="4551" spans="4:8">
      <c r="D4551" s="33"/>
      <c r="H4551" s="31"/>
    </row>
    <row r="4552" spans="4:8">
      <c r="D4552" s="33"/>
      <c r="H4552" s="31"/>
    </row>
    <row r="4553" spans="4:8">
      <c r="D4553" s="33"/>
      <c r="H4553" s="31"/>
    </row>
    <row r="4554" spans="4:8">
      <c r="D4554" s="33"/>
      <c r="H4554" s="31"/>
    </row>
    <row r="4555" spans="4:8">
      <c r="D4555" s="33"/>
      <c r="H4555" s="31"/>
    </row>
    <row r="4556" spans="4:8">
      <c r="D4556" s="33"/>
      <c r="H4556" s="31"/>
    </row>
    <row r="4557" spans="4:8">
      <c r="D4557" s="33"/>
      <c r="H4557" s="31"/>
    </row>
    <row r="4558" spans="4:8">
      <c r="D4558" s="33"/>
      <c r="H4558" s="31"/>
    </row>
    <row r="4559" spans="4:8">
      <c r="D4559" s="33"/>
      <c r="H4559" s="31"/>
    </row>
    <row r="4560" spans="4:8">
      <c r="D4560" s="33"/>
      <c r="H4560" s="31"/>
    </row>
    <row r="4561" spans="4:8">
      <c r="D4561" s="33"/>
      <c r="H4561" s="31"/>
    </row>
    <row r="4562" spans="4:8">
      <c r="D4562" s="33"/>
      <c r="H4562" s="31"/>
    </row>
    <row r="4563" spans="4:8">
      <c r="D4563" s="33"/>
      <c r="H4563" s="31"/>
    </row>
    <row r="4564" spans="4:8">
      <c r="D4564" s="33"/>
      <c r="H4564" s="31"/>
    </row>
    <row r="4565" spans="4:8">
      <c r="D4565" s="33"/>
      <c r="H4565" s="31"/>
    </row>
    <row r="4566" spans="4:8">
      <c r="D4566" s="33"/>
      <c r="H4566" s="31"/>
    </row>
    <row r="4567" spans="4:8">
      <c r="D4567" s="33"/>
      <c r="H4567" s="31"/>
    </row>
    <row r="4568" spans="4:8">
      <c r="D4568" s="33"/>
      <c r="H4568" s="31"/>
    </row>
    <row r="4569" spans="4:8">
      <c r="D4569" s="33"/>
      <c r="H4569" s="31"/>
    </row>
    <row r="4570" spans="4:8">
      <c r="D4570" s="33"/>
      <c r="H4570" s="31"/>
    </row>
    <row r="4571" spans="4:8">
      <c r="D4571" s="33"/>
      <c r="H4571" s="31"/>
    </row>
    <row r="4572" spans="4:8">
      <c r="D4572" s="33"/>
      <c r="H4572" s="31"/>
    </row>
    <row r="4573" spans="4:8">
      <c r="D4573" s="33"/>
      <c r="H4573" s="31"/>
    </row>
    <row r="4574" spans="4:8">
      <c r="D4574" s="33"/>
      <c r="H4574" s="31"/>
    </row>
    <row r="4575" spans="4:8">
      <c r="D4575" s="33"/>
      <c r="H4575" s="31"/>
    </row>
    <row r="4576" spans="4:8">
      <c r="D4576" s="33"/>
      <c r="H4576" s="31"/>
    </row>
    <row r="4577" spans="4:8">
      <c r="D4577" s="33"/>
      <c r="H4577" s="31"/>
    </row>
    <row r="4578" spans="4:8">
      <c r="D4578" s="33"/>
      <c r="H4578" s="31"/>
    </row>
    <row r="4579" spans="4:8">
      <c r="D4579" s="33"/>
      <c r="H4579" s="31"/>
    </row>
    <row r="4580" spans="4:8">
      <c r="D4580" s="33"/>
      <c r="H4580" s="31"/>
    </row>
    <row r="4581" spans="4:8">
      <c r="D4581" s="33"/>
      <c r="H4581" s="31"/>
    </row>
    <row r="4582" spans="4:8">
      <c r="D4582" s="33"/>
      <c r="H4582" s="31"/>
    </row>
    <row r="4583" spans="4:8">
      <c r="D4583" s="33"/>
      <c r="H4583" s="31"/>
    </row>
    <row r="4584" spans="4:8">
      <c r="D4584" s="33"/>
      <c r="H4584" s="31"/>
    </row>
    <row r="4585" spans="4:8">
      <c r="D4585" s="33"/>
      <c r="H4585" s="31"/>
    </row>
    <row r="4586" spans="4:8">
      <c r="D4586" s="33"/>
      <c r="H4586" s="31"/>
    </row>
    <row r="4587" spans="4:8">
      <c r="D4587" s="33"/>
      <c r="H4587" s="31"/>
    </row>
    <row r="4588" spans="4:8">
      <c r="D4588" s="33"/>
      <c r="H4588" s="31"/>
    </row>
    <row r="4589" spans="4:8">
      <c r="D4589" s="33"/>
      <c r="H4589" s="31"/>
    </row>
    <row r="4590" spans="4:8">
      <c r="D4590" s="33"/>
      <c r="H4590" s="31"/>
    </row>
    <row r="4591" spans="4:8">
      <c r="D4591" s="33"/>
      <c r="H4591" s="31"/>
    </row>
    <row r="4592" spans="4:8">
      <c r="D4592" s="33"/>
      <c r="H4592" s="31"/>
    </row>
    <row r="4593" spans="4:8">
      <c r="D4593" s="33"/>
      <c r="H4593" s="31"/>
    </row>
    <row r="4594" spans="4:8">
      <c r="D4594" s="33"/>
      <c r="H4594" s="31"/>
    </row>
    <row r="4595" spans="4:8">
      <c r="D4595" s="33"/>
      <c r="H4595" s="31"/>
    </row>
    <row r="4596" spans="4:8">
      <c r="D4596" s="33"/>
      <c r="H4596" s="31"/>
    </row>
    <row r="4597" spans="4:8">
      <c r="D4597" s="33"/>
      <c r="H4597" s="31"/>
    </row>
    <row r="4598" spans="4:8">
      <c r="D4598" s="33"/>
      <c r="H4598" s="31"/>
    </row>
    <row r="4599" spans="4:8">
      <c r="D4599" s="33"/>
      <c r="H4599" s="31"/>
    </row>
    <row r="4600" spans="4:8">
      <c r="D4600" s="33"/>
      <c r="H4600" s="31"/>
    </row>
    <row r="4601" spans="4:8">
      <c r="D4601" s="33"/>
      <c r="H4601" s="31"/>
    </row>
    <row r="4602" spans="4:8">
      <c r="D4602" s="33"/>
      <c r="H4602" s="31"/>
    </row>
    <row r="4603" spans="4:8">
      <c r="D4603" s="33"/>
      <c r="H4603" s="31"/>
    </row>
    <row r="4604" spans="4:8">
      <c r="D4604" s="33"/>
      <c r="H4604" s="31"/>
    </row>
    <row r="4605" spans="4:8">
      <c r="D4605" s="33"/>
      <c r="H4605" s="31"/>
    </row>
    <row r="4606" spans="4:8">
      <c r="D4606" s="33"/>
      <c r="H4606" s="31"/>
    </row>
    <row r="4607" spans="4:8">
      <c r="D4607" s="33"/>
      <c r="H4607" s="31"/>
    </row>
    <row r="4608" spans="4:8">
      <c r="D4608" s="33"/>
      <c r="H4608" s="31"/>
    </row>
    <row r="4609" spans="4:8">
      <c r="D4609" s="33"/>
      <c r="H4609" s="31"/>
    </row>
    <row r="4610" spans="4:8">
      <c r="D4610" s="33"/>
      <c r="H4610" s="31"/>
    </row>
    <row r="4611" spans="4:8">
      <c r="D4611" s="33"/>
      <c r="H4611" s="31"/>
    </row>
    <row r="4612" spans="4:8">
      <c r="D4612" s="33"/>
      <c r="H4612" s="31"/>
    </row>
    <row r="4613" spans="4:8">
      <c r="D4613" s="33"/>
      <c r="H4613" s="31"/>
    </row>
    <row r="4614" spans="4:8">
      <c r="D4614" s="33"/>
      <c r="H4614" s="31"/>
    </row>
    <row r="4615" spans="4:8">
      <c r="D4615" s="33"/>
      <c r="H4615" s="31"/>
    </row>
    <row r="4616" spans="4:8">
      <c r="D4616" s="33"/>
      <c r="H4616" s="31"/>
    </row>
    <row r="4617" spans="4:8">
      <c r="D4617" s="33"/>
      <c r="H4617" s="31"/>
    </row>
    <row r="4618" spans="4:8">
      <c r="D4618" s="33"/>
      <c r="H4618" s="31"/>
    </row>
    <row r="4619" spans="4:8">
      <c r="D4619" s="33"/>
      <c r="H4619" s="31"/>
    </row>
    <row r="4620" spans="4:8">
      <c r="D4620" s="33"/>
      <c r="H4620" s="31"/>
    </row>
    <row r="4621" spans="4:8">
      <c r="D4621" s="33"/>
      <c r="H4621" s="31"/>
    </row>
    <row r="4622" spans="4:8">
      <c r="D4622" s="33"/>
      <c r="H4622" s="31"/>
    </row>
    <row r="4623" spans="4:8">
      <c r="D4623" s="33"/>
      <c r="H4623" s="31"/>
    </row>
    <row r="4624" spans="4:8">
      <c r="D4624" s="33"/>
      <c r="H4624" s="31"/>
    </row>
    <row r="4625" spans="4:8">
      <c r="D4625" s="33"/>
      <c r="H4625" s="31"/>
    </row>
    <row r="4626" spans="4:8">
      <c r="D4626" s="33"/>
      <c r="H4626" s="31"/>
    </row>
    <row r="4627" spans="4:8">
      <c r="D4627" s="33"/>
      <c r="H4627" s="31"/>
    </row>
    <row r="4628" spans="4:8">
      <c r="D4628" s="33"/>
      <c r="H4628" s="31"/>
    </row>
    <row r="4629" spans="4:8">
      <c r="D4629" s="33"/>
      <c r="H4629" s="31"/>
    </row>
    <row r="4630" spans="4:8">
      <c r="D4630" s="33"/>
      <c r="H4630" s="31"/>
    </row>
    <row r="4631" spans="4:8">
      <c r="D4631" s="33"/>
      <c r="H4631" s="31"/>
    </row>
    <row r="4632" spans="4:8">
      <c r="D4632" s="33"/>
      <c r="H4632" s="31"/>
    </row>
    <row r="4633" spans="4:8">
      <c r="D4633" s="33"/>
      <c r="H4633" s="31"/>
    </row>
    <row r="4634" spans="4:8">
      <c r="D4634" s="33"/>
      <c r="H4634" s="31"/>
    </row>
    <row r="4635" spans="4:8">
      <c r="D4635" s="33"/>
      <c r="H4635" s="31"/>
    </row>
    <row r="4636" spans="4:8">
      <c r="D4636" s="33"/>
      <c r="H4636" s="31"/>
    </row>
    <row r="4637" spans="4:8">
      <c r="D4637" s="33"/>
      <c r="H4637" s="31"/>
    </row>
    <row r="4638" spans="4:8">
      <c r="D4638" s="33"/>
      <c r="H4638" s="31"/>
    </row>
    <row r="4639" spans="4:8">
      <c r="D4639" s="33"/>
      <c r="H4639" s="31"/>
    </row>
    <row r="4640" spans="4:8">
      <c r="D4640" s="33"/>
      <c r="H4640" s="31"/>
    </row>
    <row r="4641" spans="4:8">
      <c r="D4641" s="33"/>
      <c r="H4641" s="31"/>
    </row>
    <row r="4642" spans="4:8">
      <c r="D4642" s="33"/>
      <c r="H4642" s="31"/>
    </row>
    <row r="4643" spans="4:8">
      <c r="D4643" s="33"/>
      <c r="H4643" s="31"/>
    </row>
    <row r="4644" spans="4:8">
      <c r="D4644" s="33"/>
      <c r="H4644" s="31"/>
    </row>
    <row r="4645" spans="4:8">
      <c r="D4645" s="33"/>
      <c r="H4645" s="31"/>
    </row>
    <row r="4646" spans="4:8">
      <c r="D4646" s="33"/>
      <c r="H4646" s="31"/>
    </row>
    <row r="4647" spans="4:8">
      <c r="D4647" s="33"/>
      <c r="H4647" s="31"/>
    </row>
    <row r="4648" spans="4:8">
      <c r="D4648" s="33"/>
      <c r="H4648" s="31"/>
    </row>
    <row r="4649" spans="4:8">
      <c r="D4649" s="33"/>
      <c r="H4649" s="31"/>
    </row>
    <row r="4650" spans="4:8">
      <c r="D4650" s="33"/>
      <c r="H4650" s="31"/>
    </row>
    <row r="4651" spans="4:8">
      <c r="D4651" s="33"/>
      <c r="H4651" s="31"/>
    </row>
    <row r="4652" spans="4:8">
      <c r="D4652" s="33"/>
      <c r="H4652" s="31"/>
    </row>
    <row r="4653" spans="4:8">
      <c r="D4653" s="33"/>
      <c r="H4653" s="31"/>
    </row>
    <row r="4654" spans="4:8">
      <c r="D4654" s="33"/>
      <c r="H4654" s="31"/>
    </row>
    <row r="4655" spans="4:8">
      <c r="D4655" s="33"/>
      <c r="H4655" s="31"/>
    </row>
    <row r="4656" spans="4:8">
      <c r="D4656" s="33"/>
      <c r="H4656" s="31"/>
    </row>
    <row r="4657" spans="4:8">
      <c r="D4657" s="33"/>
      <c r="H4657" s="31"/>
    </row>
    <row r="4658" spans="4:8">
      <c r="D4658" s="33"/>
      <c r="H4658" s="31"/>
    </row>
    <row r="4659" spans="4:8">
      <c r="D4659" s="33"/>
      <c r="H4659" s="31"/>
    </row>
    <row r="4660" spans="4:8">
      <c r="D4660" s="33"/>
      <c r="H4660" s="31"/>
    </row>
    <row r="4661" spans="4:8">
      <c r="D4661" s="33"/>
      <c r="H4661" s="31"/>
    </row>
    <row r="4662" spans="4:8">
      <c r="D4662" s="33"/>
      <c r="H4662" s="31"/>
    </row>
    <row r="4663" spans="4:8">
      <c r="D4663" s="33"/>
      <c r="H4663" s="31"/>
    </row>
    <row r="4664" spans="4:8">
      <c r="D4664" s="33"/>
      <c r="H4664" s="31"/>
    </row>
    <row r="4665" spans="4:8">
      <c r="D4665" s="33"/>
      <c r="H4665" s="31"/>
    </row>
    <row r="4666" spans="4:8">
      <c r="D4666" s="33"/>
      <c r="H4666" s="31"/>
    </row>
    <row r="4667" spans="4:8">
      <c r="D4667" s="33"/>
      <c r="H4667" s="31"/>
    </row>
    <row r="4668" spans="4:8">
      <c r="D4668" s="33"/>
      <c r="H4668" s="31"/>
    </row>
    <row r="4669" spans="4:8">
      <c r="D4669" s="33"/>
      <c r="H4669" s="31"/>
    </row>
    <row r="4670" spans="4:8">
      <c r="D4670" s="33"/>
      <c r="H4670" s="31"/>
    </row>
    <row r="4671" spans="4:8">
      <c r="D4671" s="33"/>
      <c r="H4671" s="31"/>
    </row>
    <row r="4672" spans="4:8">
      <c r="D4672" s="33"/>
      <c r="H4672" s="31"/>
    </row>
    <row r="4673" spans="4:8">
      <c r="D4673" s="33"/>
      <c r="H4673" s="31"/>
    </row>
    <row r="4674" spans="4:8">
      <c r="D4674" s="33"/>
      <c r="H4674" s="31"/>
    </row>
    <row r="4675" spans="4:8">
      <c r="D4675" s="33"/>
      <c r="H4675" s="31"/>
    </row>
    <row r="4676" spans="4:8">
      <c r="D4676" s="33"/>
      <c r="H4676" s="31"/>
    </row>
    <row r="4677" spans="4:8">
      <c r="D4677" s="33"/>
      <c r="H4677" s="31"/>
    </row>
    <row r="4678" spans="4:8">
      <c r="D4678" s="33"/>
      <c r="H4678" s="31"/>
    </row>
    <row r="4679" spans="4:8">
      <c r="D4679" s="33"/>
      <c r="H4679" s="31"/>
    </row>
    <row r="4680" spans="4:8">
      <c r="D4680" s="33"/>
      <c r="H4680" s="31"/>
    </row>
    <row r="4681" spans="4:8">
      <c r="D4681" s="33"/>
      <c r="H4681" s="31"/>
    </row>
    <row r="4682" spans="4:8">
      <c r="D4682" s="33"/>
      <c r="H4682" s="31"/>
    </row>
    <row r="4683" spans="4:8">
      <c r="D4683" s="33"/>
      <c r="H4683" s="31"/>
    </row>
    <row r="4684" spans="4:8">
      <c r="D4684" s="33"/>
      <c r="H4684" s="31"/>
    </row>
    <row r="4685" spans="4:8">
      <c r="D4685" s="33"/>
      <c r="H4685" s="31"/>
    </row>
    <row r="4686" spans="4:8">
      <c r="D4686" s="33"/>
      <c r="H4686" s="31"/>
    </row>
    <row r="4687" spans="4:8">
      <c r="D4687" s="33"/>
      <c r="H4687" s="31"/>
    </row>
    <row r="4688" spans="4:8">
      <c r="D4688" s="33"/>
      <c r="H4688" s="31"/>
    </row>
    <row r="4689" spans="4:8">
      <c r="D4689" s="33"/>
      <c r="H4689" s="31"/>
    </row>
    <row r="4690" spans="4:8">
      <c r="D4690" s="33"/>
      <c r="H4690" s="31"/>
    </row>
    <row r="4691" spans="4:8">
      <c r="D4691" s="33"/>
      <c r="H4691" s="31"/>
    </row>
    <row r="4692" spans="4:8">
      <c r="D4692" s="33"/>
      <c r="H4692" s="31"/>
    </row>
    <row r="4693" spans="4:8">
      <c r="D4693" s="33"/>
      <c r="H4693" s="31"/>
    </row>
    <row r="4694" spans="4:8">
      <c r="D4694" s="33"/>
      <c r="H4694" s="31"/>
    </row>
    <row r="4695" spans="4:8">
      <c r="D4695" s="33"/>
      <c r="H4695" s="31"/>
    </row>
    <row r="4696" spans="4:8">
      <c r="D4696" s="33"/>
      <c r="H4696" s="31"/>
    </row>
    <row r="4697" spans="4:8">
      <c r="D4697" s="33"/>
      <c r="H4697" s="31"/>
    </row>
    <row r="4698" spans="4:8">
      <c r="D4698" s="33"/>
      <c r="H4698" s="31"/>
    </row>
    <row r="4699" spans="4:8">
      <c r="D4699" s="33"/>
      <c r="H4699" s="31"/>
    </row>
    <row r="4700" spans="4:8">
      <c r="D4700" s="33"/>
      <c r="H4700" s="31"/>
    </row>
    <row r="4701" spans="4:8">
      <c r="D4701" s="33"/>
      <c r="H4701" s="31"/>
    </row>
    <row r="4702" spans="4:8">
      <c r="D4702" s="33"/>
      <c r="H4702" s="31"/>
    </row>
    <row r="4703" spans="4:8">
      <c r="D4703" s="33"/>
      <c r="H4703" s="31"/>
    </row>
    <row r="4704" spans="4:8">
      <c r="D4704" s="33"/>
      <c r="H4704" s="31"/>
    </row>
    <row r="4705" spans="4:8">
      <c r="D4705" s="33"/>
      <c r="H4705" s="31"/>
    </row>
    <row r="4706" spans="4:8">
      <c r="D4706" s="33"/>
      <c r="H4706" s="31"/>
    </row>
    <row r="4707" spans="4:8">
      <c r="D4707" s="33"/>
      <c r="H4707" s="31"/>
    </row>
    <row r="4708" spans="4:8">
      <c r="D4708" s="33"/>
      <c r="H4708" s="31"/>
    </row>
    <row r="4709" spans="4:8">
      <c r="D4709" s="33"/>
      <c r="H4709" s="31"/>
    </row>
    <row r="4710" spans="4:8">
      <c r="D4710" s="33"/>
      <c r="H4710" s="31"/>
    </row>
    <row r="4711" spans="4:8">
      <c r="D4711" s="33"/>
      <c r="H4711" s="31"/>
    </row>
    <row r="4712" spans="4:8">
      <c r="D4712" s="33"/>
      <c r="H4712" s="31"/>
    </row>
    <row r="4713" spans="4:8">
      <c r="D4713" s="33"/>
      <c r="H4713" s="31"/>
    </row>
    <row r="4714" spans="4:8">
      <c r="D4714" s="33"/>
      <c r="H4714" s="31"/>
    </row>
    <row r="4715" spans="4:8">
      <c r="D4715" s="33"/>
      <c r="H4715" s="31"/>
    </row>
    <row r="4716" spans="4:8">
      <c r="D4716" s="33"/>
      <c r="H4716" s="31"/>
    </row>
    <row r="4717" spans="4:8">
      <c r="D4717" s="33"/>
      <c r="H4717" s="31"/>
    </row>
    <row r="4718" spans="4:8">
      <c r="D4718" s="33"/>
      <c r="H4718" s="31"/>
    </row>
    <row r="4719" spans="4:8">
      <c r="D4719" s="33"/>
      <c r="H4719" s="31"/>
    </row>
    <row r="4720" spans="4:8">
      <c r="D4720" s="33"/>
      <c r="H4720" s="31"/>
    </row>
    <row r="4721" spans="4:8">
      <c r="D4721" s="33"/>
      <c r="H4721" s="31"/>
    </row>
    <row r="4722" spans="4:8">
      <c r="D4722" s="33"/>
      <c r="H4722" s="31"/>
    </row>
    <row r="4723" spans="4:8">
      <c r="D4723" s="33"/>
      <c r="H4723" s="31"/>
    </row>
    <row r="4724" spans="4:8">
      <c r="D4724" s="33"/>
      <c r="H4724" s="31"/>
    </row>
    <row r="4725" spans="4:8">
      <c r="D4725" s="33"/>
      <c r="H4725" s="31"/>
    </row>
    <row r="4726" spans="4:8">
      <c r="D4726" s="33"/>
      <c r="H4726" s="31"/>
    </row>
    <row r="4727" spans="4:8">
      <c r="D4727" s="33"/>
      <c r="H4727" s="31"/>
    </row>
    <row r="4728" spans="4:8">
      <c r="D4728" s="33"/>
      <c r="H4728" s="31"/>
    </row>
    <row r="4729" spans="4:8">
      <c r="D4729" s="33"/>
      <c r="H4729" s="31"/>
    </row>
    <row r="4730" spans="4:8">
      <c r="D4730" s="33"/>
      <c r="H4730" s="31"/>
    </row>
    <row r="4731" spans="4:8">
      <c r="D4731" s="33"/>
      <c r="H4731" s="31"/>
    </row>
    <row r="4732" spans="4:8">
      <c r="D4732" s="33"/>
      <c r="H4732" s="31"/>
    </row>
    <row r="4733" spans="4:8">
      <c r="D4733" s="33"/>
      <c r="H4733" s="31"/>
    </row>
    <row r="4734" spans="4:8">
      <c r="D4734" s="33"/>
      <c r="H4734" s="31"/>
    </row>
    <row r="4735" spans="4:8">
      <c r="D4735" s="33"/>
      <c r="H4735" s="31"/>
    </row>
    <row r="4736" spans="4:8">
      <c r="D4736" s="33"/>
      <c r="H4736" s="31"/>
    </row>
    <row r="4737" spans="4:8">
      <c r="D4737" s="33"/>
      <c r="H4737" s="31"/>
    </row>
    <row r="4738" spans="4:8">
      <c r="D4738" s="33"/>
      <c r="H4738" s="31"/>
    </row>
    <row r="4739" spans="4:8">
      <c r="D4739" s="33"/>
      <c r="H4739" s="31"/>
    </row>
    <row r="4740" spans="4:8">
      <c r="D4740" s="33"/>
      <c r="H4740" s="31"/>
    </row>
    <row r="4741" spans="4:8">
      <c r="D4741" s="33"/>
      <c r="H4741" s="31"/>
    </row>
    <row r="4742" spans="4:8">
      <c r="D4742" s="33"/>
      <c r="H4742" s="31"/>
    </row>
    <row r="4743" spans="4:8">
      <c r="D4743" s="33"/>
      <c r="H4743" s="31"/>
    </row>
    <row r="4744" spans="4:8">
      <c r="D4744" s="33"/>
      <c r="H4744" s="31"/>
    </row>
    <row r="4745" spans="4:8">
      <c r="D4745" s="33"/>
      <c r="H4745" s="31"/>
    </row>
    <row r="4746" spans="4:8">
      <c r="D4746" s="33"/>
      <c r="H4746" s="31"/>
    </row>
    <row r="4747" spans="4:8">
      <c r="D4747" s="33"/>
      <c r="H4747" s="31"/>
    </row>
    <row r="4748" spans="4:8">
      <c r="D4748" s="33"/>
      <c r="H4748" s="31"/>
    </row>
    <row r="4749" spans="4:8">
      <c r="D4749" s="33"/>
      <c r="H4749" s="31"/>
    </row>
    <row r="4750" spans="4:8">
      <c r="D4750" s="33"/>
      <c r="H4750" s="31"/>
    </row>
    <row r="4751" spans="4:8">
      <c r="D4751" s="33"/>
      <c r="H4751" s="31"/>
    </row>
    <row r="4752" spans="4:8">
      <c r="D4752" s="33"/>
      <c r="H4752" s="31"/>
    </row>
    <row r="4753" spans="4:8">
      <c r="D4753" s="33"/>
      <c r="H4753" s="31"/>
    </row>
    <row r="4754" spans="4:8">
      <c r="D4754" s="33"/>
      <c r="H4754" s="31"/>
    </row>
    <row r="4755" spans="4:8">
      <c r="D4755" s="33"/>
      <c r="H4755" s="31"/>
    </row>
    <row r="4756" spans="4:8">
      <c r="D4756" s="33"/>
      <c r="H4756" s="31"/>
    </row>
    <row r="4757" spans="4:8">
      <c r="D4757" s="33"/>
      <c r="H4757" s="31"/>
    </row>
    <row r="4758" spans="4:8">
      <c r="D4758" s="33"/>
      <c r="H4758" s="31"/>
    </row>
    <row r="4759" spans="4:8">
      <c r="D4759" s="33"/>
      <c r="H4759" s="31"/>
    </row>
    <row r="4760" spans="4:8">
      <c r="D4760" s="33"/>
      <c r="H4760" s="31"/>
    </row>
    <row r="4761" spans="4:8">
      <c r="D4761" s="33"/>
      <c r="H4761" s="31"/>
    </row>
    <row r="4762" spans="4:8">
      <c r="D4762" s="33"/>
      <c r="H4762" s="31"/>
    </row>
    <row r="4763" spans="4:8">
      <c r="D4763" s="33"/>
      <c r="H4763" s="31"/>
    </row>
    <row r="4764" spans="4:8">
      <c r="D4764" s="33"/>
      <c r="H4764" s="31"/>
    </row>
    <row r="4765" spans="4:8">
      <c r="D4765" s="33"/>
      <c r="H4765" s="31"/>
    </row>
    <row r="4766" spans="4:8">
      <c r="D4766" s="33"/>
      <c r="H4766" s="31"/>
    </row>
    <row r="4767" spans="4:8">
      <c r="D4767" s="33"/>
      <c r="H4767" s="31"/>
    </row>
    <row r="4768" spans="4:8">
      <c r="D4768" s="33"/>
      <c r="H4768" s="31"/>
    </row>
    <row r="4769" spans="4:8">
      <c r="D4769" s="33"/>
      <c r="H4769" s="31"/>
    </row>
    <row r="4770" spans="4:8">
      <c r="D4770" s="33"/>
      <c r="H4770" s="31"/>
    </row>
    <row r="4771" spans="4:8">
      <c r="D4771" s="33"/>
      <c r="H4771" s="31"/>
    </row>
    <row r="4772" spans="4:8">
      <c r="D4772" s="33"/>
      <c r="H4772" s="31"/>
    </row>
    <row r="4773" spans="4:8">
      <c r="D4773" s="33"/>
      <c r="H4773" s="31"/>
    </row>
    <row r="4774" spans="4:8">
      <c r="D4774" s="33"/>
      <c r="H4774" s="31"/>
    </row>
    <row r="4775" spans="4:8">
      <c r="D4775" s="33"/>
      <c r="H4775" s="31"/>
    </row>
    <row r="4776" spans="4:8">
      <c r="D4776" s="33"/>
      <c r="H4776" s="31"/>
    </row>
    <row r="4777" spans="4:8">
      <c r="D4777" s="33"/>
      <c r="H4777" s="31"/>
    </row>
    <row r="4778" spans="4:8">
      <c r="D4778" s="33"/>
      <c r="H4778" s="31"/>
    </row>
    <row r="4779" spans="4:8">
      <c r="D4779" s="33"/>
      <c r="H4779" s="31"/>
    </row>
    <row r="4780" spans="4:8">
      <c r="D4780" s="33"/>
      <c r="H4780" s="31"/>
    </row>
    <row r="4781" spans="4:8">
      <c r="D4781" s="33"/>
      <c r="H4781" s="31"/>
    </row>
    <row r="4782" spans="4:8">
      <c r="D4782" s="33"/>
      <c r="H4782" s="31"/>
    </row>
    <row r="4783" spans="4:8">
      <c r="D4783" s="33"/>
      <c r="H4783" s="31"/>
    </row>
    <row r="4784" spans="4:8">
      <c r="D4784" s="33"/>
      <c r="H4784" s="31"/>
    </row>
    <row r="4785" spans="4:8">
      <c r="D4785" s="33"/>
      <c r="H4785" s="31"/>
    </row>
    <row r="4786" spans="4:8">
      <c r="D4786" s="33"/>
      <c r="H4786" s="31"/>
    </row>
    <row r="4787" spans="4:8">
      <c r="D4787" s="33"/>
      <c r="H4787" s="31"/>
    </row>
    <row r="4788" spans="4:8">
      <c r="D4788" s="33"/>
      <c r="H4788" s="31"/>
    </row>
    <row r="4789" spans="4:8">
      <c r="D4789" s="33"/>
      <c r="H4789" s="31"/>
    </row>
    <row r="4790" spans="4:8">
      <c r="D4790" s="33"/>
      <c r="H4790" s="31"/>
    </row>
    <row r="4791" spans="4:8">
      <c r="D4791" s="33"/>
      <c r="H4791" s="31"/>
    </row>
    <row r="4792" spans="4:8">
      <c r="D4792" s="33"/>
      <c r="H4792" s="31"/>
    </row>
    <row r="4793" spans="4:8">
      <c r="D4793" s="33"/>
      <c r="H4793" s="31"/>
    </row>
    <row r="4794" spans="4:8">
      <c r="D4794" s="33"/>
      <c r="H4794" s="31"/>
    </row>
    <row r="4795" spans="4:8">
      <c r="D4795" s="33"/>
      <c r="H4795" s="31"/>
    </row>
    <row r="4796" spans="4:8">
      <c r="D4796" s="33"/>
      <c r="H4796" s="31"/>
    </row>
    <row r="4797" spans="4:8">
      <c r="D4797" s="33"/>
      <c r="H4797" s="31"/>
    </row>
    <row r="4798" spans="4:8">
      <c r="D4798" s="33"/>
      <c r="H4798" s="31"/>
    </row>
    <row r="4799" spans="4:8">
      <c r="D4799" s="33"/>
      <c r="H4799" s="31"/>
    </row>
    <row r="4800" spans="4:8">
      <c r="D4800" s="33"/>
      <c r="H4800" s="31"/>
    </row>
    <row r="4801" spans="4:8">
      <c r="D4801" s="33"/>
      <c r="H4801" s="31"/>
    </row>
    <row r="4802" spans="4:8">
      <c r="D4802" s="33"/>
      <c r="H4802" s="31"/>
    </row>
    <row r="4803" spans="4:8">
      <c r="D4803" s="33"/>
      <c r="H4803" s="31"/>
    </row>
    <row r="4804" spans="4:8">
      <c r="D4804" s="33"/>
      <c r="H4804" s="31"/>
    </row>
    <row r="4805" spans="4:8">
      <c r="D4805" s="33"/>
      <c r="H4805" s="31"/>
    </row>
    <row r="4806" spans="4:8">
      <c r="D4806" s="33"/>
      <c r="H4806" s="31"/>
    </row>
    <row r="4807" spans="4:8">
      <c r="D4807" s="33"/>
      <c r="H4807" s="31"/>
    </row>
    <row r="4808" spans="4:8">
      <c r="D4808" s="33"/>
      <c r="H4808" s="31"/>
    </row>
    <row r="4809" spans="4:8">
      <c r="D4809" s="33"/>
      <c r="H4809" s="31"/>
    </row>
    <row r="4810" spans="4:8">
      <c r="D4810" s="33"/>
      <c r="H4810" s="31"/>
    </row>
    <row r="4811" spans="4:8">
      <c r="D4811" s="33"/>
      <c r="H4811" s="31"/>
    </row>
    <row r="4812" spans="4:8">
      <c r="D4812" s="33"/>
      <c r="H4812" s="31"/>
    </row>
    <row r="4813" spans="4:8">
      <c r="D4813" s="33"/>
      <c r="H4813" s="31"/>
    </row>
    <row r="4814" spans="4:8">
      <c r="D4814" s="33"/>
      <c r="H4814" s="31"/>
    </row>
    <row r="4815" spans="4:8">
      <c r="D4815" s="33"/>
      <c r="H4815" s="31"/>
    </row>
    <row r="4816" spans="4:8">
      <c r="D4816" s="33"/>
      <c r="H4816" s="31"/>
    </row>
    <row r="4817" spans="4:8">
      <c r="D4817" s="33"/>
      <c r="H4817" s="31"/>
    </row>
    <row r="4818" spans="4:8">
      <c r="D4818" s="33"/>
      <c r="H4818" s="31"/>
    </row>
    <row r="4819" spans="4:8">
      <c r="D4819" s="33"/>
      <c r="H4819" s="31"/>
    </row>
    <row r="4820" spans="4:8">
      <c r="D4820" s="33"/>
      <c r="H4820" s="31"/>
    </row>
    <row r="4821" spans="4:8">
      <c r="D4821" s="33"/>
      <c r="H4821" s="31"/>
    </row>
    <row r="4822" spans="4:8">
      <c r="D4822" s="33"/>
      <c r="H4822" s="31"/>
    </row>
    <row r="4823" spans="4:8">
      <c r="D4823" s="33"/>
      <c r="H4823" s="31"/>
    </row>
    <row r="4824" spans="4:8">
      <c r="D4824" s="33"/>
      <c r="H4824" s="31"/>
    </row>
    <row r="4825" spans="4:8">
      <c r="D4825" s="33"/>
      <c r="H4825" s="31"/>
    </row>
    <row r="4826" spans="4:8">
      <c r="D4826" s="33"/>
      <c r="H4826" s="31"/>
    </row>
    <row r="4827" spans="4:8">
      <c r="D4827" s="33"/>
      <c r="H4827" s="31"/>
    </row>
    <row r="4828" spans="4:8">
      <c r="D4828" s="33"/>
      <c r="H4828" s="31"/>
    </row>
    <row r="4829" spans="4:8">
      <c r="D4829" s="33"/>
      <c r="H4829" s="31"/>
    </row>
    <row r="4830" spans="4:8">
      <c r="D4830" s="33"/>
      <c r="H4830" s="31"/>
    </row>
    <row r="4831" spans="4:8">
      <c r="D4831" s="33"/>
      <c r="H4831" s="31"/>
    </row>
    <row r="4832" spans="4:8">
      <c r="D4832" s="33"/>
      <c r="H4832" s="31"/>
    </row>
    <row r="4833" spans="4:8">
      <c r="D4833" s="33"/>
      <c r="H4833" s="31"/>
    </row>
    <row r="4834" spans="4:8">
      <c r="D4834" s="33"/>
      <c r="H4834" s="31"/>
    </row>
    <row r="4835" spans="4:8">
      <c r="D4835" s="33"/>
      <c r="H4835" s="31"/>
    </row>
    <row r="4836" spans="4:8">
      <c r="D4836" s="33"/>
      <c r="H4836" s="31"/>
    </row>
    <row r="4837" spans="4:8">
      <c r="D4837" s="33"/>
      <c r="H4837" s="31"/>
    </row>
    <row r="4838" spans="4:8">
      <c r="D4838" s="33"/>
      <c r="H4838" s="31"/>
    </row>
    <row r="4839" spans="4:8">
      <c r="D4839" s="33"/>
      <c r="H4839" s="31"/>
    </row>
    <row r="4840" spans="4:8">
      <c r="D4840" s="33"/>
      <c r="H4840" s="31"/>
    </row>
    <row r="4841" spans="4:8">
      <c r="D4841" s="33"/>
      <c r="H4841" s="31"/>
    </row>
    <row r="4842" spans="4:8">
      <c r="D4842" s="33"/>
      <c r="H4842" s="31"/>
    </row>
    <row r="4843" spans="4:8">
      <c r="D4843" s="33"/>
      <c r="H4843" s="31"/>
    </row>
    <row r="4844" spans="4:8">
      <c r="D4844" s="33"/>
      <c r="H4844" s="31"/>
    </row>
    <row r="4845" spans="4:8">
      <c r="D4845" s="33"/>
      <c r="H4845" s="31"/>
    </row>
    <row r="4846" spans="4:8">
      <c r="D4846" s="33"/>
      <c r="H4846" s="31"/>
    </row>
    <row r="4847" spans="4:8">
      <c r="D4847" s="33"/>
      <c r="H4847" s="31"/>
    </row>
    <row r="4848" spans="4:8">
      <c r="D4848" s="33"/>
      <c r="H4848" s="31"/>
    </row>
    <row r="4849" spans="4:8">
      <c r="D4849" s="33"/>
      <c r="H4849" s="31"/>
    </row>
    <row r="4850" spans="4:8">
      <c r="D4850" s="33"/>
      <c r="H4850" s="31"/>
    </row>
    <row r="4851" spans="4:8">
      <c r="D4851" s="33"/>
      <c r="H4851" s="31"/>
    </row>
    <row r="4852" spans="4:8">
      <c r="D4852" s="33"/>
      <c r="H4852" s="31"/>
    </row>
    <row r="4853" spans="4:8">
      <c r="D4853" s="33"/>
      <c r="H4853" s="31"/>
    </row>
    <row r="4854" spans="4:8">
      <c r="D4854" s="33"/>
      <c r="H4854" s="31"/>
    </row>
    <row r="4855" spans="4:8">
      <c r="D4855" s="33"/>
      <c r="H4855" s="31"/>
    </row>
    <row r="4856" spans="4:8">
      <c r="D4856" s="33"/>
      <c r="H4856" s="31"/>
    </row>
    <row r="4857" spans="4:8">
      <c r="D4857" s="33"/>
      <c r="H4857" s="31"/>
    </row>
    <row r="4858" spans="4:8">
      <c r="D4858" s="33"/>
      <c r="H4858" s="31"/>
    </row>
    <row r="4859" spans="4:8">
      <c r="D4859" s="33"/>
      <c r="H4859" s="31"/>
    </row>
    <row r="4860" spans="4:8">
      <c r="D4860" s="33"/>
      <c r="H4860" s="31"/>
    </row>
    <row r="4861" spans="4:8">
      <c r="D4861" s="33"/>
      <c r="H4861" s="31"/>
    </row>
    <row r="4862" spans="4:8">
      <c r="D4862" s="33"/>
      <c r="H4862" s="31"/>
    </row>
    <row r="4863" spans="4:8">
      <c r="D4863" s="33"/>
      <c r="H4863" s="31"/>
    </row>
    <row r="4864" spans="4:8">
      <c r="D4864" s="33"/>
      <c r="H4864" s="31"/>
    </row>
    <row r="4865" spans="4:8">
      <c r="D4865" s="33"/>
      <c r="H4865" s="31"/>
    </row>
    <row r="4866" spans="4:8">
      <c r="D4866" s="33"/>
      <c r="H4866" s="31"/>
    </row>
    <row r="4867" spans="4:8">
      <c r="D4867" s="33"/>
      <c r="H4867" s="31"/>
    </row>
    <row r="4868" spans="4:8">
      <c r="D4868" s="33"/>
      <c r="H4868" s="31"/>
    </row>
    <row r="4869" spans="4:8">
      <c r="D4869" s="33"/>
      <c r="H4869" s="31"/>
    </row>
    <row r="4870" spans="4:8">
      <c r="D4870" s="33"/>
      <c r="H4870" s="31"/>
    </row>
    <row r="4871" spans="4:8">
      <c r="D4871" s="33"/>
      <c r="H4871" s="31"/>
    </row>
    <row r="4872" spans="4:8">
      <c r="D4872" s="33"/>
      <c r="H4872" s="31"/>
    </row>
    <row r="4873" spans="4:8">
      <c r="D4873" s="33"/>
      <c r="H4873" s="31"/>
    </row>
    <row r="4874" spans="4:8">
      <c r="D4874" s="33"/>
      <c r="H4874" s="31"/>
    </row>
    <row r="4875" spans="4:8">
      <c r="D4875" s="33"/>
      <c r="H4875" s="31"/>
    </row>
    <row r="4876" spans="4:8">
      <c r="D4876" s="33"/>
      <c r="H4876" s="31"/>
    </row>
    <row r="4877" spans="4:8">
      <c r="D4877" s="33"/>
      <c r="H4877" s="31"/>
    </row>
    <row r="4878" spans="4:8">
      <c r="D4878" s="33"/>
      <c r="H4878" s="31"/>
    </row>
    <row r="4879" spans="4:8">
      <c r="D4879" s="33"/>
      <c r="H4879" s="31"/>
    </row>
    <row r="4880" spans="4:8">
      <c r="D4880" s="33"/>
      <c r="H4880" s="31"/>
    </row>
    <row r="4881" spans="4:8">
      <c r="D4881" s="33"/>
      <c r="H4881" s="31"/>
    </row>
    <row r="4882" spans="4:8">
      <c r="D4882" s="33"/>
      <c r="H4882" s="31"/>
    </row>
    <row r="4883" spans="4:8">
      <c r="D4883" s="33"/>
      <c r="H4883" s="31"/>
    </row>
    <row r="4884" spans="4:8">
      <c r="D4884" s="33"/>
      <c r="H4884" s="31"/>
    </row>
    <row r="4885" spans="4:8">
      <c r="D4885" s="33"/>
      <c r="H4885" s="31"/>
    </row>
    <row r="4886" spans="4:8">
      <c r="D4886" s="33"/>
      <c r="H4886" s="31"/>
    </row>
    <row r="4887" spans="4:8">
      <c r="D4887" s="33"/>
      <c r="H4887" s="31"/>
    </row>
    <row r="4888" spans="4:8">
      <c r="D4888" s="33"/>
      <c r="H4888" s="31"/>
    </row>
    <row r="4889" spans="4:8">
      <c r="D4889" s="33"/>
      <c r="H4889" s="31"/>
    </row>
    <row r="4890" spans="4:8">
      <c r="D4890" s="33"/>
      <c r="H4890" s="31"/>
    </row>
    <row r="4891" spans="4:8">
      <c r="D4891" s="33"/>
      <c r="H4891" s="31"/>
    </row>
    <row r="4892" spans="4:8">
      <c r="D4892" s="33"/>
      <c r="H4892" s="31"/>
    </row>
    <row r="4893" spans="4:8">
      <c r="D4893" s="33"/>
      <c r="H4893" s="31"/>
    </row>
    <row r="4894" spans="4:8">
      <c r="D4894" s="33"/>
      <c r="H4894" s="31"/>
    </row>
    <row r="4895" spans="4:8">
      <c r="D4895" s="33"/>
      <c r="H4895" s="31"/>
    </row>
    <row r="4896" spans="4:8">
      <c r="D4896" s="33"/>
      <c r="H4896" s="31"/>
    </row>
    <row r="4897" spans="4:8">
      <c r="D4897" s="33"/>
      <c r="H4897" s="31"/>
    </row>
    <row r="4898" spans="4:8">
      <c r="D4898" s="33"/>
      <c r="H4898" s="31"/>
    </row>
    <row r="4899" spans="4:8">
      <c r="D4899" s="33"/>
      <c r="H4899" s="31"/>
    </row>
    <row r="4900" spans="4:8">
      <c r="D4900" s="33"/>
      <c r="H4900" s="31"/>
    </row>
    <row r="4901" spans="4:8">
      <c r="D4901" s="33"/>
      <c r="H4901" s="31"/>
    </row>
    <row r="4902" spans="4:8">
      <c r="D4902" s="33"/>
      <c r="H4902" s="31"/>
    </row>
    <row r="4903" spans="4:8">
      <c r="D4903" s="33"/>
      <c r="H4903" s="31"/>
    </row>
    <row r="4904" spans="4:8">
      <c r="D4904" s="33"/>
      <c r="H4904" s="31"/>
    </row>
    <row r="4905" spans="4:8">
      <c r="D4905" s="33"/>
      <c r="H4905" s="31"/>
    </row>
    <row r="4906" spans="4:8">
      <c r="D4906" s="33"/>
      <c r="H4906" s="31"/>
    </row>
    <row r="4907" spans="4:8">
      <c r="D4907" s="33"/>
      <c r="H4907" s="31"/>
    </row>
    <row r="4908" spans="4:8">
      <c r="D4908" s="33"/>
      <c r="H4908" s="31"/>
    </row>
    <row r="4909" spans="4:8">
      <c r="D4909" s="33"/>
      <c r="H4909" s="31"/>
    </row>
    <row r="4910" spans="4:8">
      <c r="D4910" s="33"/>
      <c r="H4910" s="31"/>
    </row>
    <row r="4911" spans="4:8">
      <c r="D4911" s="33"/>
      <c r="H4911" s="31"/>
    </row>
    <row r="4912" spans="4:8">
      <c r="D4912" s="33"/>
      <c r="H4912" s="31"/>
    </row>
    <row r="4913" spans="4:8">
      <c r="D4913" s="33"/>
      <c r="H4913" s="31"/>
    </row>
    <row r="4914" spans="4:8">
      <c r="D4914" s="33"/>
      <c r="H4914" s="31"/>
    </row>
    <row r="4915" spans="4:8">
      <c r="D4915" s="33"/>
      <c r="H4915" s="31"/>
    </row>
    <row r="4916" spans="4:8">
      <c r="D4916" s="33"/>
      <c r="H4916" s="31"/>
    </row>
    <row r="4917" spans="4:8">
      <c r="D4917" s="33"/>
      <c r="H4917" s="31"/>
    </row>
    <row r="4918" spans="4:8">
      <c r="D4918" s="33"/>
      <c r="H4918" s="31"/>
    </row>
    <row r="4919" spans="4:8">
      <c r="D4919" s="33"/>
      <c r="H4919" s="31"/>
    </row>
    <row r="4920" spans="4:8">
      <c r="D4920" s="33"/>
      <c r="H4920" s="31"/>
    </row>
    <row r="4921" spans="4:8">
      <c r="D4921" s="33"/>
      <c r="H4921" s="31"/>
    </row>
    <row r="4922" spans="4:8">
      <c r="D4922" s="33"/>
      <c r="H4922" s="31"/>
    </row>
    <row r="4923" spans="4:8">
      <c r="D4923" s="33"/>
      <c r="H4923" s="31"/>
    </row>
    <row r="4924" spans="4:8">
      <c r="D4924" s="33"/>
      <c r="H4924" s="31"/>
    </row>
    <row r="4925" spans="4:8">
      <c r="D4925" s="33"/>
      <c r="H4925" s="31"/>
    </row>
    <row r="4926" spans="4:8">
      <c r="D4926" s="33"/>
      <c r="H4926" s="31"/>
    </row>
    <row r="4927" spans="4:8">
      <c r="D4927" s="33"/>
      <c r="H4927" s="31"/>
    </row>
    <row r="4928" spans="4:8">
      <c r="D4928" s="33"/>
      <c r="H4928" s="31"/>
    </row>
    <row r="4929" spans="4:8">
      <c r="D4929" s="33"/>
      <c r="H4929" s="31"/>
    </row>
    <row r="4930" spans="4:8">
      <c r="D4930" s="33"/>
      <c r="H4930" s="31"/>
    </row>
    <row r="4931" spans="4:8">
      <c r="D4931" s="33"/>
      <c r="H4931" s="31"/>
    </row>
    <row r="4932" spans="4:8">
      <c r="D4932" s="33"/>
      <c r="H4932" s="31"/>
    </row>
    <row r="4933" spans="4:8">
      <c r="D4933" s="33"/>
      <c r="H4933" s="31"/>
    </row>
    <row r="4934" spans="4:8">
      <c r="D4934" s="33"/>
      <c r="H4934" s="31"/>
    </row>
    <row r="4935" spans="4:8">
      <c r="D4935" s="33"/>
      <c r="H4935" s="31"/>
    </row>
    <row r="4936" spans="4:8">
      <c r="D4936" s="33"/>
      <c r="H4936" s="31"/>
    </row>
    <row r="4937" spans="4:8">
      <c r="D4937" s="33"/>
      <c r="H4937" s="31"/>
    </row>
    <row r="4938" spans="4:8">
      <c r="D4938" s="33"/>
      <c r="H4938" s="31"/>
    </row>
    <row r="4939" spans="4:8">
      <c r="D4939" s="33"/>
      <c r="H4939" s="31"/>
    </row>
    <row r="4940" spans="4:8">
      <c r="D4940" s="33"/>
      <c r="H4940" s="31"/>
    </row>
    <row r="4941" spans="4:8">
      <c r="D4941" s="33"/>
      <c r="H4941" s="31"/>
    </row>
    <row r="4942" spans="4:8">
      <c r="D4942" s="33"/>
      <c r="H4942" s="31"/>
    </row>
    <row r="4943" spans="4:8">
      <c r="D4943" s="33"/>
      <c r="H4943" s="31"/>
    </row>
    <row r="4944" spans="4:8">
      <c r="D4944" s="33"/>
      <c r="H4944" s="31"/>
    </row>
    <row r="4945" spans="4:8">
      <c r="D4945" s="33"/>
      <c r="H4945" s="31"/>
    </row>
    <row r="4946" spans="4:8">
      <c r="D4946" s="33"/>
      <c r="H4946" s="31"/>
    </row>
    <row r="4947" spans="4:8">
      <c r="D4947" s="33"/>
      <c r="H4947" s="31"/>
    </row>
    <row r="4948" spans="4:8">
      <c r="D4948" s="33"/>
      <c r="H4948" s="31"/>
    </row>
    <row r="4949" spans="4:8">
      <c r="D4949" s="33"/>
      <c r="H4949" s="31"/>
    </row>
    <row r="4950" spans="4:8">
      <c r="D4950" s="33"/>
      <c r="H4950" s="31"/>
    </row>
    <row r="4951" spans="4:8">
      <c r="D4951" s="33"/>
      <c r="H4951" s="31"/>
    </row>
    <row r="4952" spans="4:8">
      <c r="D4952" s="33"/>
      <c r="H4952" s="31"/>
    </row>
    <row r="4953" spans="4:8">
      <c r="D4953" s="33"/>
      <c r="H4953" s="31"/>
    </row>
    <row r="4954" spans="4:8">
      <c r="D4954" s="33"/>
      <c r="H4954" s="31"/>
    </row>
    <row r="4955" spans="4:8">
      <c r="D4955" s="33"/>
      <c r="H4955" s="31"/>
    </row>
    <row r="4956" spans="4:8">
      <c r="D4956" s="33"/>
      <c r="H4956" s="31"/>
    </row>
    <row r="4957" spans="4:8">
      <c r="D4957" s="33"/>
      <c r="H4957" s="31"/>
    </row>
    <row r="4958" spans="4:8">
      <c r="D4958" s="33"/>
      <c r="H4958" s="31"/>
    </row>
    <row r="4959" spans="4:8">
      <c r="D4959" s="33"/>
      <c r="H4959" s="31"/>
    </row>
    <row r="4960" spans="4:8">
      <c r="D4960" s="33"/>
      <c r="H4960" s="31"/>
    </row>
    <row r="4961" spans="4:8">
      <c r="D4961" s="33"/>
      <c r="H4961" s="31"/>
    </row>
    <row r="4962" spans="4:8">
      <c r="D4962" s="33"/>
      <c r="H4962" s="31"/>
    </row>
    <row r="4963" spans="4:8">
      <c r="D4963" s="33"/>
      <c r="H4963" s="31"/>
    </row>
    <row r="4964" spans="4:8">
      <c r="D4964" s="33"/>
      <c r="H4964" s="31"/>
    </row>
    <row r="4965" spans="4:8">
      <c r="D4965" s="33"/>
      <c r="H4965" s="31"/>
    </row>
    <row r="4966" spans="4:8">
      <c r="D4966" s="33"/>
      <c r="H4966" s="31"/>
    </row>
    <row r="4967" spans="4:8">
      <c r="D4967" s="33"/>
      <c r="H4967" s="31"/>
    </row>
    <row r="4968" spans="4:8">
      <c r="D4968" s="33"/>
      <c r="H4968" s="31"/>
    </row>
    <row r="4969" spans="4:8">
      <c r="D4969" s="33"/>
      <c r="H4969" s="31"/>
    </row>
    <row r="4970" spans="4:8">
      <c r="D4970" s="33"/>
      <c r="H4970" s="31"/>
    </row>
    <row r="4971" spans="4:8">
      <c r="D4971" s="33"/>
      <c r="H4971" s="31"/>
    </row>
    <row r="4972" spans="4:8">
      <c r="D4972" s="33"/>
      <c r="H4972" s="31"/>
    </row>
    <row r="4973" spans="4:8">
      <c r="D4973" s="33"/>
      <c r="H4973" s="31"/>
    </row>
    <row r="4974" spans="4:8">
      <c r="D4974" s="33"/>
      <c r="H4974" s="31"/>
    </row>
    <row r="4975" spans="4:8">
      <c r="D4975" s="33"/>
      <c r="H4975" s="31"/>
    </row>
    <row r="4976" spans="4:8">
      <c r="D4976" s="33"/>
      <c r="H4976" s="31"/>
    </row>
    <row r="4977" spans="4:8">
      <c r="D4977" s="33"/>
      <c r="H4977" s="31"/>
    </row>
    <row r="4978" spans="4:8">
      <c r="D4978" s="33"/>
      <c r="H4978" s="31"/>
    </row>
    <row r="4979" spans="4:8">
      <c r="D4979" s="33"/>
      <c r="H4979" s="31"/>
    </row>
    <row r="4980" spans="4:8">
      <c r="D4980" s="33"/>
      <c r="H4980" s="31"/>
    </row>
    <row r="4981" spans="4:8">
      <c r="D4981" s="33"/>
      <c r="H4981" s="31"/>
    </row>
    <row r="4982" spans="4:8">
      <c r="D4982" s="33"/>
      <c r="H4982" s="31"/>
    </row>
    <row r="4983" spans="4:8">
      <c r="D4983" s="33"/>
      <c r="H4983" s="31"/>
    </row>
    <row r="4984" spans="4:8">
      <c r="D4984" s="33"/>
      <c r="H4984" s="31"/>
    </row>
    <row r="4985" spans="4:8">
      <c r="D4985" s="33"/>
      <c r="H4985" s="31"/>
    </row>
    <row r="4986" spans="4:8">
      <c r="D4986" s="33"/>
      <c r="H4986" s="31"/>
    </row>
    <row r="4987" spans="4:8">
      <c r="D4987" s="33"/>
      <c r="H4987" s="31"/>
    </row>
    <row r="4988" spans="4:8">
      <c r="D4988" s="33"/>
      <c r="H4988" s="31"/>
    </row>
    <row r="4989" spans="4:8">
      <c r="D4989" s="33"/>
      <c r="H4989" s="31"/>
    </row>
    <row r="4990" spans="4:8">
      <c r="D4990" s="33"/>
      <c r="H4990" s="31"/>
    </row>
    <row r="4991" spans="4:8">
      <c r="D4991" s="33"/>
      <c r="H4991" s="31"/>
    </row>
    <row r="4992" spans="4:8">
      <c r="D4992" s="33"/>
      <c r="H4992" s="31"/>
    </row>
    <row r="4993" spans="4:8">
      <c r="D4993" s="33"/>
      <c r="H4993" s="31"/>
    </row>
    <row r="4994" spans="4:8">
      <c r="D4994" s="33"/>
      <c r="H4994" s="31"/>
    </row>
    <row r="4995" spans="4:8">
      <c r="D4995" s="33"/>
      <c r="H4995" s="31"/>
    </row>
    <row r="4996" spans="4:8">
      <c r="D4996" s="33"/>
      <c r="H4996" s="31"/>
    </row>
    <row r="4997" spans="4:8">
      <c r="D4997" s="33"/>
      <c r="H4997" s="31"/>
    </row>
    <row r="4998" spans="4:8">
      <c r="D4998" s="33"/>
      <c r="H4998" s="31"/>
    </row>
    <row r="4999" spans="4:8">
      <c r="D4999" s="33"/>
      <c r="H4999" s="31"/>
    </row>
    <row r="5000" spans="4:8">
      <c r="D5000" s="33"/>
      <c r="H5000" s="31"/>
    </row>
    <row r="5001" spans="4:8">
      <c r="D5001" s="33"/>
      <c r="H5001" s="31"/>
    </row>
    <row r="5002" spans="4:8">
      <c r="D5002" s="33"/>
      <c r="H5002" s="31"/>
    </row>
    <row r="5003" spans="4:8">
      <c r="D5003" s="33"/>
      <c r="H5003" s="31"/>
    </row>
    <row r="5004" spans="4:8">
      <c r="D5004" s="33"/>
      <c r="H5004" s="31"/>
    </row>
    <row r="5005" spans="4:8">
      <c r="D5005" s="33"/>
      <c r="H5005" s="31"/>
    </row>
    <row r="5006" spans="4:8">
      <c r="D5006" s="33"/>
      <c r="H5006" s="31"/>
    </row>
    <row r="5007" spans="4:8">
      <c r="D5007" s="33"/>
      <c r="H5007" s="31"/>
    </row>
    <row r="5008" spans="4:8">
      <c r="D5008" s="33"/>
      <c r="H5008" s="31"/>
    </row>
    <row r="5009" spans="4:8">
      <c r="D5009" s="33"/>
      <c r="H5009" s="31"/>
    </row>
    <row r="5010" spans="4:8">
      <c r="D5010" s="33"/>
      <c r="H5010" s="31"/>
    </row>
    <row r="5011" spans="4:8">
      <c r="D5011" s="33"/>
      <c r="H5011" s="31"/>
    </row>
    <row r="5012" spans="4:8">
      <c r="D5012" s="33"/>
      <c r="H5012" s="31"/>
    </row>
    <row r="5013" spans="4:8">
      <c r="D5013" s="33"/>
      <c r="H5013" s="31"/>
    </row>
    <row r="5014" spans="4:8">
      <c r="D5014" s="33"/>
      <c r="H5014" s="31"/>
    </row>
    <row r="5015" spans="4:8">
      <c r="D5015" s="33"/>
      <c r="H5015" s="31"/>
    </row>
    <row r="5016" spans="4:8">
      <c r="D5016" s="33"/>
      <c r="H5016" s="31"/>
    </row>
    <row r="5017" spans="4:8">
      <c r="D5017" s="33"/>
      <c r="H5017" s="31"/>
    </row>
    <row r="5018" spans="4:8">
      <c r="D5018" s="33"/>
      <c r="H5018" s="31"/>
    </row>
    <row r="5019" spans="4:8">
      <c r="D5019" s="33"/>
      <c r="H5019" s="31"/>
    </row>
    <row r="5020" spans="4:8">
      <c r="D5020" s="33"/>
      <c r="H5020" s="31"/>
    </row>
    <row r="5021" spans="4:8">
      <c r="D5021" s="33"/>
      <c r="H5021" s="31"/>
    </row>
    <row r="5022" spans="4:8">
      <c r="D5022" s="33"/>
      <c r="H5022" s="31"/>
    </row>
    <row r="5023" spans="4:8">
      <c r="D5023" s="33"/>
      <c r="H5023" s="31"/>
    </row>
    <row r="5024" spans="4:8">
      <c r="D5024" s="33"/>
      <c r="H5024" s="31"/>
    </row>
    <row r="5025" spans="4:8">
      <c r="D5025" s="33"/>
      <c r="H5025" s="31"/>
    </row>
    <row r="5026" spans="4:8">
      <c r="D5026" s="33"/>
      <c r="H5026" s="31"/>
    </row>
    <row r="5027" spans="4:8">
      <c r="D5027" s="33"/>
      <c r="H5027" s="31"/>
    </row>
    <row r="5028" spans="4:8">
      <c r="D5028" s="33"/>
      <c r="H5028" s="31"/>
    </row>
    <row r="5029" spans="4:8">
      <c r="D5029" s="33"/>
      <c r="H5029" s="31"/>
    </row>
    <row r="5030" spans="4:8">
      <c r="D5030" s="33"/>
      <c r="H5030" s="31"/>
    </row>
    <row r="5031" spans="4:8">
      <c r="D5031" s="33"/>
      <c r="H5031" s="31"/>
    </row>
    <row r="5032" spans="4:8">
      <c r="D5032" s="33"/>
      <c r="H5032" s="31"/>
    </row>
    <row r="5033" spans="4:8">
      <c r="D5033" s="33"/>
      <c r="H5033" s="31"/>
    </row>
    <row r="5034" spans="4:8">
      <c r="D5034" s="33"/>
      <c r="H5034" s="31"/>
    </row>
    <row r="5035" spans="4:8">
      <c r="D5035" s="33"/>
      <c r="H5035" s="31"/>
    </row>
    <row r="5036" spans="4:8">
      <c r="D5036" s="33"/>
      <c r="H5036" s="31"/>
    </row>
    <row r="5037" spans="4:8">
      <c r="D5037" s="33"/>
      <c r="H5037" s="31"/>
    </row>
    <row r="5038" spans="4:8">
      <c r="D5038" s="33"/>
      <c r="H5038" s="31"/>
    </row>
    <row r="5039" spans="4:8">
      <c r="D5039" s="33"/>
      <c r="H5039" s="31"/>
    </row>
    <row r="5040" spans="4:8">
      <c r="D5040" s="33"/>
      <c r="H5040" s="31"/>
    </row>
    <row r="5041" spans="4:8">
      <c r="D5041" s="33"/>
      <c r="H5041" s="31"/>
    </row>
    <row r="5042" spans="4:8">
      <c r="D5042" s="33"/>
      <c r="H5042" s="31"/>
    </row>
    <row r="5043" spans="4:8">
      <c r="D5043" s="33"/>
      <c r="H5043" s="31"/>
    </row>
    <row r="5044" spans="4:8">
      <c r="D5044" s="33"/>
      <c r="H5044" s="31"/>
    </row>
    <row r="5045" spans="4:8">
      <c r="D5045" s="33"/>
      <c r="H5045" s="31"/>
    </row>
    <row r="5046" spans="4:8">
      <c r="D5046" s="33"/>
      <c r="H5046" s="31"/>
    </row>
    <row r="5047" spans="4:8">
      <c r="D5047" s="33"/>
      <c r="H5047" s="31"/>
    </row>
    <row r="5048" spans="4:8">
      <c r="D5048" s="33"/>
      <c r="H5048" s="31"/>
    </row>
    <row r="5049" spans="4:8">
      <c r="D5049" s="33"/>
      <c r="H5049" s="31"/>
    </row>
    <row r="5050" spans="4:8">
      <c r="D5050" s="33"/>
      <c r="H5050" s="31"/>
    </row>
    <row r="5051" spans="4:8">
      <c r="D5051" s="33"/>
      <c r="H5051" s="31"/>
    </row>
    <row r="5052" spans="4:8">
      <c r="D5052" s="33"/>
      <c r="H5052" s="31"/>
    </row>
    <row r="5053" spans="4:8">
      <c r="D5053" s="33"/>
      <c r="H5053" s="31"/>
    </row>
    <row r="5054" spans="4:8">
      <c r="D5054" s="33"/>
      <c r="H5054" s="31"/>
    </row>
    <row r="5055" spans="4:8">
      <c r="D5055" s="33"/>
      <c r="H5055" s="31"/>
    </row>
    <row r="5056" spans="4:8">
      <c r="D5056" s="33"/>
      <c r="H5056" s="31"/>
    </row>
    <row r="5057" spans="4:8">
      <c r="D5057" s="33"/>
      <c r="H5057" s="31"/>
    </row>
    <row r="5058" spans="4:8">
      <c r="D5058" s="33"/>
      <c r="H5058" s="31"/>
    </row>
    <row r="5059" spans="4:8">
      <c r="D5059" s="33"/>
      <c r="H5059" s="31"/>
    </row>
    <row r="5060" spans="4:8">
      <c r="D5060" s="33"/>
      <c r="H5060" s="31"/>
    </row>
    <row r="5061" spans="4:8">
      <c r="D5061" s="33"/>
      <c r="H5061" s="31"/>
    </row>
    <row r="5062" spans="4:8">
      <c r="D5062" s="33"/>
      <c r="H5062" s="31"/>
    </row>
    <row r="5063" spans="4:8">
      <c r="D5063" s="33"/>
      <c r="H5063" s="31"/>
    </row>
    <row r="5064" spans="4:8">
      <c r="D5064" s="33"/>
      <c r="H5064" s="31"/>
    </row>
    <row r="5065" spans="4:8">
      <c r="D5065" s="33"/>
      <c r="H5065" s="31"/>
    </row>
    <row r="5066" spans="4:8">
      <c r="D5066" s="33"/>
      <c r="H5066" s="31"/>
    </row>
    <row r="5067" spans="4:8">
      <c r="D5067" s="33"/>
      <c r="H5067" s="31"/>
    </row>
    <row r="5068" spans="4:8">
      <c r="D5068" s="33"/>
      <c r="H5068" s="31"/>
    </row>
    <row r="5069" spans="4:8">
      <c r="D5069" s="33"/>
      <c r="H5069" s="31"/>
    </row>
    <row r="5070" spans="4:8">
      <c r="D5070" s="33"/>
      <c r="H5070" s="31"/>
    </row>
    <row r="5071" spans="4:8">
      <c r="D5071" s="33"/>
      <c r="H5071" s="31"/>
    </row>
    <row r="5072" spans="4:8">
      <c r="D5072" s="33"/>
      <c r="H5072" s="31"/>
    </row>
    <row r="5073" spans="4:8">
      <c r="D5073" s="33"/>
      <c r="H5073" s="31"/>
    </row>
    <row r="5074" spans="4:8">
      <c r="D5074" s="33"/>
      <c r="H5074" s="31"/>
    </row>
    <row r="5075" spans="4:8">
      <c r="D5075" s="33"/>
      <c r="H5075" s="31"/>
    </row>
    <row r="5076" spans="4:8">
      <c r="D5076" s="33"/>
      <c r="H5076" s="31"/>
    </row>
    <row r="5077" spans="4:8">
      <c r="D5077" s="33"/>
      <c r="H5077" s="31"/>
    </row>
    <row r="5078" spans="4:8">
      <c r="D5078" s="33"/>
      <c r="H5078" s="31"/>
    </row>
    <row r="5079" spans="4:8">
      <c r="D5079" s="33"/>
      <c r="H5079" s="31"/>
    </row>
    <row r="5080" spans="4:8">
      <c r="D5080" s="33"/>
      <c r="H5080" s="31"/>
    </row>
    <row r="5081" spans="4:8">
      <c r="D5081" s="33"/>
      <c r="H5081" s="31"/>
    </row>
    <row r="5082" spans="4:8">
      <c r="D5082" s="33"/>
      <c r="H5082" s="31"/>
    </row>
    <row r="5083" spans="4:8">
      <c r="D5083" s="33"/>
      <c r="H5083" s="31"/>
    </row>
    <row r="5084" spans="4:8">
      <c r="D5084" s="33"/>
      <c r="H5084" s="31"/>
    </row>
    <row r="5085" spans="4:8">
      <c r="D5085" s="33"/>
      <c r="H5085" s="31"/>
    </row>
    <row r="5086" spans="4:8">
      <c r="D5086" s="33"/>
      <c r="H5086" s="31"/>
    </row>
    <row r="5087" spans="4:8">
      <c r="D5087" s="33"/>
      <c r="H5087" s="31"/>
    </row>
    <row r="5088" spans="4:8">
      <c r="D5088" s="33"/>
      <c r="H5088" s="31"/>
    </row>
    <row r="5089" spans="4:8">
      <c r="D5089" s="33"/>
      <c r="H5089" s="31"/>
    </row>
    <row r="5090" spans="4:8">
      <c r="D5090" s="33"/>
      <c r="H5090" s="31"/>
    </row>
    <row r="5091" spans="4:8">
      <c r="D5091" s="33"/>
      <c r="H5091" s="31"/>
    </row>
    <row r="5092" spans="4:8">
      <c r="D5092" s="33"/>
      <c r="H5092" s="31"/>
    </row>
    <row r="5093" spans="4:8">
      <c r="D5093" s="33"/>
      <c r="H5093" s="31"/>
    </row>
    <row r="5094" spans="4:8">
      <c r="D5094" s="33"/>
      <c r="H5094" s="31"/>
    </row>
    <row r="5095" spans="4:8">
      <c r="D5095" s="33"/>
      <c r="H5095" s="31"/>
    </row>
    <row r="5096" spans="4:8">
      <c r="D5096" s="33"/>
      <c r="H5096" s="31"/>
    </row>
    <row r="5097" spans="4:8">
      <c r="D5097" s="33"/>
      <c r="H5097" s="31"/>
    </row>
    <row r="5098" spans="4:8">
      <c r="D5098" s="33"/>
      <c r="H5098" s="31"/>
    </row>
    <row r="5099" spans="4:8">
      <c r="D5099" s="33"/>
      <c r="H5099" s="31"/>
    </row>
    <row r="5100" spans="4:8">
      <c r="D5100" s="33"/>
      <c r="H5100" s="31"/>
    </row>
    <row r="5101" spans="4:8">
      <c r="D5101" s="33"/>
      <c r="H5101" s="31"/>
    </row>
    <row r="5102" spans="4:8">
      <c r="D5102" s="33"/>
      <c r="H5102" s="31"/>
    </row>
    <row r="5103" spans="4:8">
      <c r="D5103" s="33"/>
      <c r="H5103" s="31"/>
    </row>
    <row r="5104" spans="4:8">
      <c r="D5104" s="33"/>
      <c r="H5104" s="31"/>
    </row>
    <row r="5105" spans="4:8">
      <c r="D5105" s="33"/>
      <c r="H5105" s="31"/>
    </row>
    <row r="5106" spans="4:8">
      <c r="D5106" s="33"/>
      <c r="H5106" s="31"/>
    </row>
    <row r="5107" spans="4:8">
      <c r="D5107" s="33"/>
      <c r="H5107" s="31"/>
    </row>
    <row r="5108" spans="4:8">
      <c r="D5108" s="33"/>
      <c r="H5108" s="31"/>
    </row>
    <row r="5109" spans="4:8">
      <c r="D5109" s="33"/>
      <c r="H5109" s="31"/>
    </row>
    <row r="5110" spans="4:8">
      <c r="D5110" s="33"/>
      <c r="H5110" s="31"/>
    </row>
    <row r="5111" spans="4:8">
      <c r="D5111" s="33"/>
      <c r="H5111" s="31"/>
    </row>
    <row r="5112" spans="4:8">
      <c r="D5112" s="33"/>
      <c r="H5112" s="31"/>
    </row>
    <row r="5113" spans="4:8">
      <c r="D5113" s="33"/>
      <c r="H5113" s="31"/>
    </row>
    <row r="5114" spans="4:8">
      <c r="D5114" s="33"/>
      <c r="H5114" s="31"/>
    </row>
    <row r="5115" spans="4:8">
      <c r="D5115" s="33"/>
      <c r="H5115" s="31"/>
    </row>
    <row r="5116" spans="4:8">
      <c r="D5116" s="33"/>
      <c r="H5116" s="31"/>
    </row>
    <row r="5117" spans="4:8">
      <c r="D5117" s="33"/>
      <c r="H5117" s="31"/>
    </row>
    <row r="5118" spans="4:8">
      <c r="D5118" s="33"/>
      <c r="H5118" s="31"/>
    </row>
    <row r="5119" spans="4:8">
      <c r="D5119" s="33"/>
      <c r="H5119" s="31"/>
    </row>
    <row r="5120" spans="4:8">
      <c r="D5120" s="33"/>
      <c r="H5120" s="31"/>
    </row>
    <row r="5121" spans="4:8">
      <c r="D5121" s="33"/>
      <c r="H5121" s="31"/>
    </row>
    <row r="5122" spans="4:8">
      <c r="D5122" s="33"/>
      <c r="H5122" s="31"/>
    </row>
    <row r="5123" spans="4:8">
      <c r="D5123" s="33"/>
      <c r="H5123" s="31"/>
    </row>
    <row r="5124" spans="4:8">
      <c r="D5124" s="33"/>
      <c r="H5124" s="31"/>
    </row>
    <row r="5125" spans="4:8">
      <c r="D5125" s="33"/>
      <c r="H5125" s="31"/>
    </row>
    <row r="5126" spans="4:8">
      <c r="D5126" s="33"/>
      <c r="H5126" s="31"/>
    </row>
    <row r="5127" spans="4:8">
      <c r="D5127" s="33"/>
      <c r="H5127" s="31"/>
    </row>
    <row r="5128" spans="4:8">
      <c r="D5128" s="33"/>
      <c r="H5128" s="31"/>
    </row>
    <row r="5129" spans="4:8">
      <c r="D5129" s="33"/>
      <c r="H5129" s="31"/>
    </row>
    <row r="5130" spans="4:8">
      <c r="D5130" s="33"/>
      <c r="H5130" s="31"/>
    </row>
    <row r="5131" spans="4:8">
      <c r="D5131" s="33"/>
      <c r="H5131" s="31"/>
    </row>
    <row r="5132" spans="4:8">
      <c r="D5132" s="33"/>
      <c r="H5132" s="31"/>
    </row>
    <row r="5133" spans="4:8">
      <c r="D5133" s="33"/>
      <c r="H5133" s="31"/>
    </row>
    <row r="5134" spans="4:8">
      <c r="D5134" s="33"/>
      <c r="H5134" s="31"/>
    </row>
    <row r="5135" spans="4:8">
      <c r="D5135" s="33"/>
      <c r="H5135" s="31"/>
    </row>
    <row r="5136" spans="4:8">
      <c r="D5136" s="33"/>
      <c r="H5136" s="31"/>
    </row>
    <row r="5137" spans="4:8">
      <c r="D5137" s="33"/>
      <c r="H5137" s="31"/>
    </row>
    <row r="5138" spans="4:8">
      <c r="D5138" s="33"/>
      <c r="H5138" s="31"/>
    </row>
    <row r="5139" spans="4:8">
      <c r="D5139" s="33"/>
      <c r="H5139" s="31"/>
    </row>
    <row r="5140" spans="4:8">
      <c r="D5140" s="33"/>
      <c r="H5140" s="31"/>
    </row>
    <row r="5141" spans="4:8">
      <c r="D5141" s="33"/>
      <c r="H5141" s="31"/>
    </row>
    <row r="5142" spans="4:8">
      <c r="D5142" s="33"/>
      <c r="H5142" s="31"/>
    </row>
    <row r="5143" spans="4:8">
      <c r="D5143" s="33"/>
      <c r="H5143" s="31"/>
    </row>
    <row r="5144" spans="4:8">
      <c r="D5144" s="33"/>
      <c r="H5144" s="31"/>
    </row>
    <row r="5145" spans="4:8">
      <c r="D5145" s="33"/>
      <c r="H5145" s="31"/>
    </row>
    <row r="5146" spans="4:8">
      <c r="D5146" s="33"/>
      <c r="H5146" s="31"/>
    </row>
    <row r="5147" spans="4:8">
      <c r="D5147" s="33"/>
      <c r="H5147" s="31"/>
    </row>
    <row r="5148" spans="4:8">
      <c r="D5148" s="33"/>
      <c r="H5148" s="31"/>
    </row>
    <row r="5149" spans="4:8">
      <c r="D5149" s="33"/>
      <c r="H5149" s="31"/>
    </row>
    <row r="5150" spans="4:8">
      <c r="D5150" s="33"/>
      <c r="H5150" s="31"/>
    </row>
    <row r="5151" spans="4:8">
      <c r="D5151" s="33"/>
      <c r="H5151" s="31"/>
    </row>
    <row r="5152" spans="4:8">
      <c r="D5152" s="33"/>
      <c r="H5152" s="31"/>
    </row>
    <row r="5153" spans="4:8">
      <c r="D5153" s="33"/>
      <c r="H5153" s="31"/>
    </row>
    <row r="5154" spans="4:8">
      <c r="D5154" s="33"/>
      <c r="H5154" s="31"/>
    </row>
    <row r="5155" spans="4:8">
      <c r="D5155" s="33"/>
      <c r="H5155" s="31"/>
    </row>
    <row r="5156" spans="4:8">
      <c r="D5156" s="33"/>
      <c r="H5156" s="31"/>
    </row>
    <row r="5157" spans="4:8">
      <c r="D5157" s="33"/>
      <c r="H5157" s="31"/>
    </row>
    <row r="5158" spans="4:8">
      <c r="D5158" s="33"/>
      <c r="H5158" s="31"/>
    </row>
    <row r="5159" spans="4:8">
      <c r="D5159" s="33"/>
      <c r="H5159" s="31"/>
    </row>
    <row r="5160" spans="4:8">
      <c r="D5160" s="33"/>
      <c r="H5160" s="31"/>
    </row>
    <row r="5161" spans="4:8">
      <c r="D5161" s="33"/>
      <c r="H5161" s="31"/>
    </row>
    <row r="5162" spans="4:8">
      <c r="D5162" s="33"/>
      <c r="H5162" s="31"/>
    </row>
    <row r="5163" spans="4:8">
      <c r="D5163" s="33"/>
      <c r="H5163" s="31"/>
    </row>
    <row r="5164" spans="4:8">
      <c r="D5164" s="33"/>
      <c r="H5164" s="31"/>
    </row>
    <row r="5165" spans="4:8">
      <c r="D5165" s="33"/>
      <c r="H5165" s="31"/>
    </row>
    <row r="5166" spans="4:8">
      <c r="D5166" s="33"/>
      <c r="H5166" s="31"/>
    </row>
    <row r="5167" spans="4:8">
      <c r="D5167" s="33"/>
      <c r="H5167" s="31"/>
    </row>
    <row r="5168" spans="4:8">
      <c r="D5168" s="33"/>
      <c r="H5168" s="31"/>
    </row>
    <row r="5169" spans="4:8">
      <c r="D5169" s="33"/>
      <c r="H5169" s="31"/>
    </row>
    <row r="5170" spans="4:8">
      <c r="D5170" s="33"/>
      <c r="H5170" s="31"/>
    </row>
    <row r="5171" spans="4:8">
      <c r="D5171" s="33"/>
      <c r="H5171" s="31"/>
    </row>
    <row r="5172" spans="4:8">
      <c r="D5172" s="33"/>
      <c r="H5172" s="31"/>
    </row>
    <row r="5173" spans="4:8">
      <c r="D5173" s="33"/>
      <c r="H5173" s="31"/>
    </row>
    <row r="5174" spans="4:8">
      <c r="D5174" s="33"/>
      <c r="H5174" s="31"/>
    </row>
    <row r="5175" spans="4:8">
      <c r="D5175" s="33"/>
      <c r="H5175" s="31"/>
    </row>
    <row r="5176" spans="4:8">
      <c r="D5176" s="33"/>
      <c r="H5176" s="31"/>
    </row>
    <row r="5177" spans="4:8">
      <c r="D5177" s="33"/>
      <c r="H5177" s="31"/>
    </row>
    <row r="5178" spans="4:8">
      <c r="D5178" s="33"/>
      <c r="H5178" s="31"/>
    </row>
    <row r="5179" spans="4:8">
      <c r="D5179" s="33"/>
      <c r="H5179" s="31"/>
    </row>
    <row r="5180" spans="4:8">
      <c r="D5180" s="33"/>
      <c r="H5180" s="31"/>
    </row>
    <row r="5181" spans="4:8">
      <c r="D5181" s="33"/>
      <c r="H5181" s="31"/>
    </row>
    <row r="5182" spans="4:8">
      <c r="D5182" s="33"/>
      <c r="H5182" s="31"/>
    </row>
    <row r="5183" spans="4:8">
      <c r="D5183" s="33"/>
      <c r="H5183" s="31"/>
    </row>
    <row r="5184" spans="4:8">
      <c r="D5184" s="33"/>
      <c r="H5184" s="31"/>
    </row>
    <row r="5185" spans="4:8">
      <c r="D5185" s="33"/>
      <c r="H5185" s="31"/>
    </row>
    <row r="5186" spans="4:8">
      <c r="D5186" s="33"/>
      <c r="H5186" s="31"/>
    </row>
    <row r="5187" spans="4:8">
      <c r="D5187" s="33"/>
      <c r="H5187" s="31"/>
    </row>
    <row r="5188" spans="4:8">
      <c r="D5188" s="33"/>
      <c r="H5188" s="31"/>
    </row>
    <row r="5189" spans="4:8">
      <c r="D5189" s="33"/>
      <c r="H5189" s="31"/>
    </row>
    <row r="5190" spans="4:8">
      <c r="D5190" s="33"/>
      <c r="H5190" s="31"/>
    </row>
    <row r="5191" spans="4:8">
      <c r="D5191" s="33"/>
      <c r="H5191" s="31"/>
    </row>
    <row r="5192" spans="4:8">
      <c r="D5192" s="33"/>
      <c r="H5192" s="31"/>
    </row>
    <row r="5193" spans="4:8">
      <c r="D5193" s="33"/>
      <c r="H5193" s="31"/>
    </row>
    <row r="5194" spans="4:8">
      <c r="D5194" s="33"/>
      <c r="H5194" s="31"/>
    </row>
    <row r="5195" spans="4:8">
      <c r="D5195" s="33"/>
      <c r="H5195" s="31"/>
    </row>
    <row r="5196" spans="4:8">
      <c r="D5196" s="33"/>
      <c r="H5196" s="31"/>
    </row>
    <row r="5197" spans="4:8">
      <c r="D5197" s="33"/>
      <c r="H5197" s="31"/>
    </row>
    <row r="5198" spans="4:8">
      <c r="D5198" s="33"/>
      <c r="H5198" s="31"/>
    </row>
    <row r="5199" spans="4:8">
      <c r="D5199" s="33"/>
      <c r="H5199" s="31"/>
    </row>
    <row r="5200" spans="4:8">
      <c r="D5200" s="33"/>
      <c r="H5200" s="31"/>
    </row>
    <row r="5201" spans="4:8">
      <c r="D5201" s="33"/>
      <c r="H5201" s="31"/>
    </row>
    <row r="5202" spans="4:8">
      <c r="D5202" s="33"/>
      <c r="H5202" s="31"/>
    </row>
    <row r="5203" spans="4:8">
      <c r="D5203" s="33"/>
      <c r="H5203" s="31"/>
    </row>
    <row r="5204" spans="4:8">
      <c r="D5204" s="33"/>
      <c r="H5204" s="31"/>
    </row>
    <row r="5205" spans="4:8">
      <c r="D5205" s="33"/>
      <c r="H5205" s="31"/>
    </row>
    <row r="5206" spans="4:8">
      <c r="D5206" s="33"/>
      <c r="H5206" s="31"/>
    </row>
    <row r="5207" spans="4:8">
      <c r="D5207" s="33"/>
      <c r="H5207" s="31"/>
    </row>
    <row r="5208" spans="4:8">
      <c r="D5208" s="33"/>
      <c r="H5208" s="31"/>
    </row>
    <row r="5209" spans="4:8">
      <c r="D5209" s="33"/>
      <c r="H5209" s="31"/>
    </row>
    <row r="5210" spans="4:8">
      <c r="D5210" s="33"/>
      <c r="H5210" s="31"/>
    </row>
    <row r="5211" spans="4:8">
      <c r="D5211" s="33"/>
      <c r="H5211" s="31"/>
    </row>
    <row r="5212" spans="4:8">
      <c r="D5212" s="33"/>
      <c r="H5212" s="31"/>
    </row>
    <row r="5213" spans="4:8">
      <c r="D5213" s="33"/>
      <c r="H5213" s="31"/>
    </row>
    <row r="5214" spans="4:8">
      <c r="D5214" s="33"/>
      <c r="H5214" s="31"/>
    </row>
    <row r="5215" spans="4:8">
      <c r="D5215" s="33"/>
      <c r="H5215" s="31"/>
    </row>
    <row r="5216" spans="4:8">
      <c r="D5216" s="33"/>
      <c r="H5216" s="31"/>
    </row>
    <row r="5217" spans="4:8">
      <c r="D5217" s="33"/>
      <c r="H5217" s="31"/>
    </row>
    <row r="5218" spans="4:8">
      <c r="D5218" s="33"/>
      <c r="H5218" s="31"/>
    </row>
    <row r="5219" spans="4:8">
      <c r="D5219" s="33"/>
      <c r="H5219" s="31"/>
    </row>
    <row r="5220" spans="4:8">
      <c r="D5220" s="33"/>
      <c r="H5220" s="31"/>
    </row>
    <row r="5221" spans="4:8">
      <c r="D5221" s="33"/>
      <c r="H5221" s="31"/>
    </row>
    <row r="5222" spans="4:8">
      <c r="D5222" s="33"/>
      <c r="H5222" s="31"/>
    </row>
    <row r="5223" spans="4:8">
      <c r="D5223" s="33"/>
      <c r="H5223" s="31"/>
    </row>
    <row r="5224" spans="4:8">
      <c r="D5224" s="33"/>
      <c r="H5224" s="31"/>
    </row>
    <row r="5225" spans="4:8">
      <c r="D5225" s="33"/>
      <c r="H5225" s="31"/>
    </row>
    <row r="5226" spans="4:8">
      <c r="D5226" s="33"/>
      <c r="H5226" s="31"/>
    </row>
    <row r="5227" spans="4:8">
      <c r="D5227" s="33"/>
      <c r="H5227" s="31"/>
    </row>
    <row r="5228" spans="4:8">
      <c r="D5228" s="33"/>
      <c r="H5228" s="31"/>
    </row>
    <row r="5229" spans="4:8">
      <c r="D5229" s="33"/>
      <c r="H5229" s="31"/>
    </row>
    <row r="5230" spans="4:8">
      <c r="D5230" s="33"/>
      <c r="H5230" s="31"/>
    </row>
    <row r="5231" spans="4:8">
      <c r="D5231" s="33"/>
      <c r="H5231" s="31"/>
    </row>
    <row r="5232" spans="4:8">
      <c r="D5232" s="33"/>
      <c r="H5232" s="31"/>
    </row>
    <row r="5233" spans="4:8">
      <c r="D5233" s="33"/>
      <c r="H5233" s="31"/>
    </row>
    <row r="5234" spans="4:8">
      <c r="D5234" s="33"/>
      <c r="H5234" s="31"/>
    </row>
    <row r="5235" spans="4:8">
      <c r="D5235" s="33"/>
      <c r="H5235" s="31"/>
    </row>
    <row r="5236" spans="4:8">
      <c r="D5236" s="33"/>
      <c r="H5236" s="31"/>
    </row>
    <row r="5237" spans="4:8">
      <c r="D5237" s="33"/>
      <c r="H5237" s="31"/>
    </row>
    <row r="5238" spans="4:8">
      <c r="D5238" s="33"/>
      <c r="H5238" s="31"/>
    </row>
    <row r="5239" spans="4:8">
      <c r="D5239" s="33"/>
      <c r="H5239" s="31"/>
    </row>
    <row r="5240" spans="4:8">
      <c r="D5240" s="33"/>
      <c r="H5240" s="31"/>
    </row>
    <row r="5241" spans="4:8">
      <c r="D5241" s="33"/>
      <c r="H5241" s="31"/>
    </row>
    <row r="5242" spans="4:8">
      <c r="D5242" s="33"/>
      <c r="H5242" s="31"/>
    </row>
    <row r="5243" spans="4:8">
      <c r="D5243" s="33"/>
      <c r="H5243" s="31"/>
    </row>
    <row r="5244" spans="4:8">
      <c r="D5244" s="33"/>
      <c r="H5244" s="31"/>
    </row>
    <row r="5245" spans="4:8">
      <c r="D5245" s="33"/>
      <c r="H5245" s="31"/>
    </row>
    <row r="5246" spans="4:8">
      <c r="D5246" s="33"/>
      <c r="H5246" s="31"/>
    </row>
    <row r="5247" spans="4:8">
      <c r="D5247" s="33"/>
      <c r="H5247" s="31"/>
    </row>
    <row r="5248" spans="4:8">
      <c r="D5248" s="33"/>
      <c r="H5248" s="31"/>
    </row>
    <row r="5249" spans="4:8">
      <c r="D5249" s="33"/>
      <c r="H5249" s="31"/>
    </row>
    <row r="5250" spans="4:8">
      <c r="D5250" s="33"/>
      <c r="H5250" s="31"/>
    </row>
    <row r="5251" spans="4:8">
      <c r="D5251" s="33"/>
      <c r="H5251" s="31"/>
    </row>
    <row r="5252" spans="4:8">
      <c r="D5252" s="33"/>
      <c r="H5252" s="31"/>
    </row>
    <row r="5253" spans="4:8">
      <c r="D5253" s="33"/>
      <c r="H5253" s="31"/>
    </row>
    <row r="5254" spans="4:8">
      <c r="D5254" s="33"/>
      <c r="H5254" s="31"/>
    </row>
    <row r="5255" spans="4:8">
      <c r="D5255" s="33"/>
      <c r="H5255" s="31"/>
    </row>
    <row r="5256" spans="4:8">
      <c r="D5256" s="33"/>
      <c r="H5256" s="31"/>
    </row>
    <row r="5257" spans="4:8">
      <c r="D5257" s="33"/>
      <c r="H5257" s="31"/>
    </row>
    <row r="5258" spans="4:8">
      <c r="D5258" s="33"/>
      <c r="H5258" s="31"/>
    </row>
    <row r="5259" spans="4:8">
      <c r="D5259" s="33"/>
      <c r="H5259" s="31"/>
    </row>
    <row r="5260" spans="4:8">
      <c r="D5260" s="33"/>
      <c r="H5260" s="31"/>
    </row>
    <row r="5261" spans="4:8">
      <c r="D5261" s="33"/>
      <c r="H5261" s="31"/>
    </row>
    <row r="5262" spans="4:8">
      <c r="D5262" s="33"/>
      <c r="H5262" s="31"/>
    </row>
    <row r="5263" spans="4:8">
      <c r="D5263" s="33"/>
      <c r="H5263" s="31"/>
    </row>
    <row r="5264" spans="4:8">
      <c r="D5264" s="33"/>
      <c r="H5264" s="31"/>
    </row>
    <row r="5265" spans="4:8">
      <c r="D5265" s="33"/>
      <c r="H5265" s="31"/>
    </row>
    <row r="5266" spans="4:8">
      <c r="D5266" s="33"/>
      <c r="H5266" s="31"/>
    </row>
    <row r="5267" spans="4:8">
      <c r="D5267" s="33"/>
      <c r="H5267" s="31"/>
    </row>
    <row r="5268" spans="4:8">
      <c r="D5268" s="33"/>
      <c r="H5268" s="31"/>
    </row>
    <row r="5269" spans="4:8">
      <c r="D5269" s="33"/>
      <c r="H5269" s="31"/>
    </row>
    <row r="5270" spans="4:8">
      <c r="D5270" s="33"/>
      <c r="H5270" s="31"/>
    </row>
    <row r="5271" spans="4:8">
      <c r="D5271" s="33"/>
      <c r="H5271" s="31"/>
    </row>
    <row r="5272" spans="4:8">
      <c r="D5272" s="33"/>
      <c r="H5272" s="31"/>
    </row>
    <row r="5273" spans="4:8">
      <c r="D5273" s="33"/>
      <c r="H5273" s="31"/>
    </row>
    <row r="5274" spans="4:8">
      <c r="D5274" s="33"/>
      <c r="H5274" s="31"/>
    </row>
    <row r="5275" spans="4:8">
      <c r="D5275" s="33"/>
      <c r="H5275" s="31"/>
    </row>
    <row r="5276" spans="4:8">
      <c r="D5276" s="33"/>
      <c r="H5276" s="31"/>
    </row>
    <row r="5277" spans="4:8">
      <c r="D5277" s="33"/>
      <c r="H5277" s="31"/>
    </row>
    <row r="5278" spans="4:8">
      <c r="D5278" s="33"/>
      <c r="H5278" s="31"/>
    </row>
    <row r="5279" spans="4:8">
      <c r="D5279" s="33"/>
      <c r="H5279" s="31"/>
    </row>
    <row r="5280" spans="4:8">
      <c r="D5280" s="33"/>
      <c r="H5280" s="31"/>
    </row>
    <row r="5281" spans="4:8">
      <c r="D5281" s="33"/>
      <c r="H5281" s="31"/>
    </row>
    <row r="5282" spans="4:8">
      <c r="D5282" s="33"/>
      <c r="H5282" s="31"/>
    </row>
    <row r="5283" spans="4:8">
      <c r="D5283" s="33"/>
      <c r="H5283" s="31"/>
    </row>
    <row r="5284" spans="4:8">
      <c r="D5284" s="33"/>
      <c r="H5284" s="31"/>
    </row>
    <row r="5285" spans="4:8">
      <c r="D5285" s="33"/>
      <c r="H5285" s="31"/>
    </row>
    <row r="5286" spans="4:8">
      <c r="D5286" s="33"/>
      <c r="H5286" s="31"/>
    </row>
    <row r="5287" spans="4:8">
      <c r="D5287" s="33"/>
      <c r="H5287" s="31"/>
    </row>
    <row r="5288" spans="4:8">
      <c r="D5288" s="33"/>
      <c r="H5288" s="31"/>
    </row>
    <row r="5289" spans="4:8">
      <c r="D5289" s="33"/>
      <c r="H5289" s="31"/>
    </row>
    <row r="5290" spans="4:8">
      <c r="D5290" s="33"/>
      <c r="H5290" s="31"/>
    </row>
    <row r="5291" spans="4:8">
      <c r="D5291" s="33"/>
      <c r="H5291" s="31"/>
    </row>
    <row r="5292" spans="4:8">
      <c r="D5292" s="33"/>
      <c r="H5292" s="31"/>
    </row>
    <row r="5293" spans="4:8">
      <c r="D5293" s="33"/>
      <c r="H5293" s="31"/>
    </row>
    <row r="5294" spans="4:8">
      <c r="D5294" s="33"/>
      <c r="H5294" s="31"/>
    </row>
    <row r="5295" spans="4:8">
      <c r="D5295" s="33"/>
      <c r="H5295" s="31"/>
    </row>
    <row r="5296" spans="4:8">
      <c r="D5296" s="33"/>
      <c r="H5296" s="31"/>
    </row>
    <row r="5297" spans="4:8">
      <c r="D5297" s="33"/>
      <c r="H5297" s="31"/>
    </row>
    <row r="5298" spans="4:8">
      <c r="D5298" s="33"/>
      <c r="H5298" s="31"/>
    </row>
    <row r="5299" spans="4:8">
      <c r="D5299" s="33"/>
      <c r="H5299" s="31"/>
    </row>
    <row r="5300" spans="4:8">
      <c r="D5300" s="33"/>
      <c r="H5300" s="31"/>
    </row>
    <row r="5301" spans="4:8">
      <c r="D5301" s="33"/>
      <c r="H5301" s="31"/>
    </row>
    <row r="5302" spans="4:8">
      <c r="D5302" s="33"/>
      <c r="H5302" s="31"/>
    </row>
    <row r="5303" spans="4:8">
      <c r="D5303" s="33"/>
      <c r="H5303" s="31"/>
    </row>
    <row r="5304" spans="4:8">
      <c r="D5304" s="33"/>
      <c r="H5304" s="31"/>
    </row>
    <row r="5305" spans="4:8">
      <c r="D5305" s="33"/>
      <c r="H5305" s="31"/>
    </row>
    <row r="5306" spans="4:8">
      <c r="D5306" s="33"/>
      <c r="H5306" s="31"/>
    </row>
    <row r="5307" spans="4:8">
      <c r="D5307" s="33"/>
      <c r="H5307" s="31"/>
    </row>
    <row r="5308" spans="4:8">
      <c r="D5308" s="33"/>
      <c r="H5308" s="31"/>
    </row>
    <row r="5309" spans="4:8">
      <c r="D5309" s="33"/>
      <c r="H5309" s="31"/>
    </row>
    <row r="5310" spans="4:8">
      <c r="D5310" s="33"/>
      <c r="H5310" s="31"/>
    </row>
    <row r="5311" spans="4:8">
      <c r="D5311" s="33"/>
      <c r="H5311" s="31"/>
    </row>
    <row r="5312" spans="4:8">
      <c r="D5312" s="33"/>
      <c r="H5312" s="31"/>
    </row>
    <row r="5313" spans="4:8">
      <c r="D5313" s="33"/>
      <c r="H5313" s="31"/>
    </row>
    <row r="5314" spans="4:8">
      <c r="D5314" s="33"/>
      <c r="H5314" s="31"/>
    </row>
    <row r="5315" spans="4:8">
      <c r="D5315" s="33"/>
      <c r="H5315" s="31"/>
    </row>
    <row r="5316" spans="4:8">
      <c r="D5316" s="33"/>
      <c r="H5316" s="31"/>
    </row>
    <row r="5317" spans="4:8">
      <c r="D5317" s="33"/>
      <c r="H5317" s="31"/>
    </row>
    <row r="5318" spans="4:8">
      <c r="D5318" s="33"/>
      <c r="H5318" s="31"/>
    </row>
    <row r="5319" spans="4:8">
      <c r="D5319" s="33"/>
      <c r="H5319" s="31"/>
    </row>
    <row r="5320" spans="4:8">
      <c r="D5320" s="33"/>
      <c r="H5320" s="31"/>
    </row>
    <row r="5321" spans="4:8">
      <c r="D5321" s="33"/>
      <c r="H5321" s="31"/>
    </row>
    <row r="5322" spans="4:8">
      <c r="D5322" s="33"/>
      <c r="H5322" s="31"/>
    </row>
    <row r="5323" spans="4:8">
      <c r="D5323" s="33"/>
      <c r="H5323" s="31"/>
    </row>
    <row r="5324" spans="4:8">
      <c r="D5324" s="33"/>
      <c r="H5324" s="31"/>
    </row>
    <row r="5325" spans="4:8">
      <c r="D5325" s="33"/>
      <c r="H5325" s="31"/>
    </row>
    <row r="5326" spans="4:8">
      <c r="D5326" s="33"/>
      <c r="H5326" s="31"/>
    </row>
    <row r="5327" spans="4:8">
      <c r="D5327" s="33"/>
      <c r="H5327" s="31"/>
    </row>
    <row r="5328" spans="4:8">
      <c r="D5328" s="33"/>
      <c r="H5328" s="31"/>
    </row>
    <row r="5329" spans="4:8">
      <c r="D5329" s="33"/>
      <c r="H5329" s="31"/>
    </row>
    <row r="5330" spans="4:8">
      <c r="D5330" s="33"/>
      <c r="H5330" s="31"/>
    </row>
    <row r="5331" spans="4:8">
      <c r="D5331" s="33"/>
      <c r="H5331" s="31"/>
    </row>
    <row r="5332" spans="4:8">
      <c r="D5332" s="33"/>
      <c r="H5332" s="31"/>
    </row>
    <row r="5333" spans="4:8">
      <c r="D5333" s="33"/>
      <c r="H5333" s="31"/>
    </row>
    <row r="5334" spans="4:8">
      <c r="D5334" s="33"/>
      <c r="H5334" s="31"/>
    </row>
    <row r="5335" spans="4:8">
      <c r="D5335" s="33"/>
      <c r="H5335" s="31"/>
    </row>
    <row r="5336" spans="4:8">
      <c r="D5336" s="33"/>
      <c r="H5336" s="31"/>
    </row>
    <row r="5337" spans="4:8">
      <c r="D5337" s="33"/>
      <c r="H5337" s="31"/>
    </row>
    <row r="5338" spans="4:8">
      <c r="D5338" s="33"/>
      <c r="H5338" s="31"/>
    </row>
    <row r="5339" spans="4:8">
      <c r="D5339" s="33"/>
      <c r="H5339" s="31"/>
    </row>
    <row r="5340" spans="4:8">
      <c r="D5340" s="33"/>
      <c r="H5340" s="31"/>
    </row>
    <row r="5341" spans="4:8">
      <c r="D5341" s="33"/>
      <c r="H5341" s="31"/>
    </row>
    <row r="5342" spans="4:8">
      <c r="D5342" s="33"/>
      <c r="H5342" s="31"/>
    </row>
    <row r="5343" spans="4:8">
      <c r="D5343" s="33"/>
      <c r="H5343" s="31"/>
    </row>
    <row r="5344" spans="4:8">
      <c r="D5344" s="33"/>
      <c r="H5344" s="31"/>
    </row>
    <row r="5345" spans="4:8">
      <c r="D5345" s="33"/>
      <c r="H5345" s="31"/>
    </row>
    <row r="5346" spans="4:8">
      <c r="D5346" s="33"/>
      <c r="H5346" s="31"/>
    </row>
    <row r="5347" spans="4:8">
      <c r="D5347" s="33"/>
      <c r="H5347" s="31"/>
    </row>
    <row r="5348" spans="4:8">
      <c r="D5348" s="33"/>
      <c r="H5348" s="31"/>
    </row>
    <row r="5349" spans="4:8">
      <c r="D5349" s="33"/>
      <c r="H5349" s="31"/>
    </row>
    <row r="5350" spans="4:8">
      <c r="D5350" s="33"/>
      <c r="H5350" s="31"/>
    </row>
    <row r="5351" spans="4:8">
      <c r="D5351" s="33"/>
      <c r="H5351" s="31"/>
    </row>
    <row r="5352" spans="4:8">
      <c r="D5352" s="33"/>
      <c r="H5352" s="31"/>
    </row>
    <row r="5353" spans="4:8">
      <c r="D5353" s="33"/>
      <c r="H5353" s="31"/>
    </row>
    <row r="5354" spans="4:8">
      <c r="D5354" s="33"/>
      <c r="H5354" s="31"/>
    </row>
    <row r="5355" spans="4:8">
      <c r="D5355" s="33"/>
      <c r="H5355" s="31"/>
    </row>
    <row r="5356" spans="4:8">
      <c r="D5356" s="33"/>
      <c r="H5356" s="31"/>
    </row>
    <row r="5357" spans="4:8">
      <c r="D5357" s="33"/>
      <c r="H5357" s="31"/>
    </row>
    <row r="5358" spans="4:8">
      <c r="D5358" s="33"/>
      <c r="H5358" s="31"/>
    </row>
    <row r="5359" spans="4:8">
      <c r="D5359" s="33"/>
      <c r="H5359" s="31"/>
    </row>
    <row r="5360" spans="4:8">
      <c r="D5360" s="33"/>
      <c r="H5360" s="31"/>
    </row>
    <row r="5361" spans="4:8">
      <c r="D5361" s="33"/>
      <c r="H5361" s="31"/>
    </row>
    <row r="5362" spans="4:8">
      <c r="D5362" s="33"/>
      <c r="H5362" s="31"/>
    </row>
    <row r="5363" spans="4:8">
      <c r="D5363" s="33"/>
      <c r="H5363" s="31"/>
    </row>
    <row r="5364" spans="4:8">
      <c r="D5364" s="33"/>
      <c r="H5364" s="31"/>
    </row>
    <row r="5365" spans="4:8">
      <c r="D5365" s="33"/>
      <c r="H5365" s="31"/>
    </row>
    <row r="5366" spans="4:8">
      <c r="D5366" s="33"/>
      <c r="H5366" s="31"/>
    </row>
    <row r="5367" spans="4:8">
      <c r="D5367" s="33"/>
      <c r="H5367" s="31"/>
    </row>
    <row r="5368" spans="4:8">
      <c r="D5368" s="33"/>
      <c r="H5368" s="31"/>
    </row>
    <row r="5369" spans="4:8">
      <c r="D5369" s="33"/>
      <c r="H5369" s="31"/>
    </row>
    <row r="5370" spans="4:8">
      <c r="D5370" s="33"/>
      <c r="H5370" s="31"/>
    </row>
    <row r="5371" spans="4:8">
      <c r="D5371" s="33"/>
      <c r="H5371" s="31"/>
    </row>
    <row r="5372" spans="4:8">
      <c r="D5372" s="33"/>
      <c r="H5372" s="31"/>
    </row>
    <row r="5373" spans="4:8">
      <c r="D5373" s="33"/>
      <c r="H5373" s="31"/>
    </row>
    <row r="5374" spans="4:8">
      <c r="D5374" s="33"/>
      <c r="H5374" s="31"/>
    </row>
    <row r="5375" spans="4:8">
      <c r="D5375" s="33"/>
      <c r="H5375" s="31"/>
    </row>
    <row r="5376" spans="4:8">
      <c r="D5376" s="33"/>
      <c r="H5376" s="31"/>
    </row>
    <row r="5377" spans="4:8">
      <c r="D5377" s="33"/>
      <c r="H5377" s="31"/>
    </row>
    <row r="5378" spans="4:8">
      <c r="D5378" s="33"/>
      <c r="H5378" s="31"/>
    </row>
    <row r="5379" spans="4:8">
      <c r="D5379" s="33"/>
      <c r="H5379" s="31"/>
    </row>
    <row r="5380" spans="4:8">
      <c r="D5380" s="33"/>
      <c r="H5380" s="31"/>
    </row>
    <row r="5381" spans="4:8">
      <c r="D5381" s="33"/>
      <c r="H5381" s="31"/>
    </row>
    <row r="5382" spans="4:8">
      <c r="D5382" s="33"/>
      <c r="H5382" s="31"/>
    </row>
    <row r="5383" spans="4:8">
      <c r="D5383" s="33"/>
      <c r="H5383" s="31"/>
    </row>
    <row r="5384" spans="4:8">
      <c r="D5384" s="33"/>
      <c r="H5384" s="31"/>
    </row>
    <row r="5385" spans="4:8">
      <c r="D5385" s="33"/>
      <c r="H5385" s="31"/>
    </row>
    <row r="5386" spans="4:8">
      <c r="D5386" s="33"/>
      <c r="H5386" s="31"/>
    </row>
    <row r="5387" spans="4:8">
      <c r="D5387" s="33"/>
      <c r="H5387" s="31"/>
    </row>
    <row r="5388" spans="4:8">
      <c r="D5388" s="33"/>
      <c r="H5388" s="31"/>
    </row>
    <row r="5389" spans="4:8">
      <c r="D5389" s="33"/>
      <c r="H5389" s="31"/>
    </row>
    <row r="5390" spans="4:8">
      <c r="D5390" s="33"/>
      <c r="H5390" s="31"/>
    </row>
    <row r="5391" spans="4:8">
      <c r="D5391" s="33"/>
      <c r="H5391" s="31"/>
    </row>
    <row r="5392" spans="4:8">
      <c r="D5392" s="33"/>
      <c r="H5392" s="31"/>
    </row>
    <row r="5393" spans="4:8">
      <c r="D5393" s="33"/>
      <c r="H5393" s="31"/>
    </row>
    <row r="5394" spans="4:8">
      <c r="D5394" s="33"/>
      <c r="H5394" s="31"/>
    </row>
    <row r="5395" spans="4:8">
      <c r="D5395" s="33"/>
      <c r="H5395" s="31"/>
    </row>
    <row r="5396" spans="4:8">
      <c r="D5396" s="33"/>
      <c r="H5396" s="31"/>
    </row>
    <row r="5397" spans="4:8">
      <c r="D5397" s="33"/>
      <c r="H5397" s="31"/>
    </row>
    <row r="5398" spans="4:8">
      <c r="D5398" s="33"/>
      <c r="H5398" s="31"/>
    </row>
    <row r="5399" spans="4:8">
      <c r="D5399" s="33"/>
      <c r="H5399" s="31"/>
    </row>
    <row r="5400" spans="4:8">
      <c r="D5400" s="33"/>
      <c r="H5400" s="31"/>
    </row>
    <row r="5401" spans="4:8">
      <c r="D5401" s="33"/>
      <c r="H5401" s="31"/>
    </row>
    <row r="5402" spans="4:8">
      <c r="D5402" s="33"/>
      <c r="H5402" s="31"/>
    </row>
    <row r="5403" spans="4:8">
      <c r="D5403" s="33"/>
      <c r="H5403" s="31"/>
    </row>
    <row r="5404" spans="4:8">
      <c r="D5404" s="33"/>
      <c r="H5404" s="31"/>
    </row>
    <row r="5405" spans="4:8">
      <c r="D5405" s="33"/>
      <c r="H5405" s="31"/>
    </row>
    <row r="5406" spans="4:8">
      <c r="D5406" s="33"/>
      <c r="H5406" s="31"/>
    </row>
    <row r="5407" spans="4:8">
      <c r="D5407" s="33"/>
      <c r="H5407" s="31"/>
    </row>
    <row r="5408" spans="4:8">
      <c r="D5408" s="33"/>
      <c r="H5408" s="31"/>
    </row>
    <row r="5409" spans="4:8">
      <c r="D5409" s="33"/>
      <c r="H5409" s="31"/>
    </row>
    <row r="5410" spans="4:8">
      <c r="D5410" s="33"/>
      <c r="H5410" s="31"/>
    </row>
    <row r="5411" spans="4:8">
      <c r="D5411" s="33"/>
      <c r="H5411" s="31"/>
    </row>
    <row r="5412" spans="4:8">
      <c r="D5412" s="33"/>
      <c r="H5412" s="31"/>
    </row>
    <row r="5413" spans="4:8">
      <c r="D5413" s="33"/>
      <c r="H5413" s="31"/>
    </row>
    <row r="5414" spans="4:8">
      <c r="D5414" s="33"/>
      <c r="H5414" s="31"/>
    </row>
    <row r="5415" spans="4:8">
      <c r="D5415" s="33"/>
      <c r="H5415" s="31"/>
    </row>
    <row r="5416" spans="4:8">
      <c r="D5416" s="33"/>
      <c r="H5416" s="31"/>
    </row>
    <row r="5417" spans="4:8">
      <c r="D5417" s="33"/>
      <c r="H5417" s="31"/>
    </row>
    <row r="5418" spans="4:8">
      <c r="D5418" s="33"/>
      <c r="H5418" s="31"/>
    </row>
    <row r="5419" spans="4:8">
      <c r="D5419" s="33"/>
      <c r="H5419" s="31"/>
    </row>
    <row r="5420" spans="4:8">
      <c r="D5420" s="33"/>
      <c r="H5420" s="31"/>
    </row>
    <row r="5421" spans="4:8">
      <c r="D5421" s="33"/>
      <c r="H5421" s="31"/>
    </row>
    <row r="5422" spans="4:8">
      <c r="D5422" s="33"/>
      <c r="H5422" s="31"/>
    </row>
    <row r="5423" spans="4:8">
      <c r="D5423" s="33"/>
      <c r="H5423" s="31"/>
    </row>
    <row r="5424" spans="4:8">
      <c r="D5424" s="33"/>
      <c r="H5424" s="31"/>
    </row>
    <row r="5425" spans="4:8">
      <c r="D5425" s="33"/>
      <c r="H5425" s="31"/>
    </row>
    <row r="5426" spans="4:8">
      <c r="D5426" s="33"/>
      <c r="H5426" s="31"/>
    </row>
    <row r="5427" spans="4:8">
      <c r="D5427" s="33"/>
      <c r="H5427" s="31"/>
    </row>
    <row r="5428" spans="4:8">
      <c r="D5428" s="33"/>
      <c r="H5428" s="31"/>
    </row>
    <row r="5429" spans="4:8">
      <c r="D5429" s="33"/>
      <c r="H5429" s="31"/>
    </row>
    <row r="5430" spans="4:8">
      <c r="D5430" s="33"/>
      <c r="H5430" s="31"/>
    </row>
    <row r="5431" spans="4:8">
      <c r="D5431" s="33"/>
      <c r="H5431" s="31"/>
    </row>
    <row r="5432" spans="4:8">
      <c r="D5432" s="33"/>
      <c r="H5432" s="31"/>
    </row>
    <row r="5433" spans="4:8">
      <c r="D5433" s="33"/>
      <c r="H5433" s="31"/>
    </row>
    <row r="5434" spans="4:8">
      <c r="D5434" s="33"/>
      <c r="H5434" s="31"/>
    </row>
    <row r="5435" spans="4:8">
      <c r="D5435" s="33"/>
      <c r="H5435" s="31"/>
    </row>
    <row r="5436" spans="4:8">
      <c r="D5436" s="33"/>
      <c r="H5436" s="31"/>
    </row>
    <row r="5437" spans="4:8">
      <c r="D5437" s="33"/>
      <c r="H5437" s="31"/>
    </row>
    <row r="5438" spans="4:8">
      <c r="D5438" s="33"/>
      <c r="H5438" s="31"/>
    </row>
    <row r="5439" spans="4:8">
      <c r="D5439" s="33"/>
      <c r="H5439" s="31"/>
    </row>
    <row r="5440" spans="4:8">
      <c r="D5440" s="33"/>
      <c r="H5440" s="31"/>
    </row>
    <row r="5441" spans="4:8">
      <c r="D5441" s="33"/>
      <c r="H5441" s="31"/>
    </row>
    <row r="5442" spans="4:8">
      <c r="D5442" s="33"/>
      <c r="H5442" s="31"/>
    </row>
    <row r="5443" spans="4:8">
      <c r="D5443" s="33"/>
      <c r="H5443" s="31"/>
    </row>
    <row r="5444" spans="4:8">
      <c r="D5444" s="33"/>
      <c r="H5444" s="31"/>
    </row>
    <row r="5445" spans="4:8">
      <c r="D5445" s="33"/>
      <c r="H5445" s="31"/>
    </row>
    <row r="5446" spans="4:8">
      <c r="D5446" s="33"/>
      <c r="H5446" s="31"/>
    </row>
    <row r="5447" spans="4:8">
      <c r="D5447" s="33"/>
      <c r="H5447" s="31"/>
    </row>
    <row r="5448" spans="4:8">
      <c r="D5448" s="33"/>
      <c r="H5448" s="31"/>
    </row>
    <row r="5449" spans="4:8">
      <c r="D5449" s="33"/>
      <c r="H5449" s="31"/>
    </row>
    <row r="5450" spans="4:8">
      <c r="D5450" s="33"/>
      <c r="H5450" s="31"/>
    </row>
    <row r="5451" spans="4:8">
      <c r="D5451" s="33"/>
      <c r="H5451" s="31"/>
    </row>
    <row r="5452" spans="4:8">
      <c r="D5452" s="33"/>
      <c r="H5452" s="31"/>
    </row>
    <row r="5453" spans="4:8">
      <c r="D5453" s="33"/>
      <c r="H5453" s="31"/>
    </row>
    <row r="5454" spans="4:8">
      <c r="D5454" s="33"/>
      <c r="H5454" s="31"/>
    </row>
    <row r="5455" spans="4:8">
      <c r="D5455" s="33"/>
      <c r="H5455" s="31"/>
    </row>
    <row r="5456" spans="4:8">
      <c r="D5456" s="33"/>
      <c r="H5456" s="31"/>
    </row>
    <row r="5457" spans="4:8">
      <c r="D5457" s="33"/>
      <c r="H5457" s="31"/>
    </row>
    <row r="5458" spans="4:8">
      <c r="D5458" s="33"/>
      <c r="H5458" s="31"/>
    </row>
    <row r="5459" spans="4:8">
      <c r="D5459" s="33"/>
      <c r="H5459" s="31"/>
    </row>
    <row r="5460" spans="4:8">
      <c r="D5460" s="33"/>
      <c r="H5460" s="31"/>
    </row>
    <row r="5461" spans="4:8">
      <c r="D5461" s="33"/>
      <c r="H5461" s="31"/>
    </row>
    <row r="5462" spans="4:8">
      <c r="D5462" s="33"/>
      <c r="H5462" s="31"/>
    </row>
    <row r="5463" spans="4:8">
      <c r="D5463" s="33"/>
      <c r="H5463" s="31"/>
    </row>
    <row r="5464" spans="4:8">
      <c r="D5464" s="33"/>
      <c r="H5464" s="31"/>
    </row>
    <row r="5465" spans="4:8">
      <c r="D5465" s="33"/>
      <c r="H5465" s="31"/>
    </row>
    <row r="5466" spans="4:8">
      <c r="D5466" s="33"/>
      <c r="H5466" s="31"/>
    </row>
    <row r="5467" spans="4:8">
      <c r="D5467" s="33"/>
      <c r="H5467" s="31"/>
    </row>
    <row r="5468" spans="4:8">
      <c r="D5468" s="33"/>
      <c r="H5468" s="31"/>
    </row>
    <row r="5469" spans="4:8">
      <c r="D5469" s="33"/>
      <c r="H5469" s="31"/>
    </row>
    <row r="5470" spans="4:8">
      <c r="D5470" s="33"/>
      <c r="H5470" s="31"/>
    </row>
    <row r="5471" spans="4:8">
      <c r="D5471" s="33"/>
      <c r="H5471" s="31"/>
    </row>
    <row r="5472" spans="4:8">
      <c r="D5472" s="33"/>
      <c r="H5472" s="31"/>
    </row>
    <row r="5473" spans="4:8">
      <c r="D5473" s="33"/>
      <c r="H5473" s="31"/>
    </row>
    <row r="5474" spans="4:8">
      <c r="D5474" s="33"/>
      <c r="H5474" s="31"/>
    </row>
    <row r="5475" spans="4:8">
      <c r="D5475" s="33"/>
      <c r="H5475" s="31"/>
    </row>
    <row r="5476" spans="4:8">
      <c r="D5476" s="33"/>
      <c r="H5476" s="31"/>
    </row>
    <row r="5477" spans="4:8">
      <c r="D5477" s="33"/>
      <c r="H5477" s="31"/>
    </row>
    <row r="5478" spans="4:8">
      <c r="D5478" s="33"/>
      <c r="H5478" s="31"/>
    </row>
    <row r="5479" spans="4:8">
      <c r="D5479" s="33"/>
      <c r="H5479" s="31"/>
    </row>
    <row r="5480" spans="4:8">
      <c r="D5480" s="33"/>
      <c r="H5480" s="31"/>
    </row>
    <row r="5481" spans="4:8">
      <c r="D5481" s="33"/>
      <c r="H5481" s="31"/>
    </row>
    <row r="5482" spans="4:8">
      <c r="D5482" s="33"/>
      <c r="H5482" s="31"/>
    </row>
    <row r="5483" spans="4:8">
      <c r="D5483" s="33"/>
      <c r="H5483" s="31"/>
    </row>
    <row r="5484" spans="4:8">
      <c r="D5484" s="33"/>
      <c r="H5484" s="31"/>
    </row>
    <row r="5485" spans="4:8">
      <c r="D5485" s="33"/>
      <c r="H5485" s="31"/>
    </row>
    <row r="5486" spans="4:8">
      <c r="D5486" s="33"/>
      <c r="H5486" s="31"/>
    </row>
    <row r="5487" spans="4:8">
      <c r="D5487" s="33"/>
      <c r="H5487" s="31"/>
    </row>
    <row r="5488" spans="4:8">
      <c r="D5488" s="33"/>
      <c r="H5488" s="31"/>
    </row>
    <row r="5489" spans="4:8">
      <c r="D5489" s="33"/>
      <c r="H5489" s="31"/>
    </row>
    <row r="5490" spans="4:8">
      <c r="D5490" s="33"/>
      <c r="H5490" s="31"/>
    </row>
    <row r="5491" spans="4:8">
      <c r="D5491" s="33"/>
      <c r="H5491" s="31"/>
    </row>
    <row r="5492" spans="4:8">
      <c r="D5492" s="33"/>
      <c r="H5492" s="31"/>
    </row>
    <row r="5493" spans="4:8">
      <c r="D5493" s="33"/>
      <c r="H5493" s="31"/>
    </row>
    <row r="5494" spans="4:8">
      <c r="D5494" s="33"/>
      <c r="H5494" s="31"/>
    </row>
    <row r="5495" spans="4:8">
      <c r="D5495" s="33"/>
      <c r="H5495" s="31"/>
    </row>
    <row r="5496" spans="4:8">
      <c r="D5496" s="33"/>
      <c r="H5496" s="31"/>
    </row>
    <row r="5497" spans="4:8">
      <c r="D5497" s="33"/>
      <c r="H5497" s="31"/>
    </row>
    <row r="5498" spans="4:8">
      <c r="D5498" s="33"/>
      <c r="H5498" s="31"/>
    </row>
    <row r="5499" spans="4:8">
      <c r="D5499" s="33"/>
      <c r="H5499" s="31"/>
    </row>
    <row r="5500" spans="4:8">
      <c r="D5500" s="33"/>
      <c r="H5500" s="31"/>
    </row>
    <row r="5501" spans="4:8">
      <c r="D5501" s="33"/>
      <c r="H5501" s="31"/>
    </row>
    <row r="5502" spans="4:8">
      <c r="D5502" s="33"/>
      <c r="H5502" s="31"/>
    </row>
    <row r="5503" spans="4:8">
      <c r="D5503" s="33"/>
      <c r="H5503" s="31"/>
    </row>
    <row r="5504" spans="4:8">
      <c r="D5504" s="33"/>
      <c r="H5504" s="31"/>
    </row>
    <row r="5505" spans="4:8">
      <c r="D5505" s="33"/>
      <c r="H5505" s="31"/>
    </row>
    <row r="5506" spans="4:8">
      <c r="D5506" s="33"/>
      <c r="H5506" s="31"/>
    </row>
    <row r="5507" spans="4:8">
      <c r="D5507" s="33"/>
      <c r="H5507" s="31"/>
    </row>
    <row r="5508" spans="4:8">
      <c r="D5508" s="33"/>
      <c r="H5508" s="31"/>
    </row>
    <row r="5509" spans="4:8">
      <c r="D5509" s="33"/>
      <c r="H5509" s="31"/>
    </row>
    <row r="5510" spans="4:8">
      <c r="D5510" s="33"/>
      <c r="H5510" s="31"/>
    </row>
    <row r="5511" spans="4:8">
      <c r="D5511" s="33"/>
      <c r="H5511" s="31"/>
    </row>
    <row r="5512" spans="4:8">
      <c r="D5512" s="33"/>
      <c r="H5512" s="31"/>
    </row>
    <row r="5513" spans="4:8">
      <c r="D5513" s="33"/>
      <c r="H5513" s="31"/>
    </row>
    <row r="5514" spans="4:8">
      <c r="D5514" s="33"/>
      <c r="H5514" s="31"/>
    </row>
    <row r="5515" spans="4:8">
      <c r="D5515" s="33"/>
      <c r="H5515" s="31"/>
    </row>
    <row r="5516" spans="4:8">
      <c r="D5516" s="33"/>
      <c r="H5516" s="31"/>
    </row>
    <row r="5517" spans="4:8">
      <c r="D5517" s="33"/>
      <c r="H5517" s="31"/>
    </row>
    <row r="5518" spans="4:8">
      <c r="D5518" s="33"/>
      <c r="H5518" s="31"/>
    </row>
    <row r="5519" spans="4:8">
      <c r="D5519" s="33"/>
      <c r="H5519" s="31"/>
    </row>
    <row r="5520" spans="4:8">
      <c r="D5520" s="33"/>
      <c r="H5520" s="31"/>
    </row>
    <row r="5521" spans="4:8">
      <c r="D5521" s="33"/>
      <c r="H5521" s="31"/>
    </row>
    <row r="5522" spans="4:8">
      <c r="D5522" s="33"/>
      <c r="H5522" s="31"/>
    </row>
    <row r="5523" spans="4:8">
      <c r="D5523" s="33"/>
      <c r="H5523" s="31"/>
    </row>
    <row r="5524" spans="4:8">
      <c r="D5524" s="33"/>
      <c r="H5524" s="31"/>
    </row>
    <row r="5525" spans="4:8">
      <c r="D5525" s="33"/>
      <c r="H5525" s="31"/>
    </row>
    <row r="5526" spans="4:8">
      <c r="D5526" s="33"/>
      <c r="H5526" s="31"/>
    </row>
    <row r="5527" spans="4:8">
      <c r="D5527" s="33"/>
      <c r="H5527" s="31"/>
    </row>
    <row r="5528" spans="4:8">
      <c r="D5528" s="33"/>
      <c r="H5528" s="31"/>
    </row>
    <row r="5529" spans="4:8">
      <c r="D5529" s="33"/>
      <c r="H5529" s="31"/>
    </row>
    <row r="5530" spans="4:8">
      <c r="D5530" s="33"/>
      <c r="H5530" s="31"/>
    </row>
    <row r="5531" spans="4:8">
      <c r="D5531" s="33"/>
      <c r="H5531" s="31"/>
    </row>
    <row r="5532" spans="4:8">
      <c r="D5532" s="33"/>
      <c r="H5532" s="31"/>
    </row>
    <row r="5533" spans="4:8">
      <c r="D5533" s="33"/>
      <c r="H5533" s="31"/>
    </row>
    <row r="5534" spans="4:8">
      <c r="D5534" s="33"/>
      <c r="H5534" s="31"/>
    </row>
    <row r="5535" spans="4:8">
      <c r="D5535" s="33"/>
      <c r="H5535" s="31"/>
    </row>
    <row r="5536" spans="4:8">
      <c r="D5536" s="33"/>
      <c r="H5536" s="31"/>
    </row>
    <row r="5537" spans="4:8">
      <c r="D5537" s="33"/>
      <c r="H5537" s="31"/>
    </row>
    <row r="5538" spans="4:8">
      <c r="D5538" s="33"/>
      <c r="H5538" s="31"/>
    </row>
    <row r="5539" spans="4:8">
      <c r="D5539" s="33"/>
      <c r="H5539" s="31"/>
    </row>
    <row r="5540" spans="4:8">
      <c r="D5540" s="33"/>
      <c r="H5540" s="31"/>
    </row>
    <row r="5541" spans="4:8">
      <c r="D5541" s="33"/>
      <c r="H5541" s="31"/>
    </row>
    <row r="5542" spans="4:8">
      <c r="D5542" s="33"/>
      <c r="H5542" s="31"/>
    </row>
    <row r="5543" spans="4:8">
      <c r="D5543" s="33"/>
      <c r="H5543" s="31"/>
    </row>
    <row r="5544" spans="4:8">
      <c r="D5544" s="33"/>
      <c r="H5544" s="31"/>
    </row>
    <row r="5545" spans="4:8">
      <c r="D5545" s="33"/>
      <c r="H5545" s="31"/>
    </row>
    <row r="5546" spans="4:8">
      <c r="D5546" s="33"/>
      <c r="H5546" s="31"/>
    </row>
    <row r="5547" spans="4:8">
      <c r="D5547" s="33"/>
      <c r="H5547" s="31"/>
    </row>
    <row r="5548" spans="4:8">
      <c r="D5548" s="33"/>
      <c r="H5548" s="31"/>
    </row>
    <row r="5549" spans="4:8">
      <c r="D5549" s="33"/>
      <c r="H5549" s="31"/>
    </row>
    <row r="5550" spans="4:8">
      <c r="D5550" s="33"/>
      <c r="H5550" s="31"/>
    </row>
    <row r="5551" spans="4:8">
      <c r="D5551" s="33"/>
      <c r="H5551" s="31"/>
    </row>
    <row r="5552" spans="4:8">
      <c r="D5552" s="33"/>
      <c r="H5552" s="31"/>
    </row>
    <row r="5553" spans="4:8">
      <c r="D5553" s="33"/>
      <c r="H5553" s="31"/>
    </row>
    <row r="5554" spans="4:8">
      <c r="D5554" s="33"/>
      <c r="H5554" s="31"/>
    </row>
    <row r="5555" spans="4:8">
      <c r="D5555" s="33"/>
      <c r="H5555" s="31"/>
    </row>
    <row r="5556" spans="4:8">
      <c r="D5556" s="33"/>
      <c r="H5556" s="31"/>
    </row>
    <row r="5557" spans="4:8">
      <c r="D5557" s="33"/>
      <c r="H5557" s="31"/>
    </row>
    <row r="5558" spans="4:8">
      <c r="D5558" s="33"/>
      <c r="H5558" s="31"/>
    </row>
    <row r="5559" spans="4:8">
      <c r="D5559" s="33"/>
      <c r="H5559" s="31"/>
    </row>
    <row r="5560" spans="4:8">
      <c r="D5560" s="33"/>
      <c r="H5560" s="31"/>
    </row>
    <row r="5561" spans="4:8">
      <c r="D5561" s="33"/>
      <c r="H5561" s="31"/>
    </row>
    <row r="5562" spans="4:8">
      <c r="D5562" s="33"/>
      <c r="H5562" s="31"/>
    </row>
    <row r="5563" spans="4:8">
      <c r="D5563" s="33"/>
      <c r="H5563" s="31"/>
    </row>
    <row r="5564" spans="4:8">
      <c r="D5564" s="33"/>
      <c r="H5564" s="31"/>
    </row>
    <row r="5565" spans="4:8">
      <c r="D5565" s="33"/>
      <c r="H5565" s="31"/>
    </row>
    <row r="5566" spans="4:8">
      <c r="D5566" s="33"/>
      <c r="H5566" s="31"/>
    </row>
    <row r="5567" spans="4:8">
      <c r="D5567" s="33"/>
      <c r="H5567" s="31"/>
    </row>
    <row r="5568" spans="4:8">
      <c r="D5568" s="33"/>
      <c r="H5568" s="31"/>
    </row>
    <row r="5569" spans="4:8">
      <c r="D5569" s="33"/>
      <c r="H5569" s="31"/>
    </row>
    <row r="5570" spans="4:8">
      <c r="D5570" s="33"/>
      <c r="H5570" s="31"/>
    </row>
    <row r="5571" spans="4:8">
      <c r="D5571" s="33"/>
      <c r="H5571" s="31"/>
    </row>
    <row r="5572" spans="4:8">
      <c r="D5572" s="33"/>
      <c r="H5572" s="31"/>
    </row>
    <row r="5573" spans="4:8">
      <c r="D5573" s="33"/>
      <c r="H5573" s="31"/>
    </row>
    <row r="5574" spans="4:8">
      <c r="D5574" s="33"/>
      <c r="H5574" s="31"/>
    </row>
    <row r="5575" spans="4:8">
      <c r="D5575" s="33"/>
      <c r="H5575" s="31"/>
    </row>
    <row r="5576" spans="4:8">
      <c r="D5576" s="33"/>
      <c r="H5576" s="31"/>
    </row>
    <row r="5577" spans="4:8">
      <c r="D5577" s="33"/>
      <c r="H5577" s="31"/>
    </row>
    <row r="5578" spans="4:8">
      <c r="D5578" s="33"/>
      <c r="H5578" s="31"/>
    </row>
    <row r="5579" spans="4:8">
      <c r="D5579" s="33"/>
      <c r="H5579" s="31"/>
    </row>
    <row r="5580" spans="4:8">
      <c r="D5580" s="33"/>
      <c r="H5580" s="31"/>
    </row>
    <row r="5581" spans="4:8">
      <c r="D5581" s="33"/>
      <c r="H5581" s="31"/>
    </row>
    <row r="5582" spans="4:8">
      <c r="D5582" s="33"/>
      <c r="H5582" s="31"/>
    </row>
    <row r="5583" spans="4:8">
      <c r="D5583" s="33"/>
      <c r="H5583" s="31"/>
    </row>
    <row r="5584" spans="4:8">
      <c r="D5584" s="33"/>
      <c r="H5584" s="31"/>
    </row>
    <row r="5585" spans="4:8">
      <c r="D5585" s="33"/>
      <c r="H5585" s="31"/>
    </row>
    <row r="5586" spans="4:8">
      <c r="D5586" s="33"/>
      <c r="H5586" s="31"/>
    </row>
    <row r="5587" spans="4:8">
      <c r="D5587" s="33"/>
      <c r="H5587" s="31"/>
    </row>
    <row r="5588" spans="4:8">
      <c r="D5588" s="33"/>
      <c r="H5588" s="31"/>
    </row>
    <row r="5589" spans="4:8">
      <c r="D5589" s="33"/>
      <c r="H5589" s="31"/>
    </row>
    <row r="5590" spans="4:8">
      <c r="D5590" s="33"/>
      <c r="H5590" s="31"/>
    </row>
    <row r="5591" spans="4:8">
      <c r="D5591" s="33"/>
      <c r="H5591" s="31"/>
    </row>
    <row r="5592" spans="4:8">
      <c r="D5592" s="33"/>
      <c r="H5592" s="31"/>
    </row>
    <row r="5593" spans="4:8">
      <c r="D5593" s="33"/>
      <c r="H5593" s="31"/>
    </row>
    <row r="5594" spans="4:8">
      <c r="D5594" s="33"/>
      <c r="H5594" s="31"/>
    </row>
    <row r="5595" spans="4:8">
      <c r="D5595" s="33"/>
      <c r="H5595" s="31"/>
    </row>
    <row r="5596" spans="4:8">
      <c r="D5596" s="33"/>
      <c r="H5596" s="31"/>
    </row>
    <row r="5597" spans="4:8">
      <c r="D5597" s="33"/>
      <c r="H5597" s="31"/>
    </row>
    <row r="5598" spans="4:8">
      <c r="D5598" s="33"/>
      <c r="H5598" s="31"/>
    </row>
    <row r="5599" spans="4:8">
      <c r="D5599" s="33"/>
      <c r="H5599" s="31"/>
    </row>
    <row r="5600" spans="4:8">
      <c r="D5600" s="33"/>
      <c r="H5600" s="31"/>
    </row>
    <row r="5601" spans="4:8">
      <c r="D5601" s="33"/>
      <c r="H5601" s="31"/>
    </row>
    <row r="5602" spans="4:8">
      <c r="D5602" s="33"/>
      <c r="H5602" s="31"/>
    </row>
    <row r="5603" spans="4:8">
      <c r="D5603" s="33"/>
      <c r="H5603" s="31"/>
    </row>
    <row r="5604" spans="4:8">
      <c r="D5604" s="33"/>
      <c r="H5604" s="31"/>
    </row>
    <row r="5605" spans="4:8">
      <c r="D5605" s="33"/>
      <c r="H5605" s="31"/>
    </row>
    <row r="5606" spans="4:8">
      <c r="D5606" s="33"/>
      <c r="H5606" s="31"/>
    </row>
    <row r="5607" spans="4:8">
      <c r="D5607" s="33"/>
      <c r="H5607" s="31"/>
    </row>
    <row r="5608" spans="4:8">
      <c r="D5608" s="33"/>
      <c r="H5608" s="31"/>
    </row>
    <row r="5609" spans="4:8">
      <c r="D5609" s="33"/>
      <c r="H5609" s="31"/>
    </row>
    <row r="5610" spans="4:8">
      <c r="D5610" s="33"/>
      <c r="H5610" s="31"/>
    </row>
    <row r="5611" spans="4:8">
      <c r="D5611" s="33"/>
      <c r="H5611" s="31"/>
    </row>
    <row r="5612" spans="4:8">
      <c r="D5612" s="33"/>
      <c r="H5612" s="31"/>
    </row>
    <row r="5613" spans="4:8">
      <c r="D5613" s="33"/>
      <c r="H5613" s="31"/>
    </row>
    <row r="5614" spans="4:8">
      <c r="D5614" s="33"/>
      <c r="H5614" s="31"/>
    </row>
    <row r="5615" spans="4:8">
      <c r="D5615" s="33"/>
      <c r="H5615" s="31"/>
    </row>
    <row r="5616" spans="4:8">
      <c r="D5616" s="33"/>
      <c r="H5616" s="31"/>
    </row>
    <row r="5617" spans="4:8">
      <c r="D5617" s="33"/>
      <c r="H5617" s="31"/>
    </row>
    <row r="5618" spans="4:8">
      <c r="D5618" s="33"/>
      <c r="H5618" s="31"/>
    </row>
    <row r="5619" spans="4:8">
      <c r="D5619" s="33"/>
      <c r="H5619" s="31"/>
    </row>
    <row r="5620" spans="4:8">
      <c r="D5620" s="33"/>
      <c r="H5620" s="31"/>
    </row>
    <row r="5621" spans="4:8">
      <c r="D5621" s="33"/>
      <c r="H5621" s="31"/>
    </row>
    <row r="5622" spans="4:8">
      <c r="D5622" s="33"/>
      <c r="H5622" s="31"/>
    </row>
    <row r="5623" spans="4:8">
      <c r="D5623" s="33"/>
      <c r="H5623" s="31"/>
    </row>
    <row r="5624" spans="4:8">
      <c r="D5624" s="33"/>
      <c r="H5624" s="31"/>
    </row>
    <row r="5625" spans="4:8">
      <c r="D5625" s="33"/>
      <c r="H5625" s="31"/>
    </row>
    <row r="5626" spans="4:8">
      <c r="D5626" s="33"/>
      <c r="H5626" s="31"/>
    </row>
    <row r="5627" spans="4:8">
      <c r="D5627" s="33"/>
      <c r="H5627" s="31"/>
    </row>
    <row r="5628" spans="4:8">
      <c r="D5628" s="33"/>
      <c r="H5628" s="31"/>
    </row>
    <row r="5629" spans="4:8">
      <c r="D5629" s="33"/>
      <c r="H5629" s="31"/>
    </row>
    <row r="5630" spans="4:8">
      <c r="D5630" s="33"/>
      <c r="H5630" s="31"/>
    </row>
    <row r="5631" spans="4:8">
      <c r="D5631" s="33"/>
      <c r="H5631" s="31"/>
    </row>
    <row r="5632" spans="4:8">
      <c r="D5632" s="33"/>
      <c r="H5632" s="31"/>
    </row>
    <row r="5633" spans="4:8">
      <c r="D5633" s="33"/>
      <c r="H5633" s="31"/>
    </row>
    <row r="5634" spans="4:8">
      <c r="D5634" s="33"/>
      <c r="H5634" s="31"/>
    </row>
    <row r="5635" spans="4:8">
      <c r="D5635" s="33"/>
      <c r="H5635" s="31"/>
    </row>
    <row r="5636" spans="4:8">
      <c r="D5636" s="33"/>
      <c r="H5636" s="31"/>
    </row>
    <row r="5637" spans="4:8">
      <c r="D5637" s="33"/>
      <c r="H5637" s="31"/>
    </row>
    <row r="5638" spans="4:8">
      <c r="D5638" s="33"/>
      <c r="H5638" s="31"/>
    </row>
    <row r="5639" spans="4:8">
      <c r="D5639" s="33"/>
      <c r="H5639" s="31"/>
    </row>
    <row r="5640" spans="4:8">
      <c r="D5640" s="33"/>
      <c r="H5640" s="31"/>
    </row>
    <row r="5641" spans="4:8">
      <c r="D5641" s="33"/>
      <c r="H5641" s="31"/>
    </row>
    <row r="5642" spans="4:8">
      <c r="D5642" s="33"/>
      <c r="H5642" s="31"/>
    </row>
    <row r="5643" spans="4:8">
      <c r="D5643" s="33"/>
      <c r="H5643" s="31"/>
    </row>
    <row r="5644" spans="4:8">
      <c r="D5644" s="33"/>
      <c r="H5644" s="31"/>
    </row>
    <row r="5645" spans="4:8">
      <c r="D5645" s="33"/>
      <c r="H5645" s="31"/>
    </row>
    <row r="5646" spans="4:8">
      <c r="D5646" s="33"/>
      <c r="H5646" s="31"/>
    </row>
    <row r="5647" spans="4:8">
      <c r="D5647" s="33"/>
      <c r="H5647" s="31"/>
    </row>
    <row r="5648" spans="4:8">
      <c r="D5648" s="33"/>
      <c r="H5648" s="31"/>
    </row>
    <row r="5649" spans="4:8">
      <c r="D5649" s="33"/>
      <c r="H5649" s="31"/>
    </row>
    <row r="5650" spans="4:8">
      <c r="D5650" s="33"/>
      <c r="H5650" s="31"/>
    </row>
    <row r="5651" spans="4:8">
      <c r="D5651" s="33"/>
      <c r="H5651" s="31"/>
    </row>
    <row r="5652" spans="4:8">
      <c r="D5652" s="33"/>
      <c r="H5652" s="31"/>
    </row>
    <row r="5653" spans="4:8">
      <c r="D5653" s="33"/>
      <c r="H5653" s="31"/>
    </row>
    <row r="5654" spans="4:8">
      <c r="D5654" s="33"/>
      <c r="H5654" s="31"/>
    </row>
    <row r="5655" spans="4:8">
      <c r="D5655" s="33"/>
      <c r="H5655" s="31"/>
    </row>
    <row r="5656" spans="4:8">
      <c r="D5656" s="33"/>
      <c r="H5656" s="31"/>
    </row>
    <row r="5657" spans="4:8">
      <c r="D5657" s="33"/>
      <c r="H5657" s="31"/>
    </row>
    <row r="5658" spans="4:8">
      <c r="D5658" s="33"/>
      <c r="H5658" s="31"/>
    </row>
    <row r="5659" spans="4:8">
      <c r="D5659" s="33"/>
      <c r="H5659" s="31"/>
    </row>
    <row r="5660" spans="4:8">
      <c r="D5660" s="33"/>
      <c r="H5660" s="31"/>
    </row>
    <row r="5661" spans="4:8">
      <c r="D5661" s="33"/>
      <c r="H5661" s="31"/>
    </row>
    <row r="5662" spans="4:8">
      <c r="D5662" s="33"/>
      <c r="H5662" s="31"/>
    </row>
    <row r="5663" spans="4:8">
      <c r="D5663" s="33"/>
      <c r="H5663" s="31"/>
    </row>
    <row r="5664" spans="4:8">
      <c r="D5664" s="33"/>
      <c r="H5664" s="31"/>
    </row>
    <row r="5665" spans="4:8">
      <c r="D5665" s="33"/>
      <c r="H5665" s="31"/>
    </row>
    <row r="5666" spans="4:8">
      <c r="D5666" s="33"/>
      <c r="H5666" s="31"/>
    </row>
    <row r="5667" spans="4:8">
      <c r="D5667" s="33"/>
      <c r="H5667" s="31"/>
    </row>
    <row r="5668" spans="4:8">
      <c r="D5668" s="33"/>
      <c r="H5668" s="31"/>
    </row>
    <row r="5669" spans="4:8">
      <c r="D5669" s="33"/>
      <c r="H5669" s="31"/>
    </row>
    <row r="5670" spans="4:8">
      <c r="D5670" s="33"/>
      <c r="H5670" s="31"/>
    </row>
    <row r="5671" spans="4:8">
      <c r="D5671" s="33"/>
      <c r="H5671" s="31"/>
    </row>
    <row r="5672" spans="4:8">
      <c r="D5672" s="33"/>
      <c r="H5672" s="31"/>
    </row>
    <row r="5673" spans="4:8">
      <c r="D5673" s="33"/>
      <c r="H5673" s="31"/>
    </row>
    <row r="5674" spans="4:8">
      <c r="D5674" s="33"/>
      <c r="H5674" s="31"/>
    </row>
    <row r="5675" spans="4:8">
      <c r="D5675" s="33"/>
      <c r="H5675" s="31"/>
    </row>
    <row r="5676" spans="4:8">
      <c r="D5676" s="33"/>
      <c r="H5676" s="31"/>
    </row>
    <row r="5677" spans="4:8">
      <c r="D5677" s="33"/>
      <c r="H5677" s="31"/>
    </row>
    <row r="5678" spans="4:8">
      <c r="D5678" s="33"/>
      <c r="H5678" s="31"/>
    </row>
    <row r="5679" spans="4:8">
      <c r="D5679" s="33"/>
      <c r="H5679" s="31"/>
    </row>
    <row r="5680" spans="4:8">
      <c r="D5680" s="33"/>
      <c r="H5680" s="31"/>
    </row>
    <row r="5681" spans="4:8">
      <c r="D5681" s="33"/>
      <c r="H5681" s="31"/>
    </row>
    <row r="5682" spans="4:8">
      <c r="D5682" s="33"/>
      <c r="H5682" s="31"/>
    </row>
    <row r="5683" spans="4:8">
      <c r="D5683" s="33"/>
      <c r="H5683" s="31"/>
    </row>
    <row r="5684" spans="4:8">
      <c r="D5684" s="33"/>
      <c r="H5684" s="31"/>
    </row>
    <row r="5685" spans="4:8">
      <c r="D5685" s="33"/>
      <c r="H5685" s="31"/>
    </row>
    <row r="5686" spans="4:8">
      <c r="D5686" s="33"/>
      <c r="H5686" s="31"/>
    </row>
    <row r="5687" spans="4:8">
      <c r="D5687" s="33"/>
      <c r="H5687" s="31"/>
    </row>
    <row r="5688" spans="4:8">
      <c r="D5688" s="33"/>
      <c r="H5688" s="31"/>
    </row>
    <row r="5689" spans="4:8">
      <c r="D5689" s="33"/>
      <c r="H5689" s="31"/>
    </row>
    <row r="5690" spans="4:8">
      <c r="D5690" s="33"/>
      <c r="H5690" s="31"/>
    </row>
    <row r="5691" spans="4:8">
      <c r="D5691" s="33"/>
      <c r="H5691" s="31"/>
    </row>
    <row r="5692" spans="4:8">
      <c r="D5692" s="33"/>
      <c r="H5692" s="31"/>
    </row>
    <row r="5693" spans="4:8">
      <c r="D5693" s="33"/>
      <c r="H5693" s="31"/>
    </row>
    <row r="5694" spans="4:8">
      <c r="D5694" s="33"/>
      <c r="H5694" s="31"/>
    </row>
    <row r="5695" spans="4:8">
      <c r="D5695" s="33"/>
      <c r="H5695" s="31"/>
    </row>
    <row r="5696" spans="4:8">
      <c r="D5696" s="33"/>
      <c r="H5696" s="31"/>
    </row>
    <row r="5697" spans="4:8">
      <c r="D5697" s="33"/>
      <c r="H5697" s="31"/>
    </row>
    <row r="5698" spans="4:8">
      <c r="D5698" s="33"/>
      <c r="H5698" s="31"/>
    </row>
    <row r="5699" spans="4:8">
      <c r="D5699" s="33"/>
      <c r="H5699" s="31"/>
    </row>
    <row r="5700" spans="4:8">
      <c r="D5700" s="33"/>
      <c r="H5700" s="31"/>
    </row>
    <row r="5701" spans="4:8">
      <c r="D5701" s="33"/>
      <c r="H5701" s="31"/>
    </row>
    <row r="5702" spans="4:8">
      <c r="D5702" s="33"/>
      <c r="H5702" s="31"/>
    </row>
    <row r="5703" spans="4:8">
      <c r="D5703" s="33"/>
      <c r="H5703" s="31"/>
    </row>
    <row r="5704" spans="4:8">
      <c r="D5704" s="33"/>
      <c r="H5704" s="31"/>
    </row>
    <row r="5705" spans="4:8">
      <c r="D5705" s="33"/>
      <c r="H5705" s="31"/>
    </row>
    <row r="5706" spans="4:8">
      <c r="D5706" s="33"/>
      <c r="H5706" s="31"/>
    </row>
    <row r="5707" spans="4:8">
      <c r="D5707" s="33"/>
      <c r="H5707" s="31"/>
    </row>
    <row r="5708" spans="4:8">
      <c r="D5708" s="33"/>
      <c r="H5708" s="31"/>
    </row>
    <row r="5709" spans="4:8">
      <c r="D5709" s="33"/>
      <c r="H5709" s="31"/>
    </row>
    <row r="5710" spans="4:8">
      <c r="D5710" s="33"/>
      <c r="H5710" s="31"/>
    </row>
    <row r="5711" spans="4:8">
      <c r="D5711" s="33"/>
      <c r="H5711" s="31"/>
    </row>
    <row r="5712" spans="4:8">
      <c r="D5712" s="33"/>
      <c r="H5712" s="31"/>
    </row>
    <row r="5713" spans="4:8">
      <c r="D5713" s="33"/>
      <c r="H5713" s="31"/>
    </row>
    <row r="5714" spans="4:8">
      <c r="D5714" s="33"/>
      <c r="H5714" s="31"/>
    </row>
    <row r="5715" spans="4:8">
      <c r="D5715" s="33"/>
      <c r="H5715" s="31"/>
    </row>
    <row r="5716" spans="4:8">
      <c r="D5716" s="33"/>
      <c r="H5716" s="31"/>
    </row>
    <row r="5717" spans="4:8">
      <c r="D5717" s="33"/>
      <c r="H5717" s="31"/>
    </row>
    <row r="5718" spans="4:8">
      <c r="D5718" s="33"/>
      <c r="H5718" s="31"/>
    </row>
    <row r="5719" spans="4:8">
      <c r="D5719" s="33"/>
      <c r="H5719" s="31"/>
    </row>
    <row r="5720" spans="4:8">
      <c r="D5720" s="33"/>
      <c r="H5720" s="31"/>
    </row>
    <row r="5721" spans="4:8">
      <c r="D5721" s="33"/>
      <c r="H5721" s="31"/>
    </row>
    <row r="5722" spans="4:8">
      <c r="D5722" s="33"/>
      <c r="H5722" s="31"/>
    </row>
    <row r="5723" spans="4:8">
      <c r="D5723" s="33"/>
      <c r="H5723" s="31"/>
    </row>
    <row r="5724" spans="4:8">
      <c r="D5724" s="33"/>
      <c r="H5724" s="31"/>
    </row>
    <row r="5725" spans="4:8">
      <c r="D5725" s="33"/>
      <c r="H5725" s="31"/>
    </row>
    <row r="5726" spans="4:8">
      <c r="D5726" s="33"/>
      <c r="H5726" s="31"/>
    </row>
    <row r="5727" spans="4:8">
      <c r="D5727" s="33"/>
      <c r="H5727" s="31"/>
    </row>
    <row r="5728" spans="4:8">
      <c r="D5728" s="33"/>
      <c r="H5728" s="31"/>
    </row>
    <row r="5729" spans="4:8">
      <c r="D5729" s="33"/>
      <c r="H5729" s="31"/>
    </row>
    <row r="5730" spans="4:8">
      <c r="D5730" s="33"/>
      <c r="H5730" s="31"/>
    </row>
    <row r="5731" spans="4:8">
      <c r="D5731" s="33"/>
      <c r="H5731" s="31"/>
    </row>
    <row r="5732" spans="4:8">
      <c r="D5732" s="33"/>
      <c r="H5732" s="31"/>
    </row>
    <row r="5733" spans="4:8">
      <c r="D5733" s="33"/>
      <c r="H5733" s="31"/>
    </row>
    <row r="5734" spans="4:8">
      <c r="D5734" s="33"/>
      <c r="H5734" s="31"/>
    </row>
    <row r="5735" spans="4:8">
      <c r="D5735" s="33"/>
      <c r="H5735" s="31"/>
    </row>
    <row r="5736" spans="4:8">
      <c r="D5736" s="33"/>
      <c r="H5736" s="31"/>
    </row>
    <row r="5737" spans="4:8">
      <c r="D5737" s="33"/>
      <c r="H5737" s="31"/>
    </row>
    <row r="5738" spans="4:8">
      <c r="D5738" s="33"/>
      <c r="H5738" s="31"/>
    </row>
    <row r="5739" spans="4:8">
      <c r="D5739" s="33"/>
      <c r="H5739" s="31"/>
    </row>
    <row r="5740" spans="4:8">
      <c r="D5740" s="33"/>
      <c r="H5740" s="31"/>
    </row>
    <row r="5741" spans="4:8">
      <c r="D5741" s="33"/>
      <c r="H5741" s="31"/>
    </row>
    <row r="5742" spans="4:8">
      <c r="D5742" s="33"/>
      <c r="H5742" s="31"/>
    </row>
    <row r="5743" spans="4:8">
      <c r="D5743" s="33"/>
      <c r="H5743" s="31"/>
    </row>
    <row r="5744" spans="4:8">
      <c r="D5744" s="33"/>
      <c r="H5744" s="31"/>
    </row>
    <row r="5745" spans="4:8">
      <c r="D5745" s="33"/>
      <c r="H5745" s="31"/>
    </row>
    <row r="5746" spans="4:8">
      <c r="D5746" s="33"/>
      <c r="H5746" s="31"/>
    </row>
    <row r="5747" spans="4:8">
      <c r="D5747" s="33"/>
      <c r="H5747" s="31"/>
    </row>
    <row r="5748" spans="4:8">
      <c r="D5748" s="33"/>
      <c r="H5748" s="31"/>
    </row>
    <row r="5749" spans="4:8">
      <c r="D5749" s="33"/>
      <c r="H5749" s="31"/>
    </row>
    <row r="5750" spans="4:8">
      <c r="D5750" s="33"/>
      <c r="H5750" s="31"/>
    </row>
    <row r="5751" spans="4:8">
      <c r="D5751" s="33"/>
      <c r="H5751" s="31"/>
    </row>
    <row r="5752" spans="4:8">
      <c r="D5752" s="33"/>
      <c r="H5752" s="31"/>
    </row>
    <row r="5753" spans="4:8">
      <c r="D5753" s="33"/>
      <c r="H5753" s="31"/>
    </row>
    <row r="5754" spans="4:8">
      <c r="D5754" s="33"/>
      <c r="H5754" s="31"/>
    </row>
    <row r="5755" spans="4:8">
      <c r="D5755" s="33"/>
      <c r="H5755" s="31"/>
    </row>
    <row r="5756" spans="4:8">
      <c r="D5756" s="33"/>
      <c r="H5756" s="31"/>
    </row>
    <row r="5757" spans="4:8">
      <c r="D5757" s="33"/>
      <c r="H5757" s="31"/>
    </row>
    <row r="5758" spans="4:8">
      <c r="D5758" s="33"/>
      <c r="H5758" s="31"/>
    </row>
    <row r="5759" spans="4:8">
      <c r="D5759" s="33"/>
      <c r="H5759" s="31"/>
    </row>
    <row r="5760" spans="4:8">
      <c r="D5760" s="33"/>
      <c r="H5760" s="31"/>
    </row>
    <row r="5761" spans="4:8">
      <c r="D5761" s="33"/>
      <c r="H5761" s="31"/>
    </row>
    <row r="5762" spans="4:8">
      <c r="D5762" s="33"/>
      <c r="H5762" s="31"/>
    </row>
    <row r="5763" spans="4:8">
      <c r="D5763" s="33"/>
      <c r="H5763" s="31"/>
    </row>
    <row r="5764" spans="4:8">
      <c r="D5764" s="33"/>
      <c r="H5764" s="31"/>
    </row>
    <row r="5765" spans="4:8">
      <c r="D5765" s="33"/>
      <c r="H5765" s="31"/>
    </row>
    <row r="5766" spans="4:8">
      <c r="D5766" s="33"/>
      <c r="H5766" s="31"/>
    </row>
    <row r="5767" spans="4:8">
      <c r="D5767" s="33"/>
      <c r="H5767" s="31"/>
    </row>
    <row r="5768" spans="4:8">
      <c r="D5768" s="33"/>
      <c r="H5768" s="31"/>
    </row>
    <row r="5769" spans="4:8">
      <c r="D5769" s="33"/>
      <c r="H5769" s="31"/>
    </row>
    <row r="5770" spans="4:8">
      <c r="D5770" s="33"/>
      <c r="H5770" s="31"/>
    </row>
    <row r="5771" spans="4:8">
      <c r="D5771" s="33"/>
      <c r="H5771" s="31"/>
    </row>
    <row r="5772" spans="4:8">
      <c r="D5772" s="33"/>
      <c r="H5772" s="31"/>
    </row>
    <row r="5773" spans="4:8">
      <c r="D5773" s="33"/>
      <c r="H5773" s="31"/>
    </row>
    <row r="5774" spans="4:8">
      <c r="D5774" s="33"/>
      <c r="H5774" s="31"/>
    </row>
    <row r="5775" spans="4:8">
      <c r="D5775" s="33"/>
      <c r="H5775" s="31"/>
    </row>
    <row r="5776" spans="4:8">
      <c r="D5776" s="33"/>
      <c r="H5776" s="31"/>
    </row>
    <row r="5777" spans="4:8">
      <c r="D5777" s="33"/>
      <c r="H5777" s="31"/>
    </row>
    <row r="5778" spans="4:8">
      <c r="D5778" s="33"/>
      <c r="H5778" s="31"/>
    </row>
    <row r="5779" spans="4:8">
      <c r="D5779" s="33"/>
      <c r="H5779" s="31"/>
    </row>
    <row r="5780" spans="4:8">
      <c r="D5780" s="33"/>
      <c r="H5780" s="31"/>
    </row>
    <row r="5781" spans="4:8">
      <c r="D5781" s="33"/>
      <c r="H5781" s="31"/>
    </row>
    <row r="5782" spans="4:8">
      <c r="D5782" s="33"/>
      <c r="H5782" s="31"/>
    </row>
    <row r="5783" spans="4:8">
      <c r="D5783" s="33"/>
      <c r="H5783" s="31"/>
    </row>
    <row r="5784" spans="4:8">
      <c r="D5784" s="33"/>
      <c r="H5784" s="31"/>
    </row>
    <row r="5785" spans="4:8">
      <c r="D5785" s="33"/>
      <c r="H5785" s="31"/>
    </row>
    <row r="5786" spans="4:8">
      <c r="D5786" s="33"/>
      <c r="H5786" s="31"/>
    </row>
    <row r="5787" spans="4:8">
      <c r="D5787" s="33"/>
      <c r="H5787" s="31"/>
    </row>
    <row r="5788" spans="4:8">
      <c r="D5788" s="33"/>
      <c r="H5788" s="31"/>
    </row>
    <row r="5789" spans="4:8">
      <c r="D5789" s="33"/>
      <c r="H5789" s="31"/>
    </row>
    <row r="5790" spans="4:8">
      <c r="D5790" s="33"/>
      <c r="H5790" s="31"/>
    </row>
    <row r="5791" spans="4:8">
      <c r="D5791" s="33"/>
      <c r="H5791" s="31"/>
    </row>
    <row r="5792" spans="4:8">
      <c r="D5792" s="33"/>
      <c r="H5792" s="31"/>
    </row>
    <row r="5793" spans="4:8">
      <c r="D5793" s="33"/>
      <c r="H5793" s="31"/>
    </row>
    <row r="5794" spans="4:8">
      <c r="D5794" s="33"/>
      <c r="H5794" s="31"/>
    </row>
    <row r="5795" spans="4:8">
      <c r="D5795" s="33"/>
      <c r="H5795" s="31"/>
    </row>
    <row r="5796" spans="4:8">
      <c r="D5796" s="33"/>
      <c r="H5796" s="31"/>
    </row>
    <row r="5797" spans="4:8">
      <c r="D5797" s="33"/>
      <c r="H5797" s="31"/>
    </row>
    <row r="5798" spans="4:8">
      <c r="D5798" s="33"/>
      <c r="H5798" s="31"/>
    </row>
    <row r="5799" spans="4:8">
      <c r="D5799" s="33"/>
      <c r="H5799" s="31"/>
    </row>
    <row r="5800" spans="4:8">
      <c r="D5800" s="33"/>
      <c r="H5800" s="31"/>
    </row>
    <row r="5801" spans="4:8">
      <c r="D5801" s="33"/>
      <c r="H5801" s="31"/>
    </row>
    <row r="5802" spans="4:8">
      <c r="D5802" s="33"/>
      <c r="H5802" s="31"/>
    </row>
    <row r="5803" spans="4:8">
      <c r="D5803" s="33"/>
      <c r="H5803" s="31"/>
    </row>
    <row r="5804" spans="4:8">
      <c r="D5804" s="33"/>
      <c r="H5804" s="31"/>
    </row>
    <row r="5805" spans="4:8">
      <c r="D5805" s="33"/>
      <c r="H5805" s="31"/>
    </row>
    <row r="5806" spans="4:8">
      <c r="D5806" s="33"/>
      <c r="H5806" s="31"/>
    </row>
    <row r="5807" spans="4:8">
      <c r="D5807" s="33"/>
      <c r="H5807" s="31"/>
    </row>
    <row r="5808" spans="4:8">
      <c r="D5808" s="33"/>
      <c r="H5808" s="31"/>
    </row>
    <row r="5809" spans="4:8">
      <c r="D5809" s="33"/>
      <c r="H5809" s="31"/>
    </row>
    <row r="5810" spans="4:8">
      <c r="D5810" s="33"/>
      <c r="H5810" s="31"/>
    </row>
    <row r="5811" spans="4:8">
      <c r="D5811" s="33"/>
      <c r="H5811" s="31"/>
    </row>
    <row r="5812" spans="4:8">
      <c r="D5812" s="33"/>
      <c r="H5812" s="31"/>
    </row>
    <row r="5813" spans="4:8">
      <c r="D5813" s="33"/>
      <c r="H5813" s="31"/>
    </row>
    <row r="5814" spans="4:8">
      <c r="D5814" s="33"/>
      <c r="H5814" s="31"/>
    </row>
    <row r="5815" spans="4:8">
      <c r="D5815" s="33"/>
      <c r="H5815" s="31"/>
    </row>
    <row r="5816" spans="4:8">
      <c r="D5816" s="33"/>
      <c r="H5816" s="31"/>
    </row>
    <row r="5817" spans="4:8">
      <c r="D5817" s="33"/>
      <c r="H5817" s="31"/>
    </row>
    <row r="5818" spans="4:8">
      <c r="D5818" s="33"/>
      <c r="H5818" s="31"/>
    </row>
    <row r="5819" spans="4:8">
      <c r="D5819" s="33"/>
      <c r="H5819" s="31"/>
    </row>
    <row r="5820" spans="4:8">
      <c r="D5820" s="33"/>
      <c r="H5820" s="31"/>
    </row>
    <row r="5821" spans="4:8">
      <c r="D5821" s="33"/>
      <c r="H5821" s="31"/>
    </row>
    <row r="5822" spans="4:8">
      <c r="D5822" s="33"/>
      <c r="H5822" s="31"/>
    </row>
    <row r="5823" spans="4:8">
      <c r="D5823" s="33"/>
      <c r="H5823" s="31"/>
    </row>
    <row r="5824" spans="4:8">
      <c r="D5824" s="33"/>
      <c r="H5824" s="31"/>
    </row>
    <row r="5825" spans="4:8">
      <c r="D5825" s="33"/>
      <c r="H5825" s="31"/>
    </row>
    <row r="5826" spans="4:8">
      <c r="D5826" s="33"/>
      <c r="H5826" s="31"/>
    </row>
    <row r="5827" spans="4:8">
      <c r="D5827" s="33"/>
      <c r="H5827" s="31"/>
    </row>
    <row r="5828" spans="4:8">
      <c r="D5828" s="33"/>
      <c r="H5828" s="31"/>
    </row>
    <row r="5829" spans="4:8">
      <c r="D5829" s="33"/>
      <c r="H5829" s="31"/>
    </row>
    <row r="5830" spans="4:8">
      <c r="D5830" s="33"/>
      <c r="H5830" s="31"/>
    </row>
    <row r="5831" spans="4:8">
      <c r="D5831" s="33"/>
      <c r="H5831" s="31"/>
    </row>
    <row r="5832" spans="4:8">
      <c r="D5832" s="33"/>
      <c r="H5832" s="31"/>
    </row>
    <row r="5833" spans="4:8">
      <c r="D5833" s="33"/>
      <c r="H5833" s="31"/>
    </row>
    <row r="5834" spans="4:8">
      <c r="D5834" s="33"/>
      <c r="H5834" s="31"/>
    </row>
    <row r="5835" spans="4:8">
      <c r="D5835" s="33"/>
      <c r="H5835" s="31"/>
    </row>
    <row r="5836" spans="4:8">
      <c r="D5836" s="33"/>
      <c r="H5836" s="31"/>
    </row>
    <row r="5837" spans="4:8">
      <c r="D5837" s="33"/>
      <c r="H5837" s="31"/>
    </row>
    <row r="5838" spans="4:8">
      <c r="D5838" s="33"/>
      <c r="H5838" s="31"/>
    </row>
    <row r="5839" spans="4:8">
      <c r="D5839" s="33"/>
      <c r="H5839" s="31"/>
    </row>
    <row r="5840" spans="4:8">
      <c r="D5840" s="33"/>
      <c r="H5840" s="31"/>
    </row>
    <row r="5841" spans="4:8">
      <c r="D5841" s="33"/>
      <c r="H5841" s="31"/>
    </row>
    <row r="5842" spans="4:8">
      <c r="D5842" s="33"/>
      <c r="H5842" s="31"/>
    </row>
    <row r="5843" spans="4:8">
      <c r="D5843" s="33"/>
      <c r="H5843" s="31"/>
    </row>
    <row r="5844" spans="4:8">
      <c r="D5844" s="33"/>
      <c r="H5844" s="31"/>
    </row>
    <row r="5845" spans="4:8">
      <c r="D5845" s="33"/>
      <c r="H5845" s="31"/>
    </row>
    <row r="5846" spans="4:8">
      <c r="D5846" s="33"/>
      <c r="H5846" s="31"/>
    </row>
    <row r="5847" spans="4:8">
      <c r="D5847" s="33"/>
      <c r="H5847" s="31"/>
    </row>
    <row r="5848" spans="4:8">
      <c r="D5848" s="33"/>
      <c r="H5848" s="31"/>
    </row>
    <row r="5849" spans="4:8">
      <c r="D5849" s="33"/>
      <c r="H5849" s="31"/>
    </row>
    <row r="5850" spans="4:8">
      <c r="D5850" s="33"/>
      <c r="H5850" s="31"/>
    </row>
    <row r="5851" spans="4:8">
      <c r="D5851" s="33"/>
      <c r="H5851" s="31"/>
    </row>
    <row r="5852" spans="4:8">
      <c r="D5852" s="33"/>
      <c r="H5852" s="31"/>
    </row>
    <row r="5853" spans="4:8">
      <c r="D5853" s="33"/>
      <c r="H5853" s="31"/>
    </row>
    <row r="5854" spans="4:8">
      <c r="D5854" s="33"/>
      <c r="H5854" s="31"/>
    </row>
    <row r="5855" spans="4:8">
      <c r="D5855" s="33"/>
      <c r="H5855" s="31"/>
    </row>
    <row r="5856" spans="4:8">
      <c r="D5856" s="33"/>
      <c r="H5856" s="31"/>
    </row>
    <row r="5857" spans="4:8">
      <c r="D5857" s="33"/>
      <c r="H5857" s="31"/>
    </row>
    <row r="5858" spans="4:8">
      <c r="D5858" s="33"/>
      <c r="H5858" s="31"/>
    </row>
    <row r="5859" spans="4:8">
      <c r="D5859" s="33"/>
      <c r="H5859" s="31"/>
    </row>
    <row r="5860" spans="4:8">
      <c r="D5860" s="33"/>
      <c r="H5860" s="31"/>
    </row>
    <row r="5861" spans="4:8">
      <c r="D5861" s="33"/>
      <c r="H5861" s="31"/>
    </row>
    <row r="5862" spans="4:8">
      <c r="D5862" s="33"/>
      <c r="H5862" s="31"/>
    </row>
    <row r="5863" spans="4:8">
      <c r="D5863" s="33"/>
      <c r="H5863" s="31"/>
    </row>
    <row r="5864" spans="4:8">
      <c r="D5864" s="33"/>
      <c r="H5864" s="31"/>
    </row>
    <row r="5865" spans="4:8">
      <c r="D5865" s="33"/>
      <c r="H5865" s="31"/>
    </row>
    <row r="5866" spans="4:8">
      <c r="D5866" s="33"/>
      <c r="H5866" s="31"/>
    </row>
    <row r="5867" spans="4:8">
      <c r="D5867" s="33"/>
      <c r="H5867" s="31"/>
    </row>
    <row r="5868" spans="4:8">
      <c r="D5868" s="33"/>
      <c r="H5868" s="31"/>
    </row>
    <row r="5869" spans="4:8">
      <c r="D5869" s="33"/>
      <c r="H5869" s="31"/>
    </row>
    <row r="5870" spans="4:8">
      <c r="D5870" s="33"/>
      <c r="H5870" s="31"/>
    </row>
    <row r="5871" spans="4:8">
      <c r="D5871" s="33"/>
      <c r="H5871" s="31"/>
    </row>
    <row r="5872" spans="4:8">
      <c r="D5872" s="33"/>
      <c r="H5872" s="31"/>
    </row>
    <row r="5873" spans="4:8">
      <c r="D5873" s="33"/>
      <c r="H5873" s="31"/>
    </row>
    <row r="5874" spans="4:8">
      <c r="D5874" s="33"/>
      <c r="H5874" s="31"/>
    </row>
    <row r="5875" spans="4:8">
      <c r="D5875" s="33"/>
      <c r="H5875" s="31"/>
    </row>
    <row r="5876" spans="4:8">
      <c r="D5876" s="33"/>
      <c r="H5876" s="31"/>
    </row>
    <row r="5877" spans="4:8">
      <c r="D5877" s="33"/>
      <c r="H5877" s="31"/>
    </row>
    <row r="5878" spans="4:8">
      <c r="D5878" s="33"/>
      <c r="H5878" s="31"/>
    </row>
    <row r="5879" spans="4:8">
      <c r="D5879" s="33"/>
      <c r="H5879" s="31"/>
    </row>
    <row r="5880" spans="4:8">
      <c r="D5880" s="33"/>
      <c r="H5880" s="31"/>
    </row>
    <row r="5881" spans="4:8">
      <c r="D5881" s="33"/>
      <c r="H5881" s="31"/>
    </row>
    <row r="5882" spans="4:8">
      <c r="D5882" s="33"/>
      <c r="H5882" s="31"/>
    </row>
    <row r="5883" spans="4:8">
      <c r="D5883" s="33"/>
      <c r="H5883" s="31"/>
    </row>
    <row r="5884" spans="4:8">
      <c r="D5884" s="33"/>
      <c r="H5884" s="31"/>
    </row>
    <row r="5885" spans="4:8">
      <c r="D5885" s="33"/>
      <c r="H5885" s="31"/>
    </row>
    <row r="5886" spans="4:8">
      <c r="D5886" s="33"/>
      <c r="H5886" s="31"/>
    </row>
    <row r="5887" spans="4:8">
      <c r="D5887" s="33"/>
      <c r="H5887" s="31"/>
    </row>
    <row r="5888" spans="4:8">
      <c r="D5888" s="33"/>
      <c r="H5888" s="31"/>
    </row>
    <row r="5889" spans="4:8">
      <c r="D5889" s="33"/>
      <c r="H5889" s="31"/>
    </row>
    <row r="5890" spans="4:8">
      <c r="D5890" s="33"/>
      <c r="H5890" s="31"/>
    </row>
    <row r="5891" spans="4:8">
      <c r="D5891" s="33"/>
      <c r="H5891" s="31"/>
    </row>
    <row r="5892" spans="4:8">
      <c r="D5892" s="33"/>
      <c r="H5892" s="31"/>
    </row>
    <row r="5893" spans="4:8">
      <c r="D5893" s="33"/>
      <c r="H5893" s="31"/>
    </row>
    <row r="5894" spans="4:8">
      <c r="D5894" s="33"/>
      <c r="H5894" s="31"/>
    </row>
    <row r="5895" spans="4:8">
      <c r="D5895" s="33"/>
      <c r="H5895" s="31"/>
    </row>
    <row r="5896" spans="4:8">
      <c r="D5896" s="33"/>
      <c r="H5896" s="31"/>
    </row>
    <row r="5897" spans="4:8">
      <c r="D5897" s="33"/>
      <c r="H5897" s="31"/>
    </row>
    <row r="5898" spans="4:8">
      <c r="D5898" s="33"/>
      <c r="H5898" s="31"/>
    </row>
    <row r="5899" spans="4:8">
      <c r="D5899" s="33"/>
      <c r="H5899" s="31"/>
    </row>
    <row r="5900" spans="4:8">
      <c r="D5900" s="33"/>
      <c r="H5900" s="31"/>
    </row>
    <row r="5901" spans="4:8">
      <c r="D5901" s="33"/>
      <c r="H5901" s="31"/>
    </row>
    <row r="5902" spans="4:8">
      <c r="D5902" s="33"/>
      <c r="H5902" s="31"/>
    </row>
    <row r="5903" spans="4:8">
      <c r="D5903" s="33"/>
      <c r="H5903" s="31"/>
    </row>
    <row r="5904" spans="4:8">
      <c r="D5904" s="33"/>
      <c r="H5904" s="31"/>
    </row>
    <row r="5905" spans="4:8">
      <c r="D5905" s="33"/>
      <c r="H5905" s="31"/>
    </row>
    <row r="5906" spans="4:8">
      <c r="D5906" s="33"/>
      <c r="H5906" s="31"/>
    </row>
    <row r="5907" spans="4:8">
      <c r="D5907" s="33"/>
      <c r="H5907" s="31"/>
    </row>
    <row r="5908" spans="4:8">
      <c r="D5908" s="33"/>
      <c r="H5908" s="31"/>
    </row>
    <row r="5909" spans="4:8">
      <c r="D5909" s="33"/>
      <c r="H5909" s="31"/>
    </row>
    <row r="5910" spans="4:8">
      <c r="D5910" s="33"/>
      <c r="H5910" s="31"/>
    </row>
    <row r="5911" spans="4:8">
      <c r="D5911" s="33"/>
      <c r="H5911" s="31"/>
    </row>
    <row r="5912" spans="4:8">
      <c r="D5912" s="33"/>
      <c r="H5912" s="31"/>
    </row>
    <row r="5913" spans="4:8">
      <c r="D5913" s="33"/>
      <c r="H5913" s="31"/>
    </row>
    <row r="5914" spans="4:8">
      <c r="D5914" s="33"/>
      <c r="H5914" s="31"/>
    </row>
    <row r="5915" spans="4:8">
      <c r="D5915" s="33"/>
      <c r="H5915" s="31"/>
    </row>
    <row r="5916" spans="4:8">
      <c r="D5916" s="33"/>
      <c r="H5916" s="31"/>
    </row>
    <row r="5917" spans="4:8">
      <c r="D5917" s="33"/>
      <c r="H5917" s="31"/>
    </row>
    <row r="5918" spans="4:8">
      <c r="D5918" s="33"/>
      <c r="H5918" s="31"/>
    </row>
    <row r="5919" spans="4:8">
      <c r="D5919" s="33"/>
      <c r="H5919" s="31"/>
    </row>
    <row r="5920" spans="4:8">
      <c r="D5920" s="33"/>
      <c r="H5920" s="31"/>
    </row>
    <row r="5921" spans="4:8">
      <c r="D5921" s="33"/>
      <c r="H5921" s="31"/>
    </row>
    <row r="5922" spans="4:8">
      <c r="D5922" s="33"/>
      <c r="H5922" s="31"/>
    </row>
    <row r="5923" spans="4:8">
      <c r="D5923" s="33"/>
      <c r="H5923" s="31"/>
    </row>
    <row r="5924" spans="4:8">
      <c r="D5924" s="33"/>
      <c r="H5924" s="31"/>
    </row>
    <row r="5925" spans="4:8">
      <c r="D5925" s="33"/>
      <c r="H5925" s="31"/>
    </row>
    <row r="5926" spans="4:8">
      <c r="D5926" s="33"/>
      <c r="H5926" s="31"/>
    </row>
    <row r="5927" spans="4:8">
      <c r="D5927" s="33"/>
      <c r="H5927" s="31"/>
    </row>
    <row r="5928" spans="4:8">
      <c r="D5928" s="33"/>
      <c r="H5928" s="31"/>
    </row>
    <row r="5929" spans="4:8">
      <c r="D5929" s="33"/>
      <c r="H5929" s="31"/>
    </row>
    <row r="5930" spans="4:8">
      <c r="D5930" s="33"/>
      <c r="H5930" s="31"/>
    </row>
    <row r="5931" spans="4:8">
      <c r="D5931" s="33"/>
      <c r="H5931" s="31"/>
    </row>
    <row r="5932" spans="4:8">
      <c r="D5932" s="33"/>
      <c r="H5932" s="31"/>
    </row>
    <row r="5933" spans="4:8">
      <c r="D5933" s="33"/>
      <c r="H5933" s="31"/>
    </row>
    <row r="5934" spans="4:8">
      <c r="D5934" s="33"/>
      <c r="H5934" s="31"/>
    </row>
    <row r="5935" spans="4:8">
      <c r="D5935" s="33"/>
      <c r="H5935" s="31"/>
    </row>
    <row r="5936" spans="4:8">
      <c r="D5936" s="33"/>
      <c r="H5936" s="31"/>
    </row>
    <row r="5937" spans="4:8">
      <c r="D5937" s="33"/>
      <c r="H5937" s="31"/>
    </row>
    <row r="5938" spans="4:8">
      <c r="D5938" s="33"/>
      <c r="H5938" s="31"/>
    </row>
    <row r="5939" spans="4:8">
      <c r="D5939" s="33"/>
      <c r="H5939" s="31"/>
    </row>
    <row r="5940" spans="4:8">
      <c r="D5940" s="33"/>
      <c r="H5940" s="31"/>
    </row>
    <row r="5941" spans="4:8">
      <c r="D5941" s="33"/>
      <c r="H5941" s="31"/>
    </row>
    <row r="5942" spans="4:8">
      <c r="D5942" s="33"/>
      <c r="H5942" s="31"/>
    </row>
    <row r="5943" spans="4:8">
      <c r="D5943" s="33"/>
      <c r="H5943" s="31"/>
    </row>
    <row r="5944" spans="4:8">
      <c r="D5944" s="33"/>
      <c r="H5944" s="31"/>
    </row>
    <row r="5945" spans="4:8">
      <c r="D5945" s="33"/>
      <c r="H5945" s="31"/>
    </row>
    <row r="5946" spans="4:8">
      <c r="D5946" s="33"/>
      <c r="H5946" s="31"/>
    </row>
    <row r="5947" spans="4:8">
      <c r="D5947" s="33"/>
      <c r="H5947" s="31"/>
    </row>
    <row r="5948" spans="4:8">
      <c r="D5948" s="33"/>
      <c r="H5948" s="31"/>
    </row>
    <row r="5949" spans="4:8">
      <c r="D5949" s="33"/>
      <c r="H5949" s="31"/>
    </row>
    <row r="5950" spans="4:8">
      <c r="D5950" s="33"/>
      <c r="H5950" s="31"/>
    </row>
    <row r="5951" spans="4:8">
      <c r="D5951" s="33"/>
      <c r="H5951" s="31"/>
    </row>
    <row r="5952" spans="4:8">
      <c r="D5952" s="33"/>
      <c r="H5952" s="31"/>
    </row>
    <row r="5953" spans="4:8">
      <c r="D5953" s="33"/>
      <c r="H5953" s="31"/>
    </row>
    <row r="5954" spans="4:8">
      <c r="D5954" s="33"/>
      <c r="H5954" s="31"/>
    </row>
    <row r="5955" spans="4:8">
      <c r="D5955" s="33"/>
      <c r="H5955" s="31"/>
    </row>
    <row r="5956" spans="4:8">
      <c r="D5956" s="33"/>
      <c r="H5956" s="31"/>
    </row>
    <row r="5957" spans="4:8">
      <c r="D5957" s="33"/>
      <c r="H5957" s="31"/>
    </row>
    <row r="5958" spans="4:8">
      <c r="D5958" s="33"/>
      <c r="H5958" s="31"/>
    </row>
    <row r="5959" spans="4:8">
      <c r="D5959" s="33"/>
      <c r="H5959" s="31"/>
    </row>
    <row r="5960" spans="4:8">
      <c r="D5960" s="33"/>
      <c r="H5960" s="31"/>
    </row>
    <row r="5961" spans="4:8">
      <c r="D5961" s="33"/>
      <c r="H5961" s="31"/>
    </row>
    <row r="5962" spans="4:8">
      <c r="D5962" s="33"/>
      <c r="H5962" s="31"/>
    </row>
    <row r="5963" spans="4:8">
      <c r="D5963" s="33"/>
      <c r="H5963" s="31"/>
    </row>
    <row r="5964" spans="4:8">
      <c r="D5964" s="33"/>
      <c r="H5964" s="31"/>
    </row>
    <row r="5965" spans="4:8">
      <c r="D5965" s="33"/>
      <c r="H5965" s="31"/>
    </row>
    <row r="5966" spans="4:8">
      <c r="D5966" s="33"/>
      <c r="H5966" s="31"/>
    </row>
    <row r="5967" spans="4:8">
      <c r="D5967" s="33"/>
      <c r="H5967" s="31"/>
    </row>
    <row r="5968" spans="4:8">
      <c r="D5968" s="33"/>
      <c r="H5968" s="31"/>
    </row>
    <row r="5969" spans="4:8">
      <c r="D5969" s="33"/>
      <c r="H5969" s="31"/>
    </row>
    <row r="5970" spans="4:8">
      <c r="D5970" s="33"/>
      <c r="H5970" s="31"/>
    </row>
    <row r="5971" spans="4:8">
      <c r="D5971" s="33"/>
      <c r="H5971" s="31"/>
    </row>
    <row r="5972" spans="4:8">
      <c r="D5972" s="33"/>
      <c r="H5972" s="31"/>
    </row>
    <row r="5973" spans="4:8">
      <c r="D5973" s="33"/>
      <c r="H5973" s="31"/>
    </row>
    <row r="5974" spans="4:8">
      <c r="D5974" s="33"/>
      <c r="H5974" s="31"/>
    </row>
    <row r="5975" spans="4:8">
      <c r="D5975" s="33"/>
      <c r="H5975" s="31"/>
    </row>
    <row r="5976" spans="4:8">
      <c r="D5976" s="33"/>
      <c r="H5976" s="31"/>
    </row>
    <row r="5977" spans="4:8">
      <c r="D5977" s="33"/>
      <c r="H5977" s="31"/>
    </row>
    <row r="5978" spans="4:8">
      <c r="D5978" s="33"/>
      <c r="H5978" s="31"/>
    </row>
    <row r="5979" spans="4:8">
      <c r="D5979" s="33"/>
      <c r="H5979" s="31"/>
    </row>
    <row r="5980" spans="4:8">
      <c r="D5980" s="33"/>
      <c r="H5980" s="31"/>
    </row>
    <row r="5981" spans="4:8">
      <c r="D5981" s="33"/>
      <c r="H5981" s="31"/>
    </row>
    <row r="5982" spans="4:8">
      <c r="D5982" s="33"/>
      <c r="H5982" s="31"/>
    </row>
    <row r="5983" spans="4:8">
      <c r="D5983" s="33"/>
      <c r="H5983" s="31"/>
    </row>
    <row r="5984" spans="4:8">
      <c r="D5984" s="33"/>
      <c r="H5984" s="31"/>
    </row>
    <row r="5985" spans="4:8">
      <c r="D5985" s="33"/>
      <c r="H5985" s="31"/>
    </row>
    <row r="5986" spans="4:8">
      <c r="D5986" s="33"/>
      <c r="H5986" s="31"/>
    </row>
    <row r="5987" spans="4:8">
      <c r="D5987" s="33"/>
      <c r="H5987" s="31"/>
    </row>
    <row r="5988" spans="4:8">
      <c r="D5988" s="33"/>
      <c r="H5988" s="31"/>
    </row>
    <row r="5989" spans="4:8">
      <c r="D5989" s="33"/>
      <c r="H5989" s="31"/>
    </row>
    <row r="5990" spans="4:8">
      <c r="D5990" s="33"/>
      <c r="H5990" s="31"/>
    </row>
    <row r="5991" spans="4:8">
      <c r="D5991" s="33"/>
      <c r="H5991" s="31"/>
    </row>
    <row r="5992" spans="4:8">
      <c r="D5992" s="33"/>
      <c r="H5992" s="31"/>
    </row>
    <row r="5993" spans="4:8">
      <c r="D5993" s="33"/>
      <c r="H5993" s="31"/>
    </row>
    <row r="5994" spans="4:8">
      <c r="D5994" s="33"/>
      <c r="H5994" s="31"/>
    </row>
    <row r="5995" spans="4:8">
      <c r="D5995" s="33"/>
      <c r="H5995" s="31"/>
    </row>
    <row r="5996" spans="4:8">
      <c r="D5996" s="33"/>
      <c r="H5996" s="31"/>
    </row>
    <row r="5997" spans="4:8">
      <c r="D5997" s="33"/>
      <c r="H5997" s="31"/>
    </row>
    <row r="5998" spans="4:8">
      <c r="D5998" s="33"/>
      <c r="H5998" s="31"/>
    </row>
    <row r="5999" spans="4:8">
      <c r="D5999" s="33"/>
      <c r="H5999" s="31"/>
    </row>
    <row r="6000" spans="4:8">
      <c r="D6000" s="33"/>
      <c r="H6000" s="31"/>
    </row>
    <row r="6001" spans="4:8">
      <c r="D6001" s="33"/>
      <c r="H6001" s="31"/>
    </row>
    <row r="6002" spans="4:8">
      <c r="D6002" s="33"/>
      <c r="H6002" s="31"/>
    </row>
    <row r="6003" spans="4:8">
      <c r="D6003" s="33"/>
      <c r="H6003" s="31"/>
    </row>
    <row r="6004" spans="4:8">
      <c r="D6004" s="33"/>
      <c r="H6004" s="31"/>
    </row>
    <row r="6005" spans="4:8">
      <c r="D6005" s="33"/>
      <c r="H6005" s="31"/>
    </row>
    <row r="6006" spans="4:8">
      <c r="D6006" s="33"/>
      <c r="H6006" s="31"/>
    </row>
    <row r="6007" spans="4:8">
      <c r="D6007" s="33"/>
      <c r="H6007" s="31"/>
    </row>
    <row r="6008" spans="4:8">
      <c r="D6008" s="33"/>
      <c r="H6008" s="31"/>
    </row>
    <row r="6009" spans="4:8">
      <c r="D6009" s="33"/>
      <c r="H6009" s="31"/>
    </row>
    <row r="6010" spans="4:8">
      <c r="D6010" s="33"/>
      <c r="H6010" s="31"/>
    </row>
    <row r="6011" spans="4:8">
      <c r="D6011" s="33"/>
      <c r="H6011" s="31"/>
    </row>
    <row r="6012" spans="4:8">
      <c r="D6012" s="33"/>
      <c r="H6012" s="31"/>
    </row>
    <row r="6013" spans="4:8">
      <c r="D6013" s="33"/>
      <c r="H6013" s="31"/>
    </row>
    <row r="6014" spans="4:8">
      <c r="D6014" s="33"/>
      <c r="H6014" s="31"/>
    </row>
    <row r="6015" spans="4:8">
      <c r="D6015" s="33"/>
      <c r="H6015" s="31"/>
    </row>
    <row r="6016" spans="4:8">
      <c r="D6016" s="33"/>
      <c r="H6016" s="31"/>
    </row>
    <row r="6017" spans="4:8">
      <c r="D6017" s="33"/>
      <c r="H6017" s="31"/>
    </row>
    <row r="6018" spans="4:8">
      <c r="D6018" s="33"/>
      <c r="H6018" s="31"/>
    </row>
    <row r="6019" spans="4:8">
      <c r="D6019" s="33"/>
      <c r="H6019" s="31"/>
    </row>
    <row r="6020" spans="4:8">
      <c r="D6020" s="33"/>
      <c r="H6020" s="31"/>
    </row>
    <row r="6021" spans="4:8">
      <c r="D6021" s="33"/>
      <c r="H6021" s="31"/>
    </row>
    <row r="6022" spans="4:8">
      <c r="D6022" s="33"/>
      <c r="H6022" s="31"/>
    </row>
    <row r="6023" spans="4:8">
      <c r="D6023" s="33"/>
      <c r="H6023" s="31"/>
    </row>
    <row r="6024" spans="4:8">
      <c r="D6024" s="33"/>
      <c r="H6024" s="31"/>
    </row>
    <row r="6025" spans="4:8">
      <c r="D6025" s="33"/>
      <c r="H6025" s="31"/>
    </row>
    <row r="6026" spans="4:8">
      <c r="D6026" s="33"/>
      <c r="H6026" s="31"/>
    </row>
    <row r="6027" spans="4:8">
      <c r="D6027" s="33"/>
      <c r="H6027" s="31"/>
    </row>
    <row r="6028" spans="4:8">
      <c r="D6028" s="33"/>
      <c r="H6028" s="31"/>
    </row>
    <row r="6029" spans="4:8">
      <c r="D6029" s="33"/>
      <c r="H6029" s="31"/>
    </row>
    <row r="6030" spans="4:8">
      <c r="D6030" s="33"/>
      <c r="H6030" s="31"/>
    </row>
    <row r="6031" spans="4:8">
      <c r="D6031" s="33"/>
      <c r="H6031" s="31"/>
    </row>
    <row r="6032" spans="4:8">
      <c r="D6032" s="33"/>
      <c r="H6032" s="31"/>
    </row>
    <row r="6033" spans="4:8">
      <c r="D6033" s="33"/>
      <c r="H6033" s="31"/>
    </row>
    <row r="6034" spans="4:8">
      <c r="D6034" s="33"/>
      <c r="H6034" s="31"/>
    </row>
    <row r="6035" spans="4:8">
      <c r="D6035" s="33"/>
      <c r="H6035" s="31"/>
    </row>
    <row r="6036" spans="4:8">
      <c r="D6036" s="33"/>
      <c r="H6036" s="31"/>
    </row>
    <row r="6037" spans="4:8">
      <c r="D6037" s="33"/>
      <c r="H6037" s="31"/>
    </row>
    <row r="6038" spans="4:8">
      <c r="D6038" s="33"/>
      <c r="H6038" s="31"/>
    </row>
    <row r="6039" spans="4:8">
      <c r="D6039" s="33"/>
      <c r="H6039" s="31"/>
    </row>
    <row r="6040" spans="4:8">
      <c r="D6040" s="33"/>
      <c r="H6040" s="31"/>
    </row>
    <row r="6041" spans="4:8">
      <c r="D6041" s="33"/>
      <c r="H6041" s="31"/>
    </row>
    <row r="6042" spans="4:8">
      <c r="D6042" s="33"/>
      <c r="H6042" s="31"/>
    </row>
    <row r="6043" spans="4:8">
      <c r="D6043" s="33"/>
      <c r="H6043" s="31"/>
    </row>
    <row r="6044" spans="4:8">
      <c r="D6044" s="33"/>
      <c r="H6044" s="31"/>
    </row>
    <row r="6045" spans="4:8">
      <c r="D6045" s="33"/>
      <c r="H6045" s="31"/>
    </row>
    <row r="6046" spans="4:8">
      <c r="D6046" s="33"/>
      <c r="H6046" s="31"/>
    </row>
    <row r="6047" spans="4:8">
      <c r="D6047" s="33"/>
      <c r="H6047" s="31"/>
    </row>
    <row r="6048" spans="4:8">
      <c r="D6048" s="33"/>
      <c r="H6048" s="31"/>
    </row>
    <row r="6049" spans="4:8">
      <c r="D6049" s="33"/>
      <c r="H6049" s="31"/>
    </row>
    <row r="6050" spans="4:8">
      <c r="D6050" s="33"/>
      <c r="H6050" s="31"/>
    </row>
    <row r="6051" spans="4:8">
      <c r="D6051" s="33"/>
      <c r="H6051" s="31"/>
    </row>
    <row r="6052" spans="4:8">
      <c r="D6052" s="33"/>
      <c r="H6052" s="31"/>
    </row>
    <row r="6053" spans="4:8">
      <c r="D6053" s="33"/>
      <c r="H6053" s="31"/>
    </row>
    <row r="6054" spans="4:8">
      <c r="D6054" s="33"/>
      <c r="H6054" s="31"/>
    </row>
    <row r="6055" spans="4:8">
      <c r="D6055" s="33"/>
      <c r="H6055" s="31"/>
    </row>
    <row r="6056" spans="4:8">
      <c r="D6056" s="33"/>
      <c r="H6056" s="31"/>
    </row>
    <row r="6057" spans="4:8">
      <c r="D6057" s="33"/>
      <c r="H6057" s="31"/>
    </row>
    <row r="6058" spans="4:8">
      <c r="D6058" s="33"/>
      <c r="H6058" s="31"/>
    </row>
    <row r="6059" spans="4:8">
      <c r="D6059" s="33"/>
      <c r="H6059" s="31"/>
    </row>
    <row r="6060" spans="4:8">
      <c r="D6060" s="33"/>
      <c r="H6060" s="31"/>
    </row>
    <row r="6061" spans="4:8">
      <c r="D6061" s="33"/>
      <c r="H6061" s="31"/>
    </row>
    <row r="6062" spans="4:8">
      <c r="D6062" s="33"/>
      <c r="H6062" s="31"/>
    </row>
    <row r="6063" spans="4:8">
      <c r="D6063" s="33"/>
      <c r="H6063" s="31"/>
    </row>
    <row r="6064" spans="4:8">
      <c r="D6064" s="33"/>
      <c r="H6064" s="31"/>
    </row>
    <row r="6065" spans="4:8">
      <c r="D6065" s="33"/>
      <c r="H6065" s="31"/>
    </row>
    <row r="6066" spans="4:8">
      <c r="D6066" s="33"/>
      <c r="H6066" s="31"/>
    </row>
    <row r="6067" spans="4:8">
      <c r="D6067" s="33"/>
      <c r="H6067" s="31"/>
    </row>
    <row r="6068" spans="4:8">
      <c r="D6068" s="33"/>
      <c r="H6068" s="31"/>
    </row>
    <row r="6069" spans="4:8">
      <c r="D6069" s="33"/>
      <c r="H6069" s="31"/>
    </row>
    <row r="6070" spans="4:8">
      <c r="D6070" s="33"/>
      <c r="H6070" s="31"/>
    </row>
    <row r="6071" spans="4:8">
      <c r="D6071" s="33"/>
      <c r="H6071" s="31"/>
    </row>
    <row r="6072" spans="4:8">
      <c r="D6072" s="33"/>
      <c r="H6072" s="31"/>
    </row>
    <row r="6073" spans="4:8">
      <c r="D6073" s="33"/>
      <c r="H6073" s="31"/>
    </row>
    <row r="6074" spans="4:8">
      <c r="D6074" s="33"/>
      <c r="H6074" s="31"/>
    </row>
    <row r="6075" spans="4:8">
      <c r="D6075" s="33"/>
      <c r="H6075" s="31"/>
    </row>
    <row r="6076" spans="4:8">
      <c r="D6076" s="33"/>
      <c r="H6076" s="31"/>
    </row>
    <row r="6077" spans="4:8">
      <c r="D6077" s="33"/>
      <c r="H6077" s="31"/>
    </row>
    <row r="6078" spans="4:8">
      <c r="D6078" s="33"/>
      <c r="H6078" s="31"/>
    </row>
    <row r="6079" spans="4:8">
      <c r="D6079" s="33"/>
      <c r="H6079" s="31"/>
    </row>
    <row r="6080" spans="4:8">
      <c r="D6080" s="33"/>
      <c r="H6080" s="31"/>
    </row>
    <row r="6081" spans="4:8">
      <c r="D6081" s="33"/>
      <c r="H6081" s="31"/>
    </row>
    <row r="6082" spans="4:8">
      <c r="D6082" s="33"/>
      <c r="H6082" s="31"/>
    </row>
    <row r="6083" spans="4:8">
      <c r="D6083" s="33"/>
      <c r="H6083" s="31"/>
    </row>
    <row r="6084" spans="4:8">
      <c r="D6084" s="33"/>
      <c r="H6084" s="31"/>
    </row>
    <row r="6085" spans="4:8">
      <c r="D6085" s="33"/>
      <c r="H6085" s="31"/>
    </row>
    <row r="6086" spans="4:8">
      <c r="D6086" s="33"/>
      <c r="H6086" s="31"/>
    </row>
    <row r="6087" spans="4:8">
      <c r="D6087" s="33"/>
      <c r="H6087" s="31"/>
    </row>
    <row r="6088" spans="4:8">
      <c r="D6088" s="33"/>
      <c r="H6088" s="31"/>
    </row>
    <row r="6089" spans="4:8">
      <c r="D6089" s="33"/>
      <c r="H6089" s="31"/>
    </row>
    <row r="6090" spans="4:8">
      <c r="D6090" s="33"/>
      <c r="H6090" s="31"/>
    </row>
    <row r="6091" spans="4:8">
      <c r="D6091" s="33"/>
      <c r="H6091" s="31"/>
    </row>
    <row r="6092" spans="4:8">
      <c r="D6092" s="33"/>
      <c r="H6092" s="31"/>
    </row>
    <row r="6093" spans="4:8">
      <c r="D6093" s="33"/>
      <c r="H6093" s="31"/>
    </row>
    <row r="6094" spans="4:8">
      <c r="D6094" s="33"/>
      <c r="H6094" s="31"/>
    </row>
    <row r="6095" spans="4:8">
      <c r="D6095" s="33"/>
      <c r="H6095" s="31"/>
    </row>
    <row r="6096" spans="4:8">
      <c r="D6096" s="33"/>
      <c r="H6096" s="31"/>
    </row>
    <row r="6097" spans="4:8">
      <c r="D6097" s="33"/>
      <c r="H6097" s="31"/>
    </row>
    <row r="6098" spans="4:8">
      <c r="D6098" s="33"/>
      <c r="H6098" s="31"/>
    </row>
    <row r="6099" spans="4:8">
      <c r="D6099" s="33"/>
      <c r="H6099" s="31"/>
    </row>
    <row r="6100" spans="4:8">
      <c r="D6100" s="33"/>
      <c r="H6100" s="31"/>
    </row>
    <row r="6101" spans="4:8">
      <c r="D6101" s="33"/>
      <c r="H6101" s="31"/>
    </row>
    <row r="6102" spans="4:8">
      <c r="D6102" s="33"/>
      <c r="H6102" s="31"/>
    </row>
    <row r="6103" spans="4:8">
      <c r="D6103" s="33"/>
      <c r="H6103" s="31"/>
    </row>
    <row r="6104" spans="4:8">
      <c r="D6104" s="33"/>
      <c r="H6104" s="31"/>
    </row>
    <row r="6105" spans="4:8">
      <c r="D6105" s="33"/>
      <c r="H6105" s="31"/>
    </row>
    <row r="6106" spans="4:8">
      <c r="D6106" s="33"/>
      <c r="H6106" s="31"/>
    </row>
    <row r="6107" spans="4:8">
      <c r="D6107" s="33"/>
      <c r="H6107" s="31"/>
    </row>
    <row r="6108" spans="4:8">
      <c r="D6108" s="33"/>
      <c r="H6108" s="31"/>
    </row>
    <row r="6109" spans="4:8">
      <c r="D6109" s="33"/>
      <c r="H6109" s="31"/>
    </row>
    <row r="6110" spans="4:8">
      <c r="D6110" s="33"/>
      <c r="H6110" s="31"/>
    </row>
    <row r="6111" spans="4:8">
      <c r="D6111" s="33"/>
      <c r="H6111" s="31"/>
    </row>
    <row r="6112" spans="4:8">
      <c r="D6112" s="33"/>
      <c r="H6112" s="31"/>
    </row>
    <row r="6113" spans="4:8">
      <c r="D6113" s="33"/>
      <c r="H6113" s="31"/>
    </row>
    <row r="6114" spans="4:8">
      <c r="D6114" s="33"/>
      <c r="H6114" s="31"/>
    </row>
    <row r="6115" spans="4:8">
      <c r="D6115" s="33"/>
      <c r="H6115" s="31"/>
    </row>
    <row r="6116" spans="4:8">
      <c r="D6116" s="33"/>
      <c r="H6116" s="31"/>
    </row>
    <row r="6117" spans="4:8">
      <c r="D6117" s="33"/>
      <c r="H6117" s="31"/>
    </row>
    <row r="6118" spans="4:8">
      <c r="D6118" s="33"/>
      <c r="H6118" s="31"/>
    </row>
    <row r="6119" spans="4:8">
      <c r="D6119" s="33"/>
      <c r="H6119" s="31"/>
    </row>
    <row r="6120" spans="4:8">
      <c r="D6120" s="33"/>
      <c r="H6120" s="31"/>
    </row>
    <row r="6121" spans="4:8">
      <c r="D6121" s="33"/>
      <c r="H6121" s="31"/>
    </row>
    <row r="6122" spans="4:8">
      <c r="D6122" s="33"/>
      <c r="H6122" s="31"/>
    </row>
    <row r="6123" spans="4:8">
      <c r="D6123" s="33"/>
      <c r="H6123" s="31"/>
    </row>
    <row r="6124" spans="4:8">
      <c r="D6124" s="33"/>
      <c r="H6124" s="31"/>
    </row>
    <row r="6125" spans="4:8">
      <c r="D6125" s="33"/>
      <c r="H6125" s="31"/>
    </row>
    <row r="6126" spans="4:8">
      <c r="D6126" s="33"/>
      <c r="H6126" s="31"/>
    </row>
    <row r="6127" spans="4:8">
      <c r="D6127" s="33"/>
      <c r="H6127" s="31"/>
    </row>
    <row r="6128" spans="4:8">
      <c r="D6128" s="33"/>
      <c r="H6128" s="31"/>
    </row>
    <row r="6129" spans="4:8">
      <c r="D6129" s="33"/>
      <c r="H6129" s="31"/>
    </row>
    <row r="6130" spans="4:8">
      <c r="D6130" s="33"/>
      <c r="H6130" s="31"/>
    </row>
    <row r="6131" spans="4:8">
      <c r="D6131" s="33"/>
      <c r="H6131" s="31"/>
    </row>
    <row r="6132" spans="4:8">
      <c r="D6132" s="33"/>
      <c r="H6132" s="31"/>
    </row>
    <row r="6133" spans="4:8">
      <c r="D6133" s="33"/>
      <c r="H6133" s="31"/>
    </row>
    <row r="6134" spans="4:8">
      <c r="D6134" s="33"/>
      <c r="H6134" s="31"/>
    </row>
    <row r="6135" spans="4:8">
      <c r="D6135" s="33"/>
      <c r="H6135" s="31"/>
    </row>
    <row r="6136" spans="4:8">
      <c r="D6136" s="33"/>
      <c r="H6136" s="31"/>
    </row>
    <row r="6137" spans="4:8">
      <c r="D6137" s="33"/>
      <c r="H6137" s="31"/>
    </row>
    <row r="6138" spans="4:8">
      <c r="D6138" s="33"/>
      <c r="H6138" s="31"/>
    </row>
    <row r="6139" spans="4:8">
      <c r="D6139" s="33"/>
      <c r="H6139" s="31"/>
    </row>
    <row r="6140" spans="4:8">
      <c r="D6140" s="33"/>
      <c r="H6140" s="31"/>
    </row>
    <row r="6141" spans="4:8">
      <c r="D6141" s="33"/>
      <c r="H6141" s="31"/>
    </row>
    <row r="6142" spans="4:8">
      <c r="D6142" s="33"/>
      <c r="H6142" s="31"/>
    </row>
    <row r="6143" spans="4:8">
      <c r="D6143" s="33"/>
      <c r="H6143" s="31"/>
    </row>
    <row r="6144" spans="4:8">
      <c r="D6144" s="33"/>
      <c r="H6144" s="31"/>
    </row>
    <row r="6145" spans="4:8">
      <c r="D6145" s="33"/>
      <c r="H6145" s="31"/>
    </row>
    <row r="6146" spans="4:8">
      <c r="D6146" s="33"/>
      <c r="H6146" s="31"/>
    </row>
    <row r="6147" spans="4:8">
      <c r="D6147" s="33"/>
      <c r="H6147" s="31"/>
    </row>
    <row r="6148" spans="4:8">
      <c r="D6148" s="33"/>
      <c r="H6148" s="31"/>
    </row>
    <row r="6149" spans="4:8">
      <c r="D6149" s="33"/>
      <c r="H6149" s="31"/>
    </row>
    <row r="6150" spans="4:8">
      <c r="D6150" s="33"/>
      <c r="H6150" s="31"/>
    </row>
    <row r="6151" spans="4:8">
      <c r="D6151" s="33"/>
      <c r="H6151" s="31"/>
    </row>
    <row r="6152" spans="4:8">
      <c r="D6152" s="33"/>
      <c r="H6152" s="31"/>
    </row>
    <row r="6153" spans="4:8">
      <c r="D6153" s="33"/>
      <c r="H6153" s="31"/>
    </row>
    <row r="6154" spans="4:8">
      <c r="D6154" s="33"/>
      <c r="H6154" s="31"/>
    </row>
    <row r="6155" spans="4:8">
      <c r="D6155" s="33"/>
      <c r="H6155" s="31"/>
    </row>
    <row r="6156" spans="4:8">
      <c r="D6156" s="33"/>
      <c r="H6156" s="31"/>
    </row>
    <row r="6157" spans="4:8">
      <c r="D6157" s="33"/>
      <c r="H6157" s="31"/>
    </row>
    <row r="6158" spans="4:8">
      <c r="D6158" s="33"/>
      <c r="H6158" s="31"/>
    </row>
    <row r="6159" spans="4:8">
      <c r="D6159" s="33"/>
      <c r="H6159" s="31"/>
    </row>
    <row r="6160" spans="4:8">
      <c r="D6160" s="33"/>
      <c r="H6160" s="31"/>
    </row>
    <row r="6161" spans="4:8">
      <c r="D6161" s="33"/>
      <c r="H6161" s="31"/>
    </row>
    <row r="6162" spans="4:8">
      <c r="D6162" s="33"/>
      <c r="H6162" s="31"/>
    </row>
    <row r="6163" spans="4:8">
      <c r="D6163" s="33"/>
      <c r="H6163" s="31"/>
    </row>
    <row r="6164" spans="4:8">
      <c r="D6164" s="33"/>
      <c r="H6164" s="31"/>
    </row>
    <row r="6165" spans="4:8">
      <c r="D6165" s="33"/>
      <c r="H6165" s="31"/>
    </row>
    <row r="6166" spans="4:8">
      <c r="D6166" s="33"/>
      <c r="H6166" s="31"/>
    </row>
    <row r="6167" spans="4:8">
      <c r="D6167" s="33"/>
      <c r="H6167" s="31"/>
    </row>
    <row r="6168" spans="4:8">
      <c r="D6168" s="33"/>
      <c r="H6168" s="31"/>
    </row>
    <row r="6169" spans="4:8">
      <c r="D6169" s="33"/>
      <c r="H6169" s="31"/>
    </row>
    <row r="6170" spans="4:8">
      <c r="D6170" s="33"/>
      <c r="H6170" s="31"/>
    </row>
    <row r="6171" spans="4:8">
      <c r="D6171" s="33"/>
      <c r="H6171" s="31"/>
    </row>
    <row r="6172" spans="4:8">
      <c r="D6172" s="33"/>
      <c r="H6172" s="31"/>
    </row>
    <row r="6173" spans="4:8">
      <c r="D6173" s="33"/>
      <c r="H6173" s="31"/>
    </row>
    <row r="6174" spans="4:8">
      <c r="D6174" s="33"/>
      <c r="H6174" s="31"/>
    </row>
    <row r="6175" spans="4:8">
      <c r="D6175" s="33"/>
      <c r="H6175" s="31"/>
    </row>
    <row r="6176" spans="4:8">
      <c r="D6176" s="33"/>
      <c r="H6176" s="31"/>
    </row>
    <row r="6177" spans="4:8">
      <c r="D6177" s="33"/>
      <c r="H6177" s="31"/>
    </row>
    <row r="6178" spans="4:8">
      <c r="D6178" s="33"/>
      <c r="H6178" s="31"/>
    </row>
    <row r="6179" spans="4:8">
      <c r="D6179" s="33"/>
      <c r="H6179" s="31"/>
    </row>
    <row r="6180" spans="4:8">
      <c r="D6180" s="33"/>
      <c r="H6180" s="31"/>
    </row>
    <row r="6181" spans="4:8">
      <c r="D6181" s="33"/>
      <c r="H6181" s="31"/>
    </row>
    <row r="6182" spans="4:8">
      <c r="D6182" s="33"/>
      <c r="H6182" s="31"/>
    </row>
    <row r="6183" spans="4:8">
      <c r="D6183" s="33"/>
      <c r="H6183" s="31"/>
    </row>
    <row r="6184" spans="4:8">
      <c r="D6184" s="33"/>
      <c r="H6184" s="31"/>
    </row>
    <row r="6185" spans="4:8">
      <c r="D6185" s="33"/>
      <c r="H6185" s="31"/>
    </row>
    <row r="6186" spans="4:8">
      <c r="D6186" s="33"/>
      <c r="H6186" s="31"/>
    </row>
    <row r="6187" spans="4:8">
      <c r="D6187" s="33"/>
      <c r="H6187" s="31"/>
    </row>
    <row r="6188" spans="4:8">
      <c r="D6188" s="33"/>
      <c r="H6188" s="31"/>
    </row>
    <row r="6189" spans="4:8">
      <c r="D6189" s="33"/>
      <c r="H6189" s="31"/>
    </row>
    <row r="6190" spans="4:8">
      <c r="D6190" s="33"/>
      <c r="H6190" s="31"/>
    </row>
    <row r="6191" spans="4:8">
      <c r="D6191" s="33"/>
      <c r="H6191" s="31"/>
    </row>
    <row r="6192" spans="4:8">
      <c r="D6192" s="33"/>
      <c r="H6192" s="31"/>
    </row>
    <row r="6193" spans="4:8">
      <c r="D6193" s="33"/>
      <c r="H6193" s="31"/>
    </row>
    <row r="6194" spans="4:8">
      <c r="D6194" s="33"/>
      <c r="H6194" s="31"/>
    </row>
    <row r="6195" spans="4:8">
      <c r="D6195" s="33"/>
      <c r="H6195" s="31"/>
    </row>
    <row r="6196" spans="4:8">
      <c r="D6196" s="33"/>
      <c r="H6196" s="31"/>
    </row>
    <row r="6197" spans="4:8">
      <c r="D6197" s="33"/>
      <c r="H6197" s="31"/>
    </row>
    <row r="6198" spans="4:8">
      <c r="D6198" s="33"/>
      <c r="H6198" s="31"/>
    </row>
    <row r="6199" spans="4:8">
      <c r="D6199" s="33"/>
      <c r="H6199" s="31"/>
    </row>
    <row r="6200" spans="4:8">
      <c r="D6200" s="33"/>
      <c r="H6200" s="31"/>
    </row>
    <row r="6201" spans="4:8">
      <c r="D6201" s="33"/>
      <c r="H6201" s="31"/>
    </row>
    <row r="6202" spans="4:8">
      <c r="D6202" s="33"/>
      <c r="H6202" s="31"/>
    </row>
    <row r="6203" spans="4:8">
      <c r="D6203" s="33"/>
      <c r="H6203" s="31"/>
    </row>
    <row r="6204" spans="4:8">
      <c r="D6204" s="33"/>
      <c r="H6204" s="31"/>
    </row>
    <row r="6205" spans="4:8">
      <c r="D6205" s="33"/>
      <c r="H6205" s="31"/>
    </row>
    <row r="6206" spans="4:8">
      <c r="D6206" s="33"/>
      <c r="H6206" s="31"/>
    </row>
    <row r="6207" spans="4:8">
      <c r="D6207" s="33"/>
      <c r="H6207" s="31"/>
    </row>
    <row r="6208" spans="4:8">
      <c r="D6208" s="33"/>
      <c r="H6208" s="31"/>
    </row>
    <row r="6209" spans="4:8">
      <c r="D6209" s="33"/>
      <c r="H6209" s="31"/>
    </row>
    <row r="6210" spans="4:8">
      <c r="D6210" s="33"/>
      <c r="H6210" s="31"/>
    </row>
    <row r="6211" spans="4:8">
      <c r="D6211" s="33"/>
      <c r="H6211" s="31"/>
    </row>
    <row r="6212" spans="4:8">
      <c r="D6212" s="33"/>
      <c r="H6212" s="31"/>
    </row>
    <row r="6213" spans="4:8">
      <c r="D6213" s="33"/>
      <c r="H6213" s="31"/>
    </row>
    <row r="6214" spans="4:8">
      <c r="D6214" s="33"/>
      <c r="H6214" s="31"/>
    </row>
    <row r="6215" spans="4:8">
      <c r="D6215" s="33"/>
      <c r="H6215" s="31"/>
    </row>
    <row r="6216" spans="4:8">
      <c r="D6216" s="33"/>
      <c r="H6216" s="31"/>
    </row>
    <row r="6217" spans="4:8">
      <c r="D6217" s="33"/>
      <c r="H6217" s="31"/>
    </row>
    <row r="6218" spans="4:8">
      <c r="D6218" s="33"/>
      <c r="H6218" s="31"/>
    </row>
    <row r="6219" spans="4:8">
      <c r="D6219" s="33"/>
      <c r="H6219" s="31"/>
    </row>
    <row r="6220" spans="4:8">
      <c r="D6220" s="33"/>
      <c r="H6220" s="31"/>
    </row>
    <row r="6221" spans="4:8">
      <c r="D6221" s="33"/>
      <c r="H6221" s="31"/>
    </row>
    <row r="6222" spans="4:8">
      <c r="D6222" s="33"/>
      <c r="H6222" s="31"/>
    </row>
    <row r="6223" spans="4:8">
      <c r="D6223" s="33"/>
      <c r="H6223" s="31"/>
    </row>
    <row r="6224" spans="4:8">
      <c r="D6224" s="33"/>
      <c r="H6224" s="31"/>
    </row>
    <row r="6225" spans="4:8">
      <c r="D6225" s="33"/>
      <c r="H6225" s="31"/>
    </row>
    <row r="6226" spans="4:8">
      <c r="D6226" s="33"/>
      <c r="H6226" s="31"/>
    </row>
    <row r="6227" spans="4:8">
      <c r="D6227" s="33"/>
      <c r="H6227" s="31"/>
    </row>
    <row r="6228" spans="4:8">
      <c r="D6228" s="33"/>
      <c r="H6228" s="31"/>
    </row>
    <row r="6229" spans="4:8">
      <c r="D6229" s="33"/>
      <c r="H6229" s="31"/>
    </row>
    <row r="6230" spans="4:8">
      <c r="D6230" s="33"/>
      <c r="H6230" s="31"/>
    </row>
    <row r="6231" spans="4:8">
      <c r="D6231" s="33"/>
      <c r="H6231" s="31"/>
    </row>
    <row r="6232" spans="4:8">
      <c r="D6232" s="33"/>
      <c r="H6232" s="31"/>
    </row>
    <row r="6233" spans="4:8">
      <c r="D6233" s="33"/>
      <c r="H6233" s="31"/>
    </row>
    <row r="6234" spans="4:8">
      <c r="D6234" s="33"/>
      <c r="H6234" s="31"/>
    </row>
    <row r="6235" spans="4:8">
      <c r="D6235" s="33"/>
      <c r="H6235" s="31"/>
    </row>
    <row r="6236" spans="4:8">
      <c r="D6236" s="33"/>
      <c r="H6236" s="31"/>
    </row>
    <row r="6237" spans="4:8">
      <c r="D6237" s="33"/>
      <c r="H6237" s="31"/>
    </row>
    <row r="6238" spans="4:8">
      <c r="D6238" s="33"/>
      <c r="H6238" s="31"/>
    </row>
    <row r="6239" spans="4:8">
      <c r="D6239" s="33"/>
      <c r="H6239" s="31"/>
    </row>
    <row r="6240" spans="4:8">
      <c r="D6240" s="33"/>
      <c r="H6240" s="31"/>
    </row>
    <row r="6241" spans="4:8">
      <c r="D6241" s="33"/>
      <c r="H6241" s="31"/>
    </row>
    <row r="6242" spans="4:8">
      <c r="D6242" s="33"/>
      <c r="H6242" s="31"/>
    </row>
    <row r="6243" spans="4:8">
      <c r="D6243" s="33"/>
      <c r="H6243" s="31"/>
    </row>
    <row r="6244" spans="4:8">
      <c r="D6244" s="33"/>
      <c r="H6244" s="31"/>
    </row>
    <row r="6245" spans="4:8">
      <c r="D6245" s="33"/>
      <c r="H6245" s="31"/>
    </row>
    <row r="6246" spans="4:8">
      <c r="D6246" s="33"/>
      <c r="H6246" s="31"/>
    </row>
    <row r="6247" spans="4:8">
      <c r="D6247" s="33"/>
      <c r="H6247" s="31"/>
    </row>
    <row r="6248" spans="4:8">
      <c r="D6248" s="33"/>
      <c r="H6248" s="31"/>
    </row>
    <row r="6249" spans="4:8">
      <c r="D6249" s="33"/>
      <c r="H6249" s="31"/>
    </row>
    <row r="6250" spans="4:8">
      <c r="D6250" s="33"/>
      <c r="H6250" s="31"/>
    </row>
    <row r="6251" spans="4:8">
      <c r="D6251" s="33"/>
      <c r="H6251" s="31"/>
    </row>
    <row r="6252" spans="4:8">
      <c r="D6252" s="33"/>
      <c r="H6252" s="31"/>
    </row>
    <row r="6253" spans="4:8">
      <c r="D6253" s="33"/>
      <c r="H6253" s="31"/>
    </row>
    <row r="6254" spans="4:8">
      <c r="D6254" s="33"/>
      <c r="H6254" s="31"/>
    </row>
    <row r="6255" spans="4:8">
      <c r="D6255" s="33"/>
      <c r="H6255" s="31"/>
    </row>
    <row r="6256" spans="4:8">
      <c r="D6256" s="33"/>
      <c r="H6256" s="31"/>
    </row>
    <row r="6257" spans="4:8">
      <c r="D6257" s="33"/>
      <c r="H6257" s="31"/>
    </row>
    <row r="6258" spans="4:8">
      <c r="D6258" s="33"/>
      <c r="H6258" s="31"/>
    </row>
    <row r="6259" spans="4:8">
      <c r="D6259" s="33"/>
      <c r="H6259" s="31"/>
    </row>
    <row r="6260" spans="4:8">
      <c r="D6260" s="33"/>
      <c r="H6260" s="31"/>
    </row>
    <row r="6261" spans="4:8">
      <c r="D6261" s="33"/>
      <c r="H6261" s="31"/>
    </row>
    <row r="6262" spans="4:8">
      <c r="D6262" s="33"/>
      <c r="H6262" s="31"/>
    </row>
    <row r="6263" spans="4:8">
      <c r="D6263" s="33"/>
      <c r="H6263" s="31"/>
    </row>
    <row r="6264" spans="4:8">
      <c r="D6264" s="33"/>
      <c r="H6264" s="31"/>
    </row>
    <row r="6265" spans="4:8">
      <c r="D6265" s="33"/>
      <c r="H6265" s="31"/>
    </row>
    <row r="6266" spans="4:8">
      <c r="D6266" s="33"/>
      <c r="H6266" s="31"/>
    </row>
    <row r="6267" spans="4:8">
      <c r="D6267" s="33"/>
      <c r="H6267" s="31"/>
    </row>
    <row r="6268" spans="4:8">
      <c r="D6268" s="33"/>
      <c r="H6268" s="31"/>
    </row>
    <row r="6269" spans="4:8">
      <c r="D6269" s="33"/>
      <c r="H6269" s="31"/>
    </row>
    <row r="6270" spans="4:8">
      <c r="D6270" s="33"/>
      <c r="H6270" s="31"/>
    </row>
    <row r="6271" spans="4:8">
      <c r="D6271" s="33"/>
      <c r="H6271" s="31"/>
    </row>
    <row r="6272" spans="4:8">
      <c r="D6272" s="33"/>
      <c r="H6272" s="31"/>
    </row>
    <row r="6273" spans="4:8">
      <c r="D6273" s="33"/>
      <c r="H6273" s="31"/>
    </row>
    <row r="6274" spans="4:8">
      <c r="D6274" s="33"/>
      <c r="H6274" s="31"/>
    </row>
    <row r="6275" spans="4:8">
      <c r="D6275" s="33"/>
      <c r="H6275" s="31"/>
    </row>
    <row r="6276" spans="4:8">
      <c r="D6276" s="33"/>
      <c r="H6276" s="31"/>
    </row>
    <row r="6277" spans="4:8">
      <c r="D6277" s="33"/>
      <c r="H6277" s="31"/>
    </row>
    <row r="6278" spans="4:8">
      <c r="D6278" s="33"/>
      <c r="H6278" s="31"/>
    </row>
    <row r="6279" spans="4:8">
      <c r="D6279" s="33"/>
      <c r="H6279" s="31"/>
    </row>
    <row r="6280" spans="4:8">
      <c r="D6280" s="33"/>
      <c r="H6280" s="31"/>
    </row>
    <row r="6281" spans="4:8">
      <c r="D6281" s="33"/>
      <c r="H6281" s="31"/>
    </row>
    <row r="6282" spans="4:8">
      <c r="D6282" s="33"/>
      <c r="H6282" s="31"/>
    </row>
    <row r="6283" spans="4:8">
      <c r="D6283" s="33"/>
      <c r="H6283" s="31"/>
    </row>
    <row r="6284" spans="4:8">
      <c r="D6284" s="33"/>
      <c r="H6284" s="31"/>
    </row>
    <row r="6285" spans="4:8">
      <c r="D6285" s="33"/>
      <c r="H6285" s="31"/>
    </row>
    <row r="6286" spans="4:8">
      <c r="D6286" s="33"/>
      <c r="H6286" s="31"/>
    </row>
    <row r="6287" spans="4:8">
      <c r="D6287" s="33"/>
      <c r="H6287" s="31"/>
    </row>
    <row r="6288" spans="4:8">
      <c r="D6288" s="33"/>
      <c r="H6288" s="31"/>
    </row>
    <row r="6289" spans="4:8">
      <c r="D6289" s="33"/>
      <c r="H6289" s="31"/>
    </row>
    <row r="6290" spans="4:8">
      <c r="D6290" s="33"/>
      <c r="H6290" s="31"/>
    </row>
    <row r="6291" spans="4:8">
      <c r="D6291" s="33"/>
      <c r="H6291" s="31"/>
    </row>
    <row r="6292" spans="4:8">
      <c r="D6292" s="33"/>
      <c r="H6292" s="31"/>
    </row>
    <row r="6293" spans="4:8">
      <c r="D6293" s="33"/>
      <c r="H6293" s="31"/>
    </row>
    <row r="6294" spans="4:8">
      <c r="D6294" s="33"/>
      <c r="H6294" s="31"/>
    </row>
    <row r="6295" spans="4:8">
      <c r="D6295" s="33"/>
      <c r="H6295" s="31"/>
    </row>
    <row r="6296" spans="4:8">
      <c r="D6296" s="33"/>
      <c r="H6296" s="31"/>
    </row>
    <row r="6297" spans="4:8">
      <c r="D6297" s="33"/>
      <c r="H6297" s="31"/>
    </row>
    <row r="6298" spans="4:8">
      <c r="D6298" s="33"/>
      <c r="H6298" s="31"/>
    </row>
    <row r="6299" spans="4:8">
      <c r="D6299" s="33"/>
      <c r="H6299" s="31"/>
    </row>
    <row r="6300" spans="4:8">
      <c r="D6300" s="33"/>
      <c r="H6300" s="31"/>
    </row>
    <row r="6301" spans="4:8">
      <c r="D6301" s="33"/>
      <c r="H6301" s="31"/>
    </row>
    <row r="6302" spans="4:8">
      <c r="D6302" s="33"/>
      <c r="H6302" s="31"/>
    </row>
    <row r="6303" spans="4:8">
      <c r="D6303" s="33"/>
      <c r="H6303" s="31"/>
    </row>
    <row r="6304" spans="4:8">
      <c r="D6304" s="33"/>
      <c r="H6304" s="31"/>
    </row>
    <row r="6305" spans="4:8">
      <c r="D6305" s="33"/>
      <c r="H6305" s="31"/>
    </row>
    <row r="6306" spans="4:8">
      <c r="D6306" s="33"/>
      <c r="H6306" s="31"/>
    </row>
    <row r="6307" spans="4:8">
      <c r="D6307" s="33"/>
      <c r="H6307" s="31"/>
    </row>
    <row r="6308" spans="4:8">
      <c r="D6308" s="33"/>
      <c r="H6308" s="31"/>
    </row>
    <row r="6309" spans="4:8">
      <c r="D6309" s="33"/>
      <c r="H6309" s="31"/>
    </row>
    <row r="6310" spans="4:8">
      <c r="D6310" s="33"/>
      <c r="H6310" s="31"/>
    </row>
    <row r="6311" spans="4:8">
      <c r="D6311" s="33"/>
      <c r="H6311" s="31"/>
    </row>
    <row r="6312" spans="4:8">
      <c r="D6312" s="33"/>
      <c r="H6312" s="31"/>
    </row>
    <row r="6313" spans="4:8">
      <c r="D6313" s="33"/>
      <c r="H6313" s="31"/>
    </row>
    <row r="6314" spans="4:8">
      <c r="D6314" s="33"/>
      <c r="H6314" s="31"/>
    </row>
    <row r="6315" spans="4:8">
      <c r="D6315" s="33"/>
      <c r="H6315" s="31"/>
    </row>
    <row r="6316" spans="4:8">
      <c r="D6316" s="33"/>
      <c r="H6316" s="31"/>
    </row>
    <row r="6317" spans="4:8">
      <c r="D6317" s="33"/>
      <c r="H6317" s="31"/>
    </row>
    <row r="6318" spans="4:8">
      <c r="D6318" s="33"/>
      <c r="H6318" s="31"/>
    </row>
    <row r="6319" spans="4:8">
      <c r="D6319" s="33"/>
      <c r="H6319" s="31"/>
    </row>
    <row r="6320" spans="4:8">
      <c r="D6320" s="33"/>
      <c r="H6320" s="31"/>
    </row>
    <row r="6321" spans="4:8">
      <c r="D6321" s="33"/>
      <c r="H6321" s="31"/>
    </row>
    <row r="6322" spans="4:8">
      <c r="D6322" s="33"/>
      <c r="H6322" s="31"/>
    </row>
    <row r="6323" spans="4:8">
      <c r="D6323" s="33"/>
      <c r="H6323" s="31"/>
    </row>
    <row r="6324" spans="4:8">
      <c r="D6324" s="33"/>
      <c r="H6324" s="31"/>
    </row>
    <row r="6325" spans="4:8">
      <c r="D6325" s="33"/>
      <c r="H6325" s="31"/>
    </row>
    <row r="6326" spans="4:8">
      <c r="D6326" s="33"/>
      <c r="H6326" s="31"/>
    </row>
    <row r="6327" spans="4:8">
      <c r="D6327" s="33"/>
      <c r="H6327" s="31"/>
    </row>
    <row r="6328" spans="4:8">
      <c r="D6328" s="33"/>
      <c r="H6328" s="31"/>
    </row>
    <row r="6329" spans="4:8">
      <c r="D6329" s="33"/>
      <c r="H6329" s="31"/>
    </row>
    <row r="6330" spans="4:8">
      <c r="D6330" s="33"/>
      <c r="H6330" s="31"/>
    </row>
    <row r="6331" spans="4:8">
      <c r="D6331" s="33"/>
      <c r="H6331" s="31"/>
    </row>
    <row r="6332" spans="4:8">
      <c r="D6332" s="33"/>
      <c r="H6332" s="31"/>
    </row>
    <row r="6333" spans="4:8">
      <c r="D6333" s="33"/>
      <c r="H6333" s="31"/>
    </row>
    <row r="6334" spans="4:8">
      <c r="D6334" s="33"/>
      <c r="H6334" s="31"/>
    </row>
    <row r="6335" spans="4:8">
      <c r="D6335" s="33"/>
      <c r="H6335" s="31"/>
    </row>
    <row r="6336" spans="4:8">
      <c r="D6336" s="33"/>
      <c r="H6336" s="31"/>
    </row>
    <row r="6337" spans="4:8">
      <c r="D6337" s="33"/>
      <c r="H6337" s="31"/>
    </row>
    <row r="6338" spans="4:8">
      <c r="D6338" s="33"/>
      <c r="H6338" s="31"/>
    </row>
    <row r="6339" spans="4:8">
      <c r="D6339" s="33"/>
      <c r="H6339" s="31"/>
    </row>
    <row r="6340" spans="4:8">
      <c r="D6340" s="33"/>
      <c r="H6340" s="31"/>
    </row>
    <row r="6341" spans="4:8">
      <c r="D6341" s="33"/>
      <c r="H6341" s="31"/>
    </row>
    <row r="6342" spans="4:8">
      <c r="D6342" s="33"/>
      <c r="H6342" s="31"/>
    </row>
    <row r="6343" spans="4:8">
      <c r="D6343" s="33"/>
      <c r="H6343" s="31"/>
    </row>
    <row r="6344" spans="4:8">
      <c r="D6344" s="33"/>
      <c r="H6344" s="31"/>
    </row>
    <row r="6345" spans="4:8">
      <c r="D6345" s="33"/>
      <c r="H6345" s="31"/>
    </row>
    <row r="6346" spans="4:8">
      <c r="D6346" s="33"/>
      <c r="H6346" s="31"/>
    </row>
    <row r="6347" spans="4:8">
      <c r="D6347" s="33"/>
      <c r="H6347" s="31"/>
    </row>
    <row r="6348" spans="4:8">
      <c r="D6348" s="33"/>
      <c r="H6348" s="31"/>
    </row>
    <row r="6349" spans="4:8">
      <c r="D6349" s="33"/>
      <c r="H6349" s="31"/>
    </row>
    <row r="6350" spans="4:8">
      <c r="D6350" s="33"/>
      <c r="H6350" s="31"/>
    </row>
    <row r="6351" spans="4:8">
      <c r="D6351" s="33"/>
      <c r="H6351" s="31"/>
    </row>
    <row r="6352" spans="4:8">
      <c r="D6352" s="33"/>
      <c r="H6352" s="31"/>
    </row>
    <row r="6353" spans="4:8">
      <c r="D6353" s="33"/>
      <c r="H6353" s="31"/>
    </row>
    <row r="6354" spans="4:8">
      <c r="D6354" s="33"/>
      <c r="H6354" s="31"/>
    </row>
    <row r="6355" spans="4:8">
      <c r="D6355" s="33"/>
      <c r="H6355" s="31"/>
    </row>
    <row r="6356" spans="4:8">
      <c r="D6356" s="33"/>
      <c r="H6356" s="31"/>
    </row>
    <row r="6357" spans="4:8">
      <c r="D6357" s="33"/>
      <c r="H6357" s="31"/>
    </row>
    <row r="6358" spans="4:8">
      <c r="D6358" s="33"/>
      <c r="H6358" s="31"/>
    </row>
    <row r="6359" spans="4:8">
      <c r="D6359" s="33"/>
      <c r="H6359" s="31"/>
    </row>
    <row r="6360" spans="4:8">
      <c r="D6360" s="33"/>
      <c r="H6360" s="31"/>
    </row>
    <row r="6361" spans="4:8">
      <c r="D6361" s="33"/>
      <c r="H6361" s="31"/>
    </row>
    <row r="6362" spans="4:8">
      <c r="D6362" s="33"/>
      <c r="H6362" s="31"/>
    </row>
    <row r="6363" spans="4:8">
      <c r="D6363" s="33"/>
      <c r="H6363" s="31"/>
    </row>
    <row r="6364" spans="4:8">
      <c r="D6364" s="33"/>
      <c r="H6364" s="31"/>
    </row>
    <row r="6365" spans="4:8">
      <c r="D6365" s="33"/>
      <c r="H6365" s="31"/>
    </row>
    <row r="6366" spans="4:8">
      <c r="D6366" s="33"/>
      <c r="H6366" s="31"/>
    </row>
    <row r="6367" spans="4:8">
      <c r="D6367" s="33"/>
      <c r="H6367" s="31"/>
    </row>
    <row r="6368" spans="4:8">
      <c r="D6368" s="33"/>
      <c r="H6368" s="31"/>
    </row>
    <row r="6369" spans="4:8">
      <c r="D6369" s="33"/>
      <c r="H6369" s="31"/>
    </row>
    <row r="6370" spans="4:8">
      <c r="D6370" s="33"/>
      <c r="H6370" s="31"/>
    </row>
    <row r="6371" spans="4:8">
      <c r="D6371" s="33"/>
      <c r="H6371" s="31"/>
    </row>
    <row r="6372" spans="4:8">
      <c r="D6372" s="33"/>
      <c r="H6372" s="31"/>
    </row>
    <row r="6373" spans="4:8">
      <c r="D6373" s="33"/>
      <c r="H6373" s="31"/>
    </row>
    <row r="6374" spans="4:8">
      <c r="D6374" s="33"/>
      <c r="H6374" s="31"/>
    </row>
    <row r="6375" spans="4:8">
      <c r="D6375" s="33"/>
      <c r="H6375" s="31"/>
    </row>
    <row r="6376" spans="4:8">
      <c r="D6376" s="33"/>
      <c r="H6376" s="31"/>
    </row>
    <row r="6377" spans="4:8">
      <c r="D6377" s="33"/>
      <c r="H6377" s="31"/>
    </row>
    <row r="6378" spans="4:8">
      <c r="D6378" s="33"/>
      <c r="H6378" s="31"/>
    </row>
    <row r="6379" spans="4:8">
      <c r="D6379" s="33"/>
      <c r="H6379" s="31"/>
    </row>
    <row r="6380" spans="4:8">
      <c r="D6380" s="33"/>
      <c r="H6380" s="31"/>
    </row>
    <row r="6381" spans="4:8">
      <c r="D6381" s="33"/>
      <c r="H6381" s="31"/>
    </row>
    <row r="6382" spans="4:8">
      <c r="D6382" s="33"/>
      <c r="H6382" s="31"/>
    </row>
    <row r="6383" spans="4:8">
      <c r="D6383" s="33"/>
      <c r="H6383" s="31"/>
    </row>
    <row r="6384" spans="4:8">
      <c r="D6384" s="33"/>
      <c r="H6384" s="31"/>
    </row>
    <row r="6385" spans="4:8">
      <c r="D6385" s="33"/>
      <c r="H6385" s="31"/>
    </row>
    <row r="6386" spans="4:8">
      <c r="D6386" s="33"/>
      <c r="H6386" s="31"/>
    </row>
    <row r="6387" spans="4:8">
      <c r="D6387" s="33"/>
      <c r="H6387" s="31"/>
    </row>
    <row r="6388" spans="4:8">
      <c r="D6388" s="33"/>
      <c r="H6388" s="31"/>
    </row>
    <row r="6389" spans="4:8">
      <c r="D6389" s="33"/>
      <c r="H6389" s="31"/>
    </row>
    <row r="6390" spans="4:8">
      <c r="D6390" s="33"/>
      <c r="H6390" s="31"/>
    </row>
    <row r="6391" spans="4:8">
      <c r="D6391" s="33"/>
      <c r="H6391" s="31"/>
    </row>
    <row r="6392" spans="4:8">
      <c r="D6392" s="33"/>
      <c r="H6392" s="31"/>
    </row>
    <row r="6393" spans="4:8">
      <c r="D6393" s="33"/>
      <c r="H6393" s="31"/>
    </row>
    <row r="6394" spans="4:8">
      <c r="D6394" s="33"/>
      <c r="H6394" s="31"/>
    </row>
    <row r="6395" spans="4:8">
      <c r="D6395" s="33"/>
      <c r="H6395" s="31"/>
    </row>
    <row r="6396" spans="4:8">
      <c r="D6396" s="33"/>
      <c r="H6396" s="31"/>
    </row>
    <row r="6397" spans="4:8">
      <c r="D6397" s="33"/>
      <c r="H6397" s="31"/>
    </row>
    <row r="6398" spans="4:8">
      <c r="D6398" s="33"/>
      <c r="H6398" s="31"/>
    </row>
    <row r="6399" spans="4:8">
      <c r="D6399" s="33"/>
      <c r="H6399" s="31"/>
    </row>
    <row r="6400" spans="4:8">
      <c r="D6400" s="33"/>
      <c r="H6400" s="31"/>
    </row>
    <row r="6401" spans="4:8">
      <c r="D6401" s="33"/>
      <c r="H6401" s="31"/>
    </row>
    <row r="6402" spans="4:8">
      <c r="D6402" s="33"/>
      <c r="H6402" s="31"/>
    </row>
    <row r="6403" spans="4:8">
      <c r="D6403" s="33"/>
      <c r="H6403" s="31"/>
    </row>
    <row r="6404" spans="4:8">
      <c r="D6404" s="33"/>
      <c r="H6404" s="31"/>
    </row>
    <row r="6405" spans="4:8">
      <c r="D6405" s="33"/>
      <c r="H6405" s="31"/>
    </row>
    <row r="6406" spans="4:8">
      <c r="D6406" s="33"/>
      <c r="H6406" s="31"/>
    </row>
    <row r="6407" spans="4:8">
      <c r="D6407" s="33"/>
      <c r="H6407" s="31"/>
    </row>
    <row r="6408" spans="4:8">
      <c r="D6408" s="33"/>
      <c r="H6408" s="31"/>
    </row>
    <row r="6409" spans="4:8">
      <c r="D6409" s="33"/>
      <c r="H6409" s="31"/>
    </row>
    <row r="6410" spans="4:8">
      <c r="D6410" s="33"/>
      <c r="H6410" s="31"/>
    </row>
    <row r="6411" spans="4:8">
      <c r="D6411" s="33"/>
      <c r="H6411" s="31"/>
    </row>
    <row r="6412" spans="4:8">
      <c r="D6412" s="33"/>
      <c r="H6412" s="31"/>
    </row>
    <row r="6413" spans="4:8">
      <c r="D6413" s="33"/>
      <c r="H6413" s="31"/>
    </row>
    <row r="6414" spans="4:8">
      <c r="D6414" s="33"/>
      <c r="H6414" s="31"/>
    </row>
    <row r="6415" spans="4:8">
      <c r="D6415" s="33"/>
      <c r="H6415" s="31"/>
    </row>
    <row r="6416" spans="4:8">
      <c r="D6416" s="33"/>
      <c r="H6416" s="31"/>
    </row>
    <row r="6417" spans="4:8">
      <c r="D6417" s="33"/>
      <c r="H6417" s="31"/>
    </row>
    <row r="6418" spans="4:8">
      <c r="D6418" s="33"/>
      <c r="H6418" s="31"/>
    </row>
    <row r="6419" spans="4:8">
      <c r="D6419" s="33"/>
      <c r="H6419" s="31"/>
    </row>
    <row r="6420" spans="4:8">
      <c r="D6420" s="33"/>
      <c r="H6420" s="31"/>
    </row>
    <row r="6421" spans="4:8">
      <c r="D6421" s="33"/>
      <c r="H6421" s="31"/>
    </row>
    <row r="6422" spans="4:8">
      <c r="D6422" s="33"/>
      <c r="H6422" s="31"/>
    </row>
    <row r="6423" spans="4:8">
      <c r="D6423" s="33"/>
      <c r="H6423" s="31"/>
    </row>
    <row r="6424" spans="4:8">
      <c r="D6424" s="33"/>
      <c r="H6424" s="31"/>
    </row>
    <row r="6425" spans="4:8">
      <c r="D6425" s="33"/>
      <c r="H6425" s="31"/>
    </row>
    <row r="6426" spans="4:8">
      <c r="D6426" s="33"/>
      <c r="H6426" s="31"/>
    </row>
    <row r="6427" spans="4:8">
      <c r="D6427" s="33"/>
      <c r="H6427" s="31"/>
    </row>
    <row r="6428" spans="4:8">
      <c r="D6428" s="33"/>
      <c r="H6428" s="31"/>
    </row>
    <row r="6429" spans="4:8">
      <c r="D6429" s="33"/>
      <c r="H6429" s="31"/>
    </row>
    <row r="6430" spans="4:8">
      <c r="D6430" s="33"/>
      <c r="H6430" s="31"/>
    </row>
    <row r="6431" spans="4:8">
      <c r="D6431" s="33"/>
      <c r="H6431" s="31"/>
    </row>
    <row r="6432" spans="4:8">
      <c r="D6432" s="33"/>
      <c r="H6432" s="31"/>
    </row>
    <row r="6433" spans="4:8">
      <c r="D6433" s="33"/>
      <c r="H6433" s="31"/>
    </row>
    <row r="6434" spans="4:8">
      <c r="D6434" s="33"/>
      <c r="H6434" s="31"/>
    </row>
    <row r="6435" spans="4:8">
      <c r="D6435" s="33"/>
      <c r="H6435" s="31"/>
    </row>
    <row r="6436" spans="4:8">
      <c r="D6436" s="33"/>
      <c r="H6436" s="31"/>
    </row>
    <row r="6437" spans="4:8">
      <c r="D6437" s="33"/>
      <c r="H6437" s="31"/>
    </row>
    <row r="6438" spans="4:8">
      <c r="D6438" s="33"/>
      <c r="H6438" s="31"/>
    </row>
    <row r="6439" spans="4:8">
      <c r="D6439" s="33"/>
      <c r="H6439" s="31"/>
    </row>
    <row r="6440" spans="4:8">
      <c r="D6440" s="33"/>
      <c r="H6440" s="31"/>
    </row>
    <row r="6441" spans="4:8">
      <c r="D6441" s="33"/>
      <c r="H6441" s="31"/>
    </row>
    <row r="6442" spans="4:8">
      <c r="D6442" s="33"/>
      <c r="H6442" s="31"/>
    </row>
    <row r="6443" spans="4:8">
      <c r="D6443" s="33"/>
      <c r="H6443" s="31"/>
    </row>
    <row r="6444" spans="4:8">
      <c r="D6444" s="33"/>
      <c r="H6444" s="31"/>
    </row>
    <row r="6445" spans="4:8">
      <c r="D6445" s="33"/>
      <c r="H6445" s="31"/>
    </row>
    <row r="6446" spans="4:8">
      <c r="D6446" s="33"/>
      <c r="H6446" s="31"/>
    </row>
    <row r="6447" spans="4:8">
      <c r="D6447" s="33"/>
      <c r="H6447" s="31"/>
    </row>
    <row r="6448" spans="4:8">
      <c r="D6448" s="33"/>
      <c r="H6448" s="31"/>
    </row>
    <row r="6449" spans="4:8">
      <c r="D6449" s="33"/>
      <c r="H6449" s="31"/>
    </row>
    <row r="6450" spans="4:8">
      <c r="D6450" s="33"/>
      <c r="H6450" s="31"/>
    </row>
    <row r="6451" spans="4:8">
      <c r="D6451" s="33"/>
      <c r="H6451" s="31"/>
    </row>
    <row r="6452" spans="4:8">
      <c r="D6452" s="33"/>
      <c r="H6452" s="31"/>
    </row>
    <row r="6453" spans="4:8">
      <c r="D6453" s="33"/>
      <c r="H6453" s="31"/>
    </row>
    <row r="6454" spans="4:8">
      <c r="D6454" s="33"/>
      <c r="H6454" s="31"/>
    </row>
    <row r="6455" spans="4:8">
      <c r="D6455" s="33"/>
      <c r="H6455" s="31"/>
    </row>
    <row r="6456" spans="4:8">
      <c r="D6456" s="33"/>
      <c r="H6456" s="31"/>
    </row>
    <row r="6457" spans="4:8">
      <c r="D6457" s="33"/>
      <c r="H6457" s="31"/>
    </row>
    <row r="6458" spans="4:8">
      <c r="D6458" s="33"/>
      <c r="H6458" s="31"/>
    </row>
    <row r="6459" spans="4:8">
      <c r="D6459" s="33"/>
      <c r="H6459" s="31"/>
    </row>
    <row r="6460" spans="4:8">
      <c r="D6460" s="33"/>
      <c r="H6460" s="31"/>
    </row>
    <row r="6461" spans="4:8">
      <c r="D6461" s="33"/>
      <c r="H6461" s="31"/>
    </row>
    <row r="6462" spans="4:8">
      <c r="D6462" s="33"/>
      <c r="H6462" s="31"/>
    </row>
    <row r="6463" spans="4:8">
      <c r="D6463" s="33"/>
      <c r="H6463" s="31"/>
    </row>
    <row r="6464" spans="4:8">
      <c r="D6464" s="33"/>
      <c r="H6464" s="31"/>
    </row>
    <row r="6465" spans="4:8">
      <c r="D6465" s="33"/>
      <c r="H6465" s="31"/>
    </row>
    <row r="6466" spans="4:8">
      <c r="D6466" s="33"/>
      <c r="H6466" s="31"/>
    </row>
    <row r="6467" spans="4:8">
      <c r="D6467" s="33"/>
      <c r="H6467" s="31"/>
    </row>
    <row r="6468" spans="4:8">
      <c r="D6468" s="33"/>
      <c r="H6468" s="31"/>
    </row>
    <row r="6469" spans="4:8">
      <c r="D6469" s="33"/>
      <c r="H6469" s="31"/>
    </row>
    <row r="6470" spans="4:8">
      <c r="D6470" s="33"/>
      <c r="H6470" s="31"/>
    </row>
    <row r="6471" spans="4:8">
      <c r="D6471" s="33"/>
      <c r="H6471" s="31"/>
    </row>
    <row r="6472" spans="4:8">
      <c r="D6472" s="33"/>
      <c r="H6472" s="31"/>
    </row>
    <row r="6473" spans="4:8">
      <c r="D6473" s="33"/>
      <c r="H6473" s="31"/>
    </row>
    <row r="6474" spans="4:8">
      <c r="D6474" s="33"/>
      <c r="H6474" s="31"/>
    </row>
    <row r="6475" spans="4:8">
      <c r="D6475" s="33"/>
      <c r="H6475" s="31"/>
    </row>
    <row r="6476" spans="4:8">
      <c r="D6476" s="33"/>
      <c r="H6476" s="31"/>
    </row>
    <row r="6477" spans="4:8">
      <c r="D6477" s="33"/>
      <c r="H6477" s="31"/>
    </row>
    <row r="6478" spans="4:8">
      <c r="D6478" s="33"/>
      <c r="H6478" s="31"/>
    </row>
    <row r="6479" spans="4:8">
      <c r="D6479" s="33"/>
      <c r="H6479" s="31"/>
    </row>
    <row r="6480" spans="4:8">
      <c r="D6480" s="33"/>
      <c r="H6480" s="31"/>
    </row>
    <row r="6481" spans="4:8">
      <c r="D6481" s="33"/>
      <c r="H6481" s="31"/>
    </row>
    <row r="6482" spans="4:8">
      <c r="D6482" s="33"/>
      <c r="H6482" s="31"/>
    </row>
    <row r="6483" spans="4:8">
      <c r="D6483" s="33"/>
      <c r="H6483" s="31"/>
    </row>
    <row r="6484" spans="4:8">
      <c r="D6484" s="33"/>
      <c r="H6484" s="31"/>
    </row>
    <row r="6485" spans="4:8">
      <c r="D6485" s="33"/>
      <c r="H6485" s="31"/>
    </row>
    <row r="6486" spans="4:8">
      <c r="D6486" s="33"/>
      <c r="H6486" s="31"/>
    </row>
    <row r="6487" spans="4:8">
      <c r="D6487" s="33"/>
      <c r="H6487" s="31"/>
    </row>
    <row r="6488" spans="4:8">
      <c r="D6488" s="33"/>
      <c r="H6488" s="31"/>
    </row>
    <row r="6489" spans="4:8">
      <c r="D6489" s="33"/>
      <c r="H6489" s="31"/>
    </row>
    <row r="6490" spans="4:8">
      <c r="D6490" s="33"/>
      <c r="H6490" s="31"/>
    </row>
    <row r="6491" spans="4:8">
      <c r="D6491" s="33"/>
      <c r="H6491" s="31"/>
    </row>
    <row r="6492" spans="4:8">
      <c r="D6492" s="33"/>
      <c r="H6492" s="31"/>
    </row>
    <row r="6493" spans="4:8">
      <c r="D6493" s="33"/>
      <c r="H6493" s="31"/>
    </row>
    <row r="6494" spans="4:8">
      <c r="D6494" s="33"/>
      <c r="H6494" s="31"/>
    </row>
    <row r="6495" spans="4:8">
      <c r="D6495" s="33"/>
      <c r="H6495" s="31"/>
    </row>
    <row r="6496" spans="4:8">
      <c r="D6496" s="33"/>
      <c r="H6496" s="31"/>
    </row>
    <row r="6497" spans="4:8">
      <c r="D6497" s="33"/>
      <c r="H6497" s="31"/>
    </row>
    <row r="6498" spans="4:8">
      <c r="D6498" s="33"/>
      <c r="H6498" s="31"/>
    </row>
    <row r="6499" spans="4:8">
      <c r="D6499" s="33"/>
      <c r="H6499" s="31"/>
    </row>
    <row r="6500" spans="4:8">
      <c r="D6500" s="33"/>
      <c r="H6500" s="31"/>
    </row>
    <row r="6501" spans="4:8">
      <c r="D6501" s="33"/>
      <c r="H6501" s="31"/>
    </row>
    <row r="6502" spans="4:8">
      <c r="D6502" s="33"/>
      <c r="H6502" s="31"/>
    </row>
    <row r="6503" spans="4:8">
      <c r="D6503" s="33"/>
      <c r="H6503" s="31"/>
    </row>
    <row r="6504" spans="4:8">
      <c r="D6504" s="33"/>
      <c r="H6504" s="31"/>
    </row>
    <row r="6505" spans="4:8">
      <c r="D6505" s="33"/>
      <c r="H6505" s="31"/>
    </row>
    <row r="6506" spans="4:8">
      <c r="D6506" s="33"/>
      <c r="H6506" s="31"/>
    </row>
    <row r="6507" spans="4:8">
      <c r="D6507" s="33"/>
      <c r="H6507" s="31"/>
    </row>
    <row r="6508" spans="4:8">
      <c r="D6508" s="33"/>
      <c r="H6508" s="31"/>
    </row>
    <row r="6509" spans="4:8">
      <c r="D6509" s="33"/>
      <c r="H6509" s="31"/>
    </row>
    <row r="6510" spans="4:8">
      <c r="D6510" s="33"/>
      <c r="H6510" s="31"/>
    </row>
    <row r="6511" spans="4:8">
      <c r="D6511" s="33"/>
      <c r="H6511" s="31"/>
    </row>
    <row r="6512" spans="4:8">
      <c r="D6512" s="33"/>
      <c r="H6512" s="31"/>
    </row>
    <row r="6513" spans="4:8">
      <c r="D6513" s="33"/>
      <c r="H6513" s="31"/>
    </row>
    <row r="6514" spans="4:8">
      <c r="D6514" s="33"/>
      <c r="H6514" s="31"/>
    </row>
    <row r="6515" spans="4:8">
      <c r="D6515" s="33"/>
      <c r="H6515" s="31"/>
    </row>
    <row r="6516" spans="4:8">
      <c r="D6516" s="33"/>
      <c r="H6516" s="31"/>
    </row>
    <row r="6517" spans="4:8">
      <c r="D6517" s="33"/>
      <c r="H6517" s="31"/>
    </row>
    <row r="6518" spans="4:8">
      <c r="D6518" s="33"/>
      <c r="H6518" s="31"/>
    </row>
    <row r="6519" spans="4:8">
      <c r="D6519" s="33"/>
      <c r="H6519" s="31"/>
    </row>
    <row r="6520" spans="4:8">
      <c r="D6520" s="33"/>
      <c r="H6520" s="31"/>
    </row>
    <row r="6521" spans="4:8">
      <c r="D6521" s="33"/>
      <c r="H6521" s="31"/>
    </row>
    <row r="6522" spans="4:8">
      <c r="D6522" s="33"/>
      <c r="H6522" s="31"/>
    </row>
    <row r="6523" spans="4:8">
      <c r="D6523" s="33"/>
      <c r="H6523" s="31"/>
    </row>
    <row r="6524" spans="4:8">
      <c r="D6524" s="33"/>
      <c r="H6524" s="31"/>
    </row>
    <row r="6525" spans="4:8">
      <c r="D6525" s="33"/>
      <c r="H6525" s="31"/>
    </row>
    <row r="6526" spans="4:8">
      <c r="D6526" s="33"/>
      <c r="H6526" s="31"/>
    </row>
    <row r="6527" spans="4:8">
      <c r="D6527" s="33"/>
      <c r="H6527" s="31"/>
    </row>
    <row r="6528" spans="4:8">
      <c r="D6528" s="33"/>
      <c r="H6528" s="31"/>
    </row>
    <row r="6529" spans="4:8">
      <c r="D6529" s="33"/>
      <c r="H6529" s="31"/>
    </row>
    <row r="6530" spans="4:8">
      <c r="D6530" s="33"/>
      <c r="H6530" s="31"/>
    </row>
    <row r="6531" spans="4:8">
      <c r="D6531" s="33"/>
      <c r="H6531" s="31"/>
    </row>
    <row r="6532" spans="4:8">
      <c r="D6532" s="33"/>
      <c r="H6532" s="31"/>
    </row>
    <row r="6533" spans="4:8">
      <c r="D6533" s="33"/>
      <c r="H6533" s="31"/>
    </row>
    <row r="6534" spans="4:8">
      <c r="D6534" s="33"/>
      <c r="H6534" s="31"/>
    </row>
    <row r="6535" spans="4:8">
      <c r="D6535" s="33"/>
      <c r="H6535" s="31"/>
    </row>
    <row r="6536" spans="4:8">
      <c r="D6536" s="33"/>
      <c r="H6536" s="31"/>
    </row>
    <row r="6537" spans="4:8">
      <c r="D6537" s="33"/>
      <c r="H6537" s="31"/>
    </row>
    <row r="6538" spans="4:8">
      <c r="D6538" s="33"/>
      <c r="H6538" s="31"/>
    </row>
    <row r="6539" spans="4:8">
      <c r="D6539" s="33"/>
      <c r="H6539" s="31"/>
    </row>
    <row r="6540" spans="4:8">
      <c r="D6540" s="33"/>
      <c r="H6540" s="31"/>
    </row>
    <row r="6541" spans="4:8">
      <c r="D6541" s="33"/>
      <c r="H6541" s="31"/>
    </row>
    <row r="6542" spans="4:8">
      <c r="D6542" s="33"/>
      <c r="H6542" s="31"/>
    </row>
    <row r="6543" spans="4:8">
      <c r="D6543" s="33"/>
      <c r="H6543" s="31"/>
    </row>
    <row r="6544" spans="4:8">
      <c r="D6544" s="33"/>
      <c r="H6544" s="31"/>
    </row>
    <row r="6545" spans="4:8">
      <c r="D6545" s="33"/>
      <c r="H6545" s="31"/>
    </row>
    <row r="6546" spans="4:8">
      <c r="D6546" s="33"/>
      <c r="H6546" s="31"/>
    </row>
    <row r="6547" spans="4:8">
      <c r="D6547" s="33"/>
      <c r="H6547" s="31"/>
    </row>
    <row r="6548" spans="4:8">
      <c r="D6548" s="33"/>
      <c r="H6548" s="31"/>
    </row>
    <row r="6549" spans="4:8">
      <c r="D6549" s="33"/>
      <c r="H6549" s="31"/>
    </row>
    <row r="6550" spans="4:8">
      <c r="D6550" s="33"/>
      <c r="H6550" s="31"/>
    </row>
    <row r="6551" spans="4:8">
      <c r="D6551" s="33"/>
      <c r="H6551" s="31"/>
    </row>
    <row r="6552" spans="4:8">
      <c r="D6552" s="33"/>
      <c r="H6552" s="31"/>
    </row>
    <row r="6553" spans="4:8">
      <c r="D6553" s="33"/>
      <c r="H6553" s="31"/>
    </row>
    <row r="6554" spans="4:8">
      <c r="D6554" s="33"/>
      <c r="H6554" s="31"/>
    </row>
    <row r="6555" spans="4:8">
      <c r="D6555" s="33"/>
      <c r="H6555" s="31"/>
    </row>
    <row r="6556" spans="4:8">
      <c r="D6556" s="33"/>
      <c r="H6556" s="31"/>
    </row>
    <row r="6557" spans="4:8">
      <c r="D6557" s="33"/>
      <c r="H6557" s="31"/>
    </row>
    <row r="6558" spans="4:8">
      <c r="D6558" s="33"/>
      <c r="H6558" s="31"/>
    </row>
    <row r="6559" spans="4:8">
      <c r="D6559" s="33"/>
      <c r="H6559" s="31"/>
    </row>
    <row r="6560" spans="4:8">
      <c r="D6560" s="33"/>
      <c r="H6560" s="31"/>
    </row>
    <row r="6561" spans="4:8">
      <c r="D6561" s="33"/>
      <c r="H6561" s="31"/>
    </row>
    <row r="6562" spans="4:8">
      <c r="D6562" s="33"/>
      <c r="H6562" s="31"/>
    </row>
    <row r="6563" spans="4:8">
      <c r="D6563" s="33"/>
      <c r="H6563" s="31"/>
    </row>
    <row r="6564" spans="4:8">
      <c r="D6564" s="33"/>
      <c r="H6564" s="31"/>
    </row>
    <row r="6565" spans="4:8">
      <c r="D6565" s="33"/>
      <c r="H6565" s="31"/>
    </row>
    <row r="6566" spans="4:8">
      <c r="D6566" s="33"/>
      <c r="H6566" s="31"/>
    </row>
    <row r="6567" spans="4:8">
      <c r="D6567" s="33"/>
      <c r="H6567" s="31"/>
    </row>
    <row r="6568" spans="4:8">
      <c r="D6568" s="33"/>
      <c r="H6568" s="31"/>
    </row>
    <row r="6569" spans="4:8">
      <c r="D6569" s="33"/>
      <c r="H6569" s="31"/>
    </row>
    <row r="6570" spans="4:8">
      <c r="D6570" s="33"/>
      <c r="H6570" s="31"/>
    </row>
    <row r="6571" spans="4:8">
      <c r="D6571" s="33"/>
      <c r="H6571" s="31"/>
    </row>
    <row r="6572" spans="4:8">
      <c r="D6572" s="33"/>
      <c r="H6572" s="31"/>
    </row>
    <row r="6573" spans="4:8">
      <c r="D6573" s="33"/>
      <c r="H6573" s="31"/>
    </row>
    <row r="6574" spans="4:8">
      <c r="D6574" s="33"/>
      <c r="H6574" s="31"/>
    </row>
    <row r="6575" spans="4:8">
      <c r="D6575" s="33"/>
      <c r="H6575" s="31"/>
    </row>
    <row r="6576" spans="4:8">
      <c r="D6576" s="33"/>
      <c r="H6576" s="31"/>
    </row>
    <row r="6577" spans="4:8">
      <c r="D6577" s="33"/>
      <c r="H6577" s="31"/>
    </row>
    <row r="6578" spans="4:8">
      <c r="D6578" s="33"/>
      <c r="H6578" s="31"/>
    </row>
    <row r="6579" spans="4:8">
      <c r="D6579" s="33"/>
      <c r="H6579" s="31"/>
    </row>
    <row r="6580" spans="4:8">
      <c r="D6580" s="33"/>
      <c r="H6580" s="31"/>
    </row>
    <row r="6581" spans="4:8">
      <c r="D6581" s="33"/>
      <c r="H6581" s="31"/>
    </row>
    <row r="6582" spans="4:8">
      <c r="D6582" s="33"/>
      <c r="H6582" s="31"/>
    </row>
    <row r="6583" spans="4:8">
      <c r="D6583" s="33"/>
      <c r="H6583" s="31"/>
    </row>
    <row r="6584" spans="4:8">
      <c r="D6584" s="33"/>
      <c r="H6584" s="31"/>
    </row>
    <row r="6585" spans="4:8">
      <c r="D6585" s="33"/>
      <c r="H6585" s="31"/>
    </row>
    <row r="6586" spans="4:8">
      <c r="D6586" s="33"/>
      <c r="H6586" s="31"/>
    </row>
    <row r="6587" spans="4:8">
      <c r="D6587" s="33"/>
      <c r="H6587" s="31"/>
    </row>
    <row r="6588" spans="4:8">
      <c r="D6588" s="33"/>
      <c r="H6588" s="31"/>
    </row>
    <row r="6589" spans="4:8">
      <c r="D6589" s="33"/>
      <c r="H6589" s="31"/>
    </row>
    <row r="6590" spans="4:8">
      <c r="D6590" s="33"/>
      <c r="H6590" s="31"/>
    </row>
    <row r="6591" spans="4:8">
      <c r="D6591" s="33"/>
      <c r="H6591" s="31"/>
    </row>
    <row r="6592" spans="4:8">
      <c r="D6592" s="33"/>
      <c r="H6592" s="31"/>
    </row>
    <row r="6593" spans="4:8">
      <c r="D6593" s="33"/>
      <c r="H6593" s="31"/>
    </row>
    <row r="6594" spans="4:8">
      <c r="D6594" s="33"/>
      <c r="H6594" s="31"/>
    </row>
    <row r="6595" spans="4:8">
      <c r="D6595" s="33"/>
      <c r="H6595" s="31"/>
    </row>
    <row r="6596" spans="4:8">
      <c r="D6596" s="33"/>
      <c r="H6596" s="31"/>
    </row>
    <row r="6597" spans="4:8">
      <c r="D6597" s="33"/>
      <c r="H6597" s="31"/>
    </row>
    <row r="6598" spans="4:8">
      <c r="D6598" s="33"/>
      <c r="H6598" s="31"/>
    </row>
    <row r="6599" spans="4:8">
      <c r="D6599" s="33"/>
      <c r="H6599" s="31"/>
    </row>
    <row r="6600" spans="4:8">
      <c r="D6600" s="33"/>
      <c r="H6600" s="31"/>
    </row>
    <row r="6601" spans="4:8">
      <c r="D6601" s="33"/>
      <c r="H6601" s="31"/>
    </row>
    <row r="6602" spans="4:8">
      <c r="D6602" s="33"/>
      <c r="H6602" s="31"/>
    </row>
    <row r="6603" spans="4:8">
      <c r="D6603" s="33"/>
      <c r="H6603" s="31"/>
    </row>
    <row r="6604" spans="4:8">
      <c r="D6604" s="33"/>
      <c r="H6604" s="31"/>
    </row>
    <row r="6605" spans="4:8">
      <c r="D6605" s="33"/>
      <c r="H6605" s="31"/>
    </row>
    <row r="6606" spans="4:8">
      <c r="D6606" s="33"/>
      <c r="H6606" s="31"/>
    </row>
    <row r="6607" spans="4:8">
      <c r="D6607" s="33"/>
      <c r="H6607" s="31"/>
    </row>
    <row r="6608" spans="4:8">
      <c r="D6608" s="33"/>
      <c r="H6608" s="31"/>
    </row>
    <row r="6609" spans="4:8">
      <c r="D6609" s="33"/>
      <c r="H6609" s="31"/>
    </row>
    <row r="6610" spans="4:8">
      <c r="D6610" s="33"/>
      <c r="H6610" s="31"/>
    </row>
    <row r="6611" spans="4:8">
      <c r="D6611" s="33"/>
      <c r="H6611" s="31"/>
    </row>
    <row r="6612" spans="4:8">
      <c r="D6612" s="33"/>
      <c r="H6612" s="31"/>
    </row>
    <row r="6613" spans="4:8">
      <c r="D6613" s="33"/>
      <c r="H6613" s="31"/>
    </row>
    <row r="6614" spans="4:8">
      <c r="D6614" s="33"/>
      <c r="H6614" s="31"/>
    </row>
    <row r="6615" spans="4:8">
      <c r="D6615" s="33"/>
      <c r="H6615" s="31"/>
    </row>
    <row r="6616" spans="4:8">
      <c r="D6616" s="33"/>
      <c r="H6616" s="31"/>
    </row>
    <row r="6617" spans="4:8">
      <c r="D6617" s="33"/>
      <c r="H6617" s="31"/>
    </row>
    <row r="6618" spans="4:8">
      <c r="D6618" s="33"/>
      <c r="H6618" s="31"/>
    </row>
    <row r="6619" spans="4:8">
      <c r="D6619" s="33"/>
      <c r="H6619" s="31"/>
    </row>
    <row r="6620" spans="4:8">
      <c r="D6620" s="33"/>
      <c r="H6620" s="31"/>
    </row>
    <row r="6621" spans="4:8">
      <c r="D6621" s="33"/>
      <c r="H6621" s="31"/>
    </row>
    <row r="6622" spans="4:8">
      <c r="D6622" s="33"/>
      <c r="H6622" s="31"/>
    </row>
    <row r="6623" spans="4:8">
      <c r="D6623" s="33"/>
      <c r="H6623" s="31"/>
    </row>
    <row r="6624" spans="4:8">
      <c r="D6624" s="33"/>
      <c r="H6624" s="31"/>
    </row>
    <row r="6625" spans="4:8">
      <c r="D6625" s="33"/>
      <c r="H6625" s="31"/>
    </row>
    <row r="6626" spans="4:8">
      <c r="D6626" s="33"/>
      <c r="H6626" s="31"/>
    </row>
    <row r="6627" spans="4:8">
      <c r="D6627" s="33"/>
      <c r="H6627" s="31"/>
    </row>
    <row r="6628" spans="4:8">
      <c r="D6628" s="33"/>
      <c r="H6628" s="31"/>
    </row>
    <row r="6629" spans="4:8">
      <c r="D6629" s="33"/>
      <c r="H6629" s="31"/>
    </row>
    <row r="6630" spans="4:8">
      <c r="D6630" s="33"/>
      <c r="H6630" s="31"/>
    </row>
    <row r="6631" spans="4:8">
      <c r="D6631" s="33"/>
      <c r="H6631" s="31"/>
    </row>
    <row r="6632" spans="4:8">
      <c r="D6632" s="33"/>
      <c r="H6632" s="31"/>
    </row>
    <row r="6633" spans="4:8">
      <c r="D6633" s="33"/>
      <c r="H6633" s="31"/>
    </row>
    <row r="6634" spans="4:8">
      <c r="D6634" s="33"/>
      <c r="H6634" s="31"/>
    </row>
    <row r="6635" spans="4:8">
      <c r="D6635" s="33"/>
      <c r="H6635" s="31"/>
    </row>
    <row r="6636" spans="4:8">
      <c r="D6636" s="33"/>
      <c r="H6636" s="31"/>
    </row>
    <row r="6637" spans="4:8">
      <c r="D6637" s="33"/>
      <c r="H6637" s="31"/>
    </row>
    <row r="6638" spans="4:8">
      <c r="D6638" s="33"/>
      <c r="H6638" s="31"/>
    </row>
    <row r="6639" spans="4:8">
      <c r="D6639" s="33"/>
      <c r="H6639" s="31"/>
    </row>
    <row r="6640" spans="4:8">
      <c r="D6640" s="33"/>
      <c r="H6640" s="31"/>
    </row>
    <row r="6641" spans="4:8">
      <c r="D6641" s="33"/>
      <c r="H6641" s="31"/>
    </row>
    <row r="6642" spans="4:8">
      <c r="D6642" s="33"/>
      <c r="H6642" s="31"/>
    </row>
    <row r="6643" spans="4:8">
      <c r="D6643" s="33"/>
      <c r="H6643" s="31"/>
    </row>
    <row r="6644" spans="4:8">
      <c r="D6644" s="33"/>
      <c r="H6644" s="31"/>
    </row>
    <row r="6645" spans="4:8">
      <c r="D6645" s="33"/>
      <c r="H6645" s="31"/>
    </row>
    <row r="6646" spans="4:8">
      <c r="D6646" s="33"/>
      <c r="H6646" s="31"/>
    </row>
    <row r="6647" spans="4:8">
      <c r="D6647" s="33"/>
      <c r="H6647" s="31"/>
    </row>
    <row r="6648" spans="4:8">
      <c r="D6648" s="33"/>
      <c r="H6648" s="31"/>
    </row>
    <row r="6649" spans="4:8">
      <c r="D6649" s="33"/>
      <c r="H6649" s="31"/>
    </row>
    <row r="6650" spans="4:8">
      <c r="D6650" s="33"/>
      <c r="H6650" s="31"/>
    </row>
    <row r="6651" spans="4:8">
      <c r="D6651" s="33"/>
      <c r="H6651" s="31"/>
    </row>
    <row r="6652" spans="4:8">
      <c r="D6652" s="33"/>
      <c r="H6652" s="31"/>
    </row>
    <row r="6653" spans="4:8">
      <c r="D6653" s="33"/>
      <c r="H6653" s="31"/>
    </row>
    <row r="6654" spans="4:8">
      <c r="D6654" s="33"/>
      <c r="H6654" s="31"/>
    </row>
    <row r="6655" spans="4:8">
      <c r="D6655" s="33"/>
      <c r="H6655" s="31"/>
    </row>
    <row r="6656" spans="4:8">
      <c r="D6656" s="33"/>
      <c r="H6656" s="31"/>
    </row>
    <row r="6657" spans="4:8">
      <c r="D6657" s="33"/>
      <c r="H6657" s="31"/>
    </row>
    <row r="6658" spans="4:8">
      <c r="D6658" s="33"/>
      <c r="H6658" s="31"/>
    </row>
    <row r="6659" spans="4:8">
      <c r="D6659" s="33"/>
      <c r="H6659" s="31"/>
    </row>
    <row r="6660" spans="4:8">
      <c r="D6660" s="33"/>
      <c r="H6660" s="31"/>
    </row>
    <row r="6661" spans="4:8">
      <c r="D6661" s="33"/>
      <c r="H6661" s="31"/>
    </row>
    <row r="6662" spans="4:8">
      <c r="D6662" s="33"/>
      <c r="H6662" s="31"/>
    </row>
    <row r="6663" spans="4:8">
      <c r="D6663" s="33"/>
      <c r="H6663" s="31"/>
    </row>
    <row r="6664" spans="4:8">
      <c r="D6664" s="33"/>
      <c r="H6664" s="31"/>
    </row>
    <row r="6665" spans="4:8">
      <c r="D6665" s="33"/>
      <c r="H6665" s="31"/>
    </row>
    <row r="6666" spans="4:8">
      <c r="D6666" s="33"/>
      <c r="H6666" s="31"/>
    </row>
    <row r="6667" spans="4:8">
      <c r="D6667" s="33"/>
      <c r="H6667" s="31"/>
    </row>
    <row r="6668" spans="4:8">
      <c r="D6668" s="33"/>
      <c r="H6668" s="31"/>
    </row>
    <row r="6669" spans="4:8">
      <c r="D6669" s="33"/>
      <c r="H6669" s="31"/>
    </row>
    <row r="6670" spans="4:8">
      <c r="D6670" s="33"/>
      <c r="H6670" s="31"/>
    </row>
    <row r="6671" spans="4:8">
      <c r="D6671" s="33"/>
      <c r="H6671" s="31"/>
    </row>
    <row r="6672" spans="4:8">
      <c r="D6672" s="33"/>
      <c r="H6672" s="31"/>
    </row>
    <row r="6673" spans="4:8">
      <c r="D6673" s="33"/>
      <c r="H6673" s="31"/>
    </row>
    <row r="6674" spans="4:8">
      <c r="D6674" s="33"/>
      <c r="H6674" s="31"/>
    </row>
    <row r="6675" spans="4:8">
      <c r="D6675" s="33"/>
      <c r="H6675" s="31"/>
    </row>
    <row r="6676" spans="4:8">
      <c r="D6676" s="33"/>
      <c r="H6676" s="31"/>
    </row>
    <row r="6677" spans="4:8">
      <c r="D6677" s="33"/>
      <c r="H6677" s="31"/>
    </row>
    <row r="6678" spans="4:8">
      <c r="D6678" s="33"/>
      <c r="H6678" s="31"/>
    </row>
    <row r="6679" spans="4:8">
      <c r="D6679" s="33"/>
      <c r="H6679" s="31"/>
    </row>
    <row r="6680" spans="4:8">
      <c r="D6680" s="33"/>
      <c r="H6680" s="31"/>
    </row>
    <row r="6681" spans="4:8">
      <c r="D6681" s="33"/>
      <c r="H6681" s="31"/>
    </row>
    <row r="6682" spans="4:8">
      <c r="D6682" s="33"/>
      <c r="H6682" s="31"/>
    </row>
    <row r="6683" spans="4:8">
      <c r="D6683" s="33"/>
      <c r="H6683" s="31"/>
    </row>
    <row r="6684" spans="4:8">
      <c r="D6684" s="33"/>
      <c r="H6684" s="31"/>
    </row>
    <row r="6685" spans="4:8">
      <c r="D6685" s="33"/>
      <c r="H6685" s="31"/>
    </row>
    <row r="6686" spans="4:8">
      <c r="D6686" s="33"/>
      <c r="H6686" s="31"/>
    </row>
    <row r="6687" spans="4:8">
      <c r="D6687" s="33"/>
      <c r="H6687" s="31"/>
    </row>
    <row r="6688" spans="4:8">
      <c r="D6688" s="33"/>
      <c r="H6688" s="31"/>
    </row>
    <row r="6689" spans="4:8">
      <c r="D6689" s="33"/>
      <c r="H6689" s="31"/>
    </row>
    <row r="6690" spans="4:8">
      <c r="D6690" s="33"/>
      <c r="H6690" s="31"/>
    </row>
    <row r="6691" spans="4:8">
      <c r="D6691" s="33"/>
      <c r="H6691" s="31"/>
    </row>
    <row r="6692" spans="4:8">
      <c r="D6692" s="33"/>
      <c r="H6692" s="31"/>
    </row>
    <row r="6693" spans="4:8">
      <c r="D6693" s="33"/>
      <c r="H6693" s="31"/>
    </row>
    <row r="6694" spans="4:8">
      <c r="D6694" s="33"/>
      <c r="H6694" s="31"/>
    </row>
    <row r="6695" spans="4:8">
      <c r="D6695" s="33"/>
      <c r="H6695" s="31"/>
    </row>
    <row r="6696" spans="4:8">
      <c r="D6696" s="33"/>
      <c r="H6696" s="31"/>
    </row>
    <row r="6697" spans="4:8">
      <c r="D6697" s="33"/>
      <c r="H6697" s="31"/>
    </row>
    <row r="6698" spans="4:8">
      <c r="D6698" s="33"/>
      <c r="H6698" s="31"/>
    </row>
    <row r="6699" spans="4:8">
      <c r="D6699" s="33"/>
      <c r="H6699" s="31"/>
    </row>
    <row r="6700" spans="4:8">
      <c r="D6700" s="33"/>
      <c r="H6700" s="31"/>
    </row>
    <row r="6701" spans="4:8">
      <c r="D6701" s="33"/>
      <c r="H6701" s="31"/>
    </row>
    <row r="6702" spans="4:8">
      <c r="D6702" s="33"/>
      <c r="H6702" s="31"/>
    </row>
    <row r="6703" spans="4:8">
      <c r="D6703" s="33"/>
      <c r="H6703" s="31"/>
    </row>
    <row r="6704" spans="4:8">
      <c r="D6704" s="33"/>
      <c r="H6704" s="31"/>
    </row>
    <row r="6705" spans="4:8">
      <c r="D6705" s="33"/>
      <c r="H6705" s="31"/>
    </row>
    <row r="6706" spans="4:8">
      <c r="D6706" s="33"/>
      <c r="H6706" s="31"/>
    </row>
    <row r="6707" spans="4:8">
      <c r="D6707" s="33"/>
      <c r="H6707" s="31"/>
    </row>
    <row r="6708" spans="4:8">
      <c r="D6708" s="33"/>
      <c r="H6708" s="31"/>
    </row>
    <row r="6709" spans="4:8">
      <c r="D6709" s="33"/>
      <c r="H6709" s="31"/>
    </row>
    <row r="6710" spans="4:8">
      <c r="D6710" s="33"/>
      <c r="H6710" s="31"/>
    </row>
    <row r="6711" spans="4:8">
      <c r="D6711" s="33"/>
      <c r="H6711" s="31"/>
    </row>
    <row r="6712" spans="4:8">
      <c r="D6712" s="33"/>
      <c r="H6712" s="31"/>
    </row>
    <row r="6713" spans="4:8">
      <c r="D6713" s="33"/>
      <c r="H6713" s="31"/>
    </row>
    <row r="6714" spans="4:8">
      <c r="D6714" s="33"/>
      <c r="H6714" s="31"/>
    </row>
    <row r="6715" spans="4:8">
      <c r="D6715" s="33"/>
      <c r="H6715" s="31"/>
    </row>
    <row r="6716" spans="4:8">
      <c r="D6716" s="33"/>
      <c r="H6716" s="31"/>
    </row>
    <row r="6717" spans="4:8">
      <c r="D6717" s="33"/>
      <c r="H6717" s="31"/>
    </row>
    <row r="6718" spans="4:8">
      <c r="D6718" s="33"/>
      <c r="H6718" s="31"/>
    </row>
    <row r="6719" spans="4:8">
      <c r="D6719" s="33"/>
      <c r="H6719" s="31"/>
    </row>
    <row r="6720" spans="4:8">
      <c r="D6720" s="33"/>
      <c r="H6720" s="31"/>
    </row>
    <row r="6721" spans="4:8">
      <c r="D6721" s="33"/>
      <c r="H6721" s="31"/>
    </row>
    <row r="6722" spans="4:8">
      <c r="D6722" s="33"/>
      <c r="H6722" s="31"/>
    </row>
    <row r="6723" spans="4:8">
      <c r="D6723" s="33"/>
      <c r="H6723" s="31"/>
    </row>
    <row r="6724" spans="4:8">
      <c r="D6724" s="33"/>
      <c r="H6724" s="31"/>
    </row>
    <row r="6725" spans="4:8">
      <c r="D6725" s="33"/>
      <c r="H6725" s="31"/>
    </row>
    <row r="6726" spans="4:8">
      <c r="D6726" s="33"/>
      <c r="H6726" s="31"/>
    </row>
    <row r="6727" spans="4:8">
      <c r="D6727" s="33"/>
      <c r="H6727" s="31"/>
    </row>
    <row r="6728" spans="4:8">
      <c r="D6728" s="33"/>
      <c r="H6728" s="31"/>
    </row>
    <row r="6729" spans="4:8">
      <c r="D6729" s="33"/>
      <c r="H6729" s="31"/>
    </row>
    <row r="6730" spans="4:8">
      <c r="D6730" s="33"/>
      <c r="H6730" s="31"/>
    </row>
    <row r="6731" spans="4:8">
      <c r="D6731" s="33"/>
      <c r="H6731" s="31"/>
    </row>
    <row r="6732" spans="4:8">
      <c r="D6732" s="33"/>
      <c r="H6732" s="31"/>
    </row>
    <row r="6733" spans="4:8">
      <c r="D6733" s="33"/>
      <c r="H6733" s="31"/>
    </row>
    <row r="6734" spans="4:8">
      <c r="D6734" s="33"/>
      <c r="H6734" s="31"/>
    </row>
    <row r="6735" spans="4:8">
      <c r="D6735" s="33"/>
      <c r="H6735" s="31"/>
    </row>
    <row r="6736" spans="4:8">
      <c r="D6736" s="33"/>
      <c r="H6736" s="31"/>
    </row>
    <row r="6737" spans="4:8">
      <c r="D6737" s="33"/>
      <c r="H6737" s="31"/>
    </row>
    <row r="6738" spans="4:8">
      <c r="D6738" s="33"/>
      <c r="H6738" s="31"/>
    </row>
    <row r="6739" spans="4:8">
      <c r="D6739" s="33"/>
      <c r="H6739" s="31"/>
    </row>
    <row r="6740" spans="4:8">
      <c r="D6740" s="33"/>
      <c r="H6740" s="31"/>
    </row>
    <row r="6741" spans="4:8">
      <c r="D6741" s="33"/>
      <c r="H6741" s="31"/>
    </row>
    <row r="6742" spans="4:8">
      <c r="D6742" s="33"/>
      <c r="H6742" s="31"/>
    </row>
    <row r="6743" spans="4:8">
      <c r="D6743" s="33"/>
      <c r="H6743" s="31"/>
    </row>
    <row r="6744" spans="4:8">
      <c r="D6744" s="33"/>
      <c r="H6744" s="31"/>
    </row>
    <row r="6745" spans="4:8">
      <c r="D6745" s="33"/>
      <c r="H6745" s="31"/>
    </row>
    <row r="6746" spans="4:8">
      <c r="D6746" s="33"/>
      <c r="H6746" s="31"/>
    </row>
    <row r="6747" spans="4:8">
      <c r="D6747" s="33"/>
      <c r="H6747" s="31"/>
    </row>
    <row r="6748" spans="4:8">
      <c r="D6748" s="33"/>
      <c r="H6748" s="31"/>
    </row>
    <row r="6749" spans="4:8">
      <c r="D6749" s="33"/>
      <c r="H6749" s="31"/>
    </row>
    <row r="6750" spans="4:8">
      <c r="D6750" s="33"/>
      <c r="H6750" s="31"/>
    </row>
    <row r="6751" spans="4:8">
      <c r="D6751" s="33"/>
      <c r="H6751" s="31"/>
    </row>
    <row r="6752" spans="4:8">
      <c r="D6752" s="33"/>
      <c r="H6752" s="31"/>
    </row>
    <row r="6753" spans="4:8">
      <c r="D6753" s="33"/>
      <c r="H6753" s="31"/>
    </row>
    <row r="6754" spans="4:8">
      <c r="D6754" s="33"/>
      <c r="H6754" s="31"/>
    </row>
    <row r="6755" spans="4:8">
      <c r="D6755" s="33"/>
      <c r="H6755" s="31"/>
    </row>
    <row r="6756" spans="4:8">
      <c r="D6756" s="33"/>
      <c r="H6756" s="31"/>
    </row>
    <row r="6757" spans="4:8">
      <c r="D6757" s="33"/>
      <c r="H6757" s="31"/>
    </row>
    <row r="6758" spans="4:8">
      <c r="D6758" s="33"/>
      <c r="H6758" s="31"/>
    </row>
    <row r="6759" spans="4:8">
      <c r="D6759" s="33"/>
      <c r="H6759" s="31"/>
    </row>
    <row r="6760" spans="4:8">
      <c r="D6760" s="33"/>
      <c r="H6760" s="31"/>
    </row>
    <row r="6761" spans="4:8">
      <c r="D6761" s="33"/>
      <c r="H6761" s="31"/>
    </row>
    <row r="6762" spans="4:8">
      <c r="D6762" s="33"/>
      <c r="H6762" s="31"/>
    </row>
    <row r="6763" spans="4:8">
      <c r="D6763" s="33"/>
      <c r="H6763" s="31"/>
    </row>
    <row r="6764" spans="4:8">
      <c r="D6764" s="33"/>
      <c r="H6764" s="31"/>
    </row>
    <row r="6765" spans="4:8">
      <c r="D6765" s="33"/>
      <c r="H6765" s="31"/>
    </row>
    <row r="6766" spans="4:8">
      <c r="D6766" s="33"/>
      <c r="H6766" s="31"/>
    </row>
    <row r="6767" spans="4:8">
      <c r="D6767" s="33"/>
      <c r="H6767" s="31"/>
    </row>
    <row r="6768" spans="4:8">
      <c r="D6768" s="33"/>
      <c r="H6768" s="31"/>
    </row>
    <row r="6769" spans="4:8">
      <c r="D6769" s="33"/>
      <c r="H6769" s="31"/>
    </row>
    <row r="6770" spans="4:8">
      <c r="D6770" s="33"/>
      <c r="H6770" s="31"/>
    </row>
    <row r="6771" spans="4:8">
      <c r="D6771" s="33"/>
      <c r="H6771" s="31"/>
    </row>
    <row r="6772" spans="4:8">
      <c r="D6772" s="33"/>
      <c r="H6772" s="31"/>
    </row>
    <row r="6773" spans="4:8">
      <c r="D6773" s="33"/>
      <c r="H6773" s="31"/>
    </row>
    <row r="6774" spans="4:8">
      <c r="D6774" s="33"/>
      <c r="H6774" s="31"/>
    </row>
    <row r="6775" spans="4:8">
      <c r="D6775" s="33"/>
      <c r="H6775" s="31"/>
    </row>
    <row r="6776" spans="4:8">
      <c r="D6776" s="33"/>
      <c r="H6776" s="31"/>
    </row>
    <row r="6777" spans="4:8">
      <c r="D6777" s="33"/>
      <c r="H6777" s="31"/>
    </row>
    <row r="6778" spans="4:8">
      <c r="D6778" s="33"/>
      <c r="H6778" s="31"/>
    </row>
    <row r="6779" spans="4:8">
      <c r="D6779" s="33"/>
      <c r="H6779" s="31"/>
    </row>
    <row r="6780" spans="4:8">
      <c r="D6780" s="33"/>
      <c r="H6780" s="31"/>
    </row>
    <row r="6781" spans="4:8">
      <c r="D6781" s="33"/>
      <c r="H6781" s="31"/>
    </row>
    <row r="6782" spans="4:8">
      <c r="D6782" s="33"/>
      <c r="H6782" s="31"/>
    </row>
    <row r="6783" spans="4:8">
      <c r="D6783" s="33"/>
      <c r="H6783" s="31"/>
    </row>
    <row r="6784" spans="4:8">
      <c r="D6784" s="33"/>
      <c r="H6784" s="31"/>
    </row>
    <row r="6785" spans="4:8">
      <c r="D6785" s="33"/>
      <c r="H6785" s="31"/>
    </row>
    <row r="6786" spans="4:8">
      <c r="D6786" s="33"/>
      <c r="H6786" s="31"/>
    </row>
    <row r="6787" spans="4:8">
      <c r="D6787" s="33"/>
      <c r="H6787" s="31"/>
    </row>
    <row r="6788" spans="4:8">
      <c r="D6788" s="33"/>
      <c r="H6788" s="31"/>
    </row>
    <row r="6789" spans="4:8">
      <c r="D6789" s="33"/>
      <c r="H6789" s="31"/>
    </row>
    <row r="6790" spans="4:8">
      <c r="D6790" s="33"/>
      <c r="H6790" s="31"/>
    </row>
    <row r="6791" spans="4:8">
      <c r="D6791" s="33"/>
      <c r="H6791" s="31"/>
    </row>
    <row r="6792" spans="4:8">
      <c r="D6792" s="33"/>
      <c r="H6792" s="31"/>
    </row>
    <row r="6793" spans="4:8">
      <c r="D6793" s="33"/>
      <c r="H6793" s="31"/>
    </row>
    <row r="6794" spans="4:8">
      <c r="D6794" s="33"/>
      <c r="H6794" s="31"/>
    </row>
    <row r="6795" spans="4:8">
      <c r="D6795" s="33"/>
      <c r="H6795" s="31"/>
    </row>
    <row r="6796" spans="4:8">
      <c r="D6796" s="33"/>
      <c r="H6796" s="31"/>
    </row>
    <row r="6797" spans="4:8">
      <c r="D6797" s="33"/>
      <c r="H6797" s="31"/>
    </row>
    <row r="6798" spans="4:8">
      <c r="D6798" s="33"/>
      <c r="H6798" s="31"/>
    </row>
    <row r="6799" spans="4:8">
      <c r="D6799" s="33"/>
      <c r="H6799" s="31"/>
    </row>
    <row r="6800" spans="4:8">
      <c r="D6800" s="33"/>
      <c r="H6800" s="31"/>
    </row>
    <row r="6801" spans="4:8">
      <c r="D6801" s="33"/>
      <c r="H6801" s="31"/>
    </row>
    <row r="6802" spans="4:8">
      <c r="D6802" s="33"/>
      <c r="H6802" s="31"/>
    </row>
    <row r="6803" spans="4:8">
      <c r="D6803" s="33"/>
      <c r="H6803" s="31"/>
    </row>
    <row r="6804" spans="4:8">
      <c r="D6804" s="33"/>
      <c r="H6804" s="31"/>
    </row>
    <row r="6805" spans="4:8">
      <c r="D6805" s="33"/>
      <c r="H6805" s="31"/>
    </row>
    <row r="6806" spans="4:8">
      <c r="D6806" s="33"/>
      <c r="H6806" s="31"/>
    </row>
    <row r="6807" spans="4:8">
      <c r="D6807" s="33"/>
      <c r="H6807" s="31"/>
    </row>
    <row r="6808" spans="4:8">
      <c r="D6808" s="33"/>
      <c r="H6808" s="31"/>
    </row>
    <row r="6809" spans="4:8">
      <c r="D6809" s="33"/>
      <c r="H6809" s="31"/>
    </row>
    <row r="6810" spans="4:8">
      <c r="D6810" s="33"/>
      <c r="H6810" s="31"/>
    </row>
    <row r="6811" spans="4:8">
      <c r="D6811" s="33"/>
      <c r="H6811" s="31"/>
    </row>
    <row r="6812" spans="4:8">
      <c r="D6812" s="33"/>
      <c r="H6812" s="31"/>
    </row>
    <row r="6813" spans="4:8">
      <c r="D6813" s="33"/>
      <c r="H6813" s="31"/>
    </row>
    <row r="6814" spans="4:8">
      <c r="D6814" s="33"/>
      <c r="H6814" s="31"/>
    </row>
    <row r="6815" spans="4:8">
      <c r="D6815" s="33"/>
      <c r="H6815" s="31"/>
    </row>
    <row r="6816" spans="4:8">
      <c r="D6816" s="33"/>
      <c r="H6816" s="31"/>
    </row>
    <row r="6817" spans="4:8">
      <c r="D6817" s="33"/>
      <c r="H6817" s="31"/>
    </row>
    <row r="6818" spans="4:8">
      <c r="D6818" s="33"/>
      <c r="H6818" s="31"/>
    </row>
    <row r="6819" spans="4:8">
      <c r="D6819" s="33"/>
      <c r="H6819" s="31"/>
    </row>
    <row r="6820" spans="4:8">
      <c r="D6820" s="33"/>
      <c r="H6820" s="31"/>
    </row>
    <row r="6821" spans="4:8">
      <c r="D6821" s="33"/>
      <c r="H6821" s="31"/>
    </row>
    <row r="6822" spans="4:8">
      <c r="D6822" s="33"/>
      <c r="H6822" s="31"/>
    </row>
    <row r="6823" spans="4:8">
      <c r="D6823" s="33"/>
      <c r="H6823" s="31"/>
    </row>
    <row r="6824" spans="4:8">
      <c r="D6824" s="33"/>
      <c r="H6824" s="31"/>
    </row>
    <row r="6825" spans="4:8">
      <c r="D6825" s="33"/>
      <c r="H6825" s="31"/>
    </row>
    <row r="6826" spans="4:8">
      <c r="D6826" s="33"/>
      <c r="H6826" s="31"/>
    </row>
    <row r="6827" spans="4:8">
      <c r="D6827" s="33"/>
      <c r="H6827" s="31"/>
    </row>
    <row r="6828" spans="4:8">
      <c r="D6828" s="33"/>
      <c r="H6828" s="31"/>
    </row>
    <row r="6829" spans="4:8">
      <c r="D6829" s="33"/>
      <c r="H6829" s="31"/>
    </row>
    <row r="6830" spans="4:8">
      <c r="D6830" s="33"/>
      <c r="H6830" s="31"/>
    </row>
    <row r="6831" spans="4:8">
      <c r="D6831" s="33"/>
      <c r="H6831" s="31"/>
    </row>
    <row r="6832" spans="4:8">
      <c r="D6832" s="33"/>
      <c r="H6832" s="31"/>
    </row>
    <row r="6833" spans="4:8">
      <c r="D6833" s="33"/>
      <c r="H6833" s="31"/>
    </row>
    <row r="6834" spans="4:8">
      <c r="D6834" s="33"/>
      <c r="H6834" s="31"/>
    </row>
    <row r="6835" spans="4:8">
      <c r="D6835" s="33"/>
      <c r="H6835" s="31"/>
    </row>
    <row r="6836" spans="4:8">
      <c r="D6836" s="33"/>
      <c r="H6836" s="31"/>
    </row>
    <row r="6837" spans="4:8">
      <c r="D6837" s="33"/>
      <c r="H6837" s="31"/>
    </row>
    <row r="6838" spans="4:8">
      <c r="D6838" s="33"/>
      <c r="H6838" s="31"/>
    </row>
    <row r="6839" spans="4:8">
      <c r="D6839" s="33"/>
      <c r="H6839" s="31"/>
    </row>
    <row r="6840" spans="4:8">
      <c r="D6840" s="33"/>
      <c r="H6840" s="31"/>
    </row>
    <row r="6841" spans="4:8">
      <c r="D6841" s="33"/>
      <c r="H6841" s="31"/>
    </row>
    <row r="6842" spans="4:8">
      <c r="D6842" s="33"/>
      <c r="H6842" s="31"/>
    </row>
    <row r="6843" spans="4:8">
      <c r="D6843" s="33"/>
      <c r="H6843" s="31"/>
    </row>
    <row r="6844" spans="4:8">
      <c r="D6844" s="33"/>
      <c r="H6844" s="31"/>
    </row>
    <row r="6845" spans="4:8">
      <c r="D6845" s="33"/>
      <c r="H6845" s="31"/>
    </row>
    <row r="6846" spans="4:8">
      <c r="D6846" s="33"/>
      <c r="H6846" s="31"/>
    </row>
    <row r="6847" spans="4:8">
      <c r="D6847" s="33"/>
      <c r="H6847" s="31"/>
    </row>
    <row r="6848" spans="4:8">
      <c r="D6848" s="33"/>
      <c r="H6848" s="31"/>
    </row>
    <row r="6849" spans="4:8">
      <c r="D6849" s="33"/>
      <c r="H6849" s="31"/>
    </row>
    <row r="6850" spans="4:8">
      <c r="D6850" s="33"/>
      <c r="H6850" s="31"/>
    </row>
    <row r="6851" spans="4:8">
      <c r="D6851" s="33"/>
      <c r="H6851" s="31"/>
    </row>
    <row r="6852" spans="4:8">
      <c r="D6852" s="33"/>
      <c r="H6852" s="31"/>
    </row>
    <row r="6853" spans="4:8">
      <c r="D6853" s="33"/>
      <c r="H6853" s="31"/>
    </row>
    <row r="6854" spans="4:8">
      <c r="D6854" s="33"/>
      <c r="H6854" s="31"/>
    </row>
    <row r="6855" spans="4:8">
      <c r="D6855" s="33"/>
      <c r="H6855" s="31"/>
    </row>
    <row r="6856" spans="4:8">
      <c r="D6856" s="33"/>
      <c r="H6856" s="31"/>
    </row>
    <row r="6857" spans="4:8">
      <c r="D6857" s="33"/>
      <c r="H6857" s="31"/>
    </row>
    <row r="6858" spans="4:8">
      <c r="D6858" s="33"/>
      <c r="H6858" s="31"/>
    </row>
    <row r="6859" spans="4:8">
      <c r="D6859" s="33"/>
      <c r="H6859" s="31"/>
    </row>
    <row r="6860" spans="4:8">
      <c r="D6860" s="33"/>
      <c r="H6860" s="31"/>
    </row>
    <row r="6861" spans="4:8">
      <c r="D6861" s="33"/>
      <c r="H6861" s="31"/>
    </row>
    <row r="6862" spans="4:8">
      <c r="D6862" s="33"/>
      <c r="H6862" s="31"/>
    </row>
    <row r="6863" spans="4:8">
      <c r="D6863" s="33"/>
      <c r="H6863" s="31"/>
    </row>
    <row r="6864" spans="4:8">
      <c r="D6864" s="33"/>
      <c r="H6864" s="31"/>
    </row>
    <row r="6865" spans="4:8">
      <c r="D6865" s="33"/>
      <c r="H6865" s="31"/>
    </row>
    <row r="6866" spans="4:8">
      <c r="D6866" s="33"/>
      <c r="H6866" s="31"/>
    </row>
    <row r="6867" spans="4:8">
      <c r="D6867" s="33"/>
      <c r="H6867" s="31"/>
    </row>
    <row r="6868" spans="4:8">
      <c r="D6868" s="33"/>
      <c r="H6868" s="31"/>
    </row>
    <row r="6869" spans="4:8">
      <c r="D6869" s="33"/>
      <c r="H6869" s="31"/>
    </row>
    <row r="6870" spans="4:8">
      <c r="D6870" s="33"/>
      <c r="H6870" s="31"/>
    </row>
    <row r="6871" spans="4:8">
      <c r="D6871" s="33"/>
      <c r="H6871" s="31"/>
    </row>
    <row r="6872" spans="4:8">
      <c r="D6872" s="33"/>
      <c r="H6872" s="31"/>
    </row>
    <row r="6873" spans="4:8">
      <c r="D6873" s="33"/>
      <c r="H6873" s="31"/>
    </row>
    <row r="6874" spans="4:8">
      <c r="D6874" s="33"/>
      <c r="H6874" s="31"/>
    </row>
    <row r="6875" spans="4:8">
      <c r="D6875" s="33"/>
      <c r="H6875" s="31"/>
    </row>
    <row r="6876" spans="4:8">
      <c r="D6876" s="33"/>
      <c r="H6876" s="31"/>
    </row>
    <row r="6877" spans="4:8">
      <c r="D6877" s="33"/>
      <c r="H6877" s="31"/>
    </row>
    <row r="6878" spans="4:8">
      <c r="D6878" s="33"/>
      <c r="H6878" s="31"/>
    </row>
    <row r="6879" spans="4:8">
      <c r="D6879" s="33"/>
      <c r="H6879" s="31"/>
    </row>
    <row r="6880" spans="4:8">
      <c r="D6880" s="33"/>
      <c r="H6880" s="31"/>
    </row>
    <row r="6881" spans="4:8">
      <c r="D6881" s="33"/>
      <c r="H6881" s="31"/>
    </row>
    <row r="6882" spans="4:8">
      <c r="D6882" s="33"/>
      <c r="H6882" s="31"/>
    </row>
    <row r="6883" spans="4:8">
      <c r="D6883" s="33"/>
      <c r="H6883" s="31"/>
    </row>
    <row r="6884" spans="4:8">
      <c r="D6884" s="33"/>
      <c r="H6884" s="31"/>
    </row>
    <row r="6885" spans="4:8">
      <c r="D6885" s="33"/>
      <c r="H6885" s="31"/>
    </row>
    <row r="6886" spans="4:8">
      <c r="D6886" s="33"/>
      <c r="H6886" s="31"/>
    </row>
    <row r="6887" spans="4:8">
      <c r="D6887" s="33"/>
      <c r="H6887" s="31"/>
    </row>
    <row r="6888" spans="4:8">
      <c r="D6888" s="33"/>
      <c r="H6888" s="31"/>
    </row>
    <row r="6889" spans="4:8">
      <c r="D6889" s="33"/>
      <c r="H6889" s="31"/>
    </row>
    <row r="6890" spans="4:8">
      <c r="D6890" s="33"/>
      <c r="H6890" s="31"/>
    </row>
    <row r="6891" spans="4:8">
      <c r="D6891" s="33"/>
      <c r="H6891" s="31"/>
    </row>
    <row r="6892" spans="4:8">
      <c r="D6892" s="33"/>
      <c r="H6892" s="31"/>
    </row>
    <row r="6893" spans="4:8">
      <c r="D6893" s="33"/>
      <c r="H6893" s="31"/>
    </row>
    <row r="6894" spans="4:8">
      <c r="D6894" s="33"/>
      <c r="H6894" s="31"/>
    </row>
    <row r="6895" spans="4:8">
      <c r="D6895" s="33"/>
      <c r="H6895" s="31"/>
    </row>
    <row r="6896" spans="4:8">
      <c r="D6896" s="33"/>
      <c r="H6896" s="31"/>
    </row>
    <row r="6897" spans="4:8">
      <c r="D6897" s="33"/>
      <c r="H6897" s="31"/>
    </row>
    <row r="6898" spans="4:8">
      <c r="D6898" s="33"/>
      <c r="H6898" s="31"/>
    </row>
    <row r="6899" spans="4:8">
      <c r="D6899" s="33"/>
      <c r="H6899" s="31"/>
    </row>
    <row r="6900" spans="4:8">
      <c r="D6900" s="33"/>
      <c r="H6900" s="31"/>
    </row>
    <row r="6901" spans="4:8">
      <c r="D6901" s="33"/>
      <c r="H6901" s="31"/>
    </row>
    <row r="6902" spans="4:8">
      <c r="D6902" s="33"/>
      <c r="H6902" s="31"/>
    </row>
    <row r="6903" spans="4:8">
      <c r="D6903" s="33"/>
      <c r="H6903" s="31"/>
    </row>
    <row r="6904" spans="4:8">
      <c r="D6904" s="33"/>
      <c r="H6904" s="31"/>
    </row>
    <row r="6905" spans="4:8">
      <c r="D6905" s="33"/>
      <c r="H6905" s="31"/>
    </row>
    <row r="6906" spans="4:8">
      <c r="D6906" s="33"/>
      <c r="H6906" s="31"/>
    </row>
    <row r="6907" spans="4:8">
      <c r="D6907" s="33"/>
      <c r="H6907" s="31"/>
    </row>
    <row r="6908" spans="4:8">
      <c r="D6908" s="33"/>
      <c r="H6908" s="31"/>
    </row>
    <row r="6909" spans="4:8">
      <c r="D6909" s="33"/>
      <c r="H6909" s="31"/>
    </row>
    <row r="6910" spans="4:8">
      <c r="D6910" s="33"/>
      <c r="H6910" s="31"/>
    </row>
    <row r="6911" spans="4:8">
      <c r="D6911" s="33"/>
      <c r="H6911" s="31"/>
    </row>
    <row r="6912" spans="4:8">
      <c r="D6912" s="33"/>
      <c r="H6912" s="31"/>
    </row>
    <row r="6913" spans="4:8">
      <c r="D6913" s="33"/>
      <c r="H6913" s="31"/>
    </row>
    <row r="6914" spans="4:8">
      <c r="D6914" s="33"/>
      <c r="H6914" s="31"/>
    </row>
    <row r="6915" spans="4:8">
      <c r="D6915" s="33"/>
      <c r="H6915" s="31"/>
    </row>
    <row r="6916" spans="4:8">
      <c r="D6916" s="33"/>
      <c r="H6916" s="31"/>
    </row>
    <row r="6917" spans="4:8">
      <c r="D6917" s="33"/>
      <c r="H6917" s="31"/>
    </row>
    <row r="6918" spans="4:8">
      <c r="D6918" s="33"/>
      <c r="H6918" s="31"/>
    </row>
    <row r="6919" spans="4:8">
      <c r="D6919" s="33"/>
      <c r="H6919" s="31"/>
    </row>
    <row r="6920" spans="4:8">
      <c r="D6920" s="33"/>
      <c r="H6920" s="31"/>
    </row>
    <row r="6921" spans="4:8">
      <c r="D6921" s="33"/>
      <c r="H6921" s="31"/>
    </row>
    <row r="6922" spans="4:8">
      <c r="D6922" s="33"/>
      <c r="H6922" s="31"/>
    </row>
    <row r="6923" spans="4:8">
      <c r="D6923" s="33"/>
      <c r="H6923" s="31"/>
    </row>
    <row r="6924" spans="4:8">
      <c r="D6924" s="33"/>
      <c r="H6924" s="31"/>
    </row>
    <row r="6925" spans="4:8">
      <c r="D6925" s="33"/>
      <c r="H6925" s="31"/>
    </row>
    <row r="6926" spans="4:8">
      <c r="D6926" s="33"/>
      <c r="H6926" s="31"/>
    </row>
    <row r="6927" spans="4:8">
      <c r="D6927" s="33"/>
      <c r="H6927" s="31"/>
    </row>
    <row r="6928" spans="4:8">
      <c r="D6928" s="33"/>
      <c r="H6928" s="31"/>
    </row>
    <row r="6929" spans="4:8">
      <c r="D6929" s="33"/>
      <c r="H6929" s="31"/>
    </row>
    <row r="6930" spans="4:8">
      <c r="D6930" s="33"/>
      <c r="H6930" s="31"/>
    </row>
    <row r="6931" spans="4:8">
      <c r="D6931" s="33"/>
      <c r="H6931" s="31"/>
    </row>
    <row r="6932" spans="4:8">
      <c r="D6932" s="33"/>
      <c r="H6932" s="31"/>
    </row>
    <row r="6933" spans="4:8">
      <c r="D6933" s="33"/>
      <c r="H6933" s="31"/>
    </row>
    <row r="6934" spans="4:8">
      <c r="D6934" s="33"/>
      <c r="H6934" s="31"/>
    </row>
    <row r="6935" spans="4:8">
      <c r="D6935" s="33"/>
      <c r="H6935" s="31"/>
    </row>
    <row r="6936" spans="4:8">
      <c r="D6936" s="33"/>
      <c r="H6936" s="31"/>
    </row>
    <row r="6937" spans="4:8">
      <c r="D6937" s="33"/>
      <c r="H6937" s="31"/>
    </row>
    <row r="6938" spans="4:8">
      <c r="D6938" s="33"/>
      <c r="H6938" s="31"/>
    </row>
    <row r="6939" spans="4:8">
      <c r="D6939" s="33"/>
      <c r="H6939" s="31"/>
    </row>
    <row r="6940" spans="4:8">
      <c r="D6940" s="33"/>
      <c r="H6940" s="31"/>
    </row>
    <row r="6941" spans="4:8">
      <c r="D6941" s="33"/>
      <c r="H6941" s="31"/>
    </row>
    <row r="6942" spans="4:8">
      <c r="D6942" s="33"/>
      <c r="H6942" s="31"/>
    </row>
    <row r="6943" spans="4:8">
      <c r="D6943" s="33"/>
      <c r="H6943" s="31"/>
    </row>
    <row r="6944" spans="4:8">
      <c r="D6944" s="33"/>
      <c r="H6944" s="31"/>
    </row>
    <row r="6945" spans="4:8">
      <c r="D6945" s="33"/>
      <c r="H6945" s="31"/>
    </row>
    <row r="6946" spans="4:8">
      <c r="D6946" s="33"/>
      <c r="H6946" s="31"/>
    </row>
    <row r="6947" spans="4:8">
      <c r="D6947" s="33"/>
      <c r="H6947" s="31"/>
    </row>
    <row r="6948" spans="4:8">
      <c r="D6948" s="33"/>
      <c r="H6948" s="31"/>
    </row>
    <row r="6949" spans="4:8">
      <c r="D6949" s="33"/>
      <c r="H6949" s="31"/>
    </row>
    <row r="6950" spans="4:8">
      <c r="D6950" s="33"/>
      <c r="H6950" s="31"/>
    </row>
    <row r="6951" spans="4:8">
      <c r="D6951" s="33"/>
      <c r="H6951" s="31"/>
    </row>
    <row r="6952" spans="4:8">
      <c r="D6952" s="33"/>
      <c r="H6952" s="31"/>
    </row>
    <row r="6953" spans="4:8">
      <c r="D6953" s="33"/>
      <c r="H6953" s="31"/>
    </row>
    <row r="6954" spans="4:8">
      <c r="D6954" s="33"/>
      <c r="H6954" s="31"/>
    </row>
    <row r="6955" spans="4:8">
      <c r="D6955" s="33"/>
      <c r="H6955" s="31"/>
    </row>
    <row r="6956" spans="4:8">
      <c r="D6956" s="33"/>
      <c r="H6956" s="31"/>
    </row>
    <row r="6957" spans="4:8">
      <c r="D6957" s="33"/>
      <c r="H6957" s="31"/>
    </row>
    <row r="6958" spans="4:8">
      <c r="D6958" s="33"/>
      <c r="H6958" s="31"/>
    </row>
    <row r="6959" spans="4:8">
      <c r="D6959" s="33"/>
      <c r="H6959" s="31"/>
    </row>
    <row r="6960" spans="4:8">
      <c r="D6960" s="33"/>
      <c r="H6960" s="31"/>
    </row>
    <row r="6961" spans="4:8">
      <c r="D6961" s="33"/>
      <c r="H6961" s="31"/>
    </row>
    <row r="6962" spans="4:8">
      <c r="D6962" s="33"/>
      <c r="H6962" s="31"/>
    </row>
    <row r="6963" spans="4:8">
      <c r="D6963" s="33"/>
      <c r="H6963" s="31"/>
    </row>
    <row r="6964" spans="4:8">
      <c r="D6964" s="33"/>
      <c r="H6964" s="31"/>
    </row>
    <row r="6965" spans="4:8">
      <c r="D6965" s="33"/>
      <c r="H6965" s="31"/>
    </row>
    <row r="6966" spans="4:8">
      <c r="D6966" s="33"/>
      <c r="H6966" s="31"/>
    </row>
    <row r="6967" spans="4:8">
      <c r="D6967" s="33"/>
      <c r="H6967" s="31"/>
    </row>
    <row r="6968" spans="4:8">
      <c r="D6968" s="33"/>
      <c r="H6968" s="31"/>
    </row>
    <row r="6969" spans="4:8">
      <c r="D6969" s="33"/>
      <c r="H6969" s="31"/>
    </row>
    <row r="6970" spans="4:8">
      <c r="D6970" s="33"/>
      <c r="H6970" s="31"/>
    </row>
    <row r="6971" spans="4:8">
      <c r="D6971" s="33"/>
      <c r="H6971" s="31"/>
    </row>
    <row r="6972" spans="4:8">
      <c r="D6972" s="33"/>
      <c r="H6972" s="31"/>
    </row>
    <row r="6973" spans="4:8">
      <c r="D6973" s="33"/>
      <c r="H6973" s="31"/>
    </row>
    <row r="6974" spans="4:8">
      <c r="D6974" s="33"/>
      <c r="H6974" s="31"/>
    </row>
    <row r="6975" spans="4:8">
      <c r="D6975" s="33"/>
      <c r="H6975" s="31"/>
    </row>
    <row r="6976" spans="4:8">
      <c r="D6976" s="33"/>
      <c r="H6976" s="31"/>
    </row>
    <row r="6977" spans="4:8">
      <c r="D6977" s="33"/>
      <c r="H6977" s="31"/>
    </row>
    <row r="6978" spans="4:8">
      <c r="D6978" s="33"/>
      <c r="H6978" s="31"/>
    </row>
    <row r="6979" spans="4:8">
      <c r="D6979" s="33"/>
      <c r="H6979" s="31"/>
    </row>
    <row r="6980" spans="4:8">
      <c r="D6980" s="33"/>
      <c r="H6980" s="31"/>
    </row>
    <row r="6981" spans="4:8">
      <c r="D6981" s="33"/>
      <c r="H6981" s="31"/>
    </row>
    <row r="6982" spans="4:8">
      <c r="D6982" s="33"/>
      <c r="H6982" s="31"/>
    </row>
    <row r="6983" spans="4:8">
      <c r="D6983" s="33"/>
      <c r="H6983" s="31"/>
    </row>
    <row r="6984" spans="4:8">
      <c r="D6984" s="33"/>
      <c r="H6984" s="31"/>
    </row>
    <row r="6985" spans="4:8">
      <c r="D6985" s="33"/>
      <c r="H6985" s="31"/>
    </row>
    <row r="6986" spans="4:8">
      <c r="D6986" s="33"/>
      <c r="H6986" s="31"/>
    </row>
    <row r="6987" spans="4:8">
      <c r="D6987" s="33"/>
      <c r="H6987" s="31"/>
    </row>
    <row r="6988" spans="4:8">
      <c r="D6988" s="33"/>
      <c r="H6988" s="31"/>
    </row>
    <row r="6989" spans="4:8">
      <c r="D6989" s="33"/>
      <c r="H6989" s="31"/>
    </row>
    <row r="6990" spans="4:8">
      <c r="D6990" s="33"/>
      <c r="H6990" s="31"/>
    </row>
    <row r="6991" spans="4:8">
      <c r="D6991" s="33"/>
      <c r="H6991" s="31"/>
    </row>
    <row r="6992" spans="4:8">
      <c r="D6992" s="33"/>
      <c r="H6992" s="31"/>
    </row>
    <row r="6993" spans="4:8">
      <c r="D6993" s="33"/>
      <c r="H6993" s="31"/>
    </row>
    <row r="6994" spans="4:8">
      <c r="D6994" s="33"/>
      <c r="H6994" s="31"/>
    </row>
    <row r="6995" spans="4:8">
      <c r="D6995" s="33"/>
      <c r="H6995" s="31"/>
    </row>
    <row r="6996" spans="4:8">
      <c r="D6996" s="33"/>
      <c r="H6996" s="31"/>
    </row>
    <row r="6997" spans="4:8">
      <c r="D6997" s="33"/>
      <c r="H6997" s="31"/>
    </row>
    <row r="6998" spans="4:8">
      <c r="D6998" s="33"/>
      <c r="H6998" s="31"/>
    </row>
    <row r="6999" spans="4:8">
      <c r="D6999" s="33"/>
      <c r="H6999" s="31"/>
    </row>
    <row r="7000" spans="4:8">
      <c r="D7000" s="33"/>
      <c r="H7000" s="31"/>
    </row>
    <row r="7001" spans="4:8">
      <c r="D7001" s="33"/>
      <c r="H7001" s="31"/>
    </row>
    <row r="7002" spans="4:8">
      <c r="D7002" s="33"/>
      <c r="H7002" s="31"/>
    </row>
    <row r="7003" spans="4:8">
      <c r="D7003" s="33"/>
      <c r="H7003" s="31"/>
    </row>
    <row r="7004" spans="4:8">
      <c r="D7004" s="33"/>
      <c r="H7004" s="31"/>
    </row>
    <row r="7005" spans="4:8">
      <c r="D7005" s="33"/>
      <c r="H7005" s="31"/>
    </row>
    <row r="7006" spans="4:8">
      <c r="D7006" s="33"/>
      <c r="H7006" s="31"/>
    </row>
    <row r="7007" spans="4:8">
      <c r="D7007" s="33"/>
      <c r="H7007" s="31"/>
    </row>
    <row r="7008" spans="4:8">
      <c r="D7008" s="33"/>
      <c r="H7008" s="31"/>
    </row>
    <row r="7009" spans="4:8">
      <c r="D7009" s="33"/>
      <c r="H7009" s="31"/>
    </row>
    <row r="7010" spans="4:8">
      <c r="D7010" s="33"/>
      <c r="H7010" s="31"/>
    </row>
    <row r="7011" spans="4:8">
      <c r="D7011" s="33"/>
      <c r="H7011" s="31"/>
    </row>
    <row r="7012" spans="4:8">
      <c r="D7012" s="33"/>
      <c r="H7012" s="31"/>
    </row>
    <row r="7013" spans="4:8">
      <c r="D7013" s="33"/>
      <c r="H7013" s="31"/>
    </row>
    <row r="7014" spans="4:8">
      <c r="D7014" s="33"/>
      <c r="H7014" s="31"/>
    </row>
    <row r="7015" spans="4:8">
      <c r="D7015" s="33"/>
      <c r="H7015" s="31"/>
    </row>
    <row r="7016" spans="4:8">
      <c r="D7016" s="33"/>
      <c r="H7016" s="31"/>
    </row>
    <row r="7017" spans="4:8">
      <c r="D7017" s="33"/>
      <c r="H7017" s="31"/>
    </row>
    <row r="7018" spans="4:8">
      <c r="D7018" s="33"/>
      <c r="H7018" s="31"/>
    </row>
    <row r="7019" spans="4:8">
      <c r="D7019" s="33"/>
      <c r="H7019" s="31"/>
    </row>
    <row r="7020" spans="4:8">
      <c r="D7020" s="33"/>
      <c r="H7020" s="31"/>
    </row>
    <row r="7021" spans="4:8">
      <c r="D7021" s="33"/>
      <c r="H7021" s="31"/>
    </row>
    <row r="7022" spans="4:8">
      <c r="D7022" s="33"/>
      <c r="H7022" s="31"/>
    </row>
    <row r="7023" spans="4:8">
      <c r="D7023" s="33"/>
      <c r="H7023" s="31"/>
    </row>
    <row r="7024" spans="4:8">
      <c r="D7024" s="33"/>
      <c r="H7024" s="31"/>
    </row>
    <row r="7025" spans="4:8">
      <c r="D7025" s="33"/>
      <c r="H7025" s="31"/>
    </row>
    <row r="7026" spans="4:8">
      <c r="D7026" s="33"/>
      <c r="H7026" s="31"/>
    </row>
    <row r="7027" spans="4:8">
      <c r="D7027" s="33"/>
      <c r="H7027" s="31"/>
    </row>
    <row r="7028" spans="4:8">
      <c r="D7028" s="33"/>
      <c r="H7028" s="31"/>
    </row>
    <row r="7029" spans="4:8">
      <c r="D7029" s="33"/>
      <c r="H7029" s="31"/>
    </row>
    <row r="7030" spans="4:8">
      <c r="D7030" s="33"/>
      <c r="H7030" s="31"/>
    </row>
    <row r="7031" spans="4:8">
      <c r="D7031" s="33"/>
      <c r="H7031" s="31"/>
    </row>
    <row r="7032" spans="4:8">
      <c r="D7032" s="33"/>
      <c r="H7032" s="31"/>
    </row>
    <row r="7033" spans="4:8">
      <c r="D7033" s="33"/>
      <c r="H7033" s="31"/>
    </row>
    <row r="7034" spans="4:8">
      <c r="D7034" s="33"/>
      <c r="H7034" s="31"/>
    </row>
    <row r="7035" spans="4:8">
      <c r="D7035" s="33"/>
      <c r="H7035" s="31"/>
    </row>
    <row r="7036" spans="4:8">
      <c r="D7036" s="33"/>
      <c r="H7036" s="31"/>
    </row>
    <row r="7037" spans="4:8">
      <c r="D7037" s="33"/>
      <c r="H7037" s="31"/>
    </row>
    <row r="7038" spans="4:8">
      <c r="D7038" s="33"/>
      <c r="H7038" s="31"/>
    </row>
    <row r="7039" spans="4:8">
      <c r="D7039" s="33"/>
      <c r="H7039" s="31"/>
    </row>
    <row r="7040" spans="4:8">
      <c r="D7040" s="33"/>
      <c r="H7040" s="31"/>
    </row>
    <row r="7041" spans="4:8">
      <c r="D7041" s="33"/>
      <c r="H7041" s="31"/>
    </row>
    <row r="7042" spans="4:8">
      <c r="D7042" s="33"/>
      <c r="H7042" s="31"/>
    </row>
    <row r="7043" spans="4:8">
      <c r="D7043" s="33"/>
      <c r="H7043" s="31"/>
    </row>
    <row r="7044" spans="4:8">
      <c r="D7044" s="33"/>
      <c r="H7044" s="31"/>
    </row>
    <row r="7045" spans="4:8">
      <c r="D7045" s="33"/>
      <c r="H7045" s="31"/>
    </row>
    <row r="7046" spans="4:8">
      <c r="D7046" s="33"/>
      <c r="H7046" s="31"/>
    </row>
    <row r="7047" spans="4:8">
      <c r="D7047" s="33"/>
      <c r="H7047" s="31"/>
    </row>
    <row r="7048" spans="4:8">
      <c r="D7048" s="33"/>
      <c r="H7048" s="31"/>
    </row>
    <row r="7049" spans="4:8">
      <c r="D7049" s="33"/>
      <c r="H7049" s="31"/>
    </row>
    <row r="7050" spans="4:8">
      <c r="D7050" s="33"/>
      <c r="H7050" s="31"/>
    </row>
    <row r="7051" spans="4:8">
      <c r="D7051" s="33"/>
      <c r="H7051" s="31"/>
    </row>
    <row r="7052" spans="4:8">
      <c r="D7052" s="33"/>
      <c r="H7052" s="31"/>
    </row>
    <row r="7053" spans="4:8">
      <c r="D7053" s="33"/>
      <c r="H7053" s="31"/>
    </row>
    <row r="7054" spans="4:8">
      <c r="D7054" s="33"/>
      <c r="H7054" s="31"/>
    </row>
    <row r="7055" spans="4:8">
      <c r="D7055" s="33"/>
      <c r="H7055" s="31"/>
    </row>
    <row r="7056" spans="4:8">
      <c r="D7056" s="33"/>
      <c r="H7056" s="31"/>
    </row>
    <row r="7057" spans="4:8">
      <c r="D7057" s="33"/>
      <c r="H7057" s="31"/>
    </row>
    <row r="7058" spans="4:8">
      <c r="D7058" s="33"/>
      <c r="H7058" s="31"/>
    </row>
    <row r="7059" spans="4:8">
      <c r="D7059" s="33"/>
      <c r="H7059" s="31"/>
    </row>
    <row r="7060" spans="4:8">
      <c r="D7060" s="33"/>
      <c r="H7060" s="31"/>
    </row>
    <row r="7061" spans="4:8">
      <c r="D7061" s="33"/>
      <c r="H7061" s="31"/>
    </row>
    <row r="7062" spans="4:8">
      <c r="D7062" s="33"/>
      <c r="H7062" s="31"/>
    </row>
    <row r="7063" spans="4:8">
      <c r="D7063" s="33"/>
      <c r="H7063" s="31"/>
    </row>
    <row r="7064" spans="4:8">
      <c r="D7064" s="33"/>
      <c r="H7064" s="31"/>
    </row>
    <row r="7065" spans="4:8">
      <c r="D7065" s="33"/>
      <c r="H7065" s="31"/>
    </row>
    <row r="7066" spans="4:8">
      <c r="D7066" s="33"/>
      <c r="H7066" s="31"/>
    </row>
    <row r="7067" spans="4:8">
      <c r="D7067" s="33"/>
      <c r="H7067" s="31"/>
    </row>
    <row r="7068" spans="4:8">
      <c r="D7068" s="33"/>
      <c r="H7068" s="31"/>
    </row>
    <row r="7069" spans="4:8">
      <c r="D7069" s="33"/>
      <c r="H7069" s="31"/>
    </row>
    <row r="7070" spans="4:8">
      <c r="D7070" s="33"/>
      <c r="H7070" s="31"/>
    </row>
    <row r="7071" spans="4:8">
      <c r="D7071" s="33"/>
      <c r="H7071" s="31"/>
    </row>
    <row r="7072" spans="4:8">
      <c r="D7072" s="33"/>
      <c r="H7072" s="31"/>
    </row>
    <row r="7073" spans="4:8">
      <c r="D7073" s="33"/>
      <c r="H7073" s="31"/>
    </row>
    <row r="7074" spans="4:8">
      <c r="D7074" s="33"/>
      <c r="H7074" s="31"/>
    </row>
    <row r="7075" spans="4:8">
      <c r="D7075" s="33"/>
      <c r="H7075" s="31"/>
    </row>
    <row r="7076" spans="4:8">
      <c r="D7076" s="33"/>
      <c r="H7076" s="31"/>
    </row>
    <row r="7077" spans="4:8">
      <c r="D7077" s="33"/>
      <c r="H7077" s="31"/>
    </row>
    <row r="7078" spans="4:8">
      <c r="D7078" s="33"/>
      <c r="H7078" s="31"/>
    </row>
    <row r="7079" spans="4:8">
      <c r="D7079" s="33"/>
      <c r="H7079" s="31"/>
    </row>
    <row r="7080" spans="4:8">
      <c r="D7080" s="33"/>
      <c r="H7080" s="31"/>
    </row>
    <row r="7081" spans="4:8">
      <c r="D7081" s="33"/>
      <c r="H7081" s="31"/>
    </row>
    <row r="7082" spans="4:8">
      <c r="D7082" s="33"/>
      <c r="H7082" s="31"/>
    </row>
    <row r="7083" spans="4:8">
      <c r="D7083" s="33"/>
      <c r="H7083" s="31"/>
    </row>
    <row r="7084" spans="4:8">
      <c r="D7084" s="33"/>
      <c r="H7084" s="31"/>
    </row>
    <row r="7085" spans="4:8">
      <c r="D7085" s="33"/>
      <c r="H7085" s="31"/>
    </row>
    <row r="7086" spans="4:8">
      <c r="D7086" s="33"/>
      <c r="H7086" s="31"/>
    </row>
    <row r="7087" spans="4:8">
      <c r="D7087" s="33"/>
      <c r="H7087" s="31"/>
    </row>
    <row r="7088" spans="4:8">
      <c r="D7088" s="33"/>
      <c r="H7088" s="31"/>
    </row>
    <row r="7089" spans="4:8">
      <c r="D7089" s="33"/>
      <c r="H7089" s="31"/>
    </row>
    <row r="7090" spans="4:8">
      <c r="D7090" s="33"/>
      <c r="H7090" s="31"/>
    </row>
    <row r="7091" spans="4:8">
      <c r="D7091" s="33"/>
      <c r="H7091" s="31"/>
    </row>
    <row r="7092" spans="4:8">
      <c r="D7092" s="33"/>
      <c r="H7092" s="31"/>
    </row>
    <row r="7093" spans="4:8">
      <c r="D7093" s="33"/>
      <c r="H7093" s="31"/>
    </row>
    <row r="7094" spans="4:8">
      <c r="D7094" s="33"/>
      <c r="H7094" s="31"/>
    </row>
    <row r="7095" spans="4:8">
      <c r="D7095" s="33"/>
      <c r="H7095" s="31"/>
    </row>
    <row r="7096" spans="4:8">
      <c r="D7096" s="33"/>
      <c r="H7096" s="31"/>
    </row>
    <row r="7097" spans="4:8">
      <c r="D7097" s="33"/>
      <c r="H7097" s="31"/>
    </row>
    <row r="7098" spans="4:8">
      <c r="D7098" s="33"/>
      <c r="H7098" s="31"/>
    </row>
    <row r="7099" spans="4:8">
      <c r="D7099" s="33"/>
      <c r="H7099" s="31"/>
    </row>
    <row r="7100" spans="4:8">
      <c r="D7100" s="33"/>
      <c r="H7100" s="31"/>
    </row>
    <row r="7101" spans="4:8">
      <c r="D7101" s="33"/>
      <c r="H7101" s="31"/>
    </row>
    <row r="7102" spans="4:8">
      <c r="D7102" s="33"/>
      <c r="H7102" s="31"/>
    </row>
    <row r="7103" spans="4:8">
      <c r="D7103" s="33"/>
      <c r="H7103" s="31"/>
    </row>
    <row r="7104" spans="4:8">
      <c r="D7104" s="33"/>
      <c r="H7104" s="31"/>
    </row>
    <row r="7105" spans="4:8">
      <c r="D7105" s="33"/>
      <c r="H7105" s="31"/>
    </row>
    <row r="7106" spans="4:8">
      <c r="D7106" s="33"/>
      <c r="H7106" s="31"/>
    </row>
    <row r="7107" spans="4:8">
      <c r="D7107" s="33"/>
      <c r="H7107" s="31"/>
    </row>
    <row r="7108" spans="4:8">
      <c r="D7108" s="33"/>
      <c r="H7108" s="31"/>
    </row>
    <row r="7109" spans="4:8">
      <c r="D7109" s="33"/>
      <c r="H7109" s="31"/>
    </row>
    <row r="7110" spans="4:8">
      <c r="D7110" s="33"/>
      <c r="H7110" s="31"/>
    </row>
    <row r="7111" spans="4:8">
      <c r="D7111" s="33"/>
      <c r="H7111" s="31"/>
    </row>
    <row r="7112" spans="4:8">
      <c r="D7112" s="33"/>
      <c r="H7112" s="31"/>
    </row>
    <row r="7113" spans="4:8">
      <c r="D7113" s="33"/>
      <c r="H7113" s="31"/>
    </row>
    <row r="7114" spans="4:8">
      <c r="D7114" s="33"/>
      <c r="H7114" s="31"/>
    </row>
    <row r="7115" spans="4:8">
      <c r="D7115" s="33"/>
      <c r="H7115" s="31"/>
    </row>
    <row r="7116" spans="4:8">
      <c r="D7116" s="33"/>
      <c r="H7116" s="31"/>
    </row>
    <row r="7117" spans="4:8">
      <c r="D7117" s="33"/>
      <c r="H7117" s="31"/>
    </row>
    <row r="7118" spans="4:8">
      <c r="D7118" s="33"/>
      <c r="H7118" s="31"/>
    </row>
    <row r="7119" spans="4:8">
      <c r="D7119" s="33"/>
      <c r="H7119" s="31"/>
    </row>
    <row r="7120" spans="4:8">
      <c r="D7120" s="33"/>
      <c r="H7120" s="31"/>
    </row>
    <row r="7121" spans="4:8">
      <c r="D7121" s="33"/>
      <c r="H7121" s="31"/>
    </row>
    <row r="7122" spans="4:8">
      <c r="D7122" s="33"/>
      <c r="H7122" s="31"/>
    </row>
    <row r="7123" spans="4:8">
      <c r="D7123" s="33"/>
      <c r="H7123" s="31"/>
    </row>
    <row r="7124" spans="4:8">
      <c r="D7124" s="33"/>
      <c r="H7124" s="31"/>
    </row>
    <row r="7125" spans="4:8">
      <c r="D7125" s="33"/>
      <c r="H7125" s="31"/>
    </row>
    <row r="7126" spans="4:8">
      <c r="D7126" s="33"/>
      <c r="H7126" s="31"/>
    </row>
    <row r="7127" spans="4:8">
      <c r="D7127" s="33"/>
      <c r="H7127" s="31"/>
    </row>
    <row r="7128" spans="4:8">
      <c r="D7128" s="33"/>
      <c r="H7128" s="31"/>
    </row>
    <row r="7129" spans="4:8">
      <c r="D7129" s="33"/>
      <c r="H7129" s="31"/>
    </row>
    <row r="7130" spans="4:8">
      <c r="D7130" s="33"/>
      <c r="H7130" s="31"/>
    </row>
    <row r="7131" spans="4:8">
      <c r="D7131" s="33"/>
      <c r="H7131" s="31"/>
    </row>
    <row r="7132" spans="4:8">
      <c r="D7132" s="33"/>
      <c r="H7132" s="31"/>
    </row>
    <row r="7133" spans="4:8">
      <c r="D7133" s="33"/>
      <c r="H7133" s="31"/>
    </row>
    <row r="7134" spans="4:8">
      <c r="D7134" s="33"/>
      <c r="H7134" s="31"/>
    </row>
    <row r="7135" spans="4:8">
      <c r="D7135" s="33"/>
      <c r="H7135" s="31"/>
    </row>
    <row r="7136" spans="4:8">
      <c r="D7136" s="33"/>
      <c r="H7136" s="31"/>
    </row>
    <row r="7137" spans="4:8">
      <c r="D7137" s="33"/>
      <c r="H7137" s="31"/>
    </row>
    <row r="7138" spans="4:8">
      <c r="D7138" s="33"/>
      <c r="H7138" s="31"/>
    </row>
    <row r="7139" spans="4:8">
      <c r="D7139" s="33"/>
      <c r="H7139" s="31"/>
    </row>
    <row r="7140" spans="4:8">
      <c r="D7140" s="33"/>
      <c r="H7140" s="31"/>
    </row>
    <row r="7141" spans="4:8">
      <c r="D7141" s="33"/>
      <c r="H7141" s="31"/>
    </row>
    <row r="7142" spans="4:8">
      <c r="D7142" s="33"/>
      <c r="H7142" s="31"/>
    </row>
    <row r="7143" spans="4:8">
      <c r="D7143" s="33"/>
      <c r="H7143" s="31"/>
    </row>
    <row r="7144" spans="4:8">
      <c r="D7144" s="33"/>
      <c r="H7144" s="31"/>
    </row>
    <row r="7145" spans="4:8">
      <c r="D7145" s="33"/>
      <c r="H7145" s="31"/>
    </row>
    <row r="7146" spans="4:8">
      <c r="D7146" s="33"/>
      <c r="H7146" s="31"/>
    </row>
    <row r="7147" spans="4:8">
      <c r="D7147" s="33"/>
      <c r="H7147" s="31"/>
    </row>
    <row r="7148" spans="4:8">
      <c r="D7148" s="33"/>
      <c r="H7148" s="31"/>
    </row>
    <row r="7149" spans="4:8">
      <c r="D7149" s="33"/>
      <c r="H7149" s="31"/>
    </row>
    <row r="7150" spans="4:8">
      <c r="D7150" s="33"/>
      <c r="H7150" s="31"/>
    </row>
    <row r="7151" spans="4:8">
      <c r="D7151" s="33"/>
      <c r="H7151" s="31"/>
    </row>
    <row r="7152" spans="4:8">
      <c r="D7152" s="33"/>
      <c r="H7152" s="31"/>
    </row>
    <row r="7153" spans="4:8">
      <c r="D7153" s="33"/>
      <c r="H7153" s="31"/>
    </row>
    <row r="7154" spans="4:8">
      <c r="D7154" s="33"/>
      <c r="H7154" s="31"/>
    </row>
    <row r="7155" spans="4:8">
      <c r="D7155" s="33"/>
      <c r="H7155" s="31"/>
    </row>
    <row r="7156" spans="4:8">
      <c r="D7156" s="33"/>
      <c r="H7156" s="31"/>
    </row>
    <row r="7157" spans="4:8">
      <c r="D7157" s="33"/>
      <c r="H7157" s="31"/>
    </row>
    <row r="7158" spans="4:8">
      <c r="D7158" s="33"/>
      <c r="H7158" s="31"/>
    </row>
    <row r="7159" spans="4:8">
      <c r="D7159" s="33"/>
      <c r="H7159" s="31"/>
    </row>
    <row r="7160" spans="4:8">
      <c r="D7160" s="33"/>
      <c r="H7160" s="31"/>
    </row>
    <row r="7161" spans="4:8">
      <c r="D7161" s="33"/>
      <c r="H7161" s="31"/>
    </row>
    <row r="7162" spans="4:8">
      <c r="D7162" s="33"/>
      <c r="H7162" s="31"/>
    </row>
    <row r="7163" spans="4:8">
      <c r="D7163" s="33"/>
      <c r="H7163" s="31"/>
    </row>
    <row r="7164" spans="4:8">
      <c r="D7164" s="33"/>
      <c r="H7164" s="31"/>
    </row>
    <row r="7165" spans="4:8">
      <c r="D7165" s="33"/>
      <c r="H7165" s="31"/>
    </row>
    <row r="7166" spans="4:8">
      <c r="D7166" s="33"/>
      <c r="H7166" s="31"/>
    </row>
    <row r="7167" spans="4:8">
      <c r="D7167" s="33"/>
      <c r="H7167" s="31"/>
    </row>
    <row r="7168" spans="4:8">
      <c r="D7168" s="33"/>
      <c r="H7168" s="31"/>
    </row>
    <row r="7169" spans="4:8">
      <c r="D7169" s="33"/>
      <c r="H7169" s="31"/>
    </row>
    <row r="7170" spans="4:8">
      <c r="D7170" s="33"/>
      <c r="H7170" s="31"/>
    </row>
    <row r="7171" spans="4:8">
      <c r="D7171" s="33"/>
      <c r="H7171" s="31"/>
    </row>
    <row r="7172" spans="4:8">
      <c r="D7172" s="33"/>
      <c r="H7172" s="31"/>
    </row>
    <row r="7173" spans="4:8">
      <c r="D7173" s="33"/>
      <c r="H7173" s="31"/>
    </row>
    <row r="7174" spans="4:8">
      <c r="D7174" s="33"/>
      <c r="H7174" s="31"/>
    </row>
    <row r="7175" spans="4:8">
      <c r="D7175" s="33"/>
      <c r="H7175" s="31"/>
    </row>
    <row r="7176" spans="4:8">
      <c r="D7176" s="33"/>
      <c r="H7176" s="31"/>
    </row>
    <row r="7177" spans="4:8">
      <c r="D7177" s="33"/>
      <c r="H7177" s="31"/>
    </row>
    <row r="7178" spans="4:8">
      <c r="D7178" s="33"/>
      <c r="H7178" s="31"/>
    </row>
    <row r="7179" spans="4:8">
      <c r="D7179" s="33"/>
      <c r="H7179" s="31"/>
    </row>
    <row r="7180" spans="4:8">
      <c r="D7180" s="33"/>
      <c r="H7180" s="31"/>
    </row>
    <row r="7181" spans="4:8">
      <c r="D7181" s="33"/>
      <c r="H7181" s="31"/>
    </row>
    <row r="7182" spans="4:8">
      <c r="D7182" s="33"/>
      <c r="H7182" s="31"/>
    </row>
    <row r="7183" spans="4:8">
      <c r="D7183" s="33"/>
      <c r="H7183" s="31"/>
    </row>
    <row r="7184" spans="4:8">
      <c r="D7184" s="33"/>
      <c r="H7184" s="31"/>
    </row>
    <row r="7185" spans="4:8">
      <c r="D7185" s="33"/>
      <c r="H7185" s="31"/>
    </row>
    <row r="7186" spans="4:8">
      <c r="D7186" s="33"/>
      <c r="H7186" s="31"/>
    </row>
    <row r="7187" spans="4:8">
      <c r="D7187" s="33"/>
      <c r="H7187" s="31"/>
    </row>
    <row r="7188" spans="4:8">
      <c r="D7188" s="33"/>
      <c r="H7188" s="31"/>
    </row>
    <row r="7189" spans="4:8">
      <c r="D7189" s="33"/>
      <c r="H7189" s="31"/>
    </row>
    <row r="7190" spans="4:8">
      <c r="D7190" s="33"/>
      <c r="H7190" s="31"/>
    </row>
    <row r="7191" spans="4:8">
      <c r="D7191" s="33"/>
      <c r="H7191" s="31"/>
    </row>
    <row r="7192" spans="4:8">
      <c r="D7192" s="33"/>
      <c r="H7192" s="31"/>
    </row>
    <row r="7193" spans="4:8">
      <c r="D7193" s="33"/>
      <c r="H7193" s="31"/>
    </row>
    <row r="7194" spans="4:8">
      <c r="D7194" s="33"/>
      <c r="H7194" s="31"/>
    </row>
    <row r="7195" spans="4:8">
      <c r="D7195" s="33"/>
      <c r="H7195" s="31"/>
    </row>
    <row r="7196" spans="4:8">
      <c r="D7196" s="33"/>
      <c r="H7196" s="31"/>
    </row>
    <row r="7197" spans="4:8">
      <c r="D7197" s="33"/>
      <c r="H7197" s="31"/>
    </row>
    <row r="7198" spans="4:8">
      <c r="D7198" s="33"/>
      <c r="H7198" s="31"/>
    </row>
    <row r="7199" spans="4:8">
      <c r="D7199" s="33"/>
      <c r="H7199" s="31"/>
    </row>
    <row r="7200" spans="4:8">
      <c r="D7200" s="33"/>
      <c r="H7200" s="31"/>
    </row>
    <row r="7201" spans="4:8">
      <c r="D7201" s="33"/>
      <c r="H7201" s="31"/>
    </row>
    <row r="7202" spans="4:8">
      <c r="D7202" s="33"/>
      <c r="H7202" s="31"/>
    </row>
    <row r="7203" spans="4:8">
      <c r="D7203" s="33"/>
      <c r="H7203" s="31"/>
    </row>
    <row r="7204" spans="4:8">
      <c r="D7204" s="33"/>
      <c r="H7204" s="31"/>
    </row>
    <row r="7205" spans="4:8">
      <c r="D7205" s="33"/>
      <c r="H7205" s="31"/>
    </row>
    <row r="7206" spans="4:8">
      <c r="D7206" s="33"/>
      <c r="H7206" s="31"/>
    </row>
    <row r="7207" spans="4:8">
      <c r="D7207" s="33"/>
      <c r="H7207" s="31"/>
    </row>
    <row r="7208" spans="4:8">
      <c r="D7208" s="33"/>
      <c r="H7208" s="31"/>
    </row>
    <row r="7209" spans="4:8">
      <c r="D7209" s="33"/>
      <c r="H7209" s="31"/>
    </row>
    <row r="7210" spans="4:8">
      <c r="D7210" s="33"/>
      <c r="H7210" s="31"/>
    </row>
    <row r="7211" spans="4:8">
      <c r="D7211" s="33"/>
      <c r="H7211" s="31"/>
    </row>
    <row r="7212" spans="4:8">
      <c r="D7212" s="33"/>
      <c r="H7212" s="31"/>
    </row>
    <row r="7213" spans="4:8">
      <c r="D7213" s="33"/>
      <c r="H7213" s="31"/>
    </row>
    <row r="7214" spans="4:8">
      <c r="D7214" s="33"/>
      <c r="H7214" s="31"/>
    </row>
    <row r="7215" spans="4:8">
      <c r="D7215" s="33"/>
      <c r="H7215" s="31"/>
    </row>
    <row r="7216" spans="4:8">
      <c r="D7216" s="33"/>
      <c r="H7216" s="31"/>
    </row>
    <row r="7217" spans="4:8">
      <c r="D7217" s="33"/>
      <c r="H7217" s="31"/>
    </row>
    <row r="7218" spans="4:8">
      <c r="D7218" s="33"/>
      <c r="H7218" s="31"/>
    </row>
    <row r="7219" spans="4:8">
      <c r="D7219" s="33"/>
      <c r="H7219" s="31"/>
    </row>
    <row r="7220" spans="4:8">
      <c r="D7220" s="33"/>
      <c r="H7220" s="31"/>
    </row>
    <row r="7221" spans="4:8">
      <c r="D7221" s="33"/>
      <c r="H7221" s="31"/>
    </row>
    <row r="7222" spans="4:8">
      <c r="D7222" s="33"/>
      <c r="H7222" s="31"/>
    </row>
    <row r="7223" spans="4:8">
      <c r="D7223" s="33"/>
      <c r="H7223" s="31"/>
    </row>
    <row r="7224" spans="4:8">
      <c r="D7224" s="33"/>
      <c r="H7224" s="31"/>
    </row>
    <row r="7225" spans="4:8">
      <c r="D7225" s="33"/>
      <c r="H7225" s="31"/>
    </row>
    <row r="7226" spans="4:8">
      <c r="D7226" s="33"/>
      <c r="H7226" s="31"/>
    </row>
    <row r="7227" spans="4:8">
      <c r="D7227" s="33"/>
      <c r="H7227" s="31"/>
    </row>
    <row r="7228" spans="4:8">
      <c r="D7228" s="33"/>
      <c r="H7228" s="31"/>
    </row>
    <row r="7229" spans="4:8">
      <c r="D7229" s="33"/>
      <c r="H7229" s="31"/>
    </row>
    <row r="7230" spans="4:8">
      <c r="D7230" s="33"/>
      <c r="H7230" s="31"/>
    </row>
    <row r="7231" spans="4:8">
      <c r="D7231" s="33"/>
      <c r="H7231" s="31"/>
    </row>
    <row r="7232" spans="4:8">
      <c r="D7232" s="33"/>
      <c r="H7232" s="31"/>
    </row>
    <row r="7233" spans="4:8">
      <c r="D7233" s="33"/>
      <c r="H7233" s="31"/>
    </row>
    <row r="7234" spans="4:8">
      <c r="D7234" s="33"/>
      <c r="H7234" s="31"/>
    </row>
    <row r="7235" spans="4:8">
      <c r="D7235" s="33"/>
      <c r="H7235" s="31"/>
    </row>
    <row r="7236" spans="4:8">
      <c r="D7236" s="33"/>
      <c r="H7236" s="31"/>
    </row>
    <row r="7237" spans="4:8">
      <c r="D7237" s="33"/>
      <c r="H7237" s="31"/>
    </row>
    <row r="7238" spans="4:8">
      <c r="D7238" s="33"/>
      <c r="H7238" s="31"/>
    </row>
    <row r="7239" spans="4:8">
      <c r="D7239" s="33"/>
      <c r="H7239" s="31"/>
    </row>
    <row r="7240" spans="4:8">
      <c r="D7240" s="33"/>
      <c r="H7240" s="31"/>
    </row>
    <row r="7241" spans="4:8">
      <c r="D7241" s="33"/>
      <c r="H7241" s="31"/>
    </row>
    <row r="7242" spans="4:8">
      <c r="D7242" s="33"/>
      <c r="H7242" s="31"/>
    </row>
    <row r="7243" spans="4:8">
      <c r="D7243" s="33"/>
      <c r="H7243" s="31"/>
    </row>
    <row r="7244" spans="4:8">
      <c r="D7244" s="33"/>
      <c r="H7244" s="31"/>
    </row>
    <row r="7245" spans="4:8">
      <c r="D7245" s="33"/>
      <c r="H7245" s="31"/>
    </row>
    <row r="7246" spans="4:8">
      <c r="D7246" s="33"/>
      <c r="H7246" s="31"/>
    </row>
    <row r="7247" spans="4:8">
      <c r="D7247" s="33"/>
      <c r="H7247" s="31"/>
    </row>
    <row r="7248" spans="4:8">
      <c r="D7248" s="33"/>
      <c r="H7248" s="31"/>
    </row>
    <row r="7249" spans="4:8">
      <c r="D7249" s="33"/>
      <c r="H7249" s="31"/>
    </row>
    <row r="7250" spans="4:8">
      <c r="D7250" s="33"/>
      <c r="H7250" s="31"/>
    </row>
    <row r="7251" spans="4:8">
      <c r="D7251" s="33"/>
      <c r="H7251" s="31"/>
    </row>
    <row r="7252" spans="4:8">
      <c r="D7252" s="33"/>
      <c r="H7252" s="31"/>
    </row>
    <row r="7253" spans="4:8">
      <c r="D7253" s="33"/>
      <c r="H7253" s="31"/>
    </row>
    <row r="7254" spans="4:8">
      <c r="D7254" s="33"/>
      <c r="H7254" s="31"/>
    </row>
    <row r="7255" spans="4:8">
      <c r="D7255" s="33"/>
      <c r="H7255" s="31"/>
    </row>
    <row r="7256" spans="4:8">
      <c r="D7256" s="33"/>
      <c r="H7256" s="31"/>
    </row>
    <row r="7257" spans="4:8">
      <c r="D7257" s="33"/>
      <c r="H7257" s="31"/>
    </row>
    <row r="7258" spans="4:8">
      <c r="D7258" s="33"/>
      <c r="H7258" s="31"/>
    </row>
    <row r="7259" spans="4:8">
      <c r="D7259" s="33"/>
      <c r="H7259" s="31"/>
    </row>
    <row r="7260" spans="4:8">
      <c r="D7260" s="33"/>
      <c r="H7260" s="31"/>
    </row>
    <row r="7261" spans="4:8">
      <c r="D7261" s="33"/>
      <c r="H7261" s="31"/>
    </row>
    <row r="7262" spans="4:8">
      <c r="D7262" s="33"/>
      <c r="H7262" s="31"/>
    </row>
    <row r="7263" spans="4:8">
      <c r="D7263" s="33"/>
      <c r="H7263" s="31"/>
    </row>
    <row r="7264" spans="4:8">
      <c r="D7264" s="33"/>
      <c r="H7264" s="31"/>
    </row>
    <row r="7265" spans="4:8">
      <c r="D7265" s="33"/>
      <c r="H7265" s="31"/>
    </row>
    <row r="7266" spans="4:8">
      <c r="D7266" s="33"/>
      <c r="H7266" s="31"/>
    </row>
    <row r="7267" spans="4:8">
      <c r="D7267" s="33"/>
      <c r="H7267" s="31"/>
    </row>
    <row r="7268" spans="4:8">
      <c r="D7268" s="33"/>
      <c r="H7268" s="31"/>
    </row>
    <row r="7269" spans="4:8">
      <c r="D7269" s="33"/>
      <c r="H7269" s="31"/>
    </row>
    <row r="7270" spans="4:8">
      <c r="D7270" s="33"/>
      <c r="H7270" s="31"/>
    </row>
    <row r="7271" spans="4:8">
      <c r="D7271" s="33"/>
      <c r="H7271" s="31"/>
    </row>
    <row r="7272" spans="4:8">
      <c r="D7272" s="33"/>
      <c r="H7272" s="31"/>
    </row>
    <row r="7273" spans="4:8">
      <c r="D7273" s="33"/>
      <c r="H7273" s="31"/>
    </row>
    <row r="7274" spans="4:8">
      <c r="D7274" s="33"/>
      <c r="H7274" s="31"/>
    </row>
    <row r="7275" spans="4:8">
      <c r="D7275" s="33"/>
      <c r="H7275" s="31"/>
    </row>
    <row r="7276" spans="4:8">
      <c r="D7276" s="33"/>
      <c r="H7276" s="31"/>
    </row>
    <row r="7277" spans="4:8">
      <c r="D7277" s="33"/>
      <c r="H7277" s="31"/>
    </row>
    <row r="7278" spans="4:8">
      <c r="D7278" s="33"/>
      <c r="H7278" s="31"/>
    </row>
    <row r="7279" spans="4:8">
      <c r="D7279" s="33"/>
      <c r="H7279" s="31"/>
    </row>
    <row r="7280" spans="4:8">
      <c r="D7280" s="33"/>
      <c r="H7280" s="31"/>
    </row>
    <row r="7281" spans="4:8">
      <c r="D7281" s="33"/>
      <c r="H7281" s="31"/>
    </row>
    <row r="7282" spans="4:8">
      <c r="D7282" s="33"/>
      <c r="H7282" s="31"/>
    </row>
    <row r="7283" spans="4:8">
      <c r="D7283" s="33"/>
      <c r="H7283" s="31"/>
    </row>
    <row r="7284" spans="4:8">
      <c r="D7284" s="33"/>
      <c r="H7284" s="31"/>
    </row>
    <row r="7285" spans="4:8">
      <c r="D7285" s="33"/>
      <c r="H7285" s="31"/>
    </row>
    <row r="7286" spans="4:8">
      <c r="D7286" s="33"/>
      <c r="H7286" s="31"/>
    </row>
    <row r="7287" spans="4:8">
      <c r="D7287" s="33"/>
      <c r="H7287" s="31"/>
    </row>
    <row r="7288" spans="4:8">
      <c r="D7288" s="33"/>
      <c r="H7288" s="31"/>
    </row>
    <row r="7289" spans="4:8">
      <c r="D7289" s="33"/>
      <c r="H7289" s="31"/>
    </row>
    <row r="7290" spans="4:8">
      <c r="D7290" s="33"/>
      <c r="H7290" s="31"/>
    </row>
    <row r="7291" spans="4:8">
      <c r="D7291" s="33"/>
      <c r="H7291" s="31"/>
    </row>
    <row r="7292" spans="4:8">
      <c r="D7292" s="33"/>
      <c r="H7292" s="31"/>
    </row>
    <row r="7293" spans="4:8">
      <c r="D7293" s="33"/>
      <c r="H7293" s="31"/>
    </row>
    <row r="7294" spans="4:8">
      <c r="D7294" s="33"/>
      <c r="H7294" s="31"/>
    </row>
    <row r="7295" spans="4:8">
      <c r="D7295" s="33"/>
      <c r="H7295" s="31"/>
    </row>
    <row r="7296" spans="4:8">
      <c r="D7296" s="33"/>
      <c r="H7296" s="31"/>
    </row>
    <row r="7297" spans="4:8">
      <c r="D7297" s="33"/>
      <c r="H7297" s="31"/>
    </row>
    <row r="7298" spans="4:8">
      <c r="D7298" s="33"/>
      <c r="H7298" s="31"/>
    </row>
    <row r="7299" spans="4:8">
      <c r="D7299" s="33"/>
      <c r="H7299" s="31"/>
    </row>
    <row r="7300" spans="4:8">
      <c r="D7300" s="33"/>
      <c r="H7300" s="31"/>
    </row>
    <row r="7301" spans="4:8">
      <c r="D7301" s="33"/>
      <c r="H7301" s="31"/>
    </row>
    <row r="7302" spans="4:8">
      <c r="D7302" s="33"/>
      <c r="H7302" s="31"/>
    </row>
    <row r="7303" spans="4:8">
      <c r="D7303" s="33"/>
      <c r="H7303" s="31"/>
    </row>
    <row r="7304" spans="4:8">
      <c r="D7304" s="33"/>
      <c r="H7304" s="31"/>
    </row>
    <row r="7305" spans="4:8">
      <c r="D7305" s="33"/>
      <c r="H7305" s="31"/>
    </row>
    <row r="7306" spans="4:8">
      <c r="D7306" s="33"/>
      <c r="H7306" s="31"/>
    </row>
    <row r="7307" spans="4:8">
      <c r="D7307" s="33"/>
      <c r="H7307" s="31"/>
    </row>
    <row r="7308" spans="4:8">
      <c r="D7308" s="33"/>
      <c r="H7308" s="31"/>
    </row>
    <row r="7309" spans="4:8">
      <c r="D7309" s="33"/>
      <c r="H7309" s="31"/>
    </row>
    <row r="7310" spans="4:8">
      <c r="D7310" s="33"/>
      <c r="H7310" s="31"/>
    </row>
    <row r="7311" spans="4:8">
      <c r="D7311" s="33"/>
      <c r="H7311" s="31"/>
    </row>
    <row r="7312" spans="4:8">
      <c r="D7312" s="33"/>
      <c r="H7312" s="31"/>
    </row>
    <row r="7313" spans="4:8">
      <c r="D7313" s="33"/>
      <c r="H7313" s="31"/>
    </row>
    <row r="7314" spans="4:8">
      <c r="D7314" s="33"/>
      <c r="H7314" s="31"/>
    </row>
    <row r="7315" spans="4:8">
      <c r="D7315" s="33"/>
      <c r="H7315" s="31"/>
    </row>
    <row r="7316" spans="4:8">
      <c r="D7316" s="33"/>
      <c r="H7316" s="31"/>
    </row>
    <row r="7317" spans="4:8">
      <c r="D7317" s="33"/>
      <c r="H7317" s="31"/>
    </row>
    <row r="7318" spans="4:8">
      <c r="D7318" s="33"/>
      <c r="H7318" s="31"/>
    </row>
    <row r="7319" spans="4:8">
      <c r="D7319" s="33"/>
      <c r="H7319" s="31"/>
    </row>
    <row r="7320" spans="4:8">
      <c r="D7320" s="33"/>
      <c r="H7320" s="31"/>
    </row>
    <row r="7321" spans="4:8">
      <c r="D7321" s="33"/>
      <c r="H7321" s="31"/>
    </row>
    <row r="7322" spans="4:8">
      <c r="D7322" s="33"/>
      <c r="H7322" s="31"/>
    </row>
    <row r="7323" spans="4:8">
      <c r="D7323" s="33"/>
      <c r="H7323" s="31"/>
    </row>
    <row r="7324" spans="4:8">
      <c r="D7324" s="33"/>
      <c r="H7324" s="31"/>
    </row>
    <row r="7325" spans="4:8">
      <c r="D7325" s="33"/>
      <c r="H7325" s="31"/>
    </row>
    <row r="7326" spans="4:8">
      <c r="D7326" s="33"/>
      <c r="H7326" s="31"/>
    </row>
    <row r="7327" spans="4:8">
      <c r="D7327" s="33"/>
      <c r="H7327" s="31"/>
    </row>
    <row r="7328" spans="4:8">
      <c r="D7328" s="33"/>
      <c r="H7328" s="31"/>
    </row>
    <row r="7329" spans="4:8">
      <c r="D7329" s="33"/>
      <c r="H7329" s="31"/>
    </row>
    <row r="7330" spans="4:8">
      <c r="D7330" s="33"/>
      <c r="H7330" s="31"/>
    </row>
    <row r="7331" spans="4:8">
      <c r="D7331" s="33"/>
      <c r="H7331" s="31"/>
    </row>
    <row r="7332" spans="4:8">
      <c r="D7332" s="33"/>
      <c r="H7332" s="31"/>
    </row>
    <row r="7333" spans="4:8">
      <c r="D7333" s="33"/>
      <c r="H7333" s="31"/>
    </row>
    <row r="7334" spans="4:8">
      <c r="D7334" s="33"/>
      <c r="H7334" s="31"/>
    </row>
    <row r="7335" spans="4:8">
      <c r="D7335" s="33"/>
      <c r="H7335" s="31"/>
    </row>
    <row r="7336" spans="4:8">
      <c r="D7336" s="33"/>
      <c r="H7336" s="31"/>
    </row>
    <row r="7337" spans="4:8">
      <c r="D7337" s="33"/>
      <c r="H7337" s="31"/>
    </row>
    <row r="7338" spans="4:8">
      <c r="D7338" s="33"/>
      <c r="H7338" s="31"/>
    </row>
    <row r="7339" spans="4:8">
      <c r="D7339" s="33"/>
      <c r="H7339" s="31"/>
    </row>
    <row r="7340" spans="4:8">
      <c r="D7340" s="33"/>
      <c r="H7340" s="31"/>
    </row>
    <row r="7341" spans="4:8">
      <c r="D7341" s="33"/>
      <c r="H7341" s="31"/>
    </row>
    <row r="7342" spans="4:8">
      <c r="D7342" s="33"/>
      <c r="H7342" s="31"/>
    </row>
    <row r="7343" spans="4:8">
      <c r="D7343" s="33"/>
      <c r="H7343" s="31"/>
    </row>
    <row r="7344" spans="4:8">
      <c r="D7344" s="33"/>
      <c r="H7344" s="31"/>
    </row>
    <row r="7345" spans="4:8">
      <c r="D7345" s="33"/>
      <c r="H7345" s="31"/>
    </row>
    <row r="7346" spans="4:8">
      <c r="D7346" s="33"/>
      <c r="H7346" s="31"/>
    </row>
    <row r="7347" spans="4:8">
      <c r="D7347" s="33"/>
      <c r="H7347" s="31"/>
    </row>
    <row r="7348" spans="4:8">
      <c r="D7348" s="33"/>
      <c r="H7348" s="31"/>
    </row>
    <row r="7349" spans="4:8">
      <c r="D7349" s="33"/>
      <c r="H7349" s="31"/>
    </row>
    <row r="7350" spans="4:8">
      <c r="D7350" s="33"/>
      <c r="H7350" s="31"/>
    </row>
    <row r="7351" spans="4:8">
      <c r="D7351" s="33"/>
      <c r="H7351" s="31"/>
    </row>
    <row r="7352" spans="4:8">
      <c r="D7352" s="33"/>
      <c r="H7352" s="31"/>
    </row>
    <row r="7353" spans="4:8">
      <c r="D7353" s="33"/>
      <c r="H7353" s="31"/>
    </row>
    <row r="7354" spans="4:8">
      <c r="D7354" s="33"/>
      <c r="H7354" s="31"/>
    </row>
    <row r="7355" spans="4:8">
      <c r="D7355" s="33"/>
      <c r="H7355" s="31"/>
    </row>
    <row r="7356" spans="4:8">
      <c r="D7356" s="33"/>
      <c r="H7356" s="31"/>
    </row>
    <row r="7357" spans="4:8">
      <c r="D7357" s="33"/>
      <c r="H7357" s="31"/>
    </row>
    <row r="7358" spans="4:8">
      <c r="D7358" s="33"/>
      <c r="H7358" s="31"/>
    </row>
    <row r="7359" spans="4:8">
      <c r="D7359" s="33"/>
      <c r="H7359" s="31"/>
    </row>
    <row r="7360" spans="4:8">
      <c r="D7360" s="33"/>
      <c r="H7360" s="31"/>
    </row>
    <row r="7361" spans="4:8">
      <c r="D7361" s="33"/>
      <c r="H7361" s="31"/>
    </row>
    <row r="7362" spans="4:8">
      <c r="D7362" s="33"/>
      <c r="H7362" s="31"/>
    </row>
    <row r="7363" spans="4:8">
      <c r="D7363" s="33"/>
      <c r="H7363" s="31"/>
    </row>
    <row r="7364" spans="4:8">
      <c r="D7364" s="33"/>
      <c r="H7364" s="31"/>
    </row>
    <row r="7365" spans="4:8">
      <c r="D7365" s="33"/>
      <c r="H7365" s="31"/>
    </row>
    <row r="7366" spans="4:8">
      <c r="D7366" s="33"/>
      <c r="H7366" s="31"/>
    </row>
    <row r="7367" spans="4:8">
      <c r="D7367" s="33"/>
      <c r="H7367" s="31"/>
    </row>
    <row r="7368" spans="4:8">
      <c r="D7368" s="33"/>
      <c r="H7368" s="31"/>
    </row>
    <row r="7369" spans="4:8">
      <c r="D7369" s="33"/>
      <c r="H7369" s="31"/>
    </row>
    <row r="7370" spans="4:8">
      <c r="D7370" s="33"/>
      <c r="H7370" s="31"/>
    </row>
    <row r="7371" spans="4:8">
      <c r="D7371" s="33"/>
      <c r="H7371" s="31"/>
    </row>
    <row r="7372" spans="4:8">
      <c r="D7372" s="33"/>
      <c r="H7372" s="31"/>
    </row>
    <row r="7373" spans="4:8">
      <c r="D7373" s="33"/>
      <c r="H7373" s="31"/>
    </row>
    <row r="7374" spans="4:8">
      <c r="D7374" s="33"/>
      <c r="H7374" s="31"/>
    </row>
    <row r="7375" spans="4:8">
      <c r="D7375" s="33"/>
      <c r="H7375" s="31"/>
    </row>
    <row r="7376" spans="4:8">
      <c r="D7376" s="33"/>
      <c r="H7376" s="31"/>
    </row>
    <row r="7377" spans="4:8">
      <c r="D7377" s="33"/>
      <c r="H7377" s="31"/>
    </row>
    <row r="7378" spans="4:8">
      <c r="D7378" s="33"/>
      <c r="H7378" s="31"/>
    </row>
    <row r="7379" spans="4:8">
      <c r="D7379" s="33"/>
      <c r="H7379" s="31"/>
    </row>
    <row r="7380" spans="4:8">
      <c r="D7380" s="33"/>
      <c r="H7380" s="31"/>
    </row>
    <row r="7381" spans="4:8">
      <c r="D7381" s="33"/>
      <c r="H7381" s="31"/>
    </row>
    <row r="7382" spans="4:8">
      <c r="D7382" s="33"/>
      <c r="H7382" s="31"/>
    </row>
    <row r="7383" spans="4:8">
      <c r="D7383" s="33"/>
      <c r="H7383" s="31"/>
    </row>
    <row r="7384" spans="4:8">
      <c r="D7384" s="33"/>
      <c r="H7384" s="31"/>
    </row>
    <row r="7385" spans="4:8">
      <c r="D7385" s="33"/>
      <c r="H7385" s="31"/>
    </row>
    <row r="7386" spans="4:8">
      <c r="D7386" s="33"/>
      <c r="H7386" s="31"/>
    </row>
    <row r="7387" spans="4:8">
      <c r="D7387" s="33"/>
      <c r="H7387" s="31"/>
    </row>
    <row r="7388" spans="4:8">
      <c r="D7388" s="33"/>
      <c r="H7388" s="31"/>
    </row>
    <row r="7389" spans="4:8">
      <c r="D7389" s="33"/>
      <c r="H7389" s="31"/>
    </row>
    <row r="7390" spans="4:8">
      <c r="D7390" s="33"/>
      <c r="H7390" s="31"/>
    </row>
    <row r="7391" spans="4:8">
      <c r="D7391" s="33"/>
      <c r="H7391" s="31"/>
    </row>
    <row r="7392" spans="4:8">
      <c r="D7392" s="33"/>
      <c r="H7392" s="31"/>
    </row>
    <row r="7393" spans="4:8">
      <c r="D7393" s="33"/>
      <c r="H7393" s="31"/>
    </row>
    <row r="7394" spans="4:8">
      <c r="D7394" s="33"/>
      <c r="H7394" s="31"/>
    </row>
    <row r="7395" spans="4:8">
      <c r="D7395" s="33"/>
      <c r="H7395" s="31"/>
    </row>
    <row r="7396" spans="4:8">
      <c r="D7396" s="33"/>
      <c r="H7396" s="31"/>
    </row>
    <row r="7397" spans="4:8">
      <c r="D7397" s="33"/>
      <c r="H7397" s="31"/>
    </row>
    <row r="7398" spans="4:8">
      <c r="D7398" s="33"/>
      <c r="H7398" s="31"/>
    </row>
    <row r="7399" spans="4:8">
      <c r="D7399" s="33"/>
      <c r="H7399" s="31"/>
    </row>
    <row r="7400" spans="4:8">
      <c r="D7400" s="33"/>
      <c r="H7400" s="31"/>
    </row>
    <row r="7401" spans="4:8">
      <c r="D7401" s="33"/>
      <c r="H7401" s="31"/>
    </row>
    <row r="7402" spans="4:8">
      <c r="D7402" s="33"/>
      <c r="H7402" s="31"/>
    </row>
    <row r="7403" spans="4:8">
      <c r="D7403" s="33"/>
      <c r="H7403" s="31"/>
    </row>
    <row r="7404" spans="4:8">
      <c r="D7404" s="33"/>
      <c r="H7404" s="31"/>
    </row>
    <row r="7405" spans="4:8">
      <c r="D7405" s="33"/>
      <c r="H7405" s="31"/>
    </row>
    <row r="7406" spans="4:8">
      <c r="D7406" s="33"/>
      <c r="H7406" s="31"/>
    </row>
    <row r="7407" spans="4:8">
      <c r="D7407" s="33"/>
      <c r="H7407" s="31"/>
    </row>
    <row r="7408" spans="4:8">
      <c r="D7408" s="33"/>
      <c r="H7408" s="31"/>
    </row>
    <row r="7409" spans="4:8">
      <c r="D7409" s="33"/>
      <c r="H7409" s="31"/>
    </row>
    <row r="7410" spans="4:8">
      <c r="D7410" s="33"/>
      <c r="H7410" s="31"/>
    </row>
    <row r="7411" spans="4:8">
      <c r="D7411" s="33"/>
      <c r="H7411" s="31"/>
    </row>
    <row r="7412" spans="4:8">
      <c r="D7412" s="33"/>
      <c r="H7412" s="31"/>
    </row>
    <row r="7413" spans="4:8">
      <c r="D7413" s="33"/>
      <c r="H7413" s="31"/>
    </row>
    <row r="7414" spans="4:8">
      <c r="D7414" s="33"/>
      <c r="H7414" s="31"/>
    </row>
    <row r="7415" spans="4:8">
      <c r="D7415" s="33"/>
      <c r="H7415" s="31"/>
    </row>
    <row r="7416" spans="4:8">
      <c r="D7416" s="33"/>
      <c r="H7416" s="31"/>
    </row>
  </sheetData>
  <mergeCells count="262">
    <mergeCell ref="R178:R240"/>
    <mergeCell ref="AA178:AA240"/>
    <mergeCell ref="X178:X240"/>
    <mergeCell ref="Y178:Y240"/>
    <mergeCell ref="Z178:Z240"/>
    <mergeCell ref="W178:W240"/>
    <mergeCell ref="V178:V240"/>
    <mergeCell ref="U178:U240"/>
    <mergeCell ref="T178:T240"/>
    <mergeCell ref="S178:S240"/>
    <mergeCell ref="M58:M60"/>
    <mergeCell ref="N58:N60"/>
    <mergeCell ref="Z62:Z175"/>
    <mergeCell ref="M55:M56"/>
    <mergeCell ref="N55:N56"/>
    <mergeCell ref="R62:R175"/>
    <mergeCell ref="O172:O174"/>
    <mergeCell ref="P172:P174"/>
    <mergeCell ref="Q172:Q174"/>
    <mergeCell ref="W62:W175"/>
    <mergeCell ref="X62:X175"/>
    <mergeCell ref="T46:T60"/>
    <mergeCell ref="U46:U60"/>
    <mergeCell ref="V46:V60"/>
    <mergeCell ref="W46:W60"/>
    <mergeCell ref="M163:M164"/>
    <mergeCell ref="N163:N164"/>
    <mergeCell ref="O55:O56"/>
    <mergeCell ref="P55:P56"/>
    <mergeCell ref="Q55:Q56"/>
    <mergeCell ref="N159:N160"/>
    <mergeCell ref="M159:M160"/>
    <mergeCell ref="N157:N158"/>
    <mergeCell ref="M157:M158"/>
    <mergeCell ref="A49:A53"/>
    <mergeCell ref="B49:B53"/>
    <mergeCell ref="C49:C53"/>
    <mergeCell ref="H229:H236"/>
    <mergeCell ref="G229:G236"/>
    <mergeCell ref="O229:O236"/>
    <mergeCell ref="P229:P236"/>
    <mergeCell ref="Q229:Q236"/>
    <mergeCell ref="K55:K56"/>
    <mergeCell ref="A55:A56"/>
    <mergeCell ref="B55:B56"/>
    <mergeCell ref="C55:C56"/>
    <mergeCell ref="I49:I53"/>
    <mergeCell ref="H49:H53"/>
    <mergeCell ref="G49:G53"/>
    <mergeCell ref="J49:J53"/>
    <mergeCell ref="I55:I56"/>
    <mergeCell ref="J55:J56"/>
    <mergeCell ref="K163:K164"/>
    <mergeCell ref="H172:H174"/>
    <mergeCell ref="C229:C236"/>
    <mergeCell ref="B229:B236"/>
    <mergeCell ref="A229:A236"/>
    <mergeCell ref="I229:I236"/>
    <mergeCell ref="J229:J236"/>
    <mergeCell ref="K229:K236"/>
    <mergeCell ref="L229:L236"/>
    <mergeCell ref="M229:M236"/>
    <mergeCell ref="N229:N236"/>
    <mergeCell ref="C225:C228"/>
    <mergeCell ref="B225:B228"/>
    <mergeCell ref="A225:A228"/>
    <mergeCell ref="G225:G228"/>
    <mergeCell ref="H225:H228"/>
    <mergeCell ref="I225:I228"/>
    <mergeCell ref="J225:J228"/>
    <mergeCell ref="K225:K228"/>
    <mergeCell ref="L225:L228"/>
    <mergeCell ref="M225:M228"/>
    <mergeCell ref="N225:N228"/>
    <mergeCell ref="C217:C224"/>
    <mergeCell ref="G217:G224"/>
    <mergeCell ref="H217:H224"/>
    <mergeCell ref="I217:I224"/>
    <mergeCell ref="J217:J224"/>
    <mergeCell ref="K217:K224"/>
    <mergeCell ref="B217:B224"/>
    <mergeCell ref="A217:A224"/>
    <mergeCell ref="L217:L224"/>
    <mergeCell ref="M1:Q1"/>
    <mergeCell ref="A14:A16"/>
    <mergeCell ref="B14:G14"/>
    <mergeCell ref="H14:H16"/>
    <mergeCell ref="I14:L14"/>
    <mergeCell ref="M14:Q14"/>
    <mergeCell ref="K15:K16"/>
    <mergeCell ref="L15:L16"/>
    <mergeCell ref="M15:N15"/>
    <mergeCell ref="O15:O16"/>
    <mergeCell ref="B15:B16"/>
    <mergeCell ref="C15:C16"/>
    <mergeCell ref="D15:D16"/>
    <mergeCell ref="E15:F15"/>
    <mergeCell ref="G15:G16"/>
    <mergeCell ref="I15:I16"/>
    <mergeCell ref="J15:J16"/>
    <mergeCell ref="P15:P16"/>
    <mergeCell ref="Q15:Q16"/>
    <mergeCell ref="N20:N25"/>
    <mergeCell ref="P20:P25"/>
    <mergeCell ref="T15:U15"/>
    <mergeCell ref="V15:W15"/>
    <mergeCell ref="X15:Y15"/>
    <mergeCell ref="R14:Y14"/>
    <mergeCell ref="Z14:Z16"/>
    <mergeCell ref="AA14:AA16"/>
    <mergeCell ref="R15:S15"/>
    <mergeCell ref="Q20:Q25"/>
    <mergeCell ref="G55:G56"/>
    <mergeCell ref="A30:A33"/>
    <mergeCell ref="L28:L29"/>
    <mergeCell ref="M28:M29"/>
    <mergeCell ref="N28:N29"/>
    <mergeCell ref="O20:O25"/>
    <mergeCell ref="Z19:Z40"/>
    <mergeCell ref="AA19:AA40"/>
    <mergeCell ref="R19:R40"/>
    <mergeCell ref="S19:S40"/>
    <mergeCell ref="T19:T40"/>
    <mergeCell ref="U19:U40"/>
    <mergeCell ref="V19:V40"/>
    <mergeCell ref="W19:W40"/>
    <mergeCell ref="X19:X40"/>
    <mergeCell ref="Y19:Y40"/>
    <mergeCell ref="O28:O29"/>
    <mergeCell ref="P28:P29"/>
    <mergeCell ref="Q28:Q29"/>
    <mergeCell ref="O30:O33"/>
    <mergeCell ref="P30:P33"/>
    <mergeCell ref="Q30:Q33"/>
    <mergeCell ref="L20:L25"/>
    <mergeCell ref="M20:M25"/>
    <mergeCell ref="A28:A29"/>
    <mergeCell ref="C28:C29"/>
    <mergeCell ref="G28:G29"/>
    <mergeCell ref="I28:I29"/>
    <mergeCell ref="J28:J29"/>
    <mergeCell ref="K28:K29"/>
    <mergeCell ref="B19:B40"/>
    <mergeCell ref="H19:H40"/>
    <mergeCell ref="C20:C25"/>
    <mergeCell ref="A20:A25"/>
    <mergeCell ref="I20:I25"/>
    <mergeCell ref="J20:J25"/>
    <mergeCell ref="G20:G25"/>
    <mergeCell ref="K20:K25"/>
    <mergeCell ref="C30:C33"/>
    <mergeCell ref="G30:G33"/>
    <mergeCell ref="I30:I33"/>
    <mergeCell ref="J30:J33"/>
    <mergeCell ref="K30:K33"/>
    <mergeCell ref="B181:B214"/>
    <mergeCell ref="G161:G162"/>
    <mergeCell ref="G163:G164"/>
    <mergeCell ref="L58:L60"/>
    <mergeCell ref="O58:O60"/>
    <mergeCell ref="A157:A158"/>
    <mergeCell ref="C157:C158"/>
    <mergeCell ref="I157:I158"/>
    <mergeCell ref="J157:J158"/>
    <mergeCell ref="K157:K158"/>
    <mergeCell ref="G166:G167"/>
    <mergeCell ref="A58:A60"/>
    <mergeCell ref="C58:C60"/>
    <mergeCell ref="G58:G60"/>
    <mergeCell ref="I58:I60"/>
    <mergeCell ref="J58:J60"/>
    <mergeCell ref="K58:K60"/>
    <mergeCell ref="I159:I160"/>
    <mergeCell ref="J159:J160"/>
    <mergeCell ref="E131:E132"/>
    <mergeCell ref="C155:C156"/>
    <mergeCell ref="J163:J164"/>
    <mergeCell ref="C163:C164"/>
    <mergeCell ref="C161:C162"/>
    <mergeCell ref="C159:C160"/>
    <mergeCell ref="B58:B178"/>
    <mergeCell ref="H58:H60"/>
    <mergeCell ref="C150:C154"/>
    <mergeCell ref="G150:G154"/>
    <mergeCell ref="I150:I154"/>
    <mergeCell ref="J150:J154"/>
    <mergeCell ref="I161:I162"/>
    <mergeCell ref="J161:J162"/>
    <mergeCell ref="C172:C174"/>
    <mergeCell ref="I163:I164"/>
    <mergeCell ref="G172:G174"/>
    <mergeCell ref="I172:I174"/>
    <mergeCell ref="J172:J174"/>
    <mergeCell ref="H161:H162"/>
    <mergeCell ref="H163:H164"/>
    <mergeCell ref="L30:L33"/>
    <mergeCell ref="M30:M33"/>
    <mergeCell ref="N30:N33"/>
    <mergeCell ref="K159:K160"/>
    <mergeCell ref="G157:G158"/>
    <mergeCell ref="G159:G160"/>
    <mergeCell ref="L55:L56"/>
    <mergeCell ref="H150:H154"/>
    <mergeCell ref="F131:F132"/>
    <mergeCell ref="N155:N156"/>
    <mergeCell ref="M155:M156"/>
    <mergeCell ref="J155:J156"/>
    <mergeCell ref="I155:I156"/>
    <mergeCell ref="K155:K156"/>
    <mergeCell ref="H155:H156"/>
    <mergeCell ref="H157:H158"/>
    <mergeCell ref="H159:H160"/>
    <mergeCell ref="K49:K53"/>
    <mergeCell ref="L49:L53"/>
    <mergeCell ref="M49:M53"/>
    <mergeCell ref="N49:N53"/>
    <mergeCell ref="K150:K154"/>
    <mergeCell ref="L150:L154"/>
    <mergeCell ref="H55:H56"/>
    <mergeCell ref="K161:K162"/>
    <mergeCell ref="L172:L174"/>
    <mergeCell ref="M172:M174"/>
    <mergeCell ref="N172:N174"/>
    <mergeCell ref="K172:K174"/>
    <mergeCell ref="S62:S175"/>
    <mergeCell ref="T62:T175"/>
    <mergeCell ref="U62:U175"/>
    <mergeCell ref="V62:V175"/>
    <mergeCell ref="M150:M154"/>
    <mergeCell ref="O150:O154"/>
    <mergeCell ref="P150:P154"/>
    <mergeCell ref="Q150:Q154"/>
    <mergeCell ref="L155:L156"/>
    <mergeCell ref="L159:L160"/>
    <mergeCell ref="L161:L162"/>
    <mergeCell ref="L163:L164"/>
    <mergeCell ref="N161:N162"/>
    <mergeCell ref="M161:M162"/>
    <mergeCell ref="O225:O228"/>
    <mergeCell ref="P225:P228"/>
    <mergeCell ref="Q225:Q228"/>
    <mergeCell ref="X46:X60"/>
    <mergeCell ref="Y46:Y60"/>
    <mergeCell ref="Y62:Y175"/>
    <mergeCell ref="L157:L158"/>
    <mergeCell ref="AA41:AA43"/>
    <mergeCell ref="AA62:AA85"/>
    <mergeCell ref="AA86:AA175"/>
    <mergeCell ref="M217:M224"/>
    <mergeCell ref="N217:N224"/>
    <mergeCell ref="O217:O224"/>
    <mergeCell ref="P217:P224"/>
    <mergeCell ref="Q217:Q224"/>
    <mergeCell ref="Z46:Z60"/>
    <mergeCell ref="AA46:AA60"/>
    <mergeCell ref="R46:R60"/>
    <mergeCell ref="S46:S60"/>
    <mergeCell ref="O49:O53"/>
    <mergeCell ref="P49:P53"/>
    <mergeCell ref="Q49:Q53"/>
    <mergeCell ref="P58:P60"/>
    <mergeCell ref="Q58:Q60"/>
  </mergeCells>
  <phoneticPr fontId="235" type="noConversion"/>
  <printOptions horizontalCentered="1"/>
  <pageMargins left="0.25" right="0.25" top="0.75" bottom="0.75" header="0.3" footer="0.3"/>
  <pageSetup paperSize="8" scale="17" fitToHeight="0" orientation="landscape" r:id="rId1"/>
  <headerFooter>
    <oddFooter>&amp;C&amp;P</oddFooter>
  </headerFooter>
  <rowBreaks count="1" manualBreakCount="1">
    <brk id="154"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B903-81C7-422D-A44C-09943ABFBF54}">
  <sheetPr>
    <pageSetUpPr fitToPage="1"/>
  </sheetPr>
  <dimension ref="A1:R70"/>
  <sheetViews>
    <sheetView view="pageBreakPreview" zoomScale="25" zoomScaleNormal="40" zoomScaleSheetLayoutView="25" zoomScalePageLayoutView="70" workbookViewId="0">
      <pane xSplit="1" ySplit="13" topLeftCell="B14" activePane="bottomRight" state="frozen"/>
      <selection pane="topRight" activeCell="B1" sqref="B1"/>
      <selection pane="bottomLeft" activeCell="A14" sqref="A14"/>
      <selection pane="bottomRight" activeCell="F63" sqref="F63"/>
    </sheetView>
  </sheetViews>
  <sheetFormatPr defaultColWidth="9.140625" defaultRowHeight="23.25"/>
  <cols>
    <col min="1" max="9" width="30.5703125" style="36" customWidth="1"/>
    <col min="10" max="10" width="104.28515625" style="94" customWidth="1"/>
    <col min="11" max="11" width="54.85546875" style="36" hidden="1" customWidth="1"/>
    <col min="12" max="12" width="25.140625" style="36" hidden="1" customWidth="1"/>
    <col min="13" max="13" width="29.140625" style="36" hidden="1" customWidth="1"/>
    <col min="14" max="14" width="21" style="36" hidden="1" customWidth="1"/>
    <col min="15" max="15" width="17" style="36" hidden="1" customWidth="1"/>
    <col min="16" max="18" width="9.140625" style="36" hidden="1" customWidth="1"/>
    <col min="19" max="19" width="9.140625" style="36" customWidth="1"/>
    <col min="20" max="16384" width="9.140625" style="36"/>
  </cols>
  <sheetData>
    <row r="1" spans="1:15" ht="24" thickBot="1">
      <c r="J1" s="37" t="s">
        <v>28</v>
      </c>
      <c r="L1" s="36" t="s">
        <v>145</v>
      </c>
      <c r="M1" s="36" t="s">
        <v>146</v>
      </c>
    </row>
    <row r="2" spans="1:15" s="47" customFormat="1" ht="29.25" thickBot="1">
      <c r="A2" s="45"/>
      <c r="B2" s="45"/>
      <c r="C2" s="45"/>
      <c r="D2" s="45"/>
      <c r="E2" s="45"/>
      <c r="F2" s="45"/>
      <c r="G2" s="45"/>
      <c r="H2" s="45"/>
      <c r="I2" s="45"/>
      <c r="J2" s="46" t="s">
        <v>30</v>
      </c>
      <c r="K2" s="130" t="s">
        <v>138</v>
      </c>
      <c r="L2" s="8" t="e">
        <f>#REF!+#REF!+#REF!+#REF!+#REF!+#REF!+#REF!+#REF!+#REF!+#REF!+#REF!+#REF!+#REF!+#REF!+#REF!+#REF!+#REF!+#REF!+#REF!+#REF!+#REF!+#REF!+#REF!+#REF!</f>
        <v>#REF!</v>
      </c>
      <c r="M2" s="8" t="e">
        <f>#REF!+#REF!+#REF!+#REF!+#REF!+#REF!+#REF!+#REF!+#REF!+#REF!+#REF!+#REF!+#REF!+#REF!+#REF!+#REF!+#REF!+#REF!+#REF!+#REF!+#REF!+#REF!+#REF!+#REF!</f>
        <v>#REF!</v>
      </c>
      <c r="N2" s="8" t="e">
        <f>L2/1000</f>
        <v>#REF!</v>
      </c>
      <c r="O2" s="136" t="e">
        <f>IF(L2=0,"-",M2/L2)</f>
        <v>#REF!</v>
      </c>
    </row>
    <row r="3" spans="1:15" s="47" customFormat="1" ht="27" thickBot="1">
      <c r="A3" s="53"/>
      <c r="B3" s="53"/>
      <c r="C3" s="53"/>
      <c r="D3" s="53"/>
      <c r="E3" s="53"/>
      <c r="F3" s="53"/>
      <c r="G3" s="53"/>
      <c r="H3" s="53"/>
      <c r="I3" s="53"/>
      <c r="J3" s="46" t="s">
        <v>31</v>
      </c>
      <c r="K3" s="132" t="s">
        <v>139</v>
      </c>
      <c r="L3" s="8" t="e">
        <f>#REF!+#REF!+#REF!+#REF!</f>
        <v>#REF!</v>
      </c>
      <c r="M3" s="8" t="e">
        <f>#REF!+#REF!+#REF!+#REF!</f>
        <v>#REF!</v>
      </c>
      <c r="N3" s="8" t="e">
        <f t="shared" ref="N3:N9" si="0">L3/1000</f>
        <v>#REF!</v>
      </c>
      <c r="O3" s="136" t="e">
        <f t="shared" ref="O3:O7" si="1">IF(L3=0,"-",M3/L3)</f>
        <v>#REF!</v>
      </c>
    </row>
    <row r="4" spans="1:15" s="47" customFormat="1" ht="27" thickBot="1">
      <c r="A4" s="53"/>
      <c r="B4" s="53"/>
      <c r="C4" s="53"/>
      <c r="D4" s="53"/>
      <c r="E4" s="53"/>
      <c r="F4" s="53"/>
      <c r="G4" s="53"/>
      <c r="H4" s="53"/>
      <c r="I4" s="53"/>
      <c r="J4" s="46" t="s">
        <v>32</v>
      </c>
      <c r="K4" s="131" t="s">
        <v>140</v>
      </c>
      <c r="L4" s="8" t="e">
        <f>#REF!+#REF!+#REF!+#REF!+#REF!+#REF!+#REF!</f>
        <v>#REF!</v>
      </c>
      <c r="M4" s="8" t="e">
        <f>#REF!+#REF!+#REF!+#REF!+#REF!+#REF!+#REF!</f>
        <v>#REF!</v>
      </c>
      <c r="N4" s="8" t="e">
        <f t="shared" si="0"/>
        <v>#REF!</v>
      </c>
      <c r="O4" s="136" t="e">
        <f t="shared" si="1"/>
        <v>#REF!</v>
      </c>
    </row>
    <row r="5" spans="1:15" s="47" customFormat="1" ht="27" thickBot="1">
      <c r="A5" s="53"/>
      <c r="B5" s="53"/>
      <c r="C5" s="53"/>
      <c r="D5" s="53"/>
      <c r="E5" s="53"/>
      <c r="F5" s="53"/>
      <c r="G5" s="53"/>
      <c r="H5" s="53"/>
      <c r="I5" s="53"/>
      <c r="J5" s="46"/>
      <c r="K5" s="133" t="s">
        <v>141</v>
      </c>
      <c r="L5" s="8" t="e">
        <f>#REF!+#REF!+#REF!+#REF!+#REF!</f>
        <v>#REF!</v>
      </c>
      <c r="M5" s="8" t="e">
        <f>#REF!+#REF!+#REF!+#REF!+#REF!</f>
        <v>#REF!</v>
      </c>
      <c r="N5" s="8" t="e">
        <f t="shared" si="0"/>
        <v>#REF!</v>
      </c>
      <c r="O5" s="136" t="e">
        <f t="shared" si="1"/>
        <v>#REF!</v>
      </c>
    </row>
    <row r="6" spans="1:15" s="47" customFormat="1" ht="57.75" thickBot="1">
      <c r="A6" s="53"/>
      <c r="B6" s="53"/>
      <c r="C6" s="53"/>
      <c r="D6" s="53"/>
      <c r="E6" s="53"/>
      <c r="F6" s="53"/>
      <c r="G6" s="53"/>
      <c r="H6" s="53"/>
      <c r="I6" s="53"/>
      <c r="J6" s="46" t="s">
        <v>33</v>
      </c>
      <c r="K6" s="129" t="s">
        <v>142</v>
      </c>
      <c r="L6" s="8"/>
      <c r="M6" s="8"/>
      <c r="N6" s="8">
        <f t="shared" si="0"/>
        <v>0</v>
      </c>
      <c r="O6" s="136" t="str">
        <f t="shared" si="1"/>
        <v>-</v>
      </c>
    </row>
    <row r="7" spans="1:15" s="47" customFormat="1" ht="29.25" thickBot="1">
      <c r="A7" s="53"/>
      <c r="B7" s="53"/>
      <c r="C7" s="53"/>
      <c r="D7" s="53"/>
      <c r="E7" s="53"/>
      <c r="F7" s="53"/>
      <c r="G7" s="53"/>
      <c r="H7" s="53"/>
      <c r="I7" s="53"/>
      <c r="J7" s="46"/>
      <c r="K7" s="129" t="s">
        <v>143</v>
      </c>
      <c r="L7" s="8"/>
      <c r="M7" s="8"/>
      <c r="N7" s="8">
        <f t="shared" si="0"/>
        <v>0</v>
      </c>
      <c r="O7" s="136" t="str">
        <f t="shared" si="1"/>
        <v>-</v>
      </c>
    </row>
    <row r="8" spans="1:15" s="47" customFormat="1" ht="29.25" thickBot="1">
      <c r="A8" s="53"/>
      <c r="B8" s="53"/>
      <c r="C8" s="53"/>
      <c r="D8" s="53"/>
      <c r="E8" s="53"/>
      <c r="F8" s="53"/>
      <c r="G8" s="53"/>
      <c r="H8" s="53"/>
      <c r="I8" s="53"/>
      <c r="J8" s="53"/>
      <c r="K8" s="129" t="s">
        <v>144</v>
      </c>
      <c r="L8" s="8" t="e">
        <f>#REF!+#REF!</f>
        <v>#REF!</v>
      </c>
      <c r="M8" s="8" t="e">
        <f>#REF!+#REF!</f>
        <v>#REF!</v>
      </c>
      <c r="N8" s="8" t="e">
        <f t="shared" si="0"/>
        <v>#REF!</v>
      </c>
      <c r="O8" s="136" t="e">
        <f>IF(L8=0,"-",M8/L8)</f>
        <v>#REF!</v>
      </c>
    </row>
    <row r="9" spans="1:15" s="47" customFormat="1" ht="26.25">
      <c r="A9" s="53"/>
      <c r="B9" s="53"/>
      <c r="C9" s="53"/>
      <c r="D9" s="53"/>
      <c r="E9" s="53"/>
      <c r="F9" s="53"/>
      <c r="G9" s="53"/>
      <c r="H9" s="53"/>
      <c r="I9" s="53"/>
      <c r="J9" s="53"/>
      <c r="L9" s="8" t="e">
        <f>SUM(L2:L8)</f>
        <v>#REF!</v>
      </c>
      <c r="M9" s="8" t="e">
        <f>SUM(M2:M8)</f>
        <v>#REF!</v>
      </c>
      <c r="N9" s="8" t="e">
        <f t="shared" si="0"/>
        <v>#REF!</v>
      </c>
      <c r="O9" s="136" t="e">
        <f>IF(L9=0,"-",M9/L9)</f>
        <v>#REF!</v>
      </c>
    </row>
    <row r="10" spans="1:15" s="47" customFormat="1" ht="26.25">
      <c r="A10" s="53"/>
      <c r="B10" s="53"/>
      <c r="C10" s="53"/>
      <c r="D10" s="53"/>
      <c r="E10" s="53"/>
      <c r="F10" s="53"/>
      <c r="G10" s="53"/>
      <c r="H10" s="53"/>
      <c r="I10" s="53"/>
      <c r="J10" s="53"/>
      <c r="L10" s="8" t="e">
        <f>L9-L5-#REF!-#REF!-#REF!-#REF!-#REF!-#REF!-#REF!-#REF!</f>
        <v>#REF!</v>
      </c>
    </row>
    <row r="11" spans="1:15" s="47" customFormat="1" ht="26.25">
      <c r="A11" s="53"/>
      <c r="B11" s="53"/>
      <c r="C11" s="53"/>
      <c r="D11" s="53"/>
      <c r="E11" s="53"/>
      <c r="F11" s="53"/>
      <c r="G11" s="53"/>
      <c r="H11" s="53"/>
      <c r="I11" s="53"/>
      <c r="J11" s="53"/>
      <c r="L11" s="8" t="e">
        <f>#REF!+#REF!+#REF!+#REF!+#REF!+#REF!+#REF!+#REF!</f>
        <v>#REF!</v>
      </c>
    </row>
    <row r="12" spans="1:15" s="47" customFormat="1" ht="25.5">
      <c r="A12" s="53"/>
      <c r="B12" s="53"/>
      <c r="C12" s="53"/>
      <c r="D12" s="53"/>
      <c r="E12" s="53"/>
      <c r="F12" s="53"/>
      <c r="G12" s="53"/>
      <c r="H12" s="53"/>
      <c r="I12" s="53"/>
      <c r="J12" s="53"/>
    </row>
    <row r="13" spans="1:15" s="47" customFormat="1" ht="25.5">
      <c r="A13" s="53"/>
      <c r="B13" s="53"/>
      <c r="C13" s="53"/>
      <c r="D13" s="53"/>
      <c r="E13" s="53"/>
      <c r="F13" s="53"/>
      <c r="G13" s="53"/>
      <c r="H13" s="53"/>
      <c r="I13" s="53"/>
      <c r="J13" s="53"/>
    </row>
    <row r="14" spans="1:15" ht="85.5" customHeight="1">
      <c r="A14" s="291" t="s">
        <v>12</v>
      </c>
      <c r="B14" s="291"/>
      <c r="C14" s="291"/>
      <c r="D14" s="291"/>
      <c r="E14" s="291"/>
      <c r="F14" s="291"/>
      <c r="G14" s="291"/>
      <c r="H14" s="291"/>
      <c r="I14" s="291" t="s">
        <v>13</v>
      </c>
      <c r="J14" s="291" t="s">
        <v>14</v>
      </c>
    </row>
    <row r="15" spans="1:15" ht="153.75" customHeight="1">
      <c r="A15" s="292" t="s">
        <v>15</v>
      </c>
      <c r="B15" s="292"/>
      <c r="C15" s="291" t="s">
        <v>16</v>
      </c>
      <c r="D15" s="291"/>
      <c r="E15" s="291" t="s">
        <v>17</v>
      </c>
      <c r="F15" s="291"/>
      <c r="G15" s="291" t="s">
        <v>18</v>
      </c>
      <c r="H15" s="291"/>
      <c r="I15" s="291"/>
      <c r="J15" s="291"/>
    </row>
    <row r="16" spans="1:15" ht="137.25" customHeight="1">
      <c r="A16" s="63" t="s">
        <v>19</v>
      </c>
      <c r="B16" s="63" t="s">
        <v>56</v>
      </c>
      <c r="C16" s="62" t="s">
        <v>19</v>
      </c>
      <c r="D16" s="62" t="s">
        <v>56</v>
      </c>
      <c r="E16" s="98" t="s">
        <v>158</v>
      </c>
      <c r="F16" s="98" t="s">
        <v>159</v>
      </c>
      <c r="G16" s="62" t="s">
        <v>19</v>
      </c>
      <c r="H16" s="62" t="s">
        <v>56</v>
      </c>
      <c r="I16" s="291"/>
      <c r="J16" s="291"/>
    </row>
    <row r="17" spans="1:10" s="66" customFormat="1" ht="25.5">
      <c r="A17" s="65">
        <v>18</v>
      </c>
      <c r="B17" s="65">
        <v>19</v>
      </c>
      <c r="C17" s="65">
        <v>20</v>
      </c>
      <c r="D17" s="65">
        <v>21</v>
      </c>
      <c r="E17" s="65">
        <v>22</v>
      </c>
      <c r="F17" s="65">
        <v>23</v>
      </c>
      <c r="G17" s="65">
        <v>24</v>
      </c>
      <c r="H17" s="65">
        <v>25</v>
      </c>
      <c r="I17" s="65">
        <v>26</v>
      </c>
      <c r="J17" s="65">
        <v>27</v>
      </c>
    </row>
    <row r="18" spans="1:10" ht="26.25">
      <c r="A18" s="70"/>
      <c r="B18" s="70"/>
      <c r="C18" s="71"/>
      <c r="D18" s="72"/>
      <c r="E18" s="73"/>
      <c r="F18" s="73"/>
      <c r="G18" s="74"/>
      <c r="H18" s="74"/>
      <c r="I18" s="68"/>
      <c r="J18" s="75"/>
    </row>
    <row r="19" spans="1:10" ht="163.5" customHeight="1">
      <c r="A19" s="288">
        <v>9258607.9100000001</v>
      </c>
      <c r="B19" s="288">
        <v>4830914.0109999999</v>
      </c>
      <c r="C19" s="288"/>
      <c r="D19" s="288"/>
      <c r="E19" s="288"/>
      <c r="F19" s="288"/>
      <c r="G19" s="288"/>
      <c r="H19" s="288"/>
      <c r="I19" s="288"/>
      <c r="J19" s="290" t="s">
        <v>156</v>
      </c>
    </row>
    <row r="20" spans="1:10" ht="186.75" customHeight="1">
      <c r="A20" s="289"/>
      <c r="B20" s="289"/>
      <c r="C20" s="289"/>
      <c r="D20" s="289"/>
      <c r="E20" s="289"/>
      <c r="F20" s="289"/>
      <c r="G20" s="289"/>
      <c r="H20" s="289"/>
      <c r="I20" s="289"/>
      <c r="J20" s="239"/>
    </row>
    <row r="21" spans="1:10" ht="132.75" customHeight="1">
      <c r="A21" s="289"/>
      <c r="B21" s="289"/>
      <c r="C21" s="289"/>
      <c r="D21" s="289"/>
      <c r="E21" s="289"/>
      <c r="F21" s="289"/>
      <c r="G21" s="289"/>
      <c r="H21" s="289"/>
      <c r="I21" s="289"/>
      <c r="J21" s="239"/>
    </row>
    <row r="22" spans="1:10" ht="96.75" customHeight="1">
      <c r="A22" s="289"/>
      <c r="B22" s="289"/>
      <c r="C22" s="289"/>
      <c r="D22" s="289"/>
      <c r="E22" s="289"/>
      <c r="F22" s="289"/>
      <c r="G22" s="289"/>
      <c r="H22" s="289"/>
      <c r="I22" s="289"/>
      <c r="J22" s="239"/>
    </row>
    <row r="23" spans="1:10" ht="150.75" customHeight="1">
      <c r="A23" s="289"/>
      <c r="B23" s="289"/>
      <c r="C23" s="289"/>
      <c r="D23" s="289"/>
      <c r="E23" s="289"/>
      <c r="F23" s="289"/>
      <c r="G23" s="289"/>
      <c r="H23" s="289"/>
      <c r="I23" s="289"/>
      <c r="J23" s="239"/>
    </row>
    <row r="24" spans="1:10" ht="71.25" customHeight="1">
      <c r="A24" s="289"/>
      <c r="B24" s="289"/>
      <c r="C24" s="289"/>
      <c r="D24" s="289"/>
      <c r="E24" s="289"/>
      <c r="F24" s="289"/>
      <c r="G24" s="289"/>
      <c r="H24" s="289"/>
      <c r="I24" s="289"/>
      <c r="J24" s="239"/>
    </row>
    <row r="25" spans="1:10" ht="102" customHeight="1">
      <c r="A25" s="289"/>
      <c r="B25" s="289"/>
      <c r="C25" s="289"/>
      <c r="D25" s="289"/>
      <c r="E25" s="289"/>
      <c r="F25" s="289"/>
      <c r="G25" s="289"/>
      <c r="H25" s="289"/>
      <c r="I25" s="289"/>
      <c r="J25" s="239"/>
    </row>
    <row r="26" spans="1:10" s="81" customFormat="1" ht="184.5" customHeight="1">
      <c r="A26" s="289"/>
      <c r="B26" s="289"/>
      <c r="C26" s="289"/>
      <c r="D26" s="289"/>
      <c r="E26" s="289"/>
      <c r="F26" s="289"/>
      <c r="G26" s="289"/>
      <c r="H26" s="289"/>
      <c r="I26" s="289"/>
      <c r="J26" s="239"/>
    </row>
    <row r="27" spans="1:10" s="81" customFormat="1" ht="107.25" customHeight="1">
      <c r="A27" s="289"/>
      <c r="B27" s="289"/>
      <c r="C27" s="289"/>
      <c r="D27" s="289"/>
      <c r="E27" s="289"/>
      <c r="F27" s="289"/>
      <c r="G27" s="289"/>
      <c r="H27" s="289"/>
      <c r="I27" s="289"/>
      <c r="J27" s="239"/>
    </row>
    <row r="28" spans="1:10" s="81" customFormat="1" ht="26.25">
      <c r="A28" s="86">
        <f>A19</f>
        <v>9258607.9100000001</v>
      </c>
      <c r="B28" s="87">
        <f>B19</f>
        <v>4830914.0109999999</v>
      </c>
      <c r="C28" s="88">
        <f>C26</f>
        <v>0</v>
      </c>
      <c r="D28" s="88">
        <f>SUM(D20:D27)</f>
        <v>0</v>
      </c>
      <c r="E28" s="86">
        <f>SUM(E20:E27)</f>
        <v>0</v>
      </c>
      <c r="F28" s="86">
        <f>SUM(F20:F27)</f>
        <v>0</v>
      </c>
      <c r="G28" s="86">
        <f>SUM(G20:G27)</f>
        <v>0</v>
      </c>
      <c r="H28" s="86">
        <f>SUM(H20:H27)</f>
        <v>0</v>
      </c>
      <c r="I28" s="89"/>
      <c r="J28" s="64"/>
    </row>
    <row r="29" spans="1:10" s="81" customFormat="1" ht="26.25">
      <c r="A29" s="90"/>
      <c r="B29" s="28"/>
      <c r="C29" s="89"/>
      <c r="D29" s="91"/>
      <c r="E29" s="89"/>
      <c r="F29" s="89"/>
      <c r="G29" s="89"/>
      <c r="H29" s="89"/>
      <c r="I29" s="89"/>
      <c r="J29" s="64"/>
    </row>
    <row r="30" spans="1:10" s="81" customFormat="1" ht="158.25" customHeight="1">
      <c r="A30" s="308"/>
      <c r="B30" s="308"/>
      <c r="C30" s="235">
        <v>0.88800000000000001</v>
      </c>
      <c r="D30" s="235">
        <v>0.84599999999999997</v>
      </c>
      <c r="E30" s="235"/>
      <c r="F30" s="235"/>
      <c r="G30" s="308"/>
      <c r="H30" s="308"/>
      <c r="I30" s="308"/>
      <c r="J30" s="241" t="s">
        <v>155</v>
      </c>
    </row>
    <row r="31" spans="1:10" s="81" customFormat="1" ht="76.5" customHeight="1">
      <c r="A31" s="246"/>
      <c r="B31" s="246"/>
      <c r="C31" s="236"/>
      <c r="D31" s="236"/>
      <c r="E31" s="236"/>
      <c r="F31" s="236"/>
      <c r="G31" s="246"/>
      <c r="H31" s="246"/>
      <c r="I31" s="246"/>
      <c r="J31" s="246"/>
    </row>
    <row r="32" spans="1:10" s="81" customFormat="1" ht="58.5" customHeight="1">
      <c r="A32" s="246"/>
      <c r="B32" s="246"/>
      <c r="C32" s="236"/>
      <c r="D32" s="236"/>
      <c r="E32" s="236"/>
      <c r="F32" s="236"/>
      <c r="G32" s="246"/>
      <c r="H32" s="246"/>
      <c r="I32" s="246"/>
      <c r="J32" s="246"/>
    </row>
    <row r="33" spans="1:10" s="81" customFormat="1" ht="22.5">
      <c r="A33" s="246"/>
      <c r="B33" s="246"/>
      <c r="C33" s="236"/>
      <c r="D33" s="236"/>
      <c r="E33" s="236"/>
      <c r="F33" s="236"/>
      <c r="G33" s="246"/>
      <c r="H33" s="246"/>
      <c r="I33" s="246"/>
      <c r="J33" s="246"/>
    </row>
    <row r="34" spans="1:10" s="81" customFormat="1" ht="22.5">
      <c r="A34" s="246"/>
      <c r="B34" s="246"/>
      <c r="C34" s="236"/>
      <c r="D34" s="236"/>
      <c r="E34" s="236"/>
      <c r="F34" s="236"/>
      <c r="G34" s="246"/>
      <c r="H34" s="246"/>
      <c r="I34" s="246"/>
      <c r="J34" s="246"/>
    </row>
    <row r="35" spans="1:10" s="81" customFormat="1" ht="22.5">
      <c r="A35" s="246"/>
      <c r="B35" s="246"/>
      <c r="C35" s="236"/>
      <c r="D35" s="236"/>
      <c r="E35" s="236"/>
      <c r="F35" s="236"/>
      <c r="G35" s="246"/>
      <c r="H35" s="246"/>
      <c r="I35" s="246"/>
      <c r="J35" s="246"/>
    </row>
    <row r="36" spans="1:10" s="81" customFormat="1" ht="22.5">
      <c r="A36" s="246"/>
      <c r="B36" s="246"/>
      <c r="C36" s="236"/>
      <c r="D36" s="236"/>
      <c r="E36" s="236"/>
      <c r="F36" s="236"/>
      <c r="G36" s="246"/>
      <c r="H36" s="246"/>
      <c r="I36" s="246"/>
      <c r="J36" s="246"/>
    </row>
    <row r="37" spans="1:10" s="81" customFormat="1" ht="41.25" customHeight="1">
      <c r="A37" s="246"/>
      <c r="B37" s="246"/>
      <c r="C37" s="236"/>
      <c r="D37" s="236"/>
      <c r="E37" s="236"/>
      <c r="F37" s="236"/>
      <c r="G37" s="246"/>
      <c r="H37" s="246"/>
      <c r="I37" s="246"/>
      <c r="J37" s="246"/>
    </row>
    <row r="38" spans="1:10" s="81" customFormat="1" ht="22.5">
      <c r="A38" s="246"/>
      <c r="B38" s="246"/>
      <c r="C38" s="236"/>
      <c r="D38" s="236"/>
      <c r="E38" s="236"/>
      <c r="F38" s="236"/>
      <c r="G38" s="246"/>
      <c r="H38" s="246"/>
      <c r="I38" s="246"/>
      <c r="J38" s="246"/>
    </row>
    <row r="39" spans="1:10" s="81" customFormat="1" ht="22.5">
      <c r="A39" s="246"/>
      <c r="B39" s="246"/>
      <c r="C39" s="236"/>
      <c r="D39" s="236"/>
      <c r="E39" s="236"/>
      <c r="F39" s="236"/>
      <c r="G39" s="246"/>
      <c r="H39" s="246"/>
      <c r="I39" s="246"/>
      <c r="J39" s="246"/>
    </row>
    <row r="40" spans="1:10" s="81" customFormat="1" ht="56.25" customHeight="1">
      <c r="A40" s="246"/>
      <c r="B40" s="246"/>
      <c r="C40" s="236"/>
      <c r="D40" s="236"/>
      <c r="E40" s="236"/>
      <c r="F40" s="236"/>
      <c r="G40" s="246"/>
      <c r="H40" s="246"/>
      <c r="I40" s="246"/>
      <c r="J40" s="246"/>
    </row>
    <row r="41" spans="1:10" s="81" customFormat="1" ht="54" customHeight="1">
      <c r="A41" s="246"/>
      <c r="B41" s="246"/>
      <c r="C41" s="236"/>
      <c r="D41" s="236"/>
      <c r="E41" s="236"/>
      <c r="F41" s="236"/>
      <c r="G41" s="246"/>
      <c r="H41" s="246"/>
      <c r="I41" s="246"/>
      <c r="J41" s="246"/>
    </row>
    <row r="42" spans="1:10" s="81" customFormat="1" ht="56.25" customHeight="1">
      <c r="A42" s="246"/>
      <c r="B42" s="246"/>
      <c r="C42" s="236"/>
      <c r="D42" s="236"/>
      <c r="E42" s="236"/>
      <c r="F42" s="236"/>
      <c r="G42" s="246"/>
      <c r="H42" s="246"/>
      <c r="I42" s="246"/>
      <c r="J42" s="246"/>
    </row>
    <row r="43" spans="1:10" s="81" customFormat="1" ht="22.5">
      <c r="A43" s="246"/>
      <c r="B43" s="246"/>
      <c r="C43" s="236"/>
      <c r="D43" s="236"/>
      <c r="E43" s="236"/>
      <c r="F43" s="236"/>
      <c r="G43" s="246"/>
      <c r="H43" s="246"/>
      <c r="I43" s="246"/>
      <c r="J43" s="246"/>
    </row>
    <row r="44" spans="1:10" s="81" customFormat="1" ht="61.5" customHeight="1">
      <c r="A44" s="246"/>
      <c r="B44" s="246"/>
      <c r="C44" s="236"/>
      <c r="D44" s="236"/>
      <c r="E44" s="236"/>
      <c r="F44" s="236"/>
      <c r="G44" s="246"/>
      <c r="H44" s="246"/>
      <c r="I44" s="246"/>
      <c r="J44" s="246"/>
    </row>
    <row r="45" spans="1:10" s="81" customFormat="1" ht="132" customHeight="1">
      <c r="A45" s="246"/>
      <c r="B45" s="246"/>
      <c r="C45" s="236"/>
      <c r="D45" s="236"/>
      <c r="E45" s="236"/>
      <c r="F45" s="236"/>
      <c r="G45" s="246"/>
      <c r="H45" s="246"/>
      <c r="I45" s="246"/>
      <c r="J45" s="246"/>
    </row>
    <row r="46" spans="1:10" s="81" customFormat="1" ht="25.5">
      <c r="A46" s="11">
        <f>SUM(A30:A39)</f>
        <v>0</v>
      </c>
      <c r="B46" s="11">
        <f t="shared" ref="B46" si="2">SUM(B30:B39)</f>
        <v>0</v>
      </c>
      <c r="C46" s="88">
        <f>C30</f>
        <v>0.88800000000000001</v>
      </c>
      <c r="D46" s="88">
        <f>D30</f>
        <v>0.84599999999999997</v>
      </c>
      <c r="E46" s="88">
        <f>E30</f>
        <v>0</v>
      </c>
      <c r="F46" s="88">
        <f>F30</f>
        <v>0</v>
      </c>
      <c r="G46" s="89"/>
      <c r="H46" s="89"/>
      <c r="I46" s="89"/>
      <c r="J46" s="64"/>
    </row>
    <row r="47" spans="1:10" s="81" customFormat="1" ht="76.5" customHeight="1">
      <c r="A47" s="254"/>
      <c r="B47" s="232"/>
      <c r="C47" s="254"/>
      <c r="D47" s="254"/>
      <c r="E47" s="255">
        <v>0.12590000000000001</v>
      </c>
      <c r="F47" s="255">
        <v>0.12659999999999999</v>
      </c>
      <c r="G47" s="235"/>
      <c r="H47" s="235"/>
      <c r="I47" s="235"/>
      <c r="J47" s="309" t="s">
        <v>157</v>
      </c>
    </row>
    <row r="48" spans="1:10" s="81" customFormat="1" ht="22.5">
      <c r="A48" s="254"/>
      <c r="B48" s="233"/>
      <c r="C48" s="254"/>
      <c r="D48" s="254"/>
      <c r="E48" s="255"/>
      <c r="F48" s="255"/>
      <c r="G48" s="236"/>
      <c r="H48" s="236"/>
      <c r="I48" s="236"/>
      <c r="J48" s="309"/>
    </row>
    <row r="49" spans="1:10" s="81" customFormat="1" ht="22.5">
      <c r="A49" s="254"/>
      <c r="B49" s="233"/>
      <c r="C49" s="254"/>
      <c r="D49" s="254"/>
      <c r="E49" s="255"/>
      <c r="F49" s="255"/>
      <c r="G49" s="236"/>
      <c r="H49" s="236"/>
      <c r="I49" s="236"/>
      <c r="J49" s="309"/>
    </row>
    <row r="50" spans="1:10" s="81" customFormat="1" ht="63.75" customHeight="1">
      <c r="A50" s="254"/>
      <c r="B50" s="233"/>
      <c r="C50" s="254"/>
      <c r="D50" s="254"/>
      <c r="E50" s="255"/>
      <c r="F50" s="255"/>
      <c r="G50" s="236"/>
      <c r="H50" s="236"/>
      <c r="I50" s="236"/>
      <c r="J50" s="309"/>
    </row>
    <row r="51" spans="1:10" s="81" customFormat="1" ht="54" customHeight="1">
      <c r="A51" s="254"/>
      <c r="B51" s="233"/>
      <c r="C51" s="254"/>
      <c r="D51" s="254"/>
      <c r="E51" s="255"/>
      <c r="F51" s="255"/>
      <c r="G51" s="236"/>
      <c r="H51" s="236"/>
      <c r="I51" s="236"/>
      <c r="J51" s="309"/>
    </row>
    <row r="52" spans="1:10" s="81" customFormat="1" ht="63.75" customHeight="1">
      <c r="A52" s="254"/>
      <c r="B52" s="233"/>
      <c r="C52" s="254"/>
      <c r="D52" s="254"/>
      <c r="E52" s="255"/>
      <c r="F52" s="255"/>
      <c r="G52" s="236"/>
      <c r="H52" s="236"/>
      <c r="I52" s="236"/>
      <c r="J52" s="309"/>
    </row>
    <row r="53" spans="1:10" s="81" customFormat="1" ht="63.75" customHeight="1">
      <c r="A53" s="254"/>
      <c r="B53" s="233"/>
      <c r="C53" s="254"/>
      <c r="D53" s="254"/>
      <c r="E53" s="255"/>
      <c r="F53" s="255"/>
      <c r="G53" s="236"/>
      <c r="H53" s="236"/>
      <c r="I53" s="236"/>
      <c r="J53" s="309"/>
    </row>
    <row r="54" spans="1:10" s="81" customFormat="1" ht="45" customHeight="1">
      <c r="A54" s="254"/>
      <c r="B54" s="233"/>
      <c r="C54" s="254"/>
      <c r="D54" s="254"/>
      <c r="E54" s="255"/>
      <c r="F54" s="255"/>
      <c r="G54" s="236"/>
      <c r="H54" s="236"/>
      <c r="I54" s="236"/>
      <c r="J54" s="309"/>
    </row>
    <row r="55" spans="1:10" s="81" customFormat="1" ht="63.75" customHeight="1">
      <c r="A55" s="254"/>
      <c r="B55" s="233"/>
      <c r="C55" s="254"/>
      <c r="D55" s="254"/>
      <c r="E55" s="255"/>
      <c r="F55" s="255"/>
      <c r="G55" s="236"/>
      <c r="H55" s="236"/>
      <c r="I55" s="236"/>
      <c r="J55" s="309"/>
    </row>
    <row r="56" spans="1:10" s="81" customFormat="1" ht="48" customHeight="1">
      <c r="A56" s="254"/>
      <c r="B56" s="233"/>
      <c r="C56" s="254"/>
      <c r="D56" s="254"/>
      <c r="E56" s="255"/>
      <c r="F56" s="255"/>
      <c r="G56" s="236"/>
      <c r="H56" s="236"/>
      <c r="I56" s="236"/>
      <c r="J56" s="309"/>
    </row>
    <row r="57" spans="1:10" s="81" customFormat="1" ht="51" customHeight="1">
      <c r="A57" s="254"/>
      <c r="B57" s="233"/>
      <c r="C57" s="254"/>
      <c r="D57" s="254"/>
      <c r="E57" s="255"/>
      <c r="F57" s="255"/>
      <c r="G57" s="236"/>
      <c r="H57" s="236"/>
      <c r="I57" s="236"/>
      <c r="J57" s="309"/>
    </row>
    <row r="58" spans="1:10" s="81" customFormat="1" ht="58.5" customHeight="1">
      <c r="A58" s="254"/>
      <c r="B58" s="233"/>
      <c r="C58" s="254"/>
      <c r="D58" s="254"/>
      <c r="E58" s="255"/>
      <c r="F58" s="255"/>
      <c r="G58" s="236"/>
      <c r="H58" s="236"/>
      <c r="I58" s="236"/>
      <c r="J58" s="309"/>
    </row>
    <row r="59" spans="1:10" s="81" customFormat="1" ht="43.5" customHeight="1">
      <c r="A59" s="254"/>
      <c r="B59" s="233"/>
      <c r="C59" s="254"/>
      <c r="D59" s="254"/>
      <c r="E59" s="255"/>
      <c r="F59" s="255"/>
      <c r="G59" s="236"/>
      <c r="H59" s="236"/>
      <c r="I59" s="236"/>
      <c r="J59" s="309"/>
    </row>
    <row r="60" spans="1:10" s="81" customFormat="1" ht="135" customHeight="1">
      <c r="A60" s="254"/>
      <c r="B60" s="233"/>
      <c r="C60" s="254"/>
      <c r="D60" s="254"/>
      <c r="E60" s="255"/>
      <c r="F60" s="255"/>
      <c r="G60" s="236"/>
      <c r="H60" s="236"/>
      <c r="I60" s="236"/>
      <c r="J60" s="309"/>
    </row>
    <row r="61" spans="1:10" s="81" customFormat="1" ht="56.25" customHeight="1">
      <c r="A61" s="254"/>
      <c r="B61" s="233"/>
      <c r="C61" s="254"/>
      <c r="D61" s="254"/>
      <c r="E61" s="255"/>
      <c r="F61" s="255"/>
      <c r="G61" s="236"/>
      <c r="H61" s="236"/>
      <c r="I61" s="236"/>
      <c r="J61" s="309"/>
    </row>
    <row r="62" spans="1:10" ht="183" customHeight="1">
      <c r="A62" s="254"/>
      <c r="B62" s="233"/>
      <c r="C62" s="254"/>
      <c r="D62" s="254"/>
      <c r="E62" s="255"/>
      <c r="F62" s="255"/>
      <c r="G62" s="236"/>
      <c r="H62" s="236"/>
      <c r="I62" s="236"/>
      <c r="J62" s="309"/>
    </row>
    <row r="63" spans="1:10" s="81" customFormat="1" ht="26.25" customHeight="1">
      <c r="A63" s="89"/>
      <c r="B63" s="89"/>
      <c r="C63" s="89"/>
      <c r="D63" s="91"/>
      <c r="E63" s="91"/>
      <c r="F63" s="91"/>
      <c r="G63" s="91"/>
      <c r="H63" s="91"/>
      <c r="I63" s="91"/>
      <c r="J63" s="91"/>
    </row>
    <row r="64" spans="1:10" s="81" customFormat="1" ht="87" customHeight="1">
      <c r="A64" s="89"/>
      <c r="B64" s="89"/>
      <c r="C64" s="89"/>
      <c r="D64" s="91"/>
      <c r="E64" s="91"/>
      <c r="F64" s="91"/>
      <c r="G64" s="105">
        <v>2880</v>
      </c>
      <c r="H64" s="105">
        <v>1332</v>
      </c>
      <c r="I64" s="91"/>
      <c r="J64" s="241" t="s">
        <v>154</v>
      </c>
    </row>
    <row r="65" spans="1:10" s="81" customFormat="1" ht="147.75" customHeight="1">
      <c r="A65" s="89"/>
      <c r="B65" s="89"/>
      <c r="C65" s="89"/>
      <c r="D65" s="91"/>
      <c r="E65" s="91"/>
      <c r="F65" s="91"/>
      <c r="G65" s="91"/>
      <c r="H65" s="91"/>
      <c r="I65" s="91"/>
      <c r="J65" s="242"/>
    </row>
    <row r="66" spans="1:10" s="81" customFormat="1" ht="150" customHeight="1">
      <c r="A66" s="89"/>
      <c r="B66" s="89"/>
      <c r="C66" s="89"/>
      <c r="D66" s="91"/>
      <c r="E66" s="91"/>
      <c r="F66" s="91"/>
      <c r="G66" s="91"/>
      <c r="H66" s="91"/>
      <c r="I66" s="91"/>
      <c r="J66" s="242"/>
    </row>
    <row r="67" spans="1:10" s="81" customFormat="1" ht="26.25">
      <c r="A67" s="89"/>
      <c r="B67" s="89"/>
      <c r="C67" s="89"/>
      <c r="D67" s="91"/>
      <c r="E67" s="91"/>
      <c r="F67" s="91"/>
      <c r="G67" s="91"/>
      <c r="H67" s="91"/>
      <c r="I67" s="91"/>
      <c r="J67" s="243"/>
    </row>
    <row r="68" spans="1:10" ht="26.25">
      <c r="A68" s="85">
        <f>A47+A46+A28+A63+A64</f>
        <v>9258607.9100000001</v>
      </c>
      <c r="B68" s="85">
        <f>B47+B46+B28+B63+B64</f>
        <v>4830914.0109999999</v>
      </c>
      <c r="C68" s="88">
        <f>C46+C47</f>
        <v>0.88800000000000001</v>
      </c>
      <c r="D68" s="88">
        <f>D46+D47</f>
        <v>0.84599999999999997</v>
      </c>
      <c r="E68" s="88">
        <f>E47</f>
        <v>0.12590000000000001</v>
      </c>
      <c r="F68" s="88">
        <f>F46+F47</f>
        <v>0.12659999999999999</v>
      </c>
      <c r="G68" s="137">
        <f>G47+G46+G28+G63+G64</f>
        <v>2880</v>
      </c>
      <c r="H68" s="85">
        <f>H47+H46+H28+H63+H64</f>
        <v>1332</v>
      </c>
      <c r="I68" s="85"/>
      <c r="J68" s="82"/>
    </row>
    <row r="69" spans="1:10">
      <c r="A69" s="1"/>
      <c r="B69" s="1"/>
      <c r="C69" s="1"/>
      <c r="D69" s="1"/>
      <c r="E69" s="1"/>
      <c r="F69" s="1"/>
      <c r="G69" s="1"/>
      <c r="H69" s="1"/>
      <c r="I69" s="1"/>
      <c r="J69" s="1"/>
    </row>
    <row r="70" spans="1:10">
      <c r="A70" s="1"/>
      <c r="B70" s="1"/>
      <c r="C70" s="1"/>
      <c r="D70" s="1"/>
      <c r="E70" s="1"/>
      <c r="F70" s="1"/>
      <c r="G70" s="1"/>
      <c r="H70" s="1"/>
      <c r="I70" s="1"/>
      <c r="J70" s="1"/>
    </row>
  </sheetData>
  <autoFilter ref="A17:K70" xr:uid="{00000000-0009-0000-0000-000000000000}"/>
  <mergeCells count="38">
    <mergeCell ref="A47:A62"/>
    <mergeCell ref="J64:J67"/>
    <mergeCell ref="H47:H62"/>
    <mergeCell ref="I47:I62"/>
    <mergeCell ref="J47:J62"/>
    <mergeCell ref="B47:B62"/>
    <mergeCell ref="C47:C62"/>
    <mergeCell ref="D47:D62"/>
    <mergeCell ref="E47:E62"/>
    <mergeCell ref="F47:F62"/>
    <mergeCell ref="G47:G62"/>
    <mergeCell ref="A14:H14"/>
    <mergeCell ref="G30:G45"/>
    <mergeCell ref="H30:H45"/>
    <mergeCell ref="I30:I45"/>
    <mergeCell ref="J30:J45"/>
    <mergeCell ref="A30:A45"/>
    <mergeCell ref="B30:B45"/>
    <mergeCell ref="C30:C45"/>
    <mergeCell ref="D30:D45"/>
    <mergeCell ref="E30:E45"/>
    <mergeCell ref="F30:F45"/>
    <mergeCell ref="I14:I16"/>
    <mergeCell ref="J14:J16"/>
    <mergeCell ref="A15:B15"/>
    <mergeCell ref="I19:I27"/>
    <mergeCell ref="J19:J27"/>
    <mergeCell ref="A19:A27"/>
    <mergeCell ref="B19:B27"/>
    <mergeCell ref="C19:C27"/>
    <mergeCell ref="D19:D27"/>
    <mergeCell ref="E19:E27"/>
    <mergeCell ref="F19:F27"/>
    <mergeCell ref="G19:G27"/>
    <mergeCell ref="H19:H27"/>
    <mergeCell ref="C15:D15"/>
    <mergeCell ref="E15:F15"/>
    <mergeCell ref="G15:H15"/>
  </mergeCells>
  <printOptions horizontalCentered="1"/>
  <pageMargins left="0.31496062992125984" right="0.31496062992125984" top="0.31496062992125984" bottom="0.35433070866141736" header="0.31496062992125984" footer="0.19685039370078741"/>
  <pageSetup paperSize="8" scale="53" fitToHeight="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576E4-6F4B-4F59-B42C-EF3586E080DE}">
  <sheetPr>
    <pageSetUpPr fitToPage="1"/>
  </sheetPr>
  <dimension ref="A1:AA7290"/>
  <sheetViews>
    <sheetView view="pageBreakPreview" topLeftCell="R7" zoomScale="40" zoomScaleNormal="40" zoomScaleSheetLayoutView="40" zoomScalePageLayoutView="70" workbookViewId="0">
      <selection activeCell="AA95" sqref="AA95"/>
    </sheetView>
  </sheetViews>
  <sheetFormatPr defaultColWidth="9.140625" defaultRowHeight="30"/>
  <cols>
    <col min="1" max="1" width="15" style="30" hidden="1" customWidth="1"/>
    <col min="2" max="2" width="49.140625" style="31" hidden="1" customWidth="1"/>
    <col min="3" max="3" width="77" style="32" hidden="1" customWidth="1"/>
    <col min="4" max="4" width="24.140625" style="96" hidden="1" customWidth="1"/>
    <col min="5" max="6" width="82.7109375" style="34" hidden="1" customWidth="1"/>
    <col min="7" max="7" width="28.85546875" style="30" hidden="1" customWidth="1"/>
    <col min="8" max="8" width="23" style="97" hidden="1" customWidth="1"/>
    <col min="9" max="9" width="25.28515625" style="93" hidden="1" customWidth="1"/>
    <col min="10" max="10" width="25.28515625" style="34" hidden="1" customWidth="1"/>
    <col min="11" max="11" width="25.28515625" style="31" hidden="1" customWidth="1"/>
    <col min="12" max="12" width="55.140625" style="35" hidden="1" customWidth="1"/>
    <col min="13" max="13" width="26" style="95" hidden="1" customWidth="1"/>
    <col min="14" max="17" width="26" style="36" hidden="1" customWidth="1"/>
    <col min="18" max="26" width="30.5703125" style="36" customWidth="1"/>
    <col min="27" max="27" width="104.28515625" style="94" customWidth="1"/>
    <col min="28" max="28" width="45.140625" style="36" customWidth="1"/>
    <col min="29" max="29" width="25.140625" style="36" customWidth="1"/>
    <col min="30" max="30" width="20.5703125" style="36" customWidth="1"/>
    <col min="31" max="16384" width="9.140625" style="36"/>
  </cols>
  <sheetData>
    <row r="1" spans="1:27">
      <c r="D1" s="33"/>
      <c r="H1" s="31"/>
      <c r="I1" s="34"/>
      <c r="M1" s="293"/>
      <c r="N1" s="293"/>
      <c r="O1" s="293"/>
      <c r="P1" s="293"/>
      <c r="Q1" s="293"/>
      <c r="AA1" s="37" t="s">
        <v>28</v>
      </c>
    </row>
    <row r="2" spans="1:27" s="47" customFormat="1" ht="26.25">
      <c r="A2" s="38"/>
      <c r="B2" s="39"/>
      <c r="C2" s="40"/>
      <c r="D2" s="41"/>
      <c r="E2" s="42"/>
      <c r="F2" s="43"/>
      <c r="G2" s="38"/>
      <c r="H2" s="39"/>
      <c r="I2" s="42"/>
      <c r="J2" s="42"/>
      <c r="K2" s="39"/>
      <c r="L2" s="41"/>
      <c r="M2" s="44"/>
      <c r="N2" s="39"/>
      <c r="O2" s="39"/>
      <c r="P2" s="39"/>
      <c r="Q2" s="39"/>
      <c r="R2" s="45"/>
      <c r="S2" s="45"/>
      <c r="T2" s="45"/>
      <c r="U2" s="45"/>
      <c r="V2" s="45"/>
      <c r="W2" s="45"/>
      <c r="X2" s="45"/>
      <c r="Y2" s="45"/>
      <c r="Z2" s="45"/>
      <c r="AA2" s="46" t="s">
        <v>30</v>
      </c>
    </row>
    <row r="3" spans="1:27" s="47" customFormat="1" ht="25.5">
      <c r="A3" s="48"/>
      <c r="B3" s="49"/>
      <c r="C3" s="40"/>
      <c r="D3" s="50"/>
      <c r="E3" s="51"/>
      <c r="F3" s="52"/>
      <c r="G3" s="48"/>
      <c r="H3" s="49"/>
      <c r="I3" s="51"/>
      <c r="J3" s="51"/>
      <c r="K3" s="49"/>
      <c r="L3" s="50"/>
      <c r="M3" s="40"/>
      <c r="N3" s="49"/>
      <c r="O3" s="49"/>
      <c r="P3" s="49"/>
      <c r="Q3" s="49"/>
      <c r="R3" s="53"/>
      <c r="S3" s="53"/>
      <c r="T3" s="53"/>
      <c r="U3" s="53"/>
      <c r="V3" s="53"/>
      <c r="W3" s="53"/>
      <c r="X3" s="53"/>
      <c r="Y3" s="53"/>
      <c r="Z3" s="53"/>
      <c r="AA3" s="46" t="s">
        <v>31</v>
      </c>
    </row>
    <row r="4" spans="1:27" s="47" customFormat="1" ht="25.5">
      <c r="A4" s="48"/>
      <c r="B4" s="49"/>
      <c r="C4" s="40"/>
      <c r="D4" s="50"/>
      <c r="E4" s="51"/>
      <c r="F4" s="52"/>
      <c r="G4" s="48"/>
      <c r="H4" s="49"/>
      <c r="I4" s="51"/>
      <c r="J4" s="51"/>
      <c r="K4" s="49"/>
      <c r="L4" s="54"/>
      <c r="M4" s="40"/>
      <c r="N4" s="49"/>
      <c r="O4" s="49"/>
      <c r="P4" s="49"/>
      <c r="Q4" s="49"/>
      <c r="R4" s="53"/>
      <c r="S4" s="53"/>
      <c r="T4" s="53"/>
      <c r="U4" s="53"/>
      <c r="V4" s="53"/>
      <c r="W4" s="53"/>
      <c r="X4" s="53"/>
      <c r="Y4" s="53"/>
      <c r="Z4" s="53"/>
      <c r="AA4" s="46" t="s">
        <v>32</v>
      </c>
    </row>
    <row r="5" spans="1:27" s="47" customFormat="1" ht="25.5">
      <c r="A5" s="48"/>
      <c r="B5" s="49"/>
      <c r="C5" s="40"/>
      <c r="D5" s="50"/>
      <c r="E5" s="51"/>
      <c r="F5" s="52"/>
      <c r="G5" s="48"/>
      <c r="H5" s="49"/>
      <c r="I5" s="51"/>
      <c r="J5" s="51"/>
      <c r="K5" s="49"/>
      <c r="L5" s="55"/>
      <c r="M5" s="40"/>
      <c r="N5" s="49"/>
      <c r="O5" s="49"/>
      <c r="P5" s="49"/>
      <c r="Q5" s="49"/>
      <c r="R5" s="53"/>
      <c r="S5" s="53"/>
      <c r="T5" s="53"/>
      <c r="U5" s="53"/>
      <c r="V5" s="53"/>
      <c r="W5" s="53"/>
      <c r="X5" s="53"/>
      <c r="Y5" s="53"/>
      <c r="Z5" s="53"/>
      <c r="AA5" s="46"/>
    </row>
    <row r="6" spans="1:27" s="47" customFormat="1" ht="25.5">
      <c r="A6" s="48"/>
      <c r="B6" s="49"/>
      <c r="C6" s="40"/>
      <c r="D6" s="50"/>
      <c r="E6" s="51"/>
      <c r="F6" s="52"/>
      <c r="G6" s="48"/>
      <c r="H6" s="49"/>
      <c r="I6" s="51"/>
      <c r="J6" s="51"/>
      <c r="K6" s="49"/>
      <c r="L6" s="50"/>
      <c r="M6" s="40"/>
      <c r="N6" s="49"/>
      <c r="O6" s="49"/>
      <c r="P6" s="49"/>
      <c r="Q6" s="49"/>
      <c r="R6" s="53"/>
      <c r="S6" s="53"/>
      <c r="T6" s="53"/>
      <c r="U6" s="53"/>
      <c r="V6" s="53"/>
      <c r="W6" s="53"/>
      <c r="X6" s="53"/>
      <c r="Y6" s="53"/>
      <c r="Z6" s="53"/>
      <c r="AA6" s="46" t="s">
        <v>33</v>
      </c>
    </row>
    <row r="7" spans="1:27" s="47" customFormat="1" ht="25.5">
      <c r="A7" s="48"/>
      <c r="B7" s="49"/>
      <c r="C7" s="40"/>
      <c r="D7" s="50"/>
      <c r="E7" s="51"/>
      <c r="F7" s="52"/>
      <c r="G7" s="48"/>
      <c r="H7" s="56"/>
      <c r="I7" s="51"/>
      <c r="J7" s="51"/>
      <c r="K7" s="49"/>
      <c r="L7" s="50"/>
      <c r="M7" s="40"/>
      <c r="N7" s="49"/>
      <c r="O7" s="49"/>
      <c r="P7" s="49"/>
      <c r="Q7" s="49"/>
      <c r="R7" s="53"/>
      <c r="S7" s="53"/>
      <c r="T7" s="53"/>
      <c r="U7" s="53"/>
      <c r="V7" s="53"/>
      <c r="W7" s="53"/>
      <c r="X7" s="53"/>
      <c r="Y7" s="53"/>
      <c r="Z7" s="53"/>
      <c r="AA7" s="46"/>
    </row>
    <row r="8" spans="1:27" s="47" customFormat="1" ht="25.5">
      <c r="A8" s="48"/>
      <c r="B8" s="49"/>
      <c r="C8" s="40"/>
      <c r="D8" s="50"/>
      <c r="E8" s="51"/>
      <c r="F8" s="52"/>
      <c r="G8" s="48"/>
      <c r="H8" s="49"/>
      <c r="I8" s="51"/>
      <c r="J8" s="51"/>
      <c r="K8" s="49"/>
      <c r="L8" s="57" t="s">
        <v>39</v>
      </c>
      <c r="M8" s="40"/>
      <c r="N8" s="49"/>
      <c r="O8" s="49"/>
      <c r="P8" s="49"/>
      <c r="Q8" s="49"/>
      <c r="R8" s="53"/>
      <c r="S8" s="53"/>
      <c r="T8" s="53"/>
      <c r="U8" s="53"/>
      <c r="V8" s="53"/>
      <c r="W8" s="53"/>
      <c r="X8" s="53"/>
      <c r="Y8" s="53"/>
      <c r="Z8" s="53"/>
      <c r="AA8" s="53"/>
    </row>
    <row r="9" spans="1:27" s="47" customFormat="1" ht="25.5">
      <c r="A9" s="48"/>
      <c r="B9" s="49"/>
      <c r="C9" s="40"/>
      <c r="D9" s="50"/>
      <c r="E9" s="51"/>
      <c r="F9" s="52"/>
      <c r="G9" s="48"/>
      <c r="H9" s="49"/>
      <c r="I9" s="51"/>
      <c r="J9" s="51"/>
      <c r="K9" s="49"/>
      <c r="L9" s="57" t="s">
        <v>51</v>
      </c>
      <c r="M9" s="40"/>
      <c r="N9" s="49"/>
      <c r="O9" s="49"/>
      <c r="P9" s="49"/>
      <c r="Q9" s="49"/>
      <c r="R9" s="53"/>
      <c r="S9" s="53"/>
      <c r="T9" s="53"/>
      <c r="U9" s="53"/>
      <c r="V9" s="53"/>
      <c r="W9" s="53"/>
      <c r="X9" s="53"/>
      <c r="Y9" s="53"/>
      <c r="Z9" s="53"/>
      <c r="AA9" s="53"/>
    </row>
    <row r="10" spans="1:27" s="47" customFormat="1" ht="25.5">
      <c r="A10" s="48"/>
      <c r="B10" s="49"/>
      <c r="C10" s="40"/>
      <c r="D10" s="50"/>
      <c r="E10" s="51"/>
      <c r="F10" s="52"/>
      <c r="G10" s="48"/>
      <c r="H10" s="49"/>
      <c r="I10" s="51"/>
      <c r="J10" s="51"/>
      <c r="K10" s="49"/>
      <c r="L10" s="57" t="s">
        <v>68</v>
      </c>
      <c r="M10" s="40"/>
      <c r="N10" s="49"/>
      <c r="O10" s="49"/>
      <c r="P10" s="49"/>
      <c r="Q10" s="49"/>
      <c r="R10" s="53"/>
      <c r="S10" s="53"/>
      <c r="T10" s="53"/>
      <c r="U10" s="53"/>
      <c r="V10" s="53"/>
      <c r="W10" s="53"/>
      <c r="X10" s="53"/>
      <c r="Y10" s="53"/>
      <c r="Z10" s="53"/>
      <c r="AA10" s="53"/>
    </row>
    <row r="11" spans="1:27" s="47" customFormat="1" ht="25.5">
      <c r="A11" s="48"/>
      <c r="B11" s="49"/>
      <c r="C11" s="40"/>
      <c r="D11" s="50"/>
      <c r="E11" s="51"/>
      <c r="F11" s="52"/>
      <c r="G11" s="48"/>
      <c r="H11" s="49"/>
      <c r="I11" s="51"/>
      <c r="J11" s="51"/>
      <c r="K11" s="49"/>
      <c r="L11" s="58" t="s">
        <v>34</v>
      </c>
      <c r="M11" s="40"/>
      <c r="N11" s="49"/>
      <c r="O11" s="49"/>
      <c r="P11" s="49"/>
      <c r="Q11" s="49"/>
      <c r="R11" s="53"/>
      <c r="S11" s="53"/>
      <c r="T11" s="53"/>
      <c r="U11" s="53"/>
      <c r="V11" s="53"/>
      <c r="W11" s="53"/>
      <c r="X11" s="53"/>
      <c r="Y11" s="53"/>
      <c r="Z11" s="53"/>
      <c r="AA11" s="53"/>
    </row>
    <row r="12" spans="1:27" s="47" customFormat="1" ht="26.25">
      <c r="A12" s="48"/>
      <c r="B12" s="49"/>
      <c r="C12" s="40"/>
      <c r="D12" s="50"/>
      <c r="E12" s="51"/>
      <c r="F12" s="52"/>
      <c r="G12" s="48"/>
      <c r="H12" s="49"/>
      <c r="I12" s="51"/>
      <c r="J12" s="51"/>
      <c r="K12" s="49"/>
      <c r="L12" s="59" t="s">
        <v>35</v>
      </c>
      <c r="M12" s="40"/>
      <c r="N12" s="49"/>
      <c r="O12" s="49"/>
      <c r="P12" s="49"/>
      <c r="Q12" s="49"/>
      <c r="R12" s="53"/>
      <c r="S12" s="53"/>
      <c r="T12" s="53"/>
      <c r="U12" s="53"/>
      <c r="V12" s="53"/>
      <c r="W12" s="53"/>
      <c r="X12" s="53"/>
      <c r="Y12" s="53"/>
      <c r="Z12" s="53"/>
      <c r="AA12" s="53"/>
    </row>
    <row r="13" spans="1:27" s="47" customFormat="1" ht="25.5">
      <c r="A13" s="48"/>
      <c r="B13" s="49"/>
      <c r="C13" s="40"/>
      <c r="D13" s="50"/>
      <c r="E13" s="51"/>
      <c r="F13" s="52"/>
      <c r="G13" s="48"/>
      <c r="H13" s="49"/>
      <c r="I13" s="51"/>
      <c r="J13" s="51"/>
      <c r="K13" s="60"/>
      <c r="L13" s="61"/>
      <c r="M13" s="40"/>
      <c r="N13" s="49"/>
      <c r="O13" s="49"/>
      <c r="P13" s="49"/>
      <c r="Q13" s="49"/>
      <c r="R13" s="53"/>
      <c r="S13" s="53"/>
      <c r="T13" s="53"/>
      <c r="U13" s="53"/>
      <c r="V13" s="53"/>
      <c r="W13" s="53"/>
      <c r="X13" s="53"/>
      <c r="Y13" s="53"/>
      <c r="Z13" s="53"/>
      <c r="AA13" s="53"/>
    </row>
    <row r="14" spans="1:27" ht="85.5" customHeight="1">
      <c r="A14" s="294" t="s">
        <v>0</v>
      </c>
      <c r="B14" s="291" t="s">
        <v>20</v>
      </c>
      <c r="C14" s="291"/>
      <c r="D14" s="291"/>
      <c r="E14" s="291"/>
      <c r="F14" s="291"/>
      <c r="G14" s="291"/>
      <c r="H14" s="291" t="s">
        <v>40</v>
      </c>
      <c r="I14" s="291" t="s">
        <v>21</v>
      </c>
      <c r="J14" s="291"/>
      <c r="K14" s="291"/>
      <c r="L14" s="291"/>
      <c r="M14" s="292" t="s">
        <v>25</v>
      </c>
      <c r="N14" s="292"/>
      <c r="O14" s="292"/>
      <c r="P14" s="292"/>
      <c r="Q14" s="292"/>
      <c r="R14" s="291" t="s">
        <v>12</v>
      </c>
      <c r="S14" s="291"/>
      <c r="T14" s="291"/>
      <c r="U14" s="291"/>
      <c r="V14" s="291"/>
      <c r="W14" s="291"/>
      <c r="X14" s="291"/>
      <c r="Y14" s="291"/>
      <c r="Z14" s="291" t="s">
        <v>13</v>
      </c>
      <c r="AA14" s="291" t="s">
        <v>14</v>
      </c>
    </row>
    <row r="15" spans="1:27" ht="153.75" customHeight="1">
      <c r="A15" s="294"/>
      <c r="B15" s="296" t="s">
        <v>2</v>
      </c>
      <c r="C15" s="296" t="s">
        <v>3</v>
      </c>
      <c r="D15" s="296" t="s">
        <v>29</v>
      </c>
      <c r="E15" s="297" t="s">
        <v>4</v>
      </c>
      <c r="F15" s="297"/>
      <c r="G15" s="294" t="s">
        <v>7</v>
      </c>
      <c r="H15" s="291"/>
      <c r="I15" s="297" t="s">
        <v>8</v>
      </c>
      <c r="J15" s="333" t="s">
        <v>9</v>
      </c>
      <c r="K15" s="292" t="s">
        <v>10</v>
      </c>
      <c r="L15" s="295" t="s">
        <v>11</v>
      </c>
      <c r="M15" s="296" t="s">
        <v>22</v>
      </c>
      <c r="N15" s="296"/>
      <c r="O15" s="296" t="s">
        <v>1</v>
      </c>
      <c r="P15" s="296" t="s">
        <v>53</v>
      </c>
      <c r="Q15" s="296" t="s">
        <v>47</v>
      </c>
      <c r="R15" s="292" t="s">
        <v>15</v>
      </c>
      <c r="S15" s="292"/>
      <c r="T15" s="291" t="s">
        <v>16</v>
      </c>
      <c r="U15" s="291"/>
      <c r="V15" s="291" t="s">
        <v>17</v>
      </c>
      <c r="W15" s="291"/>
      <c r="X15" s="291" t="s">
        <v>18</v>
      </c>
      <c r="Y15" s="291"/>
      <c r="Z15" s="291"/>
      <c r="AA15" s="291"/>
    </row>
    <row r="16" spans="1:27" ht="86.25" customHeight="1">
      <c r="A16" s="294"/>
      <c r="B16" s="296"/>
      <c r="C16" s="296"/>
      <c r="D16" s="257"/>
      <c r="E16" s="65" t="s">
        <v>5</v>
      </c>
      <c r="F16" s="65" t="s">
        <v>6</v>
      </c>
      <c r="G16" s="294"/>
      <c r="H16" s="291"/>
      <c r="I16" s="297"/>
      <c r="J16" s="333"/>
      <c r="K16" s="292"/>
      <c r="L16" s="295"/>
      <c r="M16" s="65" t="s">
        <v>23</v>
      </c>
      <c r="N16" s="65" t="s">
        <v>24</v>
      </c>
      <c r="O16" s="296"/>
      <c r="P16" s="296"/>
      <c r="Q16" s="296"/>
      <c r="R16" s="63" t="s">
        <v>19</v>
      </c>
      <c r="S16" s="63" t="s">
        <v>56</v>
      </c>
      <c r="T16" s="62" t="s">
        <v>19</v>
      </c>
      <c r="U16" s="62" t="s">
        <v>56</v>
      </c>
      <c r="V16" s="98" t="s">
        <v>19</v>
      </c>
      <c r="W16" s="98" t="s">
        <v>136</v>
      </c>
      <c r="X16" s="62" t="s">
        <v>19</v>
      </c>
      <c r="Y16" s="62" t="s">
        <v>56</v>
      </c>
      <c r="Z16" s="291"/>
      <c r="AA16" s="291"/>
    </row>
    <row r="17" spans="1:27" s="66" customFormat="1" ht="25.5">
      <c r="A17" s="65">
        <v>1</v>
      </c>
      <c r="B17" s="65">
        <v>2</v>
      </c>
      <c r="C17" s="65">
        <v>3</v>
      </c>
      <c r="D17" s="65">
        <v>4</v>
      </c>
      <c r="E17" s="65">
        <v>5</v>
      </c>
      <c r="F17" s="65">
        <v>6</v>
      </c>
      <c r="G17" s="16">
        <v>7</v>
      </c>
      <c r="H17" s="65">
        <v>8</v>
      </c>
      <c r="I17" s="65">
        <v>9</v>
      </c>
      <c r="J17" s="65">
        <v>10</v>
      </c>
      <c r="K17" s="65">
        <v>11</v>
      </c>
      <c r="L17" s="65">
        <v>12</v>
      </c>
      <c r="M17" s="65">
        <v>13</v>
      </c>
      <c r="N17" s="65">
        <v>14</v>
      </c>
      <c r="O17" s="65">
        <v>15</v>
      </c>
      <c r="P17" s="65">
        <v>16</v>
      </c>
      <c r="Q17" s="65">
        <v>17</v>
      </c>
      <c r="R17" s="65">
        <v>18</v>
      </c>
      <c r="S17" s="65">
        <v>19</v>
      </c>
      <c r="T17" s="65">
        <v>20</v>
      </c>
      <c r="U17" s="65">
        <v>21</v>
      </c>
      <c r="V17" s="65">
        <v>22</v>
      </c>
      <c r="W17" s="65">
        <v>23</v>
      </c>
      <c r="X17" s="65">
        <v>24</v>
      </c>
      <c r="Y17" s="65">
        <v>25</v>
      </c>
      <c r="Z17" s="65">
        <v>26</v>
      </c>
      <c r="AA17" s="65">
        <v>27</v>
      </c>
    </row>
    <row r="18" spans="1:27" ht="26.25">
      <c r="A18" s="67"/>
      <c r="B18" s="68"/>
      <c r="C18" s="69" t="s">
        <v>54</v>
      </c>
      <c r="D18" s="68"/>
      <c r="E18" s="5"/>
      <c r="F18" s="5"/>
      <c r="G18" s="67"/>
      <c r="H18" s="13"/>
      <c r="I18" s="5"/>
      <c r="J18" s="5"/>
      <c r="K18" s="68"/>
      <c r="L18" s="68"/>
      <c r="M18" s="68"/>
      <c r="N18" s="68"/>
      <c r="O18" s="68"/>
      <c r="P18" s="68"/>
      <c r="Q18" s="68"/>
      <c r="R18" s="70"/>
      <c r="S18" s="70"/>
      <c r="T18" s="71"/>
      <c r="U18" s="72"/>
      <c r="V18" s="73"/>
      <c r="W18" s="73"/>
      <c r="X18" s="74"/>
      <c r="Y18" s="74"/>
      <c r="Z18" s="68"/>
      <c r="AA18" s="75"/>
    </row>
    <row r="19" spans="1:27" ht="163.5" customHeight="1">
      <c r="A19" s="274">
        <v>1</v>
      </c>
      <c r="B19" s="265" t="s">
        <v>50</v>
      </c>
      <c r="C19" s="305" t="s">
        <v>55</v>
      </c>
      <c r="D19" s="6" t="s">
        <v>42</v>
      </c>
      <c r="E19" s="82" t="s">
        <v>71</v>
      </c>
      <c r="F19" s="5"/>
      <c r="G19" s="119"/>
      <c r="H19" s="280" t="s">
        <v>52</v>
      </c>
      <c r="I19" s="251">
        <v>2490670.5209746598</v>
      </c>
      <c r="J19" s="331"/>
      <c r="K19" s="251"/>
      <c r="L19" s="251"/>
      <c r="M19" s="251"/>
      <c r="N19" s="251"/>
      <c r="O19" s="251"/>
      <c r="P19" s="251"/>
      <c r="Q19" s="251"/>
      <c r="R19" s="327">
        <v>8686187.648</v>
      </c>
      <c r="S19" s="327">
        <v>4527761.1140000001</v>
      </c>
      <c r="T19" s="288"/>
      <c r="U19" s="288"/>
      <c r="V19" s="288"/>
      <c r="W19" s="288"/>
      <c r="X19" s="288"/>
      <c r="Y19" s="288"/>
      <c r="Z19" s="288"/>
      <c r="AA19" s="324" t="s">
        <v>65</v>
      </c>
    </row>
    <row r="20" spans="1:27" ht="225.75" customHeight="1">
      <c r="A20" s="276"/>
      <c r="B20" s="279"/>
      <c r="C20" s="330"/>
      <c r="D20" s="6" t="s">
        <v>42</v>
      </c>
      <c r="E20" s="82" t="s">
        <v>72</v>
      </c>
      <c r="F20" s="77"/>
      <c r="G20" s="119"/>
      <c r="H20" s="280"/>
      <c r="I20" s="253"/>
      <c r="J20" s="332"/>
      <c r="K20" s="253"/>
      <c r="L20" s="253"/>
      <c r="M20" s="253"/>
      <c r="N20" s="253"/>
      <c r="O20" s="253"/>
      <c r="P20" s="253"/>
      <c r="Q20" s="253"/>
      <c r="R20" s="328"/>
      <c r="S20" s="328"/>
      <c r="T20" s="289"/>
      <c r="U20" s="289"/>
      <c r="V20" s="289"/>
      <c r="W20" s="289"/>
      <c r="X20" s="289"/>
      <c r="Y20" s="289"/>
      <c r="Z20" s="289"/>
      <c r="AA20" s="325"/>
    </row>
    <row r="21" spans="1:27" ht="132.75" customHeight="1">
      <c r="A21" s="9">
        <v>2</v>
      </c>
      <c r="B21" s="279"/>
      <c r="C21" s="6" t="s">
        <v>69</v>
      </c>
      <c r="D21" s="6" t="s">
        <v>41</v>
      </c>
      <c r="E21" s="82" t="s">
        <v>70</v>
      </c>
      <c r="F21" s="77"/>
      <c r="G21" s="9"/>
      <c r="H21" s="280"/>
      <c r="I21" s="8">
        <v>1011738.18266103</v>
      </c>
      <c r="J21" s="8"/>
      <c r="K21" s="8"/>
      <c r="L21" s="80"/>
      <c r="M21" s="10"/>
      <c r="N21" s="10"/>
      <c r="O21" s="10"/>
      <c r="P21" s="10"/>
      <c r="Q21" s="10"/>
      <c r="R21" s="328"/>
      <c r="S21" s="328"/>
      <c r="T21" s="289"/>
      <c r="U21" s="289"/>
      <c r="V21" s="289"/>
      <c r="W21" s="289"/>
      <c r="X21" s="289"/>
      <c r="Y21" s="289"/>
      <c r="Z21" s="289"/>
      <c r="AA21" s="325"/>
    </row>
    <row r="22" spans="1:27" ht="96.75" customHeight="1">
      <c r="A22" s="274">
        <v>3</v>
      </c>
      <c r="B22" s="279"/>
      <c r="C22" s="305" t="s">
        <v>43</v>
      </c>
      <c r="D22" s="6" t="s">
        <v>36</v>
      </c>
      <c r="E22" s="82" t="s">
        <v>73</v>
      </c>
      <c r="F22" s="77"/>
      <c r="G22" s="274"/>
      <c r="H22" s="280"/>
      <c r="I22" s="251">
        <v>1328119.57</v>
      </c>
      <c r="J22" s="251"/>
      <c r="K22" s="251"/>
      <c r="L22" s="251"/>
      <c r="M22" s="251"/>
      <c r="N22" s="251"/>
      <c r="O22" s="251"/>
      <c r="P22" s="251"/>
      <c r="Q22" s="251"/>
      <c r="R22" s="328"/>
      <c r="S22" s="328"/>
      <c r="T22" s="289"/>
      <c r="U22" s="289"/>
      <c r="V22" s="289"/>
      <c r="W22" s="289"/>
      <c r="X22" s="289"/>
      <c r="Y22" s="289"/>
      <c r="Z22" s="289"/>
      <c r="AA22" s="325"/>
    </row>
    <row r="23" spans="1:27" ht="150.75" customHeight="1">
      <c r="A23" s="276"/>
      <c r="B23" s="279"/>
      <c r="C23" s="305"/>
      <c r="D23" s="6" t="s">
        <v>41</v>
      </c>
      <c r="E23" s="82" t="s">
        <v>74</v>
      </c>
      <c r="F23" s="77"/>
      <c r="G23" s="276"/>
      <c r="H23" s="280"/>
      <c r="I23" s="253"/>
      <c r="J23" s="253"/>
      <c r="K23" s="253"/>
      <c r="L23" s="253"/>
      <c r="M23" s="253"/>
      <c r="N23" s="253"/>
      <c r="O23" s="253"/>
      <c r="P23" s="253"/>
      <c r="Q23" s="253"/>
      <c r="R23" s="328"/>
      <c r="S23" s="328"/>
      <c r="T23" s="289"/>
      <c r="U23" s="289"/>
      <c r="V23" s="289"/>
      <c r="W23" s="289"/>
      <c r="X23" s="289"/>
      <c r="Y23" s="289"/>
      <c r="Z23" s="289"/>
      <c r="AA23" s="325"/>
    </row>
    <row r="24" spans="1:27" ht="71.25" customHeight="1">
      <c r="A24" s="274">
        <v>4</v>
      </c>
      <c r="B24" s="279"/>
      <c r="C24" s="305" t="s">
        <v>44</v>
      </c>
      <c r="D24" s="6" t="s">
        <v>36</v>
      </c>
      <c r="E24" s="82" t="s">
        <v>75</v>
      </c>
      <c r="F24" s="29"/>
      <c r="G24" s="251"/>
      <c r="H24" s="280"/>
      <c r="I24" s="256">
        <v>1422428.73</v>
      </c>
      <c r="J24" s="251"/>
      <c r="K24" s="251"/>
      <c r="L24" s="241"/>
      <c r="M24" s="251"/>
      <c r="N24" s="251"/>
      <c r="O24" s="251"/>
      <c r="P24" s="251"/>
      <c r="Q24" s="251"/>
      <c r="R24" s="328"/>
      <c r="S24" s="328"/>
      <c r="T24" s="289"/>
      <c r="U24" s="289"/>
      <c r="V24" s="289"/>
      <c r="W24" s="289"/>
      <c r="X24" s="289"/>
      <c r="Y24" s="289"/>
      <c r="Z24" s="289"/>
      <c r="AA24" s="325"/>
    </row>
    <row r="25" spans="1:27" ht="102" customHeight="1">
      <c r="A25" s="275"/>
      <c r="B25" s="279"/>
      <c r="C25" s="305"/>
      <c r="D25" s="6" t="s">
        <v>41</v>
      </c>
      <c r="E25" s="82" t="s">
        <v>76</v>
      </c>
      <c r="F25" s="29"/>
      <c r="G25" s="253"/>
      <c r="H25" s="280"/>
      <c r="I25" s="256"/>
      <c r="J25" s="253"/>
      <c r="K25" s="253"/>
      <c r="L25" s="243"/>
      <c r="M25" s="253"/>
      <c r="N25" s="253"/>
      <c r="O25" s="253"/>
      <c r="P25" s="253"/>
      <c r="Q25" s="253"/>
      <c r="R25" s="328"/>
      <c r="S25" s="328"/>
      <c r="T25" s="289"/>
      <c r="U25" s="289"/>
      <c r="V25" s="289"/>
      <c r="W25" s="289"/>
      <c r="X25" s="289"/>
      <c r="Y25" s="289"/>
      <c r="Z25" s="289"/>
      <c r="AA25" s="325"/>
    </row>
    <row r="26" spans="1:27" s="81" customFormat="1" ht="232.5" customHeight="1">
      <c r="A26" s="76">
        <v>5</v>
      </c>
      <c r="B26" s="279"/>
      <c r="C26" s="101" t="s">
        <v>77</v>
      </c>
      <c r="D26" s="6" t="s">
        <v>36</v>
      </c>
      <c r="E26" s="82" t="s">
        <v>78</v>
      </c>
      <c r="F26" s="29"/>
      <c r="G26" s="8"/>
      <c r="H26" s="280"/>
      <c r="I26" s="99">
        <v>297978.48595415999</v>
      </c>
      <c r="J26" s="80"/>
      <c r="K26" s="8"/>
      <c r="L26" s="82"/>
      <c r="M26" s="8"/>
      <c r="N26" s="8"/>
      <c r="O26" s="8"/>
      <c r="P26" s="8"/>
      <c r="Q26" s="8"/>
      <c r="R26" s="328"/>
      <c r="S26" s="328"/>
      <c r="T26" s="289"/>
      <c r="U26" s="289"/>
      <c r="V26" s="289"/>
      <c r="W26" s="289"/>
      <c r="X26" s="289"/>
      <c r="Y26" s="289"/>
      <c r="Z26" s="289"/>
      <c r="AA26" s="325"/>
    </row>
    <row r="27" spans="1:27" s="81" customFormat="1" ht="107.25" customHeight="1">
      <c r="A27" s="274">
        <v>6</v>
      </c>
      <c r="B27" s="279"/>
      <c r="C27" s="265" t="s">
        <v>79</v>
      </c>
      <c r="D27" s="6" t="s">
        <v>36</v>
      </c>
      <c r="E27" s="82" t="s">
        <v>81</v>
      </c>
      <c r="F27" s="29"/>
      <c r="G27" s="251"/>
      <c r="H27" s="280"/>
      <c r="I27" s="251">
        <v>490164.14142357098</v>
      </c>
      <c r="J27" s="244"/>
      <c r="K27" s="251"/>
      <c r="L27" s="241"/>
      <c r="M27" s="251">
        <f>J28</f>
        <v>0</v>
      </c>
      <c r="N27" s="251"/>
      <c r="O27" s="251"/>
      <c r="P27" s="251"/>
      <c r="Q27" s="251"/>
      <c r="R27" s="328"/>
      <c r="S27" s="328"/>
      <c r="T27" s="289"/>
      <c r="U27" s="289"/>
      <c r="V27" s="289"/>
      <c r="W27" s="289"/>
      <c r="X27" s="289"/>
      <c r="Y27" s="289"/>
      <c r="Z27" s="289"/>
      <c r="AA27" s="325"/>
    </row>
    <row r="28" spans="1:27" s="81" customFormat="1" ht="77.25" customHeight="1">
      <c r="A28" s="276"/>
      <c r="B28" s="279"/>
      <c r="C28" s="266"/>
      <c r="D28" s="6" t="s">
        <v>80</v>
      </c>
      <c r="E28" s="82" t="s">
        <v>82</v>
      </c>
      <c r="F28" s="20"/>
      <c r="G28" s="253"/>
      <c r="H28" s="280"/>
      <c r="I28" s="253"/>
      <c r="J28" s="262"/>
      <c r="K28" s="253"/>
      <c r="L28" s="243"/>
      <c r="M28" s="253"/>
      <c r="N28" s="253"/>
      <c r="O28" s="253"/>
      <c r="P28" s="253"/>
      <c r="Q28" s="253"/>
      <c r="R28" s="328"/>
      <c r="S28" s="328"/>
      <c r="T28" s="289"/>
      <c r="U28" s="289"/>
      <c r="V28" s="289"/>
      <c r="W28" s="289"/>
      <c r="X28" s="289"/>
      <c r="Y28" s="289"/>
      <c r="Z28" s="289"/>
      <c r="AA28" s="325"/>
    </row>
    <row r="29" spans="1:27" s="81" customFormat="1" ht="210" customHeight="1">
      <c r="A29" s="76">
        <v>7</v>
      </c>
      <c r="B29" s="279"/>
      <c r="C29" s="6" t="s">
        <v>83</v>
      </c>
      <c r="D29" s="6" t="s">
        <v>37</v>
      </c>
      <c r="E29" s="26" t="s">
        <v>84</v>
      </c>
      <c r="F29" s="20"/>
      <c r="G29" s="8"/>
      <c r="H29" s="280"/>
      <c r="I29" s="8">
        <v>5000</v>
      </c>
      <c r="J29" s="8"/>
      <c r="K29" s="8"/>
      <c r="L29" s="82"/>
      <c r="M29" s="8">
        <f>J29</f>
        <v>0</v>
      </c>
      <c r="N29" s="8"/>
      <c r="O29" s="8"/>
      <c r="P29" s="8"/>
      <c r="Q29" s="8"/>
      <c r="R29" s="328"/>
      <c r="S29" s="328"/>
      <c r="T29" s="289"/>
      <c r="U29" s="289"/>
      <c r="V29" s="289"/>
      <c r="W29" s="289"/>
      <c r="X29" s="289"/>
      <c r="Y29" s="289"/>
      <c r="Z29" s="289"/>
      <c r="AA29" s="325"/>
    </row>
    <row r="30" spans="1:27" s="81" customFormat="1" ht="126" customHeight="1">
      <c r="A30" s="9">
        <v>8</v>
      </c>
      <c r="B30" s="279"/>
      <c r="C30" s="6" t="s">
        <v>85</v>
      </c>
      <c r="D30" s="6" t="s">
        <v>37</v>
      </c>
      <c r="E30" s="26" t="s">
        <v>84</v>
      </c>
      <c r="F30" s="20"/>
      <c r="G30" s="8"/>
      <c r="H30" s="280"/>
      <c r="I30" s="8">
        <v>5000</v>
      </c>
      <c r="J30" s="8"/>
      <c r="K30" s="8"/>
      <c r="L30" s="82"/>
      <c r="M30" s="8">
        <f>J30</f>
        <v>0</v>
      </c>
      <c r="N30" s="8"/>
      <c r="O30" s="8"/>
      <c r="P30" s="8"/>
      <c r="Q30" s="8"/>
      <c r="R30" s="328"/>
      <c r="S30" s="328"/>
      <c r="T30" s="289"/>
      <c r="U30" s="289"/>
      <c r="V30" s="289"/>
      <c r="W30" s="289"/>
      <c r="X30" s="289"/>
      <c r="Y30" s="289"/>
      <c r="Z30" s="289"/>
      <c r="AA30" s="325"/>
    </row>
    <row r="31" spans="1:27" s="81" customFormat="1" ht="120" customHeight="1">
      <c r="A31" s="9">
        <v>9</v>
      </c>
      <c r="B31" s="279"/>
      <c r="C31" s="6" t="s">
        <v>88</v>
      </c>
      <c r="D31" s="6" t="s">
        <v>37</v>
      </c>
      <c r="E31" s="26" t="s">
        <v>84</v>
      </c>
      <c r="F31" s="20"/>
      <c r="G31" s="8"/>
      <c r="H31" s="280"/>
      <c r="I31" s="8">
        <v>25206.69</v>
      </c>
      <c r="J31" s="8"/>
      <c r="K31" s="8"/>
      <c r="L31" s="82"/>
      <c r="M31" s="8"/>
      <c r="N31" s="8"/>
      <c r="O31" s="8"/>
      <c r="P31" s="8"/>
      <c r="Q31" s="8"/>
      <c r="R31" s="328"/>
      <c r="S31" s="328"/>
      <c r="T31" s="289"/>
      <c r="U31" s="289"/>
      <c r="V31" s="289"/>
      <c r="W31" s="289"/>
      <c r="X31" s="289"/>
      <c r="Y31" s="289"/>
      <c r="Z31" s="289"/>
      <c r="AA31" s="325"/>
    </row>
    <row r="32" spans="1:27" s="81" customFormat="1" ht="116.25" customHeight="1">
      <c r="A32" s="9">
        <v>10</v>
      </c>
      <c r="B32" s="279"/>
      <c r="C32" s="6" t="s">
        <v>87</v>
      </c>
      <c r="D32" s="6" t="s">
        <v>37</v>
      </c>
      <c r="E32" s="26" t="s">
        <v>84</v>
      </c>
      <c r="F32" s="20"/>
      <c r="G32" s="8"/>
      <c r="H32" s="280"/>
      <c r="I32" s="8">
        <v>16900.53</v>
      </c>
      <c r="J32" s="8"/>
      <c r="K32" s="8"/>
      <c r="L32" s="82"/>
      <c r="M32" s="8"/>
      <c r="N32" s="8"/>
      <c r="O32" s="8"/>
      <c r="P32" s="8"/>
      <c r="Q32" s="8"/>
      <c r="R32" s="328"/>
      <c r="S32" s="328"/>
      <c r="T32" s="289"/>
      <c r="U32" s="289"/>
      <c r="V32" s="289"/>
      <c r="W32" s="289"/>
      <c r="X32" s="289"/>
      <c r="Y32" s="289"/>
      <c r="Z32" s="289"/>
      <c r="AA32" s="325"/>
    </row>
    <row r="33" spans="1:27" s="81" customFormat="1" ht="181.5" customHeight="1">
      <c r="A33" s="9">
        <v>11</v>
      </c>
      <c r="B33" s="279"/>
      <c r="C33" s="6" t="s">
        <v>86</v>
      </c>
      <c r="D33" s="6" t="s">
        <v>37</v>
      </c>
      <c r="E33" s="26" t="s">
        <v>84</v>
      </c>
      <c r="F33" s="20"/>
      <c r="G33" s="8"/>
      <c r="H33" s="280"/>
      <c r="I33" s="8">
        <v>28688.15</v>
      </c>
      <c r="J33" s="8"/>
      <c r="K33" s="8"/>
      <c r="L33" s="82"/>
      <c r="M33" s="8"/>
      <c r="N33" s="8"/>
      <c r="O33" s="8"/>
      <c r="P33" s="8"/>
      <c r="Q33" s="8"/>
      <c r="R33" s="328"/>
      <c r="S33" s="328"/>
      <c r="T33" s="289"/>
      <c r="U33" s="289"/>
      <c r="V33" s="289"/>
      <c r="W33" s="289"/>
      <c r="X33" s="289"/>
      <c r="Y33" s="289"/>
      <c r="Z33" s="289"/>
      <c r="AA33" s="325"/>
    </row>
    <row r="34" spans="1:27" s="81" customFormat="1" ht="195" customHeight="1">
      <c r="A34" s="76">
        <v>12</v>
      </c>
      <c r="B34" s="266"/>
      <c r="C34" s="6" t="s">
        <v>57</v>
      </c>
      <c r="D34" s="6" t="s">
        <v>42</v>
      </c>
      <c r="E34" s="26" t="s">
        <v>89</v>
      </c>
      <c r="F34" s="26"/>
      <c r="G34" s="8"/>
      <c r="H34" s="280"/>
      <c r="I34" s="8">
        <v>2900000</v>
      </c>
      <c r="J34" s="8"/>
      <c r="K34" s="8"/>
      <c r="L34" s="82"/>
      <c r="M34" s="8"/>
      <c r="N34" s="8"/>
      <c r="O34" s="8"/>
      <c r="P34" s="8"/>
      <c r="Q34" s="8"/>
      <c r="R34" s="329"/>
      <c r="S34" s="329"/>
      <c r="T34" s="323"/>
      <c r="U34" s="323"/>
      <c r="V34" s="323"/>
      <c r="W34" s="323"/>
      <c r="X34" s="323"/>
      <c r="Y34" s="323"/>
      <c r="Z34" s="323"/>
      <c r="AA34" s="326"/>
    </row>
    <row r="35" spans="1:27" s="81" customFormat="1" ht="26.25">
      <c r="A35" s="83"/>
      <c r="B35" s="78"/>
      <c r="C35" s="7" t="s">
        <v>48</v>
      </c>
      <c r="D35" s="7"/>
      <c r="E35" s="64"/>
      <c r="F35" s="84"/>
      <c r="G35" s="85"/>
      <c r="H35" s="13"/>
      <c r="I35" s="85">
        <f>SUM(I19:I34)</f>
        <v>10021895.001013421</v>
      </c>
      <c r="J35" s="85">
        <f>SUM(J20:J34)</f>
        <v>0</v>
      </c>
      <c r="K35" s="85">
        <f>SUM(K19:K34)</f>
        <v>0</v>
      </c>
      <c r="L35" s="85">
        <f t="shared" ref="L35:Q35" si="0">SUM(L20:L34)</f>
        <v>0</v>
      </c>
      <c r="M35" s="85">
        <f t="shared" si="0"/>
        <v>0</v>
      </c>
      <c r="N35" s="85">
        <f t="shared" si="0"/>
        <v>0</v>
      </c>
      <c r="O35" s="85">
        <f t="shared" si="0"/>
        <v>0</v>
      </c>
      <c r="P35" s="85">
        <f t="shared" si="0"/>
        <v>0</v>
      </c>
      <c r="Q35" s="85">
        <f t="shared" si="0"/>
        <v>0</v>
      </c>
      <c r="R35" s="86">
        <f>R19</f>
        <v>8686187.648</v>
      </c>
      <c r="S35" s="87">
        <f>S19</f>
        <v>4527761.1140000001</v>
      </c>
      <c r="T35" s="88">
        <f>T26</f>
        <v>0</v>
      </c>
      <c r="U35" s="88">
        <f>SUM(U20:U34)</f>
        <v>0</v>
      </c>
      <c r="V35" s="86">
        <f>SUM(V20:V34)</f>
        <v>0</v>
      </c>
      <c r="W35" s="86">
        <f>SUM(W20:W34)</f>
        <v>0</v>
      </c>
      <c r="X35" s="86">
        <f>SUM(X20:X34)</f>
        <v>0</v>
      </c>
      <c r="Y35" s="86">
        <f>SUM(Y20:Y34)</f>
        <v>0</v>
      </c>
      <c r="Z35" s="89"/>
      <c r="AA35" s="64"/>
    </row>
    <row r="36" spans="1:27" s="81" customFormat="1" ht="26.25">
      <c r="A36" s="12"/>
      <c r="B36" s="78"/>
      <c r="C36" s="7" t="s">
        <v>46</v>
      </c>
      <c r="D36" s="14"/>
      <c r="E36" s="65"/>
      <c r="F36" s="22"/>
      <c r="G36" s="11"/>
      <c r="H36" s="15"/>
      <c r="I36" s="11"/>
      <c r="J36" s="11"/>
      <c r="K36" s="11"/>
      <c r="L36" s="64"/>
      <c r="M36" s="10"/>
      <c r="N36" s="10"/>
      <c r="O36" s="10"/>
      <c r="P36" s="10"/>
      <c r="Q36" s="10"/>
      <c r="R36" s="90"/>
      <c r="S36" s="28"/>
      <c r="T36" s="89"/>
      <c r="U36" s="91"/>
      <c r="V36" s="89"/>
      <c r="W36" s="89"/>
      <c r="X36" s="89"/>
      <c r="Y36" s="89"/>
      <c r="Z36" s="89"/>
      <c r="AA36" s="64"/>
    </row>
    <row r="37" spans="1:27" s="81" customFormat="1" ht="158.25" customHeight="1">
      <c r="A37" s="9">
        <v>13</v>
      </c>
      <c r="B37" s="272"/>
      <c r="C37" s="6" t="s">
        <v>58</v>
      </c>
      <c r="D37" s="6" t="s">
        <v>36</v>
      </c>
      <c r="E37" s="26" t="s">
        <v>90</v>
      </c>
      <c r="F37" s="20"/>
      <c r="G37" s="8"/>
      <c r="H37" s="259"/>
      <c r="I37" s="8">
        <v>1637069.6525000001</v>
      </c>
      <c r="J37" s="8"/>
      <c r="K37" s="8"/>
      <c r="L37" s="9"/>
      <c r="M37" s="8"/>
      <c r="N37" s="8"/>
      <c r="O37" s="8"/>
      <c r="P37" s="8"/>
      <c r="Q37" s="8"/>
      <c r="R37" s="308"/>
      <c r="S37" s="308"/>
      <c r="T37" s="318">
        <v>0.91249999999999998</v>
      </c>
      <c r="U37" s="318">
        <v>0.91249999999999998</v>
      </c>
      <c r="V37" s="318"/>
      <c r="W37" s="318"/>
      <c r="X37" s="308"/>
      <c r="Y37" s="308"/>
      <c r="Z37" s="308"/>
      <c r="AA37" s="311" t="s">
        <v>67</v>
      </c>
    </row>
    <row r="38" spans="1:27" s="81" customFormat="1" ht="76.5" customHeight="1">
      <c r="A38" s="274">
        <v>14</v>
      </c>
      <c r="B38" s="267"/>
      <c r="C38" s="265" t="s">
        <v>91</v>
      </c>
      <c r="D38" s="6" t="s">
        <v>37</v>
      </c>
      <c r="E38" s="26" t="s">
        <v>84</v>
      </c>
      <c r="F38" s="20"/>
      <c r="G38" s="251"/>
      <c r="H38" s="260"/>
      <c r="I38" s="251">
        <v>45698.455000000002</v>
      </c>
      <c r="J38" s="251"/>
      <c r="K38" s="251"/>
      <c r="L38" s="274"/>
      <c r="M38" s="251"/>
      <c r="N38" s="251"/>
      <c r="O38" s="251"/>
      <c r="P38" s="251"/>
      <c r="Q38" s="251"/>
      <c r="R38" s="246"/>
      <c r="S38" s="246"/>
      <c r="T38" s="319"/>
      <c r="U38" s="319"/>
      <c r="V38" s="319"/>
      <c r="W38" s="319"/>
      <c r="X38" s="246"/>
      <c r="Y38" s="246"/>
      <c r="Z38" s="246"/>
      <c r="AA38" s="317"/>
    </row>
    <row r="39" spans="1:27" s="81" customFormat="1" ht="58.5" customHeight="1">
      <c r="A39" s="276"/>
      <c r="B39" s="267"/>
      <c r="C39" s="266"/>
      <c r="D39" s="6" t="s">
        <v>41</v>
      </c>
      <c r="E39" s="26" t="s">
        <v>92</v>
      </c>
      <c r="F39" s="21"/>
      <c r="G39" s="253"/>
      <c r="H39" s="260"/>
      <c r="I39" s="253"/>
      <c r="J39" s="253"/>
      <c r="K39" s="253"/>
      <c r="L39" s="276"/>
      <c r="M39" s="253"/>
      <c r="N39" s="253"/>
      <c r="O39" s="253"/>
      <c r="P39" s="253"/>
      <c r="Q39" s="253"/>
      <c r="R39" s="246"/>
      <c r="S39" s="246"/>
      <c r="T39" s="319"/>
      <c r="U39" s="319"/>
      <c r="V39" s="319"/>
      <c r="W39" s="319"/>
      <c r="X39" s="246"/>
      <c r="Y39" s="246"/>
      <c r="Z39" s="246"/>
      <c r="AA39" s="317"/>
    </row>
    <row r="40" spans="1:27" s="81" customFormat="1" ht="26.25">
      <c r="A40" s="274">
        <v>15</v>
      </c>
      <c r="B40" s="267"/>
      <c r="C40" s="265" t="s">
        <v>45</v>
      </c>
      <c r="D40" s="6" t="s">
        <v>36</v>
      </c>
      <c r="E40" s="6" t="s">
        <v>93</v>
      </c>
      <c r="F40" s="21"/>
      <c r="G40" s="251"/>
      <c r="H40" s="260"/>
      <c r="I40" s="251">
        <v>2529380.39</v>
      </c>
      <c r="J40" s="251"/>
      <c r="K40" s="251"/>
      <c r="L40" s="241"/>
      <c r="M40" s="251"/>
      <c r="N40" s="251"/>
      <c r="O40" s="251"/>
      <c r="P40" s="251"/>
      <c r="Q40" s="251"/>
      <c r="R40" s="246"/>
      <c r="S40" s="246"/>
      <c r="T40" s="319"/>
      <c r="U40" s="319"/>
      <c r="V40" s="319"/>
      <c r="W40" s="319"/>
      <c r="X40" s="246"/>
      <c r="Y40" s="246"/>
      <c r="Z40" s="246"/>
      <c r="AA40" s="317"/>
    </row>
    <row r="41" spans="1:27" s="81" customFormat="1" ht="26.25">
      <c r="A41" s="275"/>
      <c r="B41" s="267"/>
      <c r="C41" s="279"/>
      <c r="D41" s="6" t="s">
        <v>36</v>
      </c>
      <c r="E41" s="6" t="s">
        <v>94</v>
      </c>
      <c r="F41" s="21"/>
      <c r="G41" s="252"/>
      <c r="H41" s="260"/>
      <c r="I41" s="252"/>
      <c r="J41" s="252"/>
      <c r="K41" s="252"/>
      <c r="L41" s="242"/>
      <c r="M41" s="252"/>
      <c r="N41" s="252"/>
      <c r="O41" s="252"/>
      <c r="P41" s="252"/>
      <c r="Q41" s="252"/>
      <c r="R41" s="246"/>
      <c r="S41" s="246"/>
      <c r="T41" s="319"/>
      <c r="U41" s="319"/>
      <c r="V41" s="319"/>
      <c r="W41" s="319"/>
      <c r="X41" s="246"/>
      <c r="Y41" s="246"/>
      <c r="Z41" s="246"/>
      <c r="AA41" s="317"/>
    </row>
    <row r="42" spans="1:27" s="81" customFormat="1" ht="52.5">
      <c r="A42" s="275"/>
      <c r="B42" s="267"/>
      <c r="C42" s="279"/>
      <c r="D42" s="6" t="s">
        <v>41</v>
      </c>
      <c r="E42" s="6" t="s">
        <v>95</v>
      </c>
      <c r="F42" s="21"/>
      <c r="G42" s="252"/>
      <c r="H42" s="260"/>
      <c r="I42" s="252"/>
      <c r="J42" s="252"/>
      <c r="K42" s="252"/>
      <c r="L42" s="242"/>
      <c r="M42" s="252"/>
      <c r="N42" s="252"/>
      <c r="O42" s="252"/>
      <c r="P42" s="252"/>
      <c r="Q42" s="252"/>
      <c r="R42" s="246"/>
      <c r="S42" s="246"/>
      <c r="T42" s="319"/>
      <c r="U42" s="319"/>
      <c r="V42" s="319"/>
      <c r="W42" s="319"/>
      <c r="X42" s="246"/>
      <c r="Y42" s="246"/>
      <c r="Z42" s="246"/>
      <c r="AA42" s="317"/>
    </row>
    <row r="43" spans="1:27" s="81" customFormat="1" ht="52.5">
      <c r="A43" s="276"/>
      <c r="B43" s="267"/>
      <c r="C43" s="266"/>
      <c r="D43" s="6" t="s">
        <v>41</v>
      </c>
      <c r="E43" s="6" t="s">
        <v>96</v>
      </c>
      <c r="F43" s="21"/>
      <c r="G43" s="253"/>
      <c r="H43" s="260"/>
      <c r="I43" s="253"/>
      <c r="J43" s="253"/>
      <c r="K43" s="253"/>
      <c r="L43" s="243"/>
      <c r="M43" s="253"/>
      <c r="N43" s="253"/>
      <c r="O43" s="253"/>
      <c r="P43" s="253"/>
      <c r="Q43" s="253"/>
      <c r="R43" s="246"/>
      <c r="S43" s="246"/>
      <c r="T43" s="319"/>
      <c r="U43" s="319"/>
      <c r="V43" s="319"/>
      <c r="W43" s="319"/>
      <c r="X43" s="246"/>
      <c r="Y43" s="246"/>
      <c r="Z43" s="246"/>
      <c r="AA43" s="317"/>
    </row>
    <row r="44" spans="1:27" s="81" customFormat="1" ht="41.25" customHeight="1">
      <c r="A44" s="274">
        <v>16</v>
      </c>
      <c r="B44" s="267"/>
      <c r="C44" s="265" t="s">
        <v>59</v>
      </c>
      <c r="D44" s="6" t="s">
        <v>36</v>
      </c>
      <c r="E44" s="122" t="s">
        <v>97</v>
      </c>
      <c r="F44" s="21"/>
      <c r="G44" s="251"/>
      <c r="H44" s="260"/>
      <c r="I44" s="251">
        <v>1526104.59</v>
      </c>
      <c r="J44" s="251"/>
      <c r="K44" s="320"/>
      <c r="L44" s="241"/>
      <c r="M44" s="251"/>
      <c r="N44" s="251"/>
      <c r="O44" s="251"/>
      <c r="P44" s="251"/>
      <c r="Q44" s="251"/>
      <c r="R44" s="246"/>
      <c r="S44" s="246"/>
      <c r="T44" s="319"/>
      <c r="U44" s="319"/>
      <c r="V44" s="319"/>
      <c r="W44" s="319"/>
      <c r="X44" s="246"/>
      <c r="Y44" s="246"/>
      <c r="Z44" s="246"/>
      <c r="AA44" s="317"/>
    </row>
    <row r="45" spans="1:27" s="81" customFormat="1" ht="26.25">
      <c r="A45" s="275"/>
      <c r="B45" s="267"/>
      <c r="C45" s="279"/>
      <c r="D45" s="6" t="s">
        <v>36</v>
      </c>
      <c r="E45" s="122" t="s">
        <v>98</v>
      </c>
      <c r="F45" s="21"/>
      <c r="G45" s="252"/>
      <c r="H45" s="260"/>
      <c r="I45" s="252"/>
      <c r="J45" s="252"/>
      <c r="K45" s="321"/>
      <c r="L45" s="242"/>
      <c r="M45" s="252"/>
      <c r="N45" s="252"/>
      <c r="O45" s="252"/>
      <c r="P45" s="252"/>
      <c r="Q45" s="252"/>
      <c r="R45" s="246"/>
      <c r="S45" s="246"/>
      <c r="T45" s="319"/>
      <c r="U45" s="319"/>
      <c r="V45" s="319"/>
      <c r="W45" s="319"/>
      <c r="X45" s="246"/>
      <c r="Y45" s="246"/>
      <c r="Z45" s="246"/>
      <c r="AA45" s="317"/>
    </row>
    <row r="46" spans="1:27" s="81" customFormat="1" ht="26.25">
      <c r="A46" s="276"/>
      <c r="B46" s="267"/>
      <c r="C46" s="266"/>
      <c r="D46" s="6" t="s">
        <v>41</v>
      </c>
      <c r="E46" s="6" t="s">
        <v>99</v>
      </c>
      <c r="F46" s="21"/>
      <c r="G46" s="253"/>
      <c r="H46" s="260"/>
      <c r="I46" s="253"/>
      <c r="J46" s="253"/>
      <c r="K46" s="322"/>
      <c r="L46" s="243"/>
      <c r="M46" s="253"/>
      <c r="N46" s="253"/>
      <c r="O46" s="253"/>
      <c r="P46" s="253"/>
      <c r="Q46" s="253"/>
      <c r="R46" s="246"/>
      <c r="S46" s="246"/>
      <c r="T46" s="319"/>
      <c r="U46" s="319"/>
      <c r="V46" s="319"/>
      <c r="W46" s="319"/>
      <c r="X46" s="246"/>
      <c r="Y46" s="246"/>
      <c r="Z46" s="246"/>
      <c r="AA46" s="317"/>
    </row>
    <row r="47" spans="1:27" s="81" customFormat="1" ht="56.25" customHeight="1">
      <c r="A47" s="274">
        <v>17</v>
      </c>
      <c r="B47" s="267"/>
      <c r="C47" s="265" t="s">
        <v>100</v>
      </c>
      <c r="D47" s="6" t="s">
        <v>36</v>
      </c>
      <c r="E47" s="103" t="s">
        <v>101</v>
      </c>
      <c r="F47" s="21"/>
      <c r="G47" s="251"/>
      <c r="H47" s="260"/>
      <c r="I47" s="256">
        <v>1043075.34</v>
      </c>
      <c r="J47" s="251"/>
      <c r="K47" s="251"/>
      <c r="L47" s="241"/>
      <c r="M47" s="251"/>
      <c r="N47" s="251"/>
      <c r="O47" s="251"/>
      <c r="P47" s="251"/>
      <c r="Q47" s="251"/>
      <c r="R47" s="246"/>
      <c r="S47" s="246"/>
      <c r="T47" s="319"/>
      <c r="U47" s="319"/>
      <c r="V47" s="319"/>
      <c r="W47" s="319"/>
      <c r="X47" s="246"/>
      <c r="Y47" s="246"/>
      <c r="Z47" s="246"/>
      <c r="AA47" s="317"/>
    </row>
    <row r="48" spans="1:27" s="81" customFormat="1" ht="54" customHeight="1">
      <c r="A48" s="275"/>
      <c r="B48" s="267"/>
      <c r="C48" s="279"/>
      <c r="D48" s="6" t="s">
        <v>36</v>
      </c>
      <c r="E48" s="6" t="s">
        <v>102</v>
      </c>
      <c r="F48" s="21"/>
      <c r="G48" s="252"/>
      <c r="H48" s="260"/>
      <c r="I48" s="256"/>
      <c r="J48" s="252"/>
      <c r="K48" s="252"/>
      <c r="L48" s="242"/>
      <c r="M48" s="252"/>
      <c r="N48" s="252"/>
      <c r="O48" s="252"/>
      <c r="P48" s="252"/>
      <c r="Q48" s="252"/>
      <c r="R48" s="246"/>
      <c r="S48" s="246"/>
      <c r="T48" s="319"/>
      <c r="U48" s="319"/>
      <c r="V48" s="319"/>
      <c r="W48" s="319"/>
      <c r="X48" s="246"/>
      <c r="Y48" s="246"/>
      <c r="Z48" s="246"/>
      <c r="AA48" s="317"/>
    </row>
    <row r="49" spans="1:27" s="81" customFormat="1" ht="56.25" customHeight="1">
      <c r="A49" s="275"/>
      <c r="B49" s="267"/>
      <c r="C49" s="279"/>
      <c r="D49" s="6" t="s">
        <v>36</v>
      </c>
      <c r="E49" s="6" t="s">
        <v>103</v>
      </c>
      <c r="F49" s="21"/>
      <c r="G49" s="252"/>
      <c r="H49" s="260"/>
      <c r="I49" s="256"/>
      <c r="J49" s="252"/>
      <c r="K49" s="252"/>
      <c r="L49" s="242"/>
      <c r="M49" s="252"/>
      <c r="N49" s="252"/>
      <c r="O49" s="252"/>
      <c r="P49" s="252"/>
      <c r="Q49" s="252"/>
      <c r="R49" s="246"/>
      <c r="S49" s="246"/>
      <c r="T49" s="319"/>
      <c r="U49" s="319"/>
      <c r="V49" s="319"/>
      <c r="W49" s="319"/>
      <c r="X49" s="246"/>
      <c r="Y49" s="246"/>
      <c r="Z49" s="246"/>
      <c r="AA49" s="317"/>
    </row>
    <row r="50" spans="1:27" s="81" customFormat="1" ht="26.25">
      <c r="A50" s="275"/>
      <c r="B50" s="267"/>
      <c r="C50" s="266"/>
      <c r="D50" s="6" t="s">
        <v>41</v>
      </c>
      <c r="E50" s="6" t="s">
        <v>104</v>
      </c>
      <c r="F50" s="21"/>
      <c r="G50" s="253"/>
      <c r="H50" s="260"/>
      <c r="I50" s="256"/>
      <c r="J50" s="253"/>
      <c r="K50" s="253"/>
      <c r="L50" s="243"/>
      <c r="M50" s="253"/>
      <c r="N50" s="253"/>
      <c r="O50" s="253"/>
      <c r="P50" s="253"/>
      <c r="Q50" s="253"/>
      <c r="R50" s="246"/>
      <c r="S50" s="246"/>
      <c r="T50" s="319"/>
      <c r="U50" s="319"/>
      <c r="V50" s="319"/>
      <c r="W50" s="319"/>
      <c r="X50" s="246"/>
      <c r="Y50" s="246"/>
      <c r="Z50" s="246"/>
      <c r="AA50" s="317"/>
    </row>
    <row r="51" spans="1:27" s="81" customFormat="1" ht="118.5" customHeight="1">
      <c r="A51" s="274">
        <v>18</v>
      </c>
      <c r="B51" s="267"/>
      <c r="C51" s="265" t="s">
        <v>57</v>
      </c>
      <c r="D51" s="6" t="s">
        <v>60</v>
      </c>
      <c r="E51" s="8">
        <v>1</v>
      </c>
      <c r="F51" s="21"/>
      <c r="G51" s="251"/>
      <c r="H51" s="260"/>
      <c r="I51" s="108">
        <v>3155136</v>
      </c>
      <c r="J51" s="251"/>
      <c r="K51" s="251"/>
      <c r="L51" s="241"/>
      <c r="M51" s="251"/>
      <c r="N51" s="251"/>
      <c r="O51" s="251"/>
      <c r="P51" s="251"/>
      <c r="Q51" s="251"/>
      <c r="R51" s="246"/>
      <c r="S51" s="246"/>
      <c r="T51" s="319"/>
      <c r="U51" s="319"/>
      <c r="V51" s="319"/>
      <c r="W51" s="319"/>
      <c r="X51" s="246"/>
      <c r="Y51" s="246"/>
      <c r="Z51" s="246"/>
      <c r="AA51" s="317"/>
    </row>
    <row r="52" spans="1:27" s="81" customFormat="1" ht="143.25" customHeight="1">
      <c r="A52" s="276"/>
      <c r="B52" s="267"/>
      <c r="C52" s="266"/>
      <c r="D52" s="6" t="s">
        <v>38</v>
      </c>
      <c r="E52" s="6" t="s">
        <v>105</v>
      </c>
      <c r="F52" s="21"/>
      <c r="G52" s="253"/>
      <c r="H52" s="260"/>
      <c r="I52" s="108"/>
      <c r="J52" s="253"/>
      <c r="K52" s="253"/>
      <c r="L52" s="243"/>
      <c r="M52" s="253"/>
      <c r="N52" s="253"/>
      <c r="O52" s="253"/>
      <c r="P52" s="253"/>
      <c r="Q52" s="253"/>
      <c r="R52" s="246"/>
      <c r="S52" s="246"/>
      <c r="T52" s="319"/>
      <c r="U52" s="319"/>
      <c r="V52" s="319"/>
      <c r="W52" s="319"/>
      <c r="X52" s="246"/>
      <c r="Y52" s="246"/>
      <c r="Z52" s="246"/>
      <c r="AA52" s="317"/>
    </row>
    <row r="53" spans="1:27" s="81" customFormat="1" ht="25.5">
      <c r="A53" s="79"/>
      <c r="B53" s="267"/>
      <c r="C53" s="92" t="s">
        <v>49</v>
      </c>
      <c r="D53" s="14"/>
      <c r="E53" s="64"/>
      <c r="F53" s="84"/>
      <c r="G53" s="11"/>
      <c r="H53" s="15"/>
      <c r="I53" s="11">
        <f>SUM(I37:I52)</f>
        <v>9936464.4275000002</v>
      </c>
      <c r="J53" s="11">
        <f>SUM(J37:J52)</f>
        <v>0</v>
      </c>
      <c r="K53" s="11">
        <f>SUM(K37:K52)</f>
        <v>0</v>
      </c>
      <c r="L53" s="11">
        <f>SUM(L37:L46)</f>
        <v>0</v>
      </c>
      <c r="M53" s="11">
        <f>SUM(M37:M52)</f>
        <v>0</v>
      </c>
      <c r="N53" s="11">
        <f>SUM(N37:N46)</f>
        <v>0</v>
      </c>
      <c r="O53" s="11">
        <f>SUM(O37:O46)</f>
        <v>0</v>
      </c>
      <c r="P53" s="11">
        <f>SUM(P37:P46)</f>
        <v>0</v>
      </c>
      <c r="Q53" s="11">
        <f>SUM(Q37:Q46)</f>
        <v>0</v>
      </c>
      <c r="R53" s="11">
        <f>SUM(R37:R46)</f>
        <v>0</v>
      </c>
      <c r="S53" s="11">
        <f t="shared" ref="S53" si="1">SUM(S37:S46)</f>
        <v>0</v>
      </c>
      <c r="T53" s="123">
        <f>T37</f>
        <v>0.91249999999999998</v>
      </c>
      <c r="U53" s="123">
        <f>U37</f>
        <v>0.91249999999999998</v>
      </c>
      <c r="V53" s="123">
        <f>V37</f>
        <v>0</v>
      </c>
      <c r="W53" s="123">
        <f>W37</f>
        <v>0</v>
      </c>
      <c r="X53" s="89"/>
      <c r="Y53" s="89"/>
      <c r="Z53" s="89"/>
      <c r="AA53" s="64"/>
    </row>
    <row r="54" spans="1:27" s="81" customFormat="1" ht="76.5" customHeight="1">
      <c r="A54" s="9">
        <v>19</v>
      </c>
      <c r="B54" s="267"/>
      <c r="C54" s="7" t="s">
        <v>27</v>
      </c>
      <c r="D54" s="7"/>
      <c r="E54" s="106"/>
      <c r="F54" s="23"/>
      <c r="G54" s="11"/>
      <c r="H54" s="121"/>
      <c r="I54" s="11">
        <v>770152.16917000001</v>
      </c>
      <c r="J54" s="11">
        <v>12403.8017</v>
      </c>
      <c r="K54" s="11">
        <f>J54-I54</f>
        <v>-757748.36747000006</v>
      </c>
      <c r="L54" s="64"/>
      <c r="M54" s="11"/>
      <c r="N54" s="11"/>
      <c r="O54" s="11"/>
      <c r="P54" s="11"/>
      <c r="Q54" s="11"/>
      <c r="R54" s="254"/>
      <c r="S54" s="232"/>
      <c r="T54" s="254"/>
      <c r="U54" s="254"/>
      <c r="V54" s="315">
        <v>0.12709999999999999</v>
      </c>
      <c r="W54" s="315">
        <v>0.12870000000000001</v>
      </c>
      <c r="X54" s="235"/>
      <c r="Y54" s="235"/>
      <c r="Z54" s="235"/>
      <c r="AA54" s="314" t="s">
        <v>66</v>
      </c>
    </row>
    <row r="55" spans="1:27" s="81" customFormat="1" ht="26.25">
      <c r="A55" s="9"/>
      <c r="B55" s="267"/>
      <c r="C55" s="7" t="s">
        <v>62</v>
      </c>
      <c r="D55" s="7"/>
      <c r="E55" s="106"/>
      <c r="F55" s="24"/>
      <c r="G55" s="11"/>
      <c r="H55" s="259"/>
      <c r="I55" s="8"/>
      <c r="J55" s="8"/>
      <c r="K55" s="8"/>
      <c r="L55" s="64"/>
      <c r="M55" s="11"/>
      <c r="N55" s="11"/>
      <c r="O55" s="11"/>
      <c r="P55" s="11"/>
      <c r="Q55" s="11"/>
      <c r="R55" s="254"/>
      <c r="S55" s="233"/>
      <c r="T55" s="254"/>
      <c r="U55" s="254"/>
      <c r="V55" s="315"/>
      <c r="W55" s="315"/>
      <c r="X55" s="236"/>
      <c r="Y55" s="236"/>
      <c r="Z55" s="236"/>
      <c r="AA55" s="314"/>
    </row>
    <row r="56" spans="1:27" s="81" customFormat="1" ht="26.25">
      <c r="A56" s="9"/>
      <c r="B56" s="267"/>
      <c r="C56" s="7" t="s">
        <v>63</v>
      </c>
      <c r="D56" s="7"/>
      <c r="E56" s="106"/>
      <c r="F56" s="24"/>
      <c r="G56" s="11"/>
      <c r="H56" s="260"/>
      <c r="I56" s="8"/>
      <c r="J56" s="8"/>
      <c r="K56" s="8"/>
      <c r="L56" s="64"/>
      <c r="M56" s="11"/>
      <c r="N56" s="11"/>
      <c r="O56" s="11"/>
      <c r="P56" s="11"/>
      <c r="Q56" s="11"/>
      <c r="R56" s="254"/>
      <c r="S56" s="233"/>
      <c r="T56" s="254"/>
      <c r="U56" s="254"/>
      <c r="V56" s="315"/>
      <c r="W56" s="315"/>
      <c r="X56" s="236"/>
      <c r="Y56" s="236"/>
      <c r="Z56" s="236"/>
      <c r="AA56" s="314"/>
    </row>
    <row r="57" spans="1:27" s="81" customFormat="1" ht="63.75" customHeight="1">
      <c r="A57" s="9"/>
      <c r="B57" s="267"/>
      <c r="C57" s="6" t="s">
        <v>106</v>
      </c>
      <c r="D57" s="6"/>
      <c r="E57" s="25"/>
      <c r="F57" s="29"/>
      <c r="G57" s="112"/>
      <c r="H57" s="260"/>
      <c r="I57" s="8"/>
      <c r="J57" s="107"/>
      <c r="K57" s="107"/>
      <c r="L57" s="111"/>
      <c r="M57" s="107"/>
      <c r="N57" s="113"/>
      <c r="O57" s="113"/>
      <c r="P57" s="113"/>
      <c r="Q57" s="113"/>
      <c r="R57" s="254"/>
      <c r="S57" s="233"/>
      <c r="T57" s="254"/>
      <c r="U57" s="254"/>
      <c r="V57" s="315"/>
      <c r="W57" s="315"/>
      <c r="X57" s="236"/>
      <c r="Y57" s="236"/>
      <c r="Z57" s="236"/>
      <c r="AA57" s="314"/>
    </row>
    <row r="58" spans="1:27" s="81" customFormat="1" ht="54" customHeight="1">
      <c r="A58" s="274">
        <v>20</v>
      </c>
      <c r="B58" s="267"/>
      <c r="C58" s="265" t="s">
        <v>107</v>
      </c>
      <c r="D58" s="6" t="s">
        <v>36</v>
      </c>
      <c r="E58" s="6" t="s">
        <v>108</v>
      </c>
      <c r="F58" s="24"/>
      <c r="G58" s="258"/>
      <c r="H58" s="260"/>
      <c r="I58" s="251">
        <v>4375181</v>
      </c>
      <c r="J58" s="256"/>
      <c r="K58" s="256"/>
      <c r="L58" s="257"/>
      <c r="M58" s="256"/>
      <c r="N58" s="258"/>
      <c r="O58" s="258"/>
      <c r="P58" s="258"/>
      <c r="Q58" s="258"/>
      <c r="R58" s="254"/>
      <c r="S58" s="233"/>
      <c r="T58" s="254"/>
      <c r="U58" s="254"/>
      <c r="V58" s="315"/>
      <c r="W58" s="315"/>
      <c r="X58" s="236"/>
      <c r="Y58" s="236"/>
      <c r="Z58" s="236"/>
      <c r="AA58" s="314"/>
    </row>
    <row r="59" spans="1:27" s="81" customFormat="1" ht="63.75" customHeight="1">
      <c r="A59" s="275"/>
      <c r="B59" s="267"/>
      <c r="C59" s="279"/>
      <c r="D59" s="6" t="s">
        <v>41</v>
      </c>
      <c r="E59" s="6" t="s">
        <v>109</v>
      </c>
      <c r="F59" s="24"/>
      <c r="G59" s="258"/>
      <c r="H59" s="260"/>
      <c r="I59" s="252"/>
      <c r="J59" s="256"/>
      <c r="K59" s="256"/>
      <c r="L59" s="257"/>
      <c r="M59" s="256"/>
      <c r="N59" s="258"/>
      <c r="O59" s="258"/>
      <c r="P59" s="258"/>
      <c r="Q59" s="258"/>
      <c r="R59" s="254"/>
      <c r="S59" s="233"/>
      <c r="T59" s="254"/>
      <c r="U59" s="254"/>
      <c r="V59" s="315"/>
      <c r="W59" s="315"/>
      <c r="X59" s="236"/>
      <c r="Y59" s="236"/>
      <c r="Z59" s="236"/>
      <c r="AA59" s="314"/>
    </row>
    <row r="60" spans="1:27" s="81" customFormat="1" ht="45" customHeight="1">
      <c r="A60" s="276"/>
      <c r="B60" s="267"/>
      <c r="C60" s="266"/>
      <c r="D60" s="6" t="s">
        <v>41</v>
      </c>
      <c r="E60" s="6" t="s">
        <v>110</v>
      </c>
      <c r="F60" s="24"/>
      <c r="G60" s="258"/>
      <c r="H60" s="260"/>
      <c r="I60" s="253"/>
      <c r="J60" s="256"/>
      <c r="K60" s="256"/>
      <c r="L60" s="257"/>
      <c r="M60" s="256"/>
      <c r="N60" s="258"/>
      <c r="O60" s="258"/>
      <c r="P60" s="258"/>
      <c r="Q60" s="258"/>
      <c r="R60" s="254"/>
      <c r="S60" s="233"/>
      <c r="T60" s="254"/>
      <c r="U60" s="254"/>
      <c r="V60" s="315"/>
      <c r="W60" s="315"/>
      <c r="X60" s="236"/>
      <c r="Y60" s="236"/>
      <c r="Z60" s="236"/>
      <c r="AA60" s="314"/>
    </row>
    <row r="61" spans="1:27" s="81" customFormat="1" ht="63.75" customHeight="1">
      <c r="A61" s="274">
        <v>21</v>
      </c>
      <c r="B61" s="267"/>
      <c r="C61" s="265" t="s">
        <v>111</v>
      </c>
      <c r="D61" s="6" t="s">
        <v>36</v>
      </c>
      <c r="E61" s="6" t="s">
        <v>112</v>
      </c>
      <c r="F61" s="24"/>
      <c r="G61" s="229"/>
      <c r="H61" s="260"/>
      <c r="I61" s="251">
        <v>4359571</v>
      </c>
      <c r="J61" s="251"/>
      <c r="K61" s="251"/>
      <c r="L61" s="237"/>
      <c r="M61" s="229"/>
      <c r="N61" s="229"/>
      <c r="O61" s="229"/>
      <c r="P61" s="229"/>
      <c r="Q61" s="229"/>
      <c r="R61" s="254"/>
      <c r="S61" s="233"/>
      <c r="T61" s="254"/>
      <c r="U61" s="254"/>
      <c r="V61" s="315"/>
      <c r="W61" s="315"/>
      <c r="X61" s="236"/>
      <c r="Y61" s="236"/>
      <c r="Z61" s="236"/>
      <c r="AA61" s="314"/>
    </row>
    <row r="62" spans="1:27" s="81" customFormat="1" ht="48" customHeight="1">
      <c r="A62" s="275"/>
      <c r="B62" s="267"/>
      <c r="C62" s="279"/>
      <c r="D62" s="6" t="s">
        <v>41</v>
      </c>
      <c r="E62" s="6" t="s">
        <v>113</v>
      </c>
      <c r="F62" s="24"/>
      <c r="G62" s="230"/>
      <c r="H62" s="260"/>
      <c r="I62" s="252"/>
      <c r="J62" s="252"/>
      <c r="K62" s="252"/>
      <c r="L62" s="316"/>
      <c r="M62" s="230"/>
      <c r="N62" s="230"/>
      <c r="O62" s="230"/>
      <c r="P62" s="230"/>
      <c r="Q62" s="230"/>
      <c r="R62" s="254"/>
      <c r="S62" s="233"/>
      <c r="T62" s="254"/>
      <c r="U62" s="254"/>
      <c r="V62" s="315"/>
      <c r="W62" s="315"/>
      <c r="X62" s="236"/>
      <c r="Y62" s="236"/>
      <c r="Z62" s="236"/>
      <c r="AA62" s="314"/>
    </row>
    <row r="63" spans="1:27" s="81" customFormat="1" ht="51" customHeight="1">
      <c r="A63" s="275"/>
      <c r="B63" s="267"/>
      <c r="C63" s="279"/>
      <c r="D63" s="6" t="s">
        <v>41</v>
      </c>
      <c r="E63" s="6" t="s">
        <v>114</v>
      </c>
      <c r="F63" s="24"/>
      <c r="G63" s="230"/>
      <c r="H63" s="260"/>
      <c r="I63" s="252"/>
      <c r="J63" s="252"/>
      <c r="K63" s="252"/>
      <c r="L63" s="316"/>
      <c r="M63" s="230"/>
      <c r="N63" s="230"/>
      <c r="O63" s="230"/>
      <c r="P63" s="230"/>
      <c r="Q63" s="230"/>
      <c r="R63" s="254"/>
      <c r="S63" s="233"/>
      <c r="T63" s="254"/>
      <c r="U63" s="254"/>
      <c r="V63" s="315"/>
      <c r="W63" s="315"/>
      <c r="X63" s="236"/>
      <c r="Y63" s="236"/>
      <c r="Z63" s="236"/>
      <c r="AA63" s="314"/>
    </row>
    <row r="64" spans="1:27" s="81" customFormat="1" ht="58.5" customHeight="1">
      <c r="A64" s="276"/>
      <c r="B64" s="267"/>
      <c r="C64" s="266"/>
      <c r="D64" s="6" t="s">
        <v>41</v>
      </c>
      <c r="E64" s="6" t="s">
        <v>115</v>
      </c>
      <c r="F64" s="24"/>
      <c r="G64" s="231"/>
      <c r="H64" s="260"/>
      <c r="I64" s="253"/>
      <c r="J64" s="253"/>
      <c r="K64" s="253"/>
      <c r="L64" s="238"/>
      <c r="M64" s="231"/>
      <c r="N64" s="231"/>
      <c r="O64" s="231"/>
      <c r="P64" s="231"/>
      <c r="Q64" s="231"/>
      <c r="R64" s="254"/>
      <c r="S64" s="233"/>
      <c r="T64" s="254"/>
      <c r="U64" s="254"/>
      <c r="V64" s="315"/>
      <c r="W64" s="315"/>
      <c r="X64" s="236"/>
      <c r="Y64" s="236"/>
      <c r="Z64" s="236"/>
      <c r="AA64" s="314"/>
    </row>
    <row r="65" spans="1:27" s="81" customFormat="1" ht="43.5" customHeight="1">
      <c r="A65" s="274">
        <v>22</v>
      </c>
      <c r="B65" s="267"/>
      <c r="C65" s="265" t="s">
        <v>116</v>
      </c>
      <c r="D65" s="6" t="s">
        <v>36</v>
      </c>
      <c r="E65" s="6" t="s">
        <v>117</v>
      </c>
      <c r="F65" s="24"/>
      <c r="G65" s="229"/>
      <c r="H65" s="260"/>
      <c r="I65" s="251">
        <v>3000000</v>
      </c>
      <c r="J65" s="251"/>
      <c r="K65" s="251"/>
      <c r="L65" s="237"/>
      <c r="M65" s="229"/>
      <c r="N65" s="229"/>
      <c r="O65" s="229"/>
      <c r="P65" s="229"/>
      <c r="Q65" s="229"/>
      <c r="R65" s="254"/>
      <c r="S65" s="233"/>
      <c r="T65" s="254"/>
      <c r="U65" s="254"/>
      <c r="V65" s="315"/>
      <c r="W65" s="315"/>
      <c r="X65" s="236"/>
      <c r="Y65" s="236"/>
      <c r="Z65" s="236"/>
      <c r="AA65" s="314"/>
    </row>
    <row r="66" spans="1:27" s="81" customFormat="1" ht="60" customHeight="1">
      <c r="A66" s="275"/>
      <c r="B66" s="267"/>
      <c r="C66" s="279"/>
      <c r="D66" s="6" t="s">
        <v>41</v>
      </c>
      <c r="E66" s="26" t="s">
        <v>118</v>
      </c>
      <c r="F66" s="24"/>
      <c r="G66" s="230"/>
      <c r="H66" s="260"/>
      <c r="I66" s="252"/>
      <c r="J66" s="252"/>
      <c r="K66" s="252"/>
      <c r="L66" s="316"/>
      <c r="M66" s="230"/>
      <c r="N66" s="230"/>
      <c r="O66" s="230"/>
      <c r="P66" s="230"/>
      <c r="Q66" s="230"/>
      <c r="R66" s="254"/>
      <c r="S66" s="233"/>
      <c r="T66" s="254"/>
      <c r="U66" s="254"/>
      <c r="V66" s="315"/>
      <c r="W66" s="315"/>
      <c r="X66" s="236"/>
      <c r="Y66" s="236"/>
      <c r="Z66" s="236"/>
      <c r="AA66" s="314"/>
    </row>
    <row r="67" spans="1:27" s="81" customFormat="1" ht="56.25" customHeight="1">
      <c r="A67" s="276"/>
      <c r="B67" s="267"/>
      <c r="C67" s="266"/>
      <c r="D67" s="6" t="s">
        <v>41</v>
      </c>
      <c r="E67" s="6" t="s">
        <v>119</v>
      </c>
      <c r="F67" s="24"/>
      <c r="G67" s="231"/>
      <c r="H67" s="260"/>
      <c r="I67" s="253"/>
      <c r="J67" s="253"/>
      <c r="K67" s="253"/>
      <c r="L67" s="238"/>
      <c r="M67" s="231"/>
      <c r="N67" s="231"/>
      <c r="O67" s="231"/>
      <c r="P67" s="231"/>
      <c r="Q67" s="231"/>
      <c r="R67" s="254"/>
      <c r="S67" s="233"/>
      <c r="T67" s="254"/>
      <c r="U67" s="254"/>
      <c r="V67" s="315"/>
      <c r="W67" s="315"/>
      <c r="X67" s="236"/>
      <c r="Y67" s="236"/>
      <c r="Z67" s="236"/>
      <c r="AA67" s="314"/>
    </row>
    <row r="68" spans="1:27" s="81" customFormat="1" ht="153.75" customHeight="1">
      <c r="A68" s="9">
        <v>23</v>
      </c>
      <c r="B68" s="267"/>
      <c r="C68" s="6" t="s">
        <v>120</v>
      </c>
      <c r="D68" s="6" t="s">
        <v>36</v>
      </c>
      <c r="E68" s="6" t="s">
        <v>121</v>
      </c>
      <c r="F68" s="24"/>
      <c r="G68" s="11"/>
      <c r="H68" s="260"/>
      <c r="I68" s="8">
        <v>2742517</v>
      </c>
      <c r="J68" s="8"/>
      <c r="K68" s="8"/>
      <c r="L68" s="64"/>
      <c r="M68" s="11"/>
      <c r="N68" s="11"/>
      <c r="O68" s="11"/>
      <c r="P68" s="11"/>
      <c r="Q68" s="11"/>
      <c r="R68" s="254"/>
      <c r="S68" s="233"/>
      <c r="T68" s="254"/>
      <c r="U68" s="254"/>
      <c r="V68" s="315"/>
      <c r="W68" s="315"/>
      <c r="X68" s="236"/>
      <c r="Y68" s="236"/>
      <c r="Z68" s="236"/>
      <c r="AA68" s="314"/>
    </row>
    <row r="69" spans="1:27" s="81" customFormat="1" ht="105">
      <c r="A69" s="9">
        <v>24</v>
      </c>
      <c r="B69" s="267"/>
      <c r="C69" s="6" t="s">
        <v>122</v>
      </c>
      <c r="D69" s="6" t="s">
        <v>41</v>
      </c>
      <c r="E69" s="6" t="s">
        <v>123</v>
      </c>
      <c r="F69" s="24"/>
      <c r="G69" s="113"/>
      <c r="H69" s="260"/>
      <c r="I69" s="8">
        <v>30000</v>
      </c>
      <c r="J69" s="110"/>
      <c r="K69" s="110"/>
      <c r="L69" s="84"/>
      <c r="M69" s="113"/>
      <c r="N69" s="113"/>
      <c r="O69" s="113"/>
      <c r="P69" s="113"/>
      <c r="Q69" s="113"/>
      <c r="R69" s="254"/>
      <c r="S69" s="233"/>
      <c r="T69" s="254"/>
      <c r="U69" s="254"/>
      <c r="V69" s="315"/>
      <c r="W69" s="315"/>
      <c r="X69" s="236"/>
      <c r="Y69" s="236"/>
      <c r="Z69" s="236"/>
      <c r="AA69" s="314"/>
    </row>
    <row r="70" spans="1:27" s="81" customFormat="1" ht="82.5" customHeight="1">
      <c r="A70" s="274">
        <v>25</v>
      </c>
      <c r="B70" s="267"/>
      <c r="C70" s="265" t="s">
        <v>124</v>
      </c>
      <c r="D70" s="6" t="s">
        <v>37</v>
      </c>
      <c r="E70" s="6" t="s">
        <v>125</v>
      </c>
      <c r="F70" s="24"/>
      <c r="G70" s="229"/>
      <c r="H70" s="260"/>
      <c r="I70" s="251">
        <v>88765.702000000005</v>
      </c>
      <c r="J70" s="251"/>
      <c r="K70" s="251"/>
      <c r="L70" s="237"/>
      <c r="M70" s="229"/>
      <c r="N70" s="229"/>
      <c r="O70" s="229"/>
      <c r="P70" s="229"/>
      <c r="Q70" s="229"/>
      <c r="R70" s="254"/>
      <c r="S70" s="233"/>
      <c r="T70" s="254"/>
      <c r="U70" s="254"/>
      <c r="V70" s="315"/>
      <c r="W70" s="315"/>
      <c r="X70" s="236"/>
      <c r="Y70" s="236"/>
      <c r="Z70" s="236"/>
      <c r="AA70" s="314"/>
    </row>
    <row r="71" spans="1:27" s="81" customFormat="1" ht="66" customHeight="1">
      <c r="A71" s="276"/>
      <c r="B71" s="267"/>
      <c r="C71" s="266"/>
      <c r="D71" s="6" t="s">
        <v>80</v>
      </c>
      <c r="E71" s="6" t="s">
        <v>126</v>
      </c>
      <c r="F71" s="120"/>
      <c r="G71" s="231"/>
      <c r="H71" s="260"/>
      <c r="I71" s="253"/>
      <c r="J71" s="253"/>
      <c r="K71" s="253"/>
      <c r="L71" s="238"/>
      <c r="M71" s="231"/>
      <c r="N71" s="231"/>
      <c r="O71" s="231"/>
      <c r="P71" s="231"/>
      <c r="Q71" s="231"/>
      <c r="R71" s="254"/>
      <c r="S71" s="233"/>
      <c r="T71" s="254"/>
      <c r="U71" s="254"/>
      <c r="V71" s="315"/>
      <c r="W71" s="315"/>
      <c r="X71" s="236"/>
      <c r="Y71" s="236"/>
      <c r="Z71" s="236"/>
      <c r="AA71" s="314"/>
    </row>
    <row r="72" spans="1:27" s="81" customFormat="1" ht="67.5" customHeight="1">
      <c r="A72" s="274">
        <v>26</v>
      </c>
      <c r="B72" s="267"/>
      <c r="C72" s="265" t="s">
        <v>127</v>
      </c>
      <c r="D72" s="6" t="s">
        <v>37</v>
      </c>
      <c r="E72" s="6" t="s">
        <v>125</v>
      </c>
      <c r="F72" s="120"/>
      <c r="G72" s="229"/>
      <c r="H72" s="260"/>
      <c r="I72" s="251">
        <v>34544.173964285699</v>
      </c>
      <c r="J72" s="251"/>
      <c r="K72" s="251"/>
      <c r="L72" s="237"/>
      <c r="M72" s="229"/>
      <c r="N72" s="229"/>
      <c r="O72" s="229"/>
      <c r="P72" s="229"/>
      <c r="Q72" s="229"/>
      <c r="R72" s="254"/>
      <c r="S72" s="233"/>
      <c r="T72" s="254"/>
      <c r="U72" s="254"/>
      <c r="V72" s="315"/>
      <c r="W72" s="315"/>
      <c r="X72" s="236"/>
      <c r="Y72" s="236"/>
      <c r="Z72" s="236"/>
      <c r="AA72" s="314"/>
    </row>
    <row r="73" spans="1:27" s="81" customFormat="1" ht="73.5" customHeight="1">
      <c r="A73" s="276"/>
      <c r="B73" s="267"/>
      <c r="C73" s="266"/>
      <c r="D73" s="6" t="s">
        <v>80</v>
      </c>
      <c r="E73" s="6" t="s">
        <v>126</v>
      </c>
      <c r="F73" s="120"/>
      <c r="G73" s="231"/>
      <c r="H73" s="260"/>
      <c r="I73" s="253"/>
      <c r="J73" s="253"/>
      <c r="K73" s="253"/>
      <c r="L73" s="238"/>
      <c r="M73" s="231"/>
      <c r="N73" s="231"/>
      <c r="O73" s="231"/>
      <c r="P73" s="231"/>
      <c r="Q73" s="231"/>
      <c r="R73" s="254"/>
      <c r="S73" s="233"/>
      <c r="T73" s="254"/>
      <c r="U73" s="254"/>
      <c r="V73" s="315"/>
      <c r="W73" s="315"/>
      <c r="X73" s="236"/>
      <c r="Y73" s="236"/>
      <c r="Z73" s="236"/>
      <c r="AA73" s="314"/>
    </row>
    <row r="74" spans="1:27" s="81" customFormat="1" ht="52.5" customHeight="1">
      <c r="A74" s="274">
        <v>27</v>
      </c>
      <c r="B74" s="267"/>
      <c r="C74" s="265" t="s">
        <v>128</v>
      </c>
      <c r="D74" s="6" t="s">
        <v>37</v>
      </c>
      <c r="E74" s="6" t="s">
        <v>125</v>
      </c>
      <c r="F74" s="120"/>
      <c r="G74" s="229"/>
      <c r="H74" s="260"/>
      <c r="I74" s="251">
        <v>43509.253839285702</v>
      </c>
      <c r="J74" s="251"/>
      <c r="K74" s="251"/>
      <c r="L74" s="237"/>
      <c r="M74" s="229"/>
      <c r="N74" s="229"/>
      <c r="O74" s="229"/>
      <c r="P74" s="229"/>
      <c r="Q74" s="229"/>
      <c r="R74" s="254"/>
      <c r="S74" s="233"/>
      <c r="T74" s="254"/>
      <c r="U74" s="254"/>
      <c r="V74" s="315"/>
      <c r="W74" s="315"/>
      <c r="X74" s="236"/>
      <c r="Y74" s="236"/>
      <c r="Z74" s="236"/>
      <c r="AA74" s="314"/>
    </row>
    <row r="75" spans="1:27" s="81" customFormat="1" ht="56.25" customHeight="1">
      <c r="A75" s="276"/>
      <c r="B75" s="267"/>
      <c r="C75" s="266"/>
      <c r="D75" s="6" t="s">
        <v>80</v>
      </c>
      <c r="E75" s="6" t="s">
        <v>126</v>
      </c>
      <c r="F75" s="120"/>
      <c r="G75" s="231"/>
      <c r="H75" s="260"/>
      <c r="I75" s="253"/>
      <c r="J75" s="253"/>
      <c r="K75" s="253"/>
      <c r="L75" s="238"/>
      <c r="M75" s="231"/>
      <c r="N75" s="231"/>
      <c r="O75" s="231"/>
      <c r="P75" s="231"/>
      <c r="Q75" s="231"/>
      <c r="R75" s="254"/>
      <c r="S75" s="233"/>
      <c r="T75" s="254"/>
      <c r="U75" s="254"/>
      <c r="V75" s="315"/>
      <c r="W75" s="315"/>
      <c r="X75" s="236"/>
      <c r="Y75" s="236"/>
      <c r="Z75" s="236"/>
      <c r="AA75" s="314"/>
    </row>
    <row r="76" spans="1:27" s="81" customFormat="1" ht="53.25" customHeight="1">
      <c r="A76" s="274">
        <v>28</v>
      </c>
      <c r="B76" s="267"/>
      <c r="C76" s="265" t="s">
        <v>129</v>
      </c>
      <c r="D76" s="6" t="s">
        <v>37</v>
      </c>
      <c r="E76" s="6" t="s">
        <v>125</v>
      </c>
      <c r="F76" s="120"/>
      <c r="G76" s="229"/>
      <c r="H76" s="260"/>
      <c r="I76" s="251">
        <v>29961.433981964299</v>
      </c>
      <c r="J76" s="251"/>
      <c r="K76" s="251"/>
      <c r="L76" s="237"/>
      <c r="M76" s="229"/>
      <c r="N76" s="229"/>
      <c r="O76" s="229"/>
      <c r="P76" s="229"/>
      <c r="Q76" s="229"/>
      <c r="R76" s="254"/>
      <c r="S76" s="233"/>
      <c r="T76" s="254"/>
      <c r="U76" s="254"/>
      <c r="V76" s="315"/>
      <c r="W76" s="315"/>
      <c r="X76" s="236"/>
      <c r="Y76" s="236"/>
      <c r="Z76" s="236"/>
      <c r="AA76" s="314"/>
    </row>
    <row r="77" spans="1:27" s="81" customFormat="1" ht="56.25" customHeight="1">
      <c r="A77" s="276"/>
      <c r="B77" s="267"/>
      <c r="C77" s="266"/>
      <c r="D77" s="6" t="s">
        <v>80</v>
      </c>
      <c r="E77" s="6" t="s">
        <v>126</v>
      </c>
      <c r="F77" s="120"/>
      <c r="G77" s="231"/>
      <c r="H77" s="260"/>
      <c r="I77" s="253"/>
      <c r="J77" s="253"/>
      <c r="K77" s="253"/>
      <c r="L77" s="238"/>
      <c r="M77" s="231"/>
      <c r="N77" s="231"/>
      <c r="O77" s="231"/>
      <c r="P77" s="231"/>
      <c r="Q77" s="231"/>
      <c r="R77" s="254"/>
      <c r="S77" s="233"/>
      <c r="T77" s="254"/>
      <c r="U77" s="254"/>
      <c r="V77" s="315"/>
      <c r="W77" s="315"/>
      <c r="X77" s="236"/>
      <c r="Y77" s="236"/>
      <c r="Z77" s="236"/>
      <c r="AA77" s="314"/>
    </row>
    <row r="78" spans="1:27" s="81" customFormat="1" ht="105">
      <c r="A78" s="102">
        <v>29</v>
      </c>
      <c r="B78" s="267"/>
      <c r="C78" s="6" t="s">
        <v>130</v>
      </c>
      <c r="D78" s="6" t="s">
        <v>37</v>
      </c>
      <c r="E78" s="6" t="s">
        <v>125</v>
      </c>
      <c r="F78" s="120"/>
      <c r="G78" s="11"/>
      <c r="H78" s="261"/>
      <c r="I78" s="100">
        <v>17000</v>
      </c>
      <c r="J78" s="100"/>
      <c r="K78" s="100"/>
      <c r="L78" s="104"/>
      <c r="M78" s="27"/>
      <c r="N78" s="27"/>
      <c r="O78" s="27"/>
      <c r="P78" s="27"/>
      <c r="Q78" s="27"/>
      <c r="R78" s="254"/>
      <c r="S78" s="233"/>
      <c r="T78" s="254"/>
      <c r="U78" s="254"/>
      <c r="V78" s="315"/>
      <c r="W78" s="315"/>
      <c r="X78" s="307"/>
      <c r="Y78" s="307"/>
      <c r="Z78" s="307"/>
      <c r="AA78" s="314"/>
    </row>
    <row r="79" spans="1:27" s="81" customFormat="1" ht="26.25">
      <c r="A79" s="9"/>
      <c r="B79" s="267"/>
      <c r="C79" s="7" t="s">
        <v>48</v>
      </c>
      <c r="D79" s="7"/>
      <c r="E79" s="6"/>
      <c r="F79" s="24"/>
      <c r="G79" s="11"/>
      <c r="H79" s="79"/>
      <c r="I79" s="11">
        <f>SUM(I57:I78)</f>
        <v>14721049.563785536</v>
      </c>
      <c r="J79" s="11">
        <f>SUM(J57:J78)</f>
        <v>0</v>
      </c>
      <c r="K79" s="8">
        <f t="shared" ref="K79:K80" si="2">J79-I79</f>
        <v>-14721049.563785536</v>
      </c>
      <c r="L79" s="64"/>
      <c r="M79" s="11">
        <f>SUM(M57:M78)</f>
        <v>0</v>
      </c>
      <c r="N79" s="11">
        <f>SUM(N57:N78)</f>
        <v>0</v>
      </c>
      <c r="O79" s="11">
        <f>SUM(O57:O78)</f>
        <v>0</v>
      </c>
      <c r="P79" s="11">
        <f>SUM(P57:P78)</f>
        <v>0</v>
      </c>
      <c r="Q79" s="11">
        <f>SUM(Q57:Q78)</f>
        <v>0</v>
      </c>
      <c r="R79" s="116"/>
      <c r="S79" s="116"/>
      <c r="T79" s="116"/>
      <c r="U79" s="116"/>
      <c r="V79" s="115"/>
      <c r="W79" s="115"/>
      <c r="X79" s="115"/>
      <c r="Y79" s="115"/>
      <c r="Z79" s="115"/>
      <c r="AA79" s="118"/>
    </row>
    <row r="80" spans="1:27" s="81" customFormat="1" ht="26.25">
      <c r="A80" s="9"/>
      <c r="B80" s="267"/>
      <c r="C80" s="7" t="s">
        <v>61</v>
      </c>
      <c r="D80" s="7"/>
      <c r="E80" s="106"/>
      <c r="F80" s="24"/>
      <c r="G80" s="11"/>
      <c r="H80" s="79"/>
      <c r="I80" s="11"/>
      <c r="J80" s="11"/>
      <c r="K80" s="8">
        <f t="shared" si="2"/>
        <v>0</v>
      </c>
      <c r="L80" s="64"/>
      <c r="M80" s="11"/>
      <c r="N80" s="11"/>
      <c r="O80" s="11"/>
      <c r="P80" s="11"/>
      <c r="Q80" s="11"/>
      <c r="R80" s="116"/>
      <c r="S80" s="116"/>
      <c r="T80" s="116"/>
      <c r="U80" s="116"/>
      <c r="V80" s="115"/>
      <c r="W80" s="115"/>
      <c r="X80" s="115"/>
      <c r="Y80" s="115"/>
      <c r="Z80" s="115"/>
      <c r="AA80" s="118"/>
    </row>
    <row r="81" spans="1:27" s="81" customFormat="1" ht="99.75" customHeight="1">
      <c r="A81" s="9">
        <v>30</v>
      </c>
      <c r="B81" s="267"/>
      <c r="C81" s="6" t="s">
        <v>131</v>
      </c>
      <c r="D81" s="6" t="s">
        <v>36</v>
      </c>
      <c r="E81" s="6" t="s">
        <v>132</v>
      </c>
      <c r="F81" s="24"/>
      <c r="G81" s="11"/>
      <c r="H81" s="79"/>
      <c r="I81" s="8">
        <v>2556679</v>
      </c>
      <c r="J81" s="11"/>
      <c r="K81" s="8"/>
      <c r="L81" s="64"/>
      <c r="M81" s="11"/>
      <c r="N81" s="11"/>
      <c r="O81" s="11"/>
      <c r="P81" s="11"/>
      <c r="Q81" s="11"/>
      <c r="R81" s="114"/>
      <c r="S81" s="114"/>
      <c r="T81" s="117"/>
      <c r="U81" s="117"/>
      <c r="V81" s="105"/>
      <c r="W81" s="105"/>
      <c r="X81" s="105"/>
      <c r="Y81" s="105"/>
      <c r="Z81" s="105"/>
      <c r="AA81" s="109"/>
    </row>
    <row r="82" spans="1:27" s="81" customFormat="1" ht="26.25">
      <c r="A82" s="9"/>
      <c r="B82" s="78"/>
      <c r="C82" s="7" t="s">
        <v>49</v>
      </c>
      <c r="D82" s="7"/>
      <c r="E82" s="106"/>
      <c r="F82" s="24"/>
      <c r="G82" s="11"/>
      <c r="H82" s="79"/>
      <c r="I82" s="11">
        <f>SUM(I81)</f>
        <v>2556679</v>
      </c>
      <c r="J82" s="11">
        <f>SUM(J81:J81)</f>
        <v>0</v>
      </c>
      <c r="K82" s="11">
        <f>SUM(K81:K81)</f>
        <v>0</v>
      </c>
      <c r="L82" s="64"/>
      <c r="M82" s="11">
        <f t="shared" ref="M82:Q82" si="3">SUM(M81)</f>
        <v>0</v>
      </c>
      <c r="N82" s="11">
        <f t="shared" si="3"/>
        <v>0</v>
      </c>
      <c r="O82" s="11">
        <f t="shared" si="3"/>
        <v>0</v>
      </c>
      <c r="P82" s="11">
        <f t="shared" si="3"/>
        <v>0</v>
      </c>
      <c r="Q82" s="11">
        <f t="shared" si="3"/>
        <v>0</v>
      </c>
      <c r="R82" s="89"/>
      <c r="S82" s="89"/>
      <c r="T82" s="89"/>
      <c r="U82" s="91"/>
      <c r="V82" s="91"/>
      <c r="W82" s="91"/>
      <c r="X82" s="91"/>
      <c r="Y82" s="91"/>
      <c r="Z82" s="91"/>
      <c r="AA82" s="91"/>
    </row>
    <row r="83" spans="1:27" s="81" customFormat="1" ht="87" customHeight="1">
      <c r="A83" s="9"/>
      <c r="B83" s="78"/>
      <c r="C83" s="7" t="s">
        <v>133</v>
      </c>
      <c r="D83" s="7"/>
      <c r="E83" s="106"/>
      <c r="F83" s="24"/>
      <c r="G83" s="11"/>
      <c r="H83" s="299"/>
      <c r="I83" s="11">
        <f>I84+I85+I86</f>
        <v>1429240.3324133561</v>
      </c>
      <c r="J83" s="11"/>
      <c r="K83" s="11"/>
      <c r="L83" s="64"/>
      <c r="M83" s="11"/>
      <c r="N83" s="11"/>
      <c r="O83" s="11"/>
      <c r="P83" s="11"/>
      <c r="Q83" s="11"/>
      <c r="R83" s="124"/>
      <c r="S83" s="124"/>
      <c r="T83" s="124"/>
      <c r="U83" s="125"/>
      <c r="V83" s="125"/>
      <c r="W83" s="125"/>
      <c r="X83" s="126">
        <v>1312</v>
      </c>
      <c r="Y83" s="126">
        <v>522</v>
      </c>
      <c r="Z83" s="125"/>
      <c r="AA83" s="311" t="s">
        <v>64</v>
      </c>
    </row>
    <row r="84" spans="1:27" s="81" customFormat="1" ht="108.75" customHeight="1">
      <c r="A84" s="9">
        <v>31</v>
      </c>
      <c r="B84" s="78"/>
      <c r="C84" s="6" t="s">
        <v>69</v>
      </c>
      <c r="D84" s="7"/>
      <c r="E84" s="106"/>
      <c r="F84" s="24"/>
      <c r="G84" s="11"/>
      <c r="H84" s="300"/>
      <c r="I84" s="8">
        <v>767045</v>
      </c>
      <c r="J84" s="11"/>
      <c r="K84" s="11"/>
      <c r="L84" s="64"/>
      <c r="M84" s="11"/>
      <c r="N84" s="11"/>
      <c r="O84" s="11"/>
      <c r="P84" s="11"/>
      <c r="Q84" s="11"/>
      <c r="R84" s="124"/>
      <c r="S84" s="124"/>
      <c r="T84" s="124"/>
      <c r="U84" s="125"/>
      <c r="V84" s="125"/>
      <c r="W84" s="125"/>
      <c r="X84" s="125"/>
      <c r="Y84" s="125"/>
      <c r="Z84" s="125"/>
      <c r="AA84" s="312"/>
    </row>
    <row r="85" spans="1:27" s="81" customFormat="1" ht="150" customHeight="1">
      <c r="A85" s="9">
        <v>32</v>
      </c>
      <c r="B85" s="78"/>
      <c r="C85" s="6" t="s">
        <v>134</v>
      </c>
      <c r="D85" s="6" t="s">
        <v>41</v>
      </c>
      <c r="E85" s="6" t="s">
        <v>135</v>
      </c>
      <c r="F85" s="24"/>
      <c r="G85" s="11"/>
      <c r="H85" s="310"/>
      <c r="I85" s="8">
        <v>30000</v>
      </c>
      <c r="J85" s="11"/>
      <c r="K85" s="11"/>
      <c r="L85" s="64"/>
      <c r="M85" s="11"/>
      <c r="N85" s="11"/>
      <c r="O85" s="11"/>
      <c r="P85" s="11"/>
      <c r="Q85" s="11"/>
      <c r="R85" s="124"/>
      <c r="S85" s="124"/>
      <c r="T85" s="124"/>
      <c r="U85" s="125"/>
      <c r="V85" s="125"/>
      <c r="W85" s="125"/>
      <c r="X85" s="125"/>
      <c r="Y85" s="125"/>
      <c r="Z85" s="125"/>
      <c r="AA85" s="312"/>
    </row>
    <row r="86" spans="1:27" s="81" customFormat="1" ht="76.5">
      <c r="A86" s="9">
        <v>33</v>
      </c>
      <c r="B86" s="78"/>
      <c r="C86" s="7" t="s">
        <v>137</v>
      </c>
      <c r="D86" s="7"/>
      <c r="E86" s="106"/>
      <c r="F86" s="24"/>
      <c r="G86" s="11"/>
      <c r="H86" s="79"/>
      <c r="I86" s="8">
        <v>632195.33241335605</v>
      </c>
      <c r="J86" s="11"/>
      <c r="K86" s="11"/>
      <c r="L86" s="64"/>
      <c r="M86" s="11"/>
      <c r="N86" s="11"/>
      <c r="O86" s="11"/>
      <c r="P86" s="11"/>
      <c r="Q86" s="11"/>
      <c r="R86" s="124"/>
      <c r="S86" s="124"/>
      <c r="T86" s="124"/>
      <c r="U86" s="125"/>
      <c r="V86" s="125"/>
      <c r="W86" s="125"/>
      <c r="X86" s="125"/>
      <c r="Y86" s="125"/>
      <c r="Z86" s="125"/>
      <c r="AA86" s="313"/>
    </row>
    <row r="87" spans="1:27" ht="26.25">
      <c r="A87" s="12"/>
      <c r="B87" s="14"/>
      <c r="C87" s="12" t="s">
        <v>26</v>
      </c>
      <c r="D87" s="12"/>
      <c r="E87" s="22"/>
      <c r="F87" s="22"/>
      <c r="G87" s="16"/>
      <c r="H87" s="17"/>
      <c r="I87" s="18">
        <f>I54+I53+I35+I82+I79+I83</f>
        <v>39435480.493882313</v>
      </c>
      <c r="J87" s="18">
        <f t="shared" ref="J87:K87" si="4">J54+J53+J35+J82+J79+J83</f>
        <v>12403.8017</v>
      </c>
      <c r="K87" s="18">
        <f t="shared" si="4"/>
        <v>-15478797.931255536</v>
      </c>
      <c r="L87" s="14"/>
      <c r="M87" s="18">
        <f t="shared" ref="M87:S87" si="5">M54+M53+M35+M82+M79+M83</f>
        <v>0</v>
      </c>
      <c r="N87" s="18">
        <f t="shared" si="5"/>
        <v>0</v>
      </c>
      <c r="O87" s="18">
        <f t="shared" si="5"/>
        <v>0</v>
      </c>
      <c r="P87" s="18">
        <f t="shared" si="5"/>
        <v>0</v>
      </c>
      <c r="Q87" s="18">
        <f t="shared" si="5"/>
        <v>0</v>
      </c>
      <c r="R87" s="127">
        <f t="shared" si="5"/>
        <v>8686187.648</v>
      </c>
      <c r="S87" s="127">
        <f t="shared" si="5"/>
        <v>4527761.1140000001</v>
      </c>
      <c r="T87" s="123">
        <f>T53+T54</f>
        <v>0.91249999999999998</v>
      </c>
      <c r="U87" s="123">
        <f>U53+U54</f>
        <v>0.91249999999999998</v>
      </c>
      <c r="V87" s="123">
        <f>V54</f>
        <v>0.12709999999999999</v>
      </c>
      <c r="W87" s="123">
        <f>W53+W54</f>
        <v>0.12870000000000001</v>
      </c>
      <c r="X87" s="127">
        <f t="shared" ref="X87:Y87" si="6">X54+X53+X35+X82+X79+X83</f>
        <v>1312</v>
      </c>
      <c r="Y87" s="128">
        <f t="shared" si="6"/>
        <v>522</v>
      </c>
      <c r="Z87" s="128">
        <f>Z54+Z81</f>
        <v>0</v>
      </c>
      <c r="AA87" s="82"/>
    </row>
    <row r="88" spans="1:27" ht="23.25">
      <c r="A88" s="3"/>
      <c r="B88" s="1"/>
      <c r="C88" s="1"/>
      <c r="D88" s="1"/>
      <c r="E88" s="2"/>
      <c r="F88" s="2"/>
      <c r="G88" s="3"/>
      <c r="H88" s="4"/>
      <c r="I88" s="2"/>
      <c r="J88" s="2"/>
      <c r="K88" s="1"/>
      <c r="L88" s="1"/>
      <c r="M88" s="1"/>
      <c r="N88" s="1"/>
      <c r="O88" s="1"/>
      <c r="P88" s="1"/>
      <c r="Q88" s="1"/>
      <c r="R88" s="1"/>
      <c r="S88" s="1"/>
      <c r="T88" s="1"/>
      <c r="U88" s="1"/>
      <c r="V88" s="1"/>
      <c r="W88" s="1"/>
      <c r="X88" s="1"/>
      <c r="Y88" s="1"/>
      <c r="Z88" s="1"/>
      <c r="AA88" s="1"/>
    </row>
    <row r="89" spans="1:27" ht="23.25">
      <c r="A89" s="3"/>
      <c r="B89" s="1"/>
      <c r="C89" s="1"/>
      <c r="D89" s="1"/>
      <c r="E89" s="2"/>
      <c r="F89" s="2"/>
      <c r="G89" s="3"/>
      <c r="H89" s="4"/>
      <c r="I89" s="2"/>
      <c r="J89" s="2"/>
      <c r="K89" s="1"/>
      <c r="L89" s="1"/>
      <c r="M89" s="1"/>
      <c r="N89" s="1"/>
      <c r="O89" s="1"/>
      <c r="P89" s="1"/>
      <c r="Q89" s="1"/>
      <c r="R89" s="1"/>
      <c r="S89" s="1"/>
      <c r="T89" s="1"/>
      <c r="U89" s="1"/>
      <c r="V89" s="1"/>
      <c r="W89" s="1"/>
      <c r="X89" s="1"/>
      <c r="Y89" s="1"/>
      <c r="Z89" s="1"/>
      <c r="AA89" s="1"/>
    </row>
    <row r="90" spans="1:27">
      <c r="D90" s="33"/>
      <c r="H90" s="31"/>
      <c r="M90" s="19"/>
    </row>
    <row r="91" spans="1:27">
      <c r="D91" s="33"/>
      <c r="H91" s="31"/>
    </row>
    <row r="92" spans="1:27">
      <c r="D92" s="33"/>
      <c r="H92" s="31"/>
    </row>
    <row r="93" spans="1:27">
      <c r="D93" s="33"/>
      <c r="H93" s="31"/>
    </row>
    <row r="94" spans="1:27">
      <c r="D94" s="33"/>
      <c r="H94" s="31"/>
    </row>
    <row r="95" spans="1:27">
      <c r="D95" s="33"/>
      <c r="H95" s="31"/>
    </row>
    <row r="96" spans="1:27">
      <c r="D96" s="33"/>
      <c r="H96" s="31"/>
    </row>
    <row r="97" spans="4:8">
      <c r="D97" s="33"/>
      <c r="H97" s="31"/>
    </row>
    <row r="98" spans="4:8">
      <c r="D98" s="33"/>
      <c r="H98" s="31"/>
    </row>
    <row r="99" spans="4:8">
      <c r="D99" s="33"/>
      <c r="H99" s="31"/>
    </row>
    <row r="100" spans="4:8">
      <c r="D100" s="33"/>
      <c r="H100" s="31"/>
    </row>
    <row r="101" spans="4:8">
      <c r="D101" s="33"/>
      <c r="H101" s="31"/>
    </row>
    <row r="102" spans="4:8">
      <c r="D102" s="33"/>
      <c r="H102" s="31"/>
    </row>
    <row r="103" spans="4:8">
      <c r="D103" s="33"/>
      <c r="H103" s="31"/>
    </row>
    <row r="104" spans="4:8">
      <c r="D104" s="33"/>
      <c r="H104" s="31"/>
    </row>
    <row r="105" spans="4:8">
      <c r="D105" s="33"/>
      <c r="H105" s="31"/>
    </row>
    <row r="106" spans="4:8">
      <c r="D106" s="33"/>
      <c r="H106" s="31"/>
    </row>
    <row r="107" spans="4:8">
      <c r="D107" s="33"/>
      <c r="H107" s="31"/>
    </row>
    <row r="108" spans="4:8">
      <c r="D108" s="33"/>
      <c r="H108" s="31"/>
    </row>
    <row r="109" spans="4:8">
      <c r="D109" s="33"/>
      <c r="H109" s="31"/>
    </row>
    <row r="110" spans="4:8">
      <c r="D110" s="33"/>
      <c r="H110" s="31"/>
    </row>
    <row r="111" spans="4:8">
      <c r="D111" s="33"/>
      <c r="H111" s="31"/>
    </row>
    <row r="112" spans="4:8">
      <c r="D112" s="33"/>
      <c r="H112" s="31"/>
    </row>
    <row r="113" spans="4:8">
      <c r="D113" s="33"/>
      <c r="H113" s="31"/>
    </row>
    <row r="114" spans="4:8">
      <c r="D114" s="33"/>
      <c r="H114" s="31"/>
    </row>
    <row r="115" spans="4:8">
      <c r="D115" s="33"/>
      <c r="H115" s="31"/>
    </row>
    <row r="116" spans="4:8">
      <c r="D116" s="33"/>
      <c r="H116" s="31"/>
    </row>
    <row r="117" spans="4:8">
      <c r="D117" s="33"/>
      <c r="H117" s="31"/>
    </row>
    <row r="118" spans="4:8">
      <c r="D118" s="33"/>
      <c r="H118" s="31"/>
    </row>
    <row r="119" spans="4:8">
      <c r="D119" s="33"/>
      <c r="H119" s="31"/>
    </row>
    <row r="120" spans="4:8">
      <c r="D120" s="33"/>
      <c r="H120" s="31"/>
    </row>
    <row r="121" spans="4:8">
      <c r="D121" s="33"/>
      <c r="H121" s="31"/>
    </row>
    <row r="122" spans="4:8">
      <c r="D122" s="33"/>
      <c r="H122" s="31"/>
    </row>
    <row r="123" spans="4:8">
      <c r="D123" s="33"/>
      <c r="H123" s="31"/>
    </row>
    <row r="124" spans="4:8">
      <c r="D124" s="33"/>
      <c r="H124" s="31"/>
    </row>
    <row r="125" spans="4:8">
      <c r="D125" s="33"/>
      <c r="H125" s="31"/>
    </row>
    <row r="126" spans="4:8">
      <c r="D126" s="33"/>
      <c r="H126" s="31"/>
    </row>
    <row r="127" spans="4:8">
      <c r="D127" s="33"/>
      <c r="H127" s="31"/>
    </row>
    <row r="128" spans="4:8">
      <c r="D128" s="33"/>
      <c r="H128" s="31"/>
    </row>
    <row r="129" spans="4:8">
      <c r="D129" s="33"/>
      <c r="H129" s="31"/>
    </row>
    <row r="130" spans="4:8">
      <c r="D130" s="33"/>
      <c r="H130" s="31"/>
    </row>
    <row r="131" spans="4:8">
      <c r="D131" s="33"/>
      <c r="H131" s="31"/>
    </row>
    <row r="132" spans="4:8">
      <c r="D132" s="33"/>
      <c r="H132" s="31"/>
    </row>
    <row r="133" spans="4:8">
      <c r="D133" s="33"/>
      <c r="H133" s="31"/>
    </row>
    <row r="134" spans="4:8">
      <c r="D134" s="33"/>
      <c r="H134" s="31"/>
    </row>
    <row r="135" spans="4:8">
      <c r="D135" s="33"/>
      <c r="H135" s="31"/>
    </row>
    <row r="136" spans="4:8">
      <c r="D136" s="33"/>
      <c r="H136" s="31"/>
    </row>
    <row r="137" spans="4:8">
      <c r="D137" s="33"/>
      <c r="H137" s="31"/>
    </row>
    <row r="138" spans="4:8">
      <c r="D138" s="33"/>
      <c r="H138" s="31"/>
    </row>
    <row r="139" spans="4:8">
      <c r="D139" s="33"/>
      <c r="H139" s="31"/>
    </row>
    <row r="140" spans="4:8">
      <c r="D140" s="33"/>
      <c r="H140" s="31"/>
    </row>
    <row r="141" spans="4:8">
      <c r="D141" s="33"/>
      <c r="H141" s="31"/>
    </row>
    <row r="142" spans="4:8">
      <c r="D142" s="33"/>
      <c r="H142" s="31"/>
    </row>
    <row r="143" spans="4:8">
      <c r="D143" s="33"/>
      <c r="H143" s="31"/>
    </row>
    <row r="144" spans="4:8">
      <c r="D144" s="33"/>
      <c r="H144" s="31"/>
    </row>
    <row r="145" spans="4:8">
      <c r="D145" s="33"/>
      <c r="H145" s="31"/>
    </row>
    <row r="146" spans="4:8">
      <c r="D146" s="33"/>
      <c r="H146" s="31"/>
    </row>
    <row r="147" spans="4:8">
      <c r="D147" s="33"/>
      <c r="H147" s="31"/>
    </row>
    <row r="148" spans="4:8">
      <c r="D148" s="33"/>
      <c r="H148" s="31"/>
    </row>
    <row r="149" spans="4:8">
      <c r="D149" s="33"/>
      <c r="H149" s="31"/>
    </row>
    <row r="150" spans="4:8">
      <c r="D150" s="33"/>
      <c r="H150" s="31"/>
    </row>
    <row r="151" spans="4:8">
      <c r="D151" s="33"/>
      <c r="H151" s="31"/>
    </row>
    <row r="152" spans="4:8">
      <c r="D152" s="33"/>
      <c r="H152" s="31"/>
    </row>
    <row r="153" spans="4:8">
      <c r="D153" s="33"/>
      <c r="H153" s="31"/>
    </row>
    <row r="154" spans="4:8">
      <c r="D154" s="33"/>
      <c r="H154" s="31"/>
    </row>
    <row r="155" spans="4:8">
      <c r="D155" s="33"/>
      <c r="H155" s="31"/>
    </row>
    <row r="156" spans="4:8">
      <c r="D156" s="33"/>
      <c r="H156" s="31"/>
    </row>
    <row r="157" spans="4:8">
      <c r="D157" s="33"/>
      <c r="H157" s="31"/>
    </row>
    <row r="158" spans="4:8">
      <c r="D158" s="33"/>
      <c r="H158" s="31"/>
    </row>
    <row r="159" spans="4:8">
      <c r="D159" s="33"/>
      <c r="H159" s="31"/>
    </row>
    <row r="160" spans="4:8">
      <c r="D160" s="33"/>
      <c r="H160" s="31"/>
    </row>
    <row r="161" spans="4:8">
      <c r="D161" s="33"/>
      <c r="H161" s="31"/>
    </row>
    <row r="162" spans="4:8">
      <c r="D162" s="33"/>
      <c r="H162" s="31"/>
    </row>
    <row r="163" spans="4:8">
      <c r="D163" s="33"/>
      <c r="H163" s="31"/>
    </row>
    <row r="164" spans="4:8">
      <c r="D164" s="33"/>
      <c r="H164" s="31"/>
    </row>
    <row r="165" spans="4:8">
      <c r="D165" s="33"/>
      <c r="H165" s="31"/>
    </row>
    <row r="166" spans="4:8">
      <c r="D166" s="33"/>
      <c r="H166" s="31"/>
    </row>
    <row r="167" spans="4:8">
      <c r="D167" s="33"/>
      <c r="H167" s="31"/>
    </row>
    <row r="168" spans="4:8">
      <c r="D168" s="33"/>
      <c r="H168" s="31"/>
    </row>
    <row r="169" spans="4:8">
      <c r="D169" s="33"/>
      <c r="H169" s="31"/>
    </row>
    <row r="170" spans="4:8">
      <c r="D170" s="33"/>
      <c r="H170" s="31"/>
    </row>
    <row r="171" spans="4:8">
      <c r="D171" s="33"/>
      <c r="H171" s="31"/>
    </row>
    <row r="172" spans="4:8">
      <c r="D172" s="33"/>
      <c r="H172" s="31"/>
    </row>
    <row r="173" spans="4:8">
      <c r="D173" s="33"/>
      <c r="H173" s="31"/>
    </row>
    <row r="174" spans="4:8">
      <c r="D174" s="33"/>
      <c r="H174" s="31"/>
    </row>
    <row r="175" spans="4:8">
      <c r="D175" s="33"/>
      <c r="H175" s="31"/>
    </row>
    <row r="176" spans="4:8">
      <c r="D176" s="33"/>
      <c r="H176" s="31"/>
    </row>
    <row r="177" spans="4:8">
      <c r="D177" s="33"/>
      <c r="H177" s="31"/>
    </row>
    <row r="178" spans="4:8">
      <c r="D178" s="33"/>
      <c r="H178" s="31"/>
    </row>
    <row r="179" spans="4:8">
      <c r="D179" s="33"/>
      <c r="H179" s="31"/>
    </row>
    <row r="180" spans="4:8">
      <c r="D180" s="33"/>
      <c r="H180" s="31"/>
    </row>
    <row r="181" spans="4:8">
      <c r="D181" s="33"/>
      <c r="H181" s="31"/>
    </row>
    <row r="182" spans="4:8">
      <c r="D182" s="33"/>
      <c r="H182" s="31"/>
    </row>
    <row r="183" spans="4:8">
      <c r="D183" s="33"/>
      <c r="H183" s="31"/>
    </row>
    <row r="184" spans="4:8">
      <c r="D184" s="33"/>
      <c r="H184" s="31"/>
    </row>
    <row r="185" spans="4:8">
      <c r="D185" s="33"/>
      <c r="H185" s="31"/>
    </row>
    <row r="186" spans="4:8">
      <c r="D186" s="33"/>
      <c r="H186" s="31"/>
    </row>
    <row r="187" spans="4:8">
      <c r="D187" s="33"/>
      <c r="H187" s="31"/>
    </row>
    <row r="188" spans="4:8">
      <c r="D188" s="33"/>
      <c r="H188" s="31"/>
    </row>
    <row r="189" spans="4:8">
      <c r="D189" s="33"/>
      <c r="H189" s="31"/>
    </row>
    <row r="190" spans="4:8">
      <c r="D190" s="33"/>
      <c r="H190" s="31"/>
    </row>
    <row r="191" spans="4:8">
      <c r="D191" s="33"/>
      <c r="H191" s="31"/>
    </row>
    <row r="192" spans="4:8">
      <c r="D192" s="33"/>
      <c r="H192" s="31"/>
    </row>
    <row r="193" spans="4:8">
      <c r="D193" s="33"/>
      <c r="H193" s="31"/>
    </row>
    <row r="194" spans="4:8">
      <c r="D194" s="33"/>
      <c r="H194" s="31"/>
    </row>
    <row r="195" spans="4:8">
      <c r="D195" s="33"/>
      <c r="H195" s="31"/>
    </row>
    <row r="196" spans="4:8">
      <c r="D196" s="33"/>
      <c r="H196" s="31"/>
    </row>
    <row r="197" spans="4:8">
      <c r="D197" s="33"/>
      <c r="H197" s="31"/>
    </row>
    <row r="198" spans="4:8">
      <c r="D198" s="33"/>
      <c r="H198" s="31"/>
    </row>
    <row r="199" spans="4:8">
      <c r="D199" s="33"/>
      <c r="H199" s="31"/>
    </row>
    <row r="200" spans="4:8">
      <c r="D200" s="33"/>
      <c r="H200" s="31"/>
    </row>
    <row r="201" spans="4:8">
      <c r="D201" s="33"/>
      <c r="H201" s="31"/>
    </row>
    <row r="202" spans="4:8">
      <c r="D202" s="33"/>
      <c r="H202" s="31"/>
    </row>
    <row r="203" spans="4:8">
      <c r="D203" s="33"/>
      <c r="H203" s="31"/>
    </row>
    <row r="204" spans="4:8">
      <c r="D204" s="33"/>
      <c r="H204" s="31"/>
    </row>
    <row r="205" spans="4:8">
      <c r="D205" s="33"/>
      <c r="H205" s="31"/>
    </row>
    <row r="206" spans="4:8">
      <c r="D206" s="33"/>
      <c r="H206" s="31"/>
    </row>
    <row r="207" spans="4:8">
      <c r="D207" s="33"/>
      <c r="H207" s="31"/>
    </row>
    <row r="208" spans="4:8">
      <c r="D208" s="33"/>
      <c r="H208" s="31"/>
    </row>
    <row r="209" spans="4:8">
      <c r="D209" s="33"/>
      <c r="H209" s="31"/>
    </row>
    <row r="210" spans="4:8">
      <c r="D210" s="33"/>
      <c r="H210" s="31"/>
    </row>
    <row r="211" spans="4:8">
      <c r="D211" s="33"/>
      <c r="H211" s="31"/>
    </row>
    <row r="212" spans="4:8">
      <c r="D212" s="33"/>
      <c r="H212" s="31"/>
    </row>
    <row r="213" spans="4:8">
      <c r="D213" s="33"/>
      <c r="H213" s="31"/>
    </row>
    <row r="214" spans="4:8">
      <c r="D214" s="33"/>
      <c r="H214" s="31"/>
    </row>
    <row r="215" spans="4:8">
      <c r="D215" s="33"/>
      <c r="H215" s="31"/>
    </row>
    <row r="216" spans="4:8">
      <c r="D216" s="33"/>
      <c r="H216" s="31"/>
    </row>
    <row r="217" spans="4:8">
      <c r="D217" s="33"/>
      <c r="H217" s="31"/>
    </row>
    <row r="218" spans="4:8">
      <c r="D218" s="33"/>
      <c r="H218" s="31"/>
    </row>
    <row r="219" spans="4:8">
      <c r="D219" s="33"/>
      <c r="H219" s="31"/>
    </row>
    <row r="220" spans="4:8">
      <c r="D220" s="33"/>
      <c r="H220" s="31"/>
    </row>
    <row r="221" spans="4:8">
      <c r="D221" s="33"/>
      <c r="H221" s="31"/>
    </row>
    <row r="222" spans="4:8">
      <c r="D222" s="33"/>
      <c r="H222" s="31"/>
    </row>
    <row r="223" spans="4:8">
      <c r="D223" s="33"/>
      <c r="H223" s="31"/>
    </row>
    <row r="224" spans="4:8">
      <c r="D224" s="33"/>
      <c r="H224" s="31"/>
    </row>
    <row r="225" spans="4:8">
      <c r="D225" s="33"/>
      <c r="H225" s="31"/>
    </row>
    <row r="226" spans="4:8">
      <c r="D226" s="33"/>
      <c r="H226" s="31"/>
    </row>
    <row r="227" spans="4:8">
      <c r="D227" s="33"/>
      <c r="H227" s="31"/>
    </row>
    <row r="228" spans="4:8">
      <c r="D228" s="33"/>
      <c r="H228" s="31"/>
    </row>
    <row r="229" spans="4:8">
      <c r="D229" s="33"/>
      <c r="H229" s="31"/>
    </row>
    <row r="230" spans="4:8">
      <c r="D230" s="33"/>
      <c r="H230" s="31"/>
    </row>
    <row r="231" spans="4:8">
      <c r="D231" s="33"/>
      <c r="H231" s="31"/>
    </row>
    <row r="232" spans="4:8">
      <c r="D232" s="33"/>
      <c r="H232" s="31"/>
    </row>
    <row r="233" spans="4:8">
      <c r="D233" s="33"/>
      <c r="H233" s="31"/>
    </row>
    <row r="234" spans="4:8">
      <c r="D234" s="33"/>
      <c r="H234" s="31"/>
    </row>
    <row r="235" spans="4:8">
      <c r="D235" s="33"/>
      <c r="H235" s="31"/>
    </row>
    <row r="236" spans="4:8">
      <c r="D236" s="33"/>
      <c r="H236" s="31"/>
    </row>
    <row r="237" spans="4:8">
      <c r="D237" s="33"/>
      <c r="H237" s="31"/>
    </row>
    <row r="238" spans="4:8">
      <c r="D238" s="33"/>
      <c r="H238" s="31"/>
    </row>
    <row r="239" spans="4:8">
      <c r="D239" s="33"/>
      <c r="H239" s="31"/>
    </row>
    <row r="240" spans="4:8">
      <c r="D240" s="33"/>
      <c r="H240" s="31"/>
    </row>
    <row r="241" spans="4:8">
      <c r="D241" s="33"/>
      <c r="H241" s="31"/>
    </row>
    <row r="242" spans="4:8">
      <c r="D242" s="33"/>
      <c r="H242" s="31"/>
    </row>
    <row r="243" spans="4:8">
      <c r="D243" s="33"/>
      <c r="H243" s="31"/>
    </row>
    <row r="244" spans="4:8">
      <c r="D244" s="33"/>
      <c r="H244" s="31"/>
    </row>
    <row r="245" spans="4:8">
      <c r="D245" s="33"/>
      <c r="H245" s="31"/>
    </row>
    <row r="246" spans="4:8">
      <c r="D246" s="33"/>
      <c r="H246" s="31"/>
    </row>
    <row r="247" spans="4:8">
      <c r="D247" s="33"/>
      <c r="H247" s="31"/>
    </row>
    <row r="248" spans="4:8">
      <c r="D248" s="33"/>
      <c r="H248" s="31"/>
    </row>
    <row r="249" spans="4:8">
      <c r="D249" s="33"/>
      <c r="H249" s="31"/>
    </row>
    <row r="250" spans="4:8">
      <c r="D250" s="33"/>
      <c r="H250" s="31"/>
    </row>
    <row r="251" spans="4:8">
      <c r="D251" s="33"/>
      <c r="H251" s="31"/>
    </row>
    <row r="252" spans="4:8">
      <c r="D252" s="33"/>
      <c r="H252" s="31"/>
    </row>
    <row r="253" spans="4:8">
      <c r="D253" s="33"/>
      <c r="H253" s="31"/>
    </row>
    <row r="254" spans="4:8">
      <c r="D254" s="33"/>
      <c r="H254" s="31"/>
    </row>
    <row r="255" spans="4:8">
      <c r="D255" s="33"/>
      <c r="H255" s="31"/>
    </row>
    <row r="256" spans="4:8">
      <c r="D256" s="33"/>
      <c r="H256" s="31"/>
    </row>
    <row r="257" spans="4:8">
      <c r="D257" s="33"/>
      <c r="H257" s="31"/>
    </row>
    <row r="258" spans="4:8">
      <c r="D258" s="33"/>
      <c r="H258" s="31"/>
    </row>
    <row r="259" spans="4:8">
      <c r="D259" s="33"/>
      <c r="H259" s="31"/>
    </row>
    <row r="260" spans="4:8">
      <c r="D260" s="33"/>
      <c r="H260" s="31"/>
    </row>
    <row r="261" spans="4:8">
      <c r="D261" s="33"/>
      <c r="H261" s="31"/>
    </row>
    <row r="262" spans="4:8">
      <c r="D262" s="33"/>
      <c r="H262" s="31"/>
    </row>
    <row r="263" spans="4:8">
      <c r="D263" s="33"/>
      <c r="H263" s="31"/>
    </row>
    <row r="264" spans="4:8">
      <c r="D264" s="33"/>
      <c r="H264" s="31"/>
    </row>
    <row r="265" spans="4:8">
      <c r="D265" s="33"/>
      <c r="H265" s="31"/>
    </row>
    <row r="266" spans="4:8">
      <c r="D266" s="33"/>
      <c r="H266" s="31"/>
    </row>
    <row r="267" spans="4:8">
      <c r="D267" s="33"/>
      <c r="H267" s="31"/>
    </row>
    <row r="268" spans="4:8">
      <c r="D268" s="33"/>
      <c r="H268" s="31"/>
    </row>
    <row r="269" spans="4:8">
      <c r="D269" s="33"/>
      <c r="H269" s="31"/>
    </row>
    <row r="270" spans="4:8">
      <c r="D270" s="33"/>
      <c r="H270" s="31"/>
    </row>
    <row r="271" spans="4:8">
      <c r="D271" s="33"/>
      <c r="H271" s="31"/>
    </row>
    <row r="272" spans="4:8">
      <c r="D272" s="33"/>
      <c r="H272" s="31"/>
    </row>
    <row r="273" spans="4:8">
      <c r="D273" s="33"/>
      <c r="H273" s="31"/>
    </row>
    <row r="274" spans="4:8">
      <c r="D274" s="33"/>
      <c r="H274" s="31"/>
    </row>
    <row r="275" spans="4:8">
      <c r="D275" s="33"/>
      <c r="H275" s="31"/>
    </row>
    <row r="276" spans="4:8">
      <c r="D276" s="33"/>
      <c r="H276" s="31"/>
    </row>
    <row r="277" spans="4:8">
      <c r="D277" s="33"/>
      <c r="H277" s="31"/>
    </row>
    <row r="278" spans="4:8">
      <c r="D278" s="33"/>
      <c r="H278" s="31"/>
    </row>
    <row r="279" spans="4:8">
      <c r="D279" s="33"/>
      <c r="H279" s="31"/>
    </row>
    <row r="280" spans="4:8">
      <c r="D280" s="33"/>
      <c r="H280" s="31"/>
    </row>
    <row r="281" spans="4:8">
      <c r="D281" s="33"/>
      <c r="H281" s="31"/>
    </row>
    <row r="282" spans="4:8">
      <c r="D282" s="33"/>
      <c r="H282" s="31"/>
    </row>
    <row r="283" spans="4:8">
      <c r="D283" s="33"/>
      <c r="H283" s="31"/>
    </row>
    <row r="284" spans="4:8">
      <c r="D284" s="33"/>
      <c r="H284" s="31"/>
    </row>
    <row r="285" spans="4:8">
      <c r="D285" s="33"/>
      <c r="H285" s="31"/>
    </row>
    <row r="286" spans="4:8">
      <c r="D286" s="33"/>
      <c r="H286" s="31"/>
    </row>
    <row r="287" spans="4:8">
      <c r="D287" s="33"/>
      <c r="H287" s="31"/>
    </row>
    <row r="288" spans="4:8">
      <c r="D288" s="33"/>
      <c r="H288" s="31"/>
    </row>
    <row r="289" spans="4:8">
      <c r="D289" s="33"/>
      <c r="H289" s="31"/>
    </row>
    <row r="290" spans="4:8">
      <c r="D290" s="33"/>
      <c r="H290" s="31"/>
    </row>
    <row r="291" spans="4:8">
      <c r="D291" s="33"/>
      <c r="H291" s="31"/>
    </row>
    <row r="292" spans="4:8">
      <c r="D292" s="33"/>
      <c r="H292" s="31"/>
    </row>
    <row r="293" spans="4:8">
      <c r="D293" s="33"/>
      <c r="H293" s="31"/>
    </row>
    <row r="294" spans="4:8">
      <c r="D294" s="33"/>
      <c r="H294" s="31"/>
    </row>
    <row r="295" spans="4:8">
      <c r="D295" s="33"/>
      <c r="H295" s="31"/>
    </row>
    <row r="296" spans="4:8">
      <c r="D296" s="33"/>
      <c r="H296" s="31"/>
    </row>
    <row r="297" spans="4:8">
      <c r="D297" s="33"/>
      <c r="H297" s="31"/>
    </row>
    <row r="298" spans="4:8">
      <c r="D298" s="33"/>
      <c r="H298" s="31"/>
    </row>
    <row r="299" spans="4:8">
      <c r="D299" s="33"/>
      <c r="H299" s="31"/>
    </row>
    <row r="300" spans="4:8">
      <c r="D300" s="33"/>
      <c r="H300" s="31"/>
    </row>
    <row r="301" spans="4:8">
      <c r="D301" s="33"/>
      <c r="H301" s="31"/>
    </row>
    <row r="302" spans="4:8">
      <c r="D302" s="33"/>
      <c r="H302" s="31"/>
    </row>
    <row r="303" spans="4:8">
      <c r="D303" s="33"/>
      <c r="H303" s="31"/>
    </row>
    <row r="304" spans="4:8">
      <c r="D304" s="33"/>
      <c r="H304" s="31"/>
    </row>
    <row r="305" spans="4:8">
      <c r="D305" s="33"/>
      <c r="H305" s="31"/>
    </row>
    <row r="306" spans="4:8">
      <c r="D306" s="33"/>
      <c r="H306" s="31"/>
    </row>
    <row r="307" spans="4:8">
      <c r="D307" s="33"/>
      <c r="H307" s="31"/>
    </row>
    <row r="308" spans="4:8">
      <c r="D308" s="33"/>
      <c r="H308" s="31"/>
    </row>
    <row r="309" spans="4:8">
      <c r="D309" s="33"/>
      <c r="H309" s="31"/>
    </row>
    <row r="310" spans="4:8">
      <c r="D310" s="33"/>
      <c r="H310" s="31"/>
    </row>
    <row r="311" spans="4:8">
      <c r="D311" s="33"/>
      <c r="H311" s="31"/>
    </row>
    <row r="312" spans="4:8">
      <c r="D312" s="33"/>
      <c r="H312" s="31"/>
    </row>
    <row r="313" spans="4:8">
      <c r="D313" s="33"/>
      <c r="H313" s="31"/>
    </row>
    <row r="314" spans="4:8">
      <c r="D314" s="33"/>
      <c r="H314" s="31"/>
    </row>
    <row r="315" spans="4:8">
      <c r="D315" s="33"/>
      <c r="H315" s="31"/>
    </row>
    <row r="316" spans="4:8">
      <c r="D316" s="33"/>
      <c r="H316" s="31"/>
    </row>
    <row r="317" spans="4:8">
      <c r="D317" s="33"/>
      <c r="H317" s="31"/>
    </row>
    <row r="318" spans="4:8">
      <c r="D318" s="33"/>
      <c r="H318" s="31"/>
    </row>
    <row r="319" spans="4:8">
      <c r="D319" s="33"/>
      <c r="H319" s="31"/>
    </row>
    <row r="320" spans="4:8">
      <c r="D320" s="33"/>
      <c r="H320" s="31"/>
    </row>
    <row r="321" spans="4:8">
      <c r="D321" s="33"/>
      <c r="H321" s="31"/>
    </row>
    <row r="322" spans="4:8">
      <c r="D322" s="33"/>
      <c r="H322" s="31"/>
    </row>
    <row r="323" spans="4:8">
      <c r="D323" s="33"/>
      <c r="H323" s="31"/>
    </row>
    <row r="324" spans="4:8">
      <c r="D324" s="33"/>
      <c r="H324" s="31"/>
    </row>
    <row r="325" spans="4:8">
      <c r="D325" s="33"/>
      <c r="H325" s="31"/>
    </row>
    <row r="326" spans="4:8">
      <c r="D326" s="33"/>
      <c r="H326" s="31"/>
    </row>
    <row r="327" spans="4:8">
      <c r="D327" s="33"/>
      <c r="H327" s="31"/>
    </row>
    <row r="328" spans="4:8">
      <c r="D328" s="33"/>
      <c r="H328" s="31"/>
    </row>
    <row r="329" spans="4:8">
      <c r="D329" s="33"/>
      <c r="H329" s="31"/>
    </row>
    <row r="330" spans="4:8">
      <c r="D330" s="33"/>
      <c r="H330" s="31"/>
    </row>
    <row r="331" spans="4:8">
      <c r="D331" s="33"/>
      <c r="H331" s="31"/>
    </row>
    <row r="332" spans="4:8">
      <c r="D332" s="33"/>
      <c r="H332" s="31"/>
    </row>
    <row r="333" spans="4:8">
      <c r="D333" s="33"/>
      <c r="H333" s="31"/>
    </row>
    <row r="334" spans="4:8">
      <c r="D334" s="33"/>
      <c r="H334" s="31"/>
    </row>
    <row r="335" spans="4:8">
      <c r="D335" s="33"/>
      <c r="H335" s="31"/>
    </row>
    <row r="336" spans="4:8">
      <c r="D336" s="33"/>
      <c r="H336" s="31"/>
    </row>
    <row r="337" spans="4:8">
      <c r="D337" s="33"/>
      <c r="H337" s="31"/>
    </row>
    <row r="338" spans="4:8">
      <c r="D338" s="33"/>
      <c r="H338" s="31"/>
    </row>
    <row r="339" spans="4:8">
      <c r="D339" s="33"/>
      <c r="H339" s="31"/>
    </row>
    <row r="340" spans="4:8">
      <c r="D340" s="33"/>
      <c r="H340" s="31"/>
    </row>
    <row r="341" spans="4:8">
      <c r="D341" s="33"/>
      <c r="H341" s="31"/>
    </row>
    <row r="342" spans="4:8">
      <c r="D342" s="33"/>
      <c r="H342" s="31"/>
    </row>
    <row r="343" spans="4:8">
      <c r="D343" s="33"/>
      <c r="H343" s="31"/>
    </row>
    <row r="344" spans="4:8">
      <c r="D344" s="33"/>
      <c r="H344" s="31"/>
    </row>
    <row r="345" spans="4:8">
      <c r="D345" s="33"/>
      <c r="H345" s="31"/>
    </row>
    <row r="346" spans="4:8">
      <c r="D346" s="33"/>
      <c r="H346" s="31"/>
    </row>
    <row r="347" spans="4:8">
      <c r="D347" s="33"/>
      <c r="H347" s="31"/>
    </row>
    <row r="348" spans="4:8">
      <c r="D348" s="33"/>
      <c r="H348" s="31"/>
    </row>
    <row r="349" spans="4:8">
      <c r="D349" s="33"/>
      <c r="H349" s="31"/>
    </row>
    <row r="350" spans="4:8">
      <c r="D350" s="33"/>
      <c r="H350" s="31"/>
    </row>
    <row r="351" spans="4:8">
      <c r="D351" s="33"/>
      <c r="H351" s="31"/>
    </row>
    <row r="352" spans="4:8">
      <c r="D352" s="33"/>
      <c r="H352" s="31"/>
    </row>
    <row r="353" spans="4:8">
      <c r="D353" s="33"/>
      <c r="H353" s="31"/>
    </row>
    <row r="354" spans="4:8">
      <c r="D354" s="33"/>
      <c r="H354" s="31"/>
    </row>
    <row r="355" spans="4:8">
      <c r="D355" s="33"/>
      <c r="H355" s="31"/>
    </row>
    <row r="356" spans="4:8">
      <c r="D356" s="33"/>
      <c r="H356" s="31"/>
    </row>
    <row r="357" spans="4:8">
      <c r="D357" s="33"/>
      <c r="H357" s="31"/>
    </row>
    <row r="358" spans="4:8">
      <c r="D358" s="33"/>
      <c r="H358" s="31"/>
    </row>
    <row r="359" spans="4:8">
      <c r="D359" s="33"/>
      <c r="H359" s="31"/>
    </row>
    <row r="360" spans="4:8">
      <c r="D360" s="33"/>
      <c r="H360" s="31"/>
    </row>
    <row r="361" spans="4:8">
      <c r="D361" s="33"/>
      <c r="H361" s="31"/>
    </row>
    <row r="362" spans="4:8">
      <c r="D362" s="33"/>
      <c r="H362" s="31"/>
    </row>
    <row r="363" spans="4:8">
      <c r="D363" s="33"/>
      <c r="H363" s="31"/>
    </row>
    <row r="364" spans="4:8">
      <c r="D364" s="33"/>
      <c r="H364" s="31"/>
    </row>
    <row r="365" spans="4:8">
      <c r="D365" s="33"/>
      <c r="H365" s="31"/>
    </row>
    <row r="366" spans="4:8">
      <c r="D366" s="33"/>
      <c r="H366" s="31"/>
    </row>
    <row r="367" spans="4:8">
      <c r="D367" s="33"/>
      <c r="H367" s="31"/>
    </row>
    <row r="368" spans="4:8">
      <c r="D368" s="33"/>
      <c r="H368" s="31"/>
    </row>
    <row r="369" spans="4:8">
      <c r="D369" s="33"/>
      <c r="H369" s="31"/>
    </row>
    <row r="370" spans="4:8">
      <c r="D370" s="33"/>
      <c r="H370" s="31"/>
    </row>
    <row r="371" spans="4:8">
      <c r="D371" s="33"/>
      <c r="H371" s="31"/>
    </row>
    <row r="372" spans="4:8">
      <c r="D372" s="33"/>
      <c r="H372" s="31"/>
    </row>
    <row r="373" spans="4:8">
      <c r="D373" s="33"/>
      <c r="H373" s="31"/>
    </row>
    <row r="374" spans="4:8">
      <c r="D374" s="33"/>
      <c r="H374" s="31"/>
    </row>
    <row r="375" spans="4:8">
      <c r="D375" s="33"/>
      <c r="H375" s="31"/>
    </row>
    <row r="376" spans="4:8">
      <c r="D376" s="33"/>
      <c r="H376" s="31"/>
    </row>
    <row r="377" spans="4:8">
      <c r="D377" s="33"/>
      <c r="H377" s="31"/>
    </row>
    <row r="378" spans="4:8">
      <c r="D378" s="33"/>
      <c r="H378" s="31"/>
    </row>
    <row r="379" spans="4:8">
      <c r="D379" s="33"/>
      <c r="H379" s="31"/>
    </row>
    <row r="380" spans="4:8">
      <c r="D380" s="33"/>
      <c r="H380" s="31"/>
    </row>
    <row r="381" spans="4:8">
      <c r="D381" s="33"/>
      <c r="H381" s="31"/>
    </row>
    <row r="382" spans="4:8">
      <c r="D382" s="33"/>
      <c r="H382" s="31"/>
    </row>
    <row r="383" spans="4:8">
      <c r="D383" s="33"/>
      <c r="H383" s="31"/>
    </row>
    <row r="384" spans="4:8">
      <c r="D384" s="33"/>
      <c r="H384" s="31"/>
    </row>
    <row r="385" spans="4:8">
      <c r="D385" s="33"/>
      <c r="H385" s="31"/>
    </row>
    <row r="386" spans="4:8">
      <c r="D386" s="33"/>
      <c r="H386" s="31"/>
    </row>
    <row r="387" spans="4:8">
      <c r="D387" s="33"/>
      <c r="H387" s="31"/>
    </row>
    <row r="388" spans="4:8">
      <c r="D388" s="33"/>
      <c r="H388" s="31"/>
    </row>
    <row r="389" spans="4:8">
      <c r="D389" s="33"/>
      <c r="H389" s="31"/>
    </row>
    <row r="390" spans="4:8">
      <c r="D390" s="33"/>
      <c r="H390" s="31"/>
    </row>
    <row r="391" spans="4:8">
      <c r="D391" s="33"/>
      <c r="H391" s="31"/>
    </row>
    <row r="392" spans="4:8">
      <c r="D392" s="33"/>
      <c r="H392" s="31"/>
    </row>
    <row r="393" spans="4:8">
      <c r="D393" s="33"/>
      <c r="H393" s="31"/>
    </row>
    <row r="394" spans="4:8">
      <c r="D394" s="33"/>
      <c r="H394" s="31"/>
    </row>
    <row r="395" spans="4:8">
      <c r="D395" s="33"/>
      <c r="H395" s="31"/>
    </row>
    <row r="396" spans="4:8">
      <c r="D396" s="33"/>
      <c r="H396" s="31"/>
    </row>
    <row r="397" spans="4:8">
      <c r="D397" s="33"/>
      <c r="H397" s="31"/>
    </row>
    <row r="398" spans="4:8">
      <c r="D398" s="33"/>
      <c r="H398" s="31"/>
    </row>
    <row r="399" spans="4:8">
      <c r="D399" s="33"/>
      <c r="H399" s="31"/>
    </row>
    <row r="400" spans="4:8">
      <c r="D400" s="33"/>
      <c r="H400" s="31"/>
    </row>
    <row r="401" spans="4:8">
      <c r="D401" s="33"/>
      <c r="H401" s="31"/>
    </row>
    <row r="402" spans="4:8">
      <c r="D402" s="33"/>
      <c r="H402" s="31"/>
    </row>
    <row r="403" spans="4:8">
      <c r="D403" s="33"/>
      <c r="H403" s="31"/>
    </row>
    <row r="404" spans="4:8">
      <c r="D404" s="33"/>
      <c r="H404" s="31"/>
    </row>
    <row r="405" spans="4:8">
      <c r="D405" s="33"/>
      <c r="H405" s="31"/>
    </row>
    <row r="406" spans="4:8">
      <c r="D406" s="33"/>
      <c r="H406" s="31"/>
    </row>
    <row r="407" spans="4:8">
      <c r="D407" s="33"/>
      <c r="H407" s="31"/>
    </row>
    <row r="408" spans="4:8">
      <c r="D408" s="33"/>
      <c r="H408" s="31"/>
    </row>
    <row r="409" spans="4:8">
      <c r="D409" s="33"/>
      <c r="H409" s="31"/>
    </row>
    <row r="410" spans="4:8">
      <c r="D410" s="33"/>
      <c r="H410" s="31"/>
    </row>
    <row r="411" spans="4:8">
      <c r="D411" s="33"/>
      <c r="H411" s="31"/>
    </row>
    <row r="412" spans="4:8">
      <c r="D412" s="33"/>
      <c r="H412" s="31"/>
    </row>
    <row r="413" spans="4:8">
      <c r="D413" s="33"/>
      <c r="H413" s="31"/>
    </row>
    <row r="414" spans="4:8">
      <c r="D414" s="33"/>
      <c r="H414" s="31"/>
    </row>
    <row r="415" spans="4:8">
      <c r="D415" s="33"/>
      <c r="H415" s="31"/>
    </row>
    <row r="416" spans="4:8">
      <c r="D416" s="33"/>
      <c r="H416" s="31"/>
    </row>
    <row r="417" spans="4:8">
      <c r="D417" s="33"/>
      <c r="H417" s="31"/>
    </row>
    <row r="418" spans="4:8">
      <c r="D418" s="33"/>
      <c r="H418" s="31"/>
    </row>
    <row r="419" spans="4:8">
      <c r="D419" s="33"/>
      <c r="H419" s="31"/>
    </row>
    <row r="420" spans="4:8">
      <c r="D420" s="33"/>
      <c r="H420" s="31"/>
    </row>
    <row r="421" spans="4:8">
      <c r="D421" s="33"/>
      <c r="H421" s="31"/>
    </row>
    <row r="422" spans="4:8">
      <c r="D422" s="33"/>
      <c r="H422" s="31"/>
    </row>
    <row r="423" spans="4:8">
      <c r="D423" s="33"/>
      <c r="H423" s="31"/>
    </row>
    <row r="424" spans="4:8">
      <c r="D424" s="33"/>
      <c r="H424" s="31"/>
    </row>
    <row r="425" spans="4:8">
      <c r="D425" s="33"/>
      <c r="H425" s="31"/>
    </row>
    <row r="426" spans="4:8">
      <c r="D426" s="33"/>
      <c r="H426" s="31"/>
    </row>
    <row r="427" spans="4:8">
      <c r="D427" s="33"/>
      <c r="H427" s="31"/>
    </row>
    <row r="428" spans="4:8">
      <c r="D428" s="33"/>
      <c r="H428" s="31"/>
    </row>
    <row r="429" spans="4:8">
      <c r="D429" s="33"/>
      <c r="H429" s="31"/>
    </row>
    <row r="430" spans="4:8">
      <c r="D430" s="33"/>
      <c r="H430" s="31"/>
    </row>
    <row r="431" spans="4:8">
      <c r="D431" s="33"/>
      <c r="H431" s="31"/>
    </row>
    <row r="432" spans="4:8">
      <c r="D432" s="33"/>
      <c r="H432" s="31"/>
    </row>
    <row r="433" spans="4:8">
      <c r="D433" s="33"/>
      <c r="H433" s="31"/>
    </row>
    <row r="434" spans="4:8">
      <c r="D434" s="33"/>
      <c r="H434" s="31"/>
    </row>
    <row r="435" spans="4:8">
      <c r="D435" s="33"/>
      <c r="H435" s="31"/>
    </row>
    <row r="436" spans="4:8">
      <c r="D436" s="33"/>
      <c r="H436" s="31"/>
    </row>
    <row r="437" spans="4:8">
      <c r="D437" s="33"/>
      <c r="H437" s="31"/>
    </row>
    <row r="438" spans="4:8">
      <c r="D438" s="33"/>
      <c r="H438" s="31"/>
    </row>
    <row r="439" spans="4:8">
      <c r="D439" s="33"/>
      <c r="H439" s="31"/>
    </row>
    <row r="440" spans="4:8">
      <c r="D440" s="33"/>
      <c r="H440" s="31"/>
    </row>
    <row r="441" spans="4:8">
      <c r="D441" s="33"/>
      <c r="H441" s="31"/>
    </row>
    <row r="442" spans="4:8">
      <c r="D442" s="33"/>
      <c r="H442" s="31"/>
    </row>
    <row r="443" spans="4:8">
      <c r="D443" s="33"/>
      <c r="H443" s="31"/>
    </row>
    <row r="444" spans="4:8">
      <c r="D444" s="33"/>
      <c r="H444" s="31"/>
    </row>
    <row r="445" spans="4:8">
      <c r="D445" s="33"/>
      <c r="H445" s="31"/>
    </row>
    <row r="446" spans="4:8">
      <c r="D446" s="33"/>
      <c r="H446" s="31"/>
    </row>
    <row r="447" spans="4:8">
      <c r="D447" s="33"/>
      <c r="H447" s="31"/>
    </row>
    <row r="448" spans="4:8">
      <c r="D448" s="33"/>
      <c r="H448" s="31"/>
    </row>
    <row r="449" spans="4:8">
      <c r="D449" s="33"/>
      <c r="H449" s="31"/>
    </row>
    <row r="450" spans="4:8">
      <c r="D450" s="33"/>
      <c r="H450" s="31"/>
    </row>
    <row r="451" spans="4:8">
      <c r="D451" s="33"/>
      <c r="H451" s="31"/>
    </row>
    <row r="452" spans="4:8">
      <c r="D452" s="33"/>
      <c r="H452" s="31"/>
    </row>
    <row r="453" spans="4:8">
      <c r="D453" s="33"/>
      <c r="H453" s="31"/>
    </row>
    <row r="454" spans="4:8">
      <c r="D454" s="33"/>
      <c r="H454" s="31"/>
    </row>
    <row r="455" spans="4:8">
      <c r="D455" s="33"/>
      <c r="H455" s="31"/>
    </row>
    <row r="456" spans="4:8">
      <c r="D456" s="33"/>
      <c r="H456" s="31"/>
    </row>
    <row r="457" spans="4:8">
      <c r="D457" s="33"/>
      <c r="H457" s="31"/>
    </row>
    <row r="458" spans="4:8">
      <c r="D458" s="33"/>
      <c r="H458" s="31"/>
    </row>
    <row r="459" spans="4:8">
      <c r="D459" s="33"/>
      <c r="H459" s="31"/>
    </row>
    <row r="460" spans="4:8">
      <c r="D460" s="33"/>
      <c r="H460" s="31"/>
    </row>
    <row r="461" spans="4:8">
      <c r="D461" s="33"/>
      <c r="H461" s="31"/>
    </row>
    <row r="462" spans="4:8">
      <c r="D462" s="33"/>
      <c r="H462" s="31"/>
    </row>
    <row r="463" spans="4:8">
      <c r="D463" s="33"/>
      <c r="H463" s="31"/>
    </row>
    <row r="464" spans="4:8">
      <c r="D464" s="33"/>
      <c r="H464" s="31"/>
    </row>
    <row r="465" spans="4:8">
      <c r="D465" s="33"/>
      <c r="H465" s="31"/>
    </row>
    <row r="466" spans="4:8">
      <c r="D466" s="33"/>
      <c r="H466" s="31"/>
    </row>
    <row r="467" spans="4:8">
      <c r="D467" s="33"/>
      <c r="H467" s="31"/>
    </row>
    <row r="468" spans="4:8">
      <c r="D468" s="33"/>
      <c r="H468" s="31"/>
    </row>
    <row r="469" spans="4:8">
      <c r="D469" s="33"/>
      <c r="H469" s="31"/>
    </row>
    <row r="470" spans="4:8">
      <c r="D470" s="33"/>
      <c r="H470" s="31"/>
    </row>
    <row r="471" spans="4:8">
      <c r="D471" s="33"/>
      <c r="H471" s="31"/>
    </row>
    <row r="472" spans="4:8">
      <c r="D472" s="33"/>
      <c r="H472" s="31"/>
    </row>
    <row r="473" spans="4:8">
      <c r="D473" s="33"/>
      <c r="H473" s="31"/>
    </row>
    <row r="474" spans="4:8">
      <c r="D474" s="33"/>
      <c r="H474" s="31"/>
    </row>
    <row r="475" spans="4:8">
      <c r="D475" s="33"/>
      <c r="H475" s="31"/>
    </row>
    <row r="476" spans="4:8">
      <c r="D476" s="33"/>
      <c r="H476" s="31"/>
    </row>
    <row r="477" spans="4:8">
      <c r="D477" s="33"/>
      <c r="H477" s="31"/>
    </row>
    <row r="478" spans="4:8">
      <c r="D478" s="33"/>
      <c r="H478" s="31"/>
    </row>
    <row r="479" spans="4:8">
      <c r="D479" s="33"/>
      <c r="H479" s="31"/>
    </row>
    <row r="480" spans="4:8">
      <c r="D480" s="33"/>
      <c r="H480" s="31"/>
    </row>
    <row r="481" spans="4:8">
      <c r="D481" s="33"/>
      <c r="H481" s="31"/>
    </row>
    <row r="482" spans="4:8">
      <c r="D482" s="33"/>
      <c r="H482" s="31"/>
    </row>
    <row r="483" spans="4:8">
      <c r="D483" s="33"/>
      <c r="H483" s="31"/>
    </row>
    <row r="484" spans="4:8">
      <c r="D484" s="33"/>
      <c r="H484" s="31"/>
    </row>
    <row r="485" spans="4:8">
      <c r="D485" s="33"/>
      <c r="H485" s="31"/>
    </row>
    <row r="486" spans="4:8">
      <c r="D486" s="33"/>
      <c r="H486" s="31"/>
    </row>
    <row r="487" spans="4:8">
      <c r="D487" s="33"/>
      <c r="H487" s="31"/>
    </row>
    <row r="488" spans="4:8">
      <c r="D488" s="33"/>
      <c r="H488" s="31"/>
    </row>
    <row r="489" spans="4:8">
      <c r="D489" s="33"/>
      <c r="H489" s="31"/>
    </row>
    <row r="490" spans="4:8">
      <c r="D490" s="33"/>
      <c r="H490" s="31"/>
    </row>
    <row r="491" spans="4:8">
      <c r="D491" s="33"/>
      <c r="H491" s="31"/>
    </row>
    <row r="492" spans="4:8">
      <c r="D492" s="33"/>
      <c r="H492" s="31"/>
    </row>
    <row r="493" spans="4:8">
      <c r="D493" s="33"/>
      <c r="H493" s="31"/>
    </row>
    <row r="494" spans="4:8">
      <c r="D494" s="33"/>
      <c r="H494" s="31"/>
    </row>
    <row r="495" spans="4:8">
      <c r="D495" s="33"/>
      <c r="H495" s="31"/>
    </row>
    <row r="496" spans="4:8">
      <c r="D496" s="33"/>
      <c r="H496" s="31"/>
    </row>
    <row r="497" spans="4:8">
      <c r="D497" s="33"/>
      <c r="H497" s="31"/>
    </row>
    <row r="498" spans="4:8">
      <c r="D498" s="33"/>
      <c r="H498" s="31"/>
    </row>
    <row r="499" spans="4:8">
      <c r="D499" s="33"/>
      <c r="H499" s="31"/>
    </row>
    <row r="500" spans="4:8">
      <c r="D500" s="33"/>
      <c r="H500" s="31"/>
    </row>
    <row r="501" spans="4:8">
      <c r="D501" s="33"/>
      <c r="H501" s="31"/>
    </row>
    <row r="502" spans="4:8">
      <c r="D502" s="33"/>
      <c r="H502" s="31"/>
    </row>
    <row r="503" spans="4:8">
      <c r="D503" s="33"/>
      <c r="H503" s="31"/>
    </row>
    <row r="504" spans="4:8">
      <c r="D504" s="33"/>
      <c r="H504" s="31"/>
    </row>
    <row r="505" spans="4:8">
      <c r="D505" s="33"/>
      <c r="H505" s="31"/>
    </row>
    <row r="506" spans="4:8">
      <c r="D506" s="33"/>
      <c r="H506" s="31"/>
    </row>
    <row r="507" spans="4:8">
      <c r="D507" s="33"/>
      <c r="H507" s="31"/>
    </row>
    <row r="508" spans="4:8">
      <c r="D508" s="33"/>
      <c r="H508" s="31"/>
    </row>
    <row r="509" spans="4:8">
      <c r="D509" s="33"/>
      <c r="H509" s="31"/>
    </row>
    <row r="510" spans="4:8">
      <c r="D510" s="33"/>
      <c r="H510" s="31"/>
    </row>
    <row r="511" spans="4:8">
      <c r="D511" s="33"/>
      <c r="H511" s="31"/>
    </row>
    <row r="512" spans="4:8">
      <c r="D512" s="33"/>
      <c r="H512" s="31"/>
    </row>
    <row r="513" spans="4:8">
      <c r="D513" s="33"/>
      <c r="H513" s="31"/>
    </row>
    <row r="514" spans="4:8">
      <c r="D514" s="33"/>
      <c r="H514" s="31"/>
    </row>
    <row r="515" spans="4:8">
      <c r="D515" s="33"/>
      <c r="H515" s="31"/>
    </row>
    <row r="516" spans="4:8">
      <c r="D516" s="33"/>
      <c r="H516" s="31"/>
    </row>
    <row r="517" spans="4:8">
      <c r="D517" s="33"/>
      <c r="H517" s="31"/>
    </row>
    <row r="518" spans="4:8">
      <c r="D518" s="33"/>
      <c r="H518" s="31"/>
    </row>
    <row r="519" spans="4:8">
      <c r="D519" s="33"/>
      <c r="H519" s="31"/>
    </row>
    <row r="520" spans="4:8">
      <c r="D520" s="33"/>
      <c r="H520" s="31"/>
    </row>
    <row r="521" spans="4:8">
      <c r="D521" s="33"/>
      <c r="H521" s="31"/>
    </row>
    <row r="522" spans="4:8">
      <c r="D522" s="33"/>
      <c r="H522" s="31"/>
    </row>
    <row r="523" spans="4:8">
      <c r="D523" s="33"/>
      <c r="H523" s="31"/>
    </row>
    <row r="524" spans="4:8">
      <c r="D524" s="33"/>
      <c r="H524" s="31"/>
    </row>
    <row r="525" spans="4:8">
      <c r="D525" s="33"/>
      <c r="H525" s="31"/>
    </row>
    <row r="526" spans="4:8">
      <c r="D526" s="33"/>
      <c r="H526" s="31"/>
    </row>
    <row r="527" spans="4:8">
      <c r="D527" s="33"/>
      <c r="H527" s="31"/>
    </row>
    <row r="528" spans="4:8">
      <c r="D528" s="33"/>
      <c r="H528" s="31"/>
    </row>
    <row r="529" spans="4:8">
      <c r="D529" s="33"/>
      <c r="H529" s="31"/>
    </row>
    <row r="530" spans="4:8">
      <c r="D530" s="33"/>
      <c r="H530" s="31"/>
    </row>
    <row r="531" spans="4:8">
      <c r="D531" s="33"/>
      <c r="H531" s="31"/>
    </row>
    <row r="532" spans="4:8">
      <c r="D532" s="33"/>
      <c r="H532" s="31"/>
    </row>
    <row r="533" spans="4:8">
      <c r="D533" s="33"/>
      <c r="H533" s="31"/>
    </row>
    <row r="534" spans="4:8">
      <c r="D534" s="33"/>
      <c r="H534" s="31"/>
    </row>
    <row r="535" spans="4:8">
      <c r="D535" s="33"/>
      <c r="H535" s="31"/>
    </row>
    <row r="536" spans="4:8">
      <c r="D536" s="33"/>
      <c r="H536" s="31"/>
    </row>
    <row r="537" spans="4:8">
      <c r="D537" s="33"/>
      <c r="H537" s="31"/>
    </row>
    <row r="538" spans="4:8">
      <c r="D538" s="33"/>
      <c r="H538" s="31"/>
    </row>
    <row r="539" spans="4:8">
      <c r="D539" s="33"/>
      <c r="H539" s="31"/>
    </row>
    <row r="540" spans="4:8">
      <c r="D540" s="33"/>
      <c r="H540" s="31"/>
    </row>
    <row r="541" spans="4:8">
      <c r="D541" s="33"/>
      <c r="H541" s="31"/>
    </row>
    <row r="542" spans="4:8">
      <c r="D542" s="33"/>
      <c r="H542" s="31"/>
    </row>
    <row r="543" spans="4:8">
      <c r="D543" s="33"/>
      <c r="H543" s="31"/>
    </row>
    <row r="544" spans="4:8">
      <c r="D544" s="33"/>
      <c r="H544" s="31"/>
    </row>
    <row r="545" spans="4:8">
      <c r="D545" s="33"/>
      <c r="H545" s="31"/>
    </row>
    <row r="546" spans="4:8">
      <c r="D546" s="33"/>
      <c r="H546" s="31"/>
    </row>
    <row r="547" spans="4:8">
      <c r="D547" s="33"/>
      <c r="H547" s="31"/>
    </row>
    <row r="548" spans="4:8">
      <c r="D548" s="33"/>
      <c r="H548" s="31"/>
    </row>
    <row r="549" spans="4:8">
      <c r="D549" s="33"/>
      <c r="H549" s="31"/>
    </row>
    <row r="550" spans="4:8">
      <c r="D550" s="33"/>
      <c r="H550" s="31"/>
    </row>
    <row r="551" spans="4:8">
      <c r="D551" s="33"/>
      <c r="H551" s="31"/>
    </row>
    <row r="552" spans="4:8">
      <c r="D552" s="33"/>
      <c r="H552" s="31"/>
    </row>
    <row r="553" spans="4:8">
      <c r="D553" s="33"/>
      <c r="H553" s="31"/>
    </row>
    <row r="554" spans="4:8">
      <c r="D554" s="33"/>
      <c r="H554" s="31"/>
    </row>
    <row r="555" spans="4:8">
      <c r="D555" s="33"/>
      <c r="H555" s="31"/>
    </row>
    <row r="556" spans="4:8">
      <c r="D556" s="33"/>
      <c r="H556" s="31"/>
    </row>
    <row r="557" spans="4:8">
      <c r="D557" s="33"/>
      <c r="H557" s="31"/>
    </row>
    <row r="558" spans="4:8">
      <c r="D558" s="33"/>
      <c r="H558" s="31"/>
    </row>
    <row r="559" spans="4:8">
      <c r="D559" s="33"/>
      <c r="H559" s="31"/>
    </row>
    <row r="560" spans="4:8">
      <c r="D560" s="33"/>
      <c r="H560" s="31"/>
    </row>
    <row r="561" spans="4:8">
      <c r="D561" s="33"/>
      <c r="H561" s="31"/>
    </row>
    <row r="562" spans="4:8">
      <c r="D562" s="33"/>
      <c r="H562" s="31"/>
    </row>
    <row r="563" spans="4:8">
      <c r="D563" s="33"/>
      <c r="H563" s="31"/>
    </row>
    <row r="564" spans="4:8">
      <c r="D564" s="33"/>
      <c r="H564" s="31"/>
    </row>
    <row r="565" spans="4:8">
      <c r="D565" s="33"/>
      <c r="H565" s="31"/>
    </row>
    <row r="566" spans="4:8">
      <c r="D566" s="33"/>
      <c r="H566" s="31"/>
    </row>
    <row r="567" spans="4:8">
      <c r="D567" s="33"/>
      <c r="H567" s="31"/>
    </row>
    <row r="568" spans="4:8">
      <c r="D568" s="33"/>
      <c r="H568" s="31"/>
    </row>
    <row r="569" spans="4:8">
      <c r="D569" s="33"/>
      <c r="H569" s="31"/>
    </row>
    <row r="570" spans="4:8">
      <c r="D570" s="33"/>
      <c r="H570" s="31"/>
    </row>
    <row r="571" spans="4:8">
      <c r="D571" s="33"/>
      <c r="H571" s="31"/>
    </row>
    <row r="572" spans="4:8">
      <c r="D572" s="33"/>
      <c r="H572" s="31"/>
    </row>
    <row r="573" spans="4:8">
      <c r="D573" s="33"/>
      <c r="H573" s="31"/>
    </row>
    <row r="574" spans="4:8">
      <c r="D574" s="33"/>
      <c r="H574" s="31"/>
    </row>
    <row r="575" spans="4:8">
      <c r="D575" s="33"/>
      <c r="H575" s="31"/>
    </row>
    <row r="576" spans="4:8">
      <c r="D576" s="33"/>
      <c r="H576" s="31"/>
    </row>
    <row r="577" spans="4:8">
      <c r="D577" s="33"/>
      <c r="H577" s="31"/>
    </row>
    <row r="578" spans="4:8">
      <c r="D578" s="33"/>
      <c r="H578" s="31"/>
    </row>
    <row r="579" spans="4:8">
      <c r="D579" s="33"/>
      <c r="H579" s="31"/>
    </row>
    <row r="580" spans="4:8">
      <c r="D580" s="33"/>
      <c r="H580" s="31"/>
    </row>
    <row r="581" spans="4:8">
      <c r="D581" s="33"/>
      <c r="H581" s="31"/>
    </row>
    <row r="582" spans="4:8">
      <c r="D582" s="33"/>
      <c r="H582" s="31"/>
    </row>
    <row r="583" spans="4:8">
      <c r="D583" s="33"/>
      <c r="H583" s="31"/>
    </row>
    <row r="584" spans="4:8">
      <c r="D584" s="33"/>
      <c r="H584" s="31"/>
    </row>
    <row r="585" spans="4:8">
      <c r="D585" s="33"/>
      <c r="H585" s="31"/>
    </row>
    <row r="586" spans="4:8">
      <c r="D586" s="33"/>
      <c r="H586" s="31"/>
    </row>
    <row r="587" spans="4:8">
      <c r="D587" s="33"/>
      <c r="H587" s="31"/>
    </row>
    <row r="588" spans="4:8">
      <c r="D588" s="33"/>
      <c r="H588" s="31"/>
    </row>
    <row r="589" spans="4:8">
      <c r="D589" s="33"/>
      <c r="H589" s="31"/>
    </row>
    <row r="590" spans="4:8">
      <c r="D590" s="33"/>
      <c r="H590" s="31"/>
    </row>
    <row r="591" spans="4:8">
      <c r="D591" s="33"/>
      <c r="H591" s="31"/>
    </row>
    <row r="592" spans="4:8">
      <c r="D592" s="33"/>
      <c r="H592" s="31"/>
    </row>
    <row r="593" spans="4:8">
      <c r="D593" s="33"/>
      <c r="H593" s="31"/>
    </row>
    <row r="594" spans="4:8">
      <c r="D594" s="33"/>
      <c r="H594" s="31"/>
    </row>
    <row r="595" spans="4:8">
      <c r="D595" s="33"/>
      <c r="H595" s="31"/>
    </row>
    <row r="596" spans="4:8">
      <c r="D596" s="33"/>
      <c r="H596" s="31"/>
    </row>
    <row r="597" spans="4:8">
      <c r="D597" s="33"/>
      <c r="H597" s="31"/>
    </row>
    <row r="598" spans="4:8">
      <c r="D598" s="33"/>
      <c r="H598" s="31"/>
    </row>
    <row r="599" spans="4:8">
      <c r="D599" s="33"/>
      <c r="H599" s="31"/>
    </row>
    <row r="600" spans="4:8">
      <c r="D600" s="33"/>
      <c r="H600" s="31"/>
    </row>
    <row r="601" spans="4:8">
      <c r="D601" s="33"/>
      <c r="H601" s="31"/>
    </row>
    <row r="602" spans="4:8">
      <c r="D602" s="33"/>
      <c r="H602" s="31"/>
    </row>
    <row r="603" spans="4:8">
      <c r="D603" s="33"/>
      <c r="H603" s="31"/>
    </row>
    <row r="604" spans="4:8">
      <c r="D604" s="33"/>
      <c r="H604" s="31"/>
    </row>
    <row r="605" spans="4:8">
      <c r="D605" s="33"/>
      <c r="H605" s="31"/>
    </row>
    <row r="606" spans="4:8">
      <c r="D606" s="33"/>
      <c r="H606" s="31"/>
    </row>
    <row r="607" spans="4:8">
      <c r="D607" s="33"/>
      <c r="H607" s="31"/>
    </row>
    <row r="608" spans="4:8">
      <c r="D608" s="33"/>
      <c r="H608" s="31"/>
    </row>
    <row r="609" spans="4:8">
      <c r="D609" s="33"/>
      <c r="H609" s="31"/>
    </row>
    <row r="610" spans="4:8">
      <c r="D610" s="33"/>
      <c r="H610" s="31"/>
    </row>
    <row r="611" spans="4:8">
      <c r="D611" s="33"/>
      <c r="H611" s="31"/>
    </row>
    <row r="612" spans="4:8">
      <c r="D612" s="33"/>
      <c r="H612" s="31"/>
    </row>
    <row r="613" spans="4:8">
      <c r="D613" s="33"/>
      <c r="H613" s="31"/>
    </row>
    <row r="614" spans="4:8">
      <c r="D614" s="33"/>
      <c r="H614" s="31"/>
    </row>
    <row r="615" spans="4:8">
      <c r="D615" s="33"/>
      <c r="H615" s="31"/>
    </row>
    <row r="616" spans="4:8">
      <c r="D616" s="33"/>
      <c r="H616" s="31"/>
    </row>
    <row r="617" spans="4:8">
      <c r="D617" s="33"/>
      <c r="H617" s="31"/>
    </row>
    <row r="618" spans="4:8">
      <c r="D618" s="33"/>
      <c r="H618" s="31"/>
    </row>
    <row r="619" spans="4:8">
      <c r="D619" s="33"/>
      <c r="H619" s="31"/>
    </row>
    <row r="620" spans="4:8">
      <c r="D620" s="33"/>
      <c r="H620" s="31"/>
    </row>
    <row r="621" spans="4:8">
      <c r="D621" s="33"/>
      <c r="H621" s="31"/>
    </row>
    <row r="622" spans="4:8">
      <c r="D622" s="33"/>
      <c r="H622" s="31"/>
    </row>
    <row r="623" spans="4:8">
      <c r="D623" s="33"/>
      <c r="H623" s="31"/>
    </row>
    <row r="624" spans="4:8">
      <c r="D624" s="33"/>
      <c r="H624" s="31"/>
    </row>
    <row r="625" spans="4:8">
      <c r="D625" s="33"/>
      <c r="H625" s="31"/>
    </row>
    <row r="626" spans="4:8">
      <c r="D626" s="33"/>
      <c r="H626" s="31"/>
    </row>
    <row r="627" spans="4:8">
      <c r="D627" s="33"/>
      <c r="H627" s="31"/>
    </row>
    <row r="628" spans="4:8">
      <c r="D628" s="33"/>
      <c r="H628" s="31"/>
    </row>
    <row r="629" spans="4:8">
      <c r="D629" s="33"/>
      <c r="H629" s="31"/>
    </row>
    <row r="630" spans="4:8">
      <c r="D630" s="33"/>
      <c r="H630" s="31"/>
    </row>
    <row r="631" spans="4:8">
      <c r="D631" s="33"/>
      <c r="H631" s="31"/>
    </row>
    <row r="632" spans="4:8">
      <c r="D632" s="33"/>
      <c r="H632" s="31"/>
    </row>
    <row r="633" spans="4:8">
      <c r="D633" s="33"/>
      <c r="H633" s="31"/>
    </row>
    <row r="634" spans="4:8">
      <c r="D634" s="33"/>
      <c r="H634" s="31"/>
    </row>
    <row r="635" spans="4:8">
      <c r="D635" s="33"/>
      <c r="H635" s="31"/>
    </row>
    <row r="636" spans="4:8">
      <c r="D636" s="33"/>
      <c r="H636" s="31"/>
    </row>
    <row r="637" spans="4:8">
      <c r="D637" s="33"/>
      <c r="H637" s="31"/>
    </row>
    <row r="638" spans="4:8">
      <c r="D638" s="33"/>
      <c r="H638" s="31"/>
    </row>
    <row r="639" spans="4:8">
      <c r="D639" s="33"/>
      <c r="H639" s="31"/>
    </row>
    <row r="640" spans="4:8">
      <c r="D640" s="33"/>
      <c r="H640" s="31"/>
    </row>
    <row r="641" spans="4:8">
      <c r="D641" s="33"/>
      <c r="H641" s="31"/>
    </row>
    <row r="642" spans="4:8">
      <c r="D642" s="33"/>
      <c r="H642" s="31"/>
    </row>
    <row r="643" spans="4:8">
      <c r="D643" s="33"/>
      <c r="H643" s="31"/>
    </row>
    <row r="644" spans="4:8">
      <c r="D644" s="33"/>
      <c r="H644" s="31"/>
    </row>
    <row r="645" spans="4:8">
      <c r="D645" s="33"/>
      <c r="H645" s="31"/>
    </row>
    <row r="646" spans="4:8">
      <c r="D646" s="33"/>
      <c r="H646" s="31"/>
    </row>
    <row r="647" spans="4:8">
      <c r="D647" s="33"/>
      <c r="H647" s="31"/>
    </row>
    <row r="648" spans="4:8">
      <c r="D648" s="33"/>
      <c r="H648" s="31"/>
    </row>
    <row r="649" spans="4:8">
      <c r="D649" s="33"/>
      <c r="H649" s="31"/>
    </row>
    <row r="650" spans="4:8">
      <c r="D650" s="33"/>
      <c r="H650" s="31"/>
    </row>
    <row r="651" spans="4:8">
      <c r="D651" s="33"/>
      <c r="H651" s="31"/>
    </row>
    <row r="652" spans="4:8">
      <c r="D652" s="33"/>
      <c r="H652" s="31"/>
    </row>
    <row r="653" spans="4:8">
      <c r="D653" s="33"/>
      <c r="H653" s="31"/>
    </row>
    <row r="654" spans="4:8">
      <c r="D654" s="33"/>
      <c r="H654" s="31"/>
    </row>
    <row r="655" spans="4:8">
      <c r="D655" s="33"/>
      <c r="H655" s="31"/>
    </row>
    <row r="656" spans="4:8">
      <c r="D656" s="33"/>
      <c r="H656" s="31"/>
    </row>
    <row r="657" spans="4:8">
      <c r="D657" s="33"/>
      <c r="H657" s="31"/>
    </row>
    <row r="658" spans="4:8">
      <c r="D658" s="33"/>
      <c r="H658" s="31"/>
    </row>
    <row r="659" spans="4:8">
      <c r="D659" s="33"/>
      <c r="H659" s="31"/>
    </row>
    <row r="660" spans="4:8">
      <c r="D660" s="33"/>
      <c r="H660" s="31"/>
    </row>
    <row r="661" spans="4:8">
      <c r="D661" s="33"/>
      <c r="H661" s="31"/>
    </row>
    <row r="662" spans="4:8">
      <c r="D662" s="33"/>
      <c r="H662" s="31"/>
    </row>
    <row r="663" spans="4:8">
      <c r="D663" s="33"/>
      <c r="H663" s="31"/>
    </row>
    <row r="664" spans="4:8">
      <c r="D664" s="33"/>
      <c r="H664" s="31"/>
    </row>
    <row r="665" spans="4:8">
      <c r="D665" s="33"/>
      <c r="H665" s="31"/>
    </row>
    <row r="666" spans="4:8">
      <c r="D666" s="33"/>
      <c r="H666" s="31"/>
    </row>
    <row r="667" spans="4:8">
      <c r="D667" s="33"/>
      <c r="H667" s="31"/>
    </row>
    <row r="668" spans="4:8">
      <c r="D668" s="33"/>
      <c r="H668" s="31"/>
    </row>
    <row r="669" spans="4:8">
      <c r="D669" s="33"/>
      <c r="H669" s="31"/>
    </row>
    <row r="670" spans="4:8">
      <c r="D670" s="33"/>
      <c r="H670" s="31"/>
    </row>
    <row r="671" spans="4:8">
      <c r="D671" s="33"/>
      <c r="H671" s="31"/>
    </row>
    <row r="672" spans="4:8">
      <c r="D672" s="33"/>
      <c r="H672" s="31"/>
    </row>
    <row r="673" spans="4:8">
      <c r="D673" s="33"/>
      <c r="H673" s="31"/>
    </row>
    <row r="674" spans="4:8">
      <c r="D674" s="33"/>
      <c r="H674" s="31"/>
    </row>
    <row r="675" spans="4:8">
      <c r="D675" s="33"/>
      <c r="H675" s="31"/>
    </row>
    <row r="676" spans="4:8">
      <c r="D676" s="33"/>
      <c r="H676" s="31"/>
    </row>
    <row r="677" spans="4:8">
      <c r="D677" s="33"/>
      <c r="H677" s="31"/>
    </row>
    <row r="678" spans="4:8">
      <c r="D678" s="33"/>
      <c r="H678" s="31"/>
    </row>
    <row r="679" spans="4:8">
      <c r="D679" s="33"/>
      <c r="H679" s="31"/>
    </row>
    <row r="680" spans="4:8">
      <c r="D680" s="33"/>
      <c r="H680" s="31"/>
    </row>
    <row r="681" spans="4:8">
      <c r="D681" s="33"/>
      <c r="H681" s="31"/>
    </row>
    <row r="682" spans="4:8">
      <c r="D682" s="33"/>
      <c r="H682" s="31"/>
    </row>
    <row r="683" spans="4:8">
      <c r="D683" s="33"/>
      <c r="H683" s="31"/>
    </row>
    <row r="684" spans="4:8">
      <c r="D684" s="33"/>
      <c r="H684" s="31"/>
    </row>
    <row r="685" spans="4:8">
      <c r="D685" s="33"/>
      <c r="H685" s="31"/>
    </row>
    <row r="686" spans="4:8">
      <c r="D686" s="33"/>
      <c r="H686" s="31"/>
    </row>
    <row r="687" spans="4:8">
      <c r="D687" s="33"/>
      <c r="H687" s="31"/>
    </row>
    <row r="688" spans="4:8">
      <c r="D688" s="33"/>
      <c r="H688" s="31"/>
    </row>
    <row r="689" spans="4:8">
      <c r="D689" s="33"/>
      <c r="H689" s="31"/>
    </row>
    <row r="690" spans="4:8">
      <c r="D690" s="33"/>
      <c r="H690" s="31"/>
    </row>
    <row r="691" spans="4:8">
      <c r="D691" s="33"/>
      <c r="H691" s="31"/>
    </row>
    <row r="692" spans="4:8">
      <c r="D692" s="33"/>
      <c r="H692" s="31"/>
    </row>
    <row r="693" spans="4:8">
      <c r="D693" s="33"/>
      <c r="H693" s="31"/>
    </row>
    <row r="694" spans="4:8">
      <c r="D694" s="33"/>
      <c r="H694" s="31"/>
    </row>
    <row r="695" spans="4:8">
      <c r="D695" s="33"/>
      <c r="H695" s="31"/>
    </row>
    <row r="696" spans="4:8">
      <c r="D696" s="33"/>
      <c r="H696" s="31"/>
    </row>
    <row r="697" spans="4:8">
      <c r="D697" s="33"/>
      <c r="H697" s="31"/>
    </row>
    <row r="698" spans="4:8">
      <c r="D698" s="33"/>
      <c r="H698" s="31"/>
    </row>
    <row r="699" spans="4:8">
      <c r="D699" s="33"/>
      <c r="H699" s="31"/>
    </row>
    <row r="700" spans="4:8">
      <c r="D700" s="33"/>
      <c r="H700" s="31"/>
    </row>
    <row r="701" spans="4:8">
      <c r="D701" s="33"/>
      <c r="H701" s="31"/>
    </row>
    <row r="702" spans="4:8">
      <c r="D702" s="33"/>
      <c r="H702" s="31"/>
    </row>
    <row r="703" spans="4:8">
      <c r="D703" s="33"/>
      <c r="H703" s="31"/>
    </row>
    <row r="704" spans="4:8">
      <c r="D704" s="33"/>
      <c r="H704" s="31"/>
    </row>
    <row r="705" spans="4:8">
      <c r="D705" s="33"/>
      <c r="H705" s="31"/>
    </row>
    <row r="706" spans="4:8">
      <c r="D706" s="33"/>
      <c r="H706" s="31"/>
    </row>
    <row r="707" spans="4:8">
      <c r="D707" s="33"/>
      <c r="H707" s="31"/>
    </row>
    <row r="708" spans="4:8">
      <c r="D708" s="33"/>
      <c r="H708" s="31"/>
    </row>
    <row r="709" spans="4:8">
      <c r="D709" s="33"/>
      <c r="H709" s="31"/>
    </row>
    <row r="710" spans="4:8">
      <c r="D710" s="33"/>
      <c r="H710" s="31"/>
    </row>
    <row r="711" spans="4:8">
      <c r="D711" s="33"/>
      <c r="H711" s="31"/>
    </row>
    <row r="712" spans="4:8">
      <c r="D712" s="33"/>
      <c r="H712" s="31"/>
    </row>
    <row r="713" spans="4:8">
      <c r="D713" s="33"/>
      <c r="H713" s="31"/>
    </row>
    <row r="714" spans="4:8">
      <c r="D714" s="33"/>
      <c r="H714" s="31"/>
    </row>
    <row r="715" spans="4:8">
      <c r="D715" s="33"/>
      <c r="H715" s="31"/>
    </row>
    <row r="716" spans="4:8">
      <c r="D716" s="33"/>
      <c r="H716" s="31"/>
    </row>
    <row r="717" spans="4:8">
      <c r="D717" s="33"/>
      <c r="H717" s="31"/>
    </row>
    <row r="718" spans="4:8">
      <c r="D718" s="33"/>
      <c r="H718" s="31"/>
    </row>
    <row r="719" spans="4:8">
      <c r="D719" s="33"/>
      <c r="H719" s="31"/>
    </row>
    <row r="720" spans="4:8">
      <c r="D720" s="33"/>
      <c r="H720" s="31"/>
    </row>
    <row r="721" spans="4:8">
      <c r="D721" s="33"/>
      <c r="H721" s="31"/>
    </row>
    <row r="722" spans="4:8">
      <c r="D722" s="33"/>
      <c r="H722" s="31"/>
    </row>
    <row r="723" spans="4:8">
      <c r="D723" s="33"/>
      <c r="H723" s="31"/>
    </row>
    <row r="724" spans="4:8">
      <c r="D724" s="33"/>
      <c r="H724" s="31"/>
    </row>
    <row r="725" spans="4:8">
      <c r="D725" s="33"/>
      <c r="H725" s="31"/>
    </row>
    <row r="726" spans="4:8">
      <c r="D726" s="33"/>
      <c r="H726" s="31"/>
    </row>
    <row r="727" spans="4:8">
      <c r="D727" s="33"/>
      <c r="H727" s="31"/>
    </row>
    <row r="728" spans="4:8">
      <c r="D728" s="33"/>
      <c r="H728" s="31"/>
    </row>
    <row r="729" spans="4:8">
      <c r="D729" s="33"/>
      <c r="H729" s="31"/>
    </row>
    <row r="730" spans="4:8">
      <c r="D730" s="33"/>
      <c r="H730" s="31"/>
    </row>
    <row r="731" spans="4:8">
      <c r="D731" s="33"/>
      <c r="H731" s="31"/>
    </row>
    <row r="732" spans="4:8">
      <c r="D732" s="33"/>
      <c r="H732" s="31"/>
    </row>
    <row r="733" spans="4:8">
      <c r="D733" s="33"/>
      <c r="H733" s="31"/>
    </row>
    <row r="734" spans="4:8">
      <c r="D734" s="33"/>
      <c r="H734" s="31"/>
    </row>
    <row r="735" spans="4:8">
      <c r="D735" s="33"/>
      <c r="H735" s="31"/>
    </row>
    <row r="736" spans="4:8">
      <c r="D736" s="33"/>
      <c r="H736" s="31"/>
    </row>
    <row r="737" spans="4:8">
      <c r="D737" s="33"/>
      <c r="H737" s="31"/>
    </row>
    <row r="738" spans="4:8">
      <c r="D738" s="33"/>
      <c r="H738" s="31"/>
    </row>
    <row r="739" spans="4:8">
      <c r="D739" s="33"/>
      <c r="H739" s="31"/>
    </row>
    <row r="740" spans="4:8">
      <c r="D740" s="33"/>
      <c r="H740" s="31"/>
    </row>
    <row r="741" spans="4:8">
      <c r="D741" s="33"/>
      <c r="H741" s="31"/>
    </row>
    <row r="742" spans="4:8">
      <c r="D742" s="33"/>
      <c r="H742" s="31"/>
    </row>
    <row r="743" spans="4:8">
      <c r="D743" s="33"/>
      <c r="H743" s="31"/>
    </row>
    <row r="744" spans="4:8">
      <c r="D744" s="33"/>
      <c r="H744" s="31"/>
    </row>
    <row r="745" spans="4:8">
      <c r="D745" s="33"/>
      <c r="H745" s="31"/>
    </row>
    <row r="746" spans="4:8">
      <c r="D746" s="33"/>
      <c r="H746" s="31"/>
    </row>
    <row r="747" spans="4:8">
      <c r="D747" s="33"/>
      <c r="H747" s="31"/>
    </row>
    <row r="748" spans="4:8">
      <c r="D748" s="33"/>
      <c r="H748" s="31"/>
    </row>
    <row r="749" spans="4:8">
      <c r="D749" s="33"/>
      <c r="H749" s="31"/>
    </row>
    <row r="750" spans="4:8">
      <c r="D750" s="33"/>
      <c r="H750" s="31"/>
    </row>
    <row r="751" spans="4:8">
      <c r="D751" s="33"/>
      <c r="H751" s="31"/>
    </row>
    <row r="752" spans="4:8">
      <c r="D752" s="33"/>
      <c r="H752" s="31"/>
    </row>
    <row r="753" spans="4:8">
      <c r="D753" s="33"/>
      <c r="H753" s="31"/>
    </row>
    <row r="754" spans="4:8">
      <c r="D754" s="33"/>
      <c r="H754" s="31"/>
    </row>
    <row r="755" spans="4:8">
      <c r="D755" s="33"/>
      <c r="H755" s="31"/>
    </row>
    <row r="756" spans="4:8">
      <c r="D756" s="33"/>
      <c r="H756" s="31"/>
    </row>
    <row r="757" spans="4:8">
      <c r="D757" s="33"/>
      <c r="H757" s="31"/>
    </row>
    <row r="758" spans="4:8">
      <c r="D758" s="33"/>
      <c r="H758" s="31"/>
    </row>
    <row r="759" spans="4:8">
      <c r="D759" s="33"/>
      <c r="H759" s="31"/>
    </row>
    <row r="760" spans="4:8">
      <c r="D760" s="33"/>
      <c r="H760" s="31"/>
    </row>
    <row r="761" spans="4:8">
      <c r="D761" s="33"/>
      <c r="H761" s="31"/>
    </row>
    <row r="762" spans="4:8">
      <c r="D762" s="33"/>
      <c r="H762" s="31"/>
    </row>
    <row r="763" spans="4:8">
      <c r="D763" s="33"/>
      <c r="H763" s="31"/>
    </row>
    <row r="764" spans="4:8">
      <c r="D764" s="33"/>
      <c r="H764" s="31"/>
    </row>
    <row r="765" spans="4:8">
      <c r="D765" s="33"/>
      <c r="H765" s="31"/>
    </row>
    <row r="766" spans="4:8">
      <c r="D766" s="33"/>
      <c r="H766" s="31"/>
    </row>
    <row r="767" spans="4:8">
      <c r="D767" s="33"/>
      <c r="H767" s="31"/>
    </row>
    <row r="768" spans="4:8">
      <c r="D768" s="33"/>
      <c r="H768" s="31"/>
    </row>
    <row r="769" spans="4:8">
      <c r="D769" s="33"/>
      <c r="H769" s="31"/>
    </row>
    <row r="770" spans="4:8">
      <c r="D770" s="33"/>
      <c r="H770" s="31"/>
    </row>
    <row r="771" spans="4:8">
      <c r="D771" s="33"/>
      <c r="H771" s="31"/>
    </row>
    <row r="772" spans="4:8">
      <c r="D772" s="33"/>
      <c r="H772" s="31"/>
    </row>
    <row r="773" spans="4:8">
      <c r="D773" s="33"/>
      <c r="H773" s="31"/>
    </row>
    <row r="774" spans="4:8">
      <c r="D774" s="33"/>
      <c r="H774" s="31"/>
    </row>
    <row r="775" spans="4:8">
      <c r="D775" s="33"/>
      <c r="H775" s="31"/>
    </row>
    <row r="776" spans="4:8">
      <c r="D776" s="33"/>
      <c r="H776" s="31"/>
    </row>
    <row r="777" spans="4:8">
      <c r="D777" s="33"/>
      <c r="H777" s="31"/>
    </row>
    <row r="778" spans="4:8">
      <c r="D778" s="33"/>
      <c r="H778" s="31"/>
    </row>
    <row r="779" spans="4:8">
      <c r="D779" s="33"/>
      <c r="H779" s="31"/>
    </row>
    <row r="780" spans="4:8">
      <c r="D780" s="33"/>
      <c r="H780" s="31"/>
    </row>
    <row r="781" spans="4:8">
      <c r="D781" s="33"/>
      <c r="H781" s="31"/>
    </row>
    <row r="782" spans="4:8">
      <c r="D782" s="33"/>
      <c r="H782" s="31"/>
    </row>
    <row r="783" spans="4:8">
      <c r="D783" s="33"/>
      <c r="H783" s="31"/>
    </row>
    <row r="784" spans="4:8">
      <c r="D784" s="33"/>
      <c r="H784" s="31"/>
    </row>
    <row r="785" spans="4:8">
      <c r="D785" s="33"/>
      <c r="H785" s="31"/>
    </row>
    <row r="786" spans="4:8">
      <c r="D786" s="33"/>
      <c r="H786" s="31"/>
    </row>
    <row r="787" spans="4:8">
      <c r="D787" s="33"/>
      <c r="H787" s="31"/>
    </row>
    <row r="788" spans="4:8">
      <c r="D788" s="33"/>
      <c r="H788" s="31"/>
    </row>
    <row r="789" spans="4:8">
      <c r="D789" s="33"/>
      <c r="H789" s="31"/>
    </row>
    <row r="790" spans="4:8">
      <c r="D790" s="33"/>
      <c r="H790" s="31"/>
    </row>
    <row r="791" spans="4:8">
      <c r="D791" s="33"/>
      <c r="H791" s="31"/>
    </row>
    <row r="792" spans="4:8">
      <c r="D792" s="33"/>
      <c r="H792" s="31"/>
    </row>
    <row r="793" spans="4:8">
      <c r="D793" s="33"/>
      <c r="H793" s="31"/>
    </row>
    <row r="794" spans="4:8">
      <c r="D794" s="33"/>
      <c r="H794" s="31"/>
    </row>
    <row r="795" spans="4:8">
      <c r="D795" s="33"/>
      <c r="H795" s="31"/>
    </row>
    <row r="796" spans="4:8">
      <c r="D796" s="33"/>
      <c r="H796" s="31"/>
    </row>
    <row r="797" spans="4:8">
      <c r="D797" s="33"/>
      <c r="H797" s="31"/>
    </row>
    <row r="798" spans="4:8">
      <c r="D798" s="33"/>
      <c r="H798" s="31"/>
    </row>
    <row r="799" spans="4:8">
      <c r="D799" s="33"/>
      <c r="H799" s="31"/>
    </row>
    <row r="800" spans="4:8">
      <c r="D800" s="33"/>
      <c r="H800" s="31"/>
    </row>
    <row r="801" spans="4:8">
      <c r="D801" s="33"/>
      <c r="H801" s="31"/>
    </row>
    <row r="802" spans="4:8">
      <c r="D802" s="33"/>
      <c r="H802" s="31"/>
    </row>
    <row r="803" spans="4:8">
      <c r="D803" s="33"/>
      <c r="H803" s="31"/>
    </row>
    <row r="804" spans="4:8">
      <c r="D804" s="33"/>
      <c r="H804" s="31"/>
    </row>
    <row r="805" spans="4:8">
      <c r="D805" s="33"/>
      <c r="H805" s="31"/>
    </row>
    <row r="806" spans="4:8">
      <c r="D806" s="33"/>
      <c r="H806" s="31"/>
    </row>
    <row r="807" spans="4:8">
      <c r="D807" s="33"/>
      <c r="H807" s="31"/>
    </row>
    <row r="808" spans="4:8">
      <c r="D808" s="33"/>
      <c r="H808" s="31"/>
    </row>
    <row r="809" spans="4:8">
      <c r="D809" s="33"/>
      <c r="H809" s="31"/>
    </row>
    <row r="810" spans="4:8">
      <c r="D810" s="33"/>
      <c r="H810" s="31"/>
    </row>
    <row r="811" spans="4:8">
      <c r="D811" s="33"/>
      <c r="H811" s="31"/>
    </row>
    <row r="812" spans="4:8">
      <c r="D812" s="33"/>
      <c r="H812" s="31"/>
    </row>
    <row r="813" spans="4:8">
      <c r="D813" s="33"/>
      <c r="H813" s="31"/>
    </row>
    <row r="814" spans="4:8">
      <c r="D814" s="33"/>
      <c r="H814" s="31"/>
    </row>
    <row r="815" spans="4:8">
      <c r="D815" s="33"/>
      <c r="H815" s="31"/>
    </row>
    <row r="816" spans="4:8">
      <c r="D816" s="33"/>
      <c r="H816" s="31"/>
    </row>
    <row r="817" spans="4:8">
      <c r="D817" s="33"/>
      <c r="H817" s="31"/>
    </row>
    <row r="818" spans="4:8">
      <c r="D818" s="33"/>
      <c r="H818" s="31"/>
    </row>
    <row r="819" spans="4:8">
      <c r="D819" s="33"/>
      <c r="H819" s="31"/>
    </row>
    <row r="820" spans="4:8">
      <c r="D820" s="33"/>
      <c r="H820" s="31"/>
    </row>
    <row r="821" spans="4:8">
      <c r="D821" s="33"/>
      <c r="H821" s="31"/>
    </row>
    <row r="822" spans="4:8">
      <c r="D822" s="33"/>
      <c r="H822" s="31"/>
    </row>
    <row r="823" spans="4:8">
      <c r="D823" s="33"/>
      <c r="H823" s="31"/>
    </row>
    <row r="824" spans="4:8">
      <c r="D824" s="33"/>
      <c r="H824" s="31"/>
    </row>
    <row r="825" spans="4:8">
      <c r="D825" s="33"/>
      <c r="H825" s="31"/>
    </row>
    <row r="826" spans="4:8">
      <c r="D826" s="33"/>
      <c r="H826" s="31"/>
    </row>
    <row r="827" spans="4:8">
      <c r="D827" s="33"/>
      <c r="H827" s="31"/>
    </row>
    <row r="828" spans="4:8">
      <c r="D828" s="33"/>
      <c r="H828" s="31"/>
    </row>
    <row r="829" spans="4:8">
      <c r="D829" s="33"/>
      <c r="H829" s="31"/>
    </row>
    <row r="830" spans="4:8">
      <c r="D830" s="33"/>
      <c r="H830" s="31"/>
    </row>
    <row r="831" spans="4:8">
      <c r="D831" s="33"/>
      <c r="H831" s="31"/>
    </row>
    <row r="832" spans="4:8">
      <c r="D832" s="33"/>
      <c r="H832" s="31"/>
    </row>
    <row r="833" spans="4:8">
      <c r="D833" s="33"/>
      <c r="H833" s="31"/>
    </row>
    <row r="834" spans="4:8">
      <c r="D834" s="33"/>
      <c r="H834" s="31"/>
    </row>
    <row r="835" spans="4:8">
      <c r="D835" s="33"/>
      <c r="H835" s="31"/>
    </row>
    <row r="836" spans="4:8">
      <c r="D836" s="33"/>
      <c r="H836" s="31"/>
    </row>
    <row r="837" spans="4:8">
      <c r="D837" s="33"/>
      <c r="H837" s="31"/>
    </row>
    <row r="838" spans="4:8">
      <c r="D838" s="33"/>
      <c r="H838" s="31"/>
    </row>
    <row r="839" spans="4:8">
      <c r="D839" s="33"/>
      <c r="H839" s="31"/>
    </row>
    <row r="840" spans="4:8">
      <c r="D840" s="33"/>
      <c r="H840" s="31"/>
    </row>
    <row r="841" spans="4:8">
      <c r="D841" s="33"/>
      <c r="H841" s="31"/>
    </row>
    <row r="842" spans="4:8">
      <c r="D842" s="33"/>
      <c r="H842" s="31"/>
    </row>
    <row r="843" spans="4:8">
      <c r="D843" s="33"/>
      <c r="H843" s="31"/>
    </row>
    <row r="844" spans="4:8">
      <c r="D844" s="33"/>
      <c r="H844" s="31"/>
    </row>
    <row r="845" spans="4:8">
      <c r="D845" s="33"/>
      <c r="H845" s="31"/>
    </row>
    <row r="846" spans="4:8">
      <c r="D846" s="33"/>
      <c r="H846" s="31"/>
    </row>
    <row r="847" spans="4:8">
      <c r="D847" s="33"/>
      <c r="H847" s="31"/>
    </row>
    <row r="848" spans="4:8">
      <c r="D848" s="33"/>
      <c r="H848" s="31"/>
    </row>
    <row r="849" spans="4:8">
      <c r="D849" s="33"/>
      <c r="H849" s="31"/>
    </row>
    <row r="850" spans="4:8">
      <c r="D850" s="33"/>
      <c r="H850" s="31"/>
    </row>
    <row r="851" spans="4:8">
      <c r="D851" s="33"/>
      <c r="H851" s="31"/>
    </row>
    <row r="852" spans="4:8">
      <c r="D852" s="33"/>
      <c r="H852" s="31"/>
    </row>
    <row r="853" spans="4:8">
      <c r="D853" s="33"/>
      <c r="H853" s="31"/>
    </row>
    <row r="854" spans="4:8">
      <c r="D854" s="33"/>
      <c r="H854" s="31"/>
    </row>
    <row r="855" spans="4:8">
      <c r="D855" s="33"/>
      <c r="H855" s="31"/>
    </row>
    <row r="856" spans="4:8">
      <c r="D856" s="33"/>
      <c r="H856" s="31"/>
    </row>
    <row r="857" spans="4:8">
      <c r="D857" s="33"/>
      <c r="H857" s="31"/>
    </row>
    <row r="858" spans="4:8">
      <c r="D858" s="33"/>
      <c r="H858" s="31"/>
    </row>
    <row r="859" spans="4:8">
      <c r="D859" s="33"/>
      <c r="H859" s="31"/>
    </row>
    <row r="860" spans="4:8">
      <c r="D860" s="33"/>
      <c r="H860" s="31"/>
    </row>
    <row r="861" spans="4:8">
      <c r="D861" s="33"/>
      <c r="H861" s="31"/>
    </row>
    <row r="862" spans="4:8">
      <c r="D862" s="33"/>
      <c r="H862" s="31"/>
    </row>
    <row r="863" spans="4:8">
      <c r="D863" s="33"/>
      <c r="H863" s="31"/>
    </row>
    <row r="864" spans="4:8">
      <c r="D864" s="33"/>
      <c r="H864" s="31"/>
    </row>
    <row r="865" spans="4:8">
      <c r="D865" s="33"/>
      <c r="H865" s="31"/>
    </row>
    <row r="866" spans="4:8">
      <c r="D866" s="33"/>
      <c r="H866" s="31"/>
    </row>
    <row r="867" spans="4:8">
      <c r="D867" s="33"/>
      <c r="H867" s="31"/>
    </row>
    <row r="868" spans="4:8">
      <c r="D868" s="33"/>
      <c r="H868" s="31"/>
    </row>
    <row r="869" spans="4:8">
      <c r="D869" s="33"/>
      <c r="H869" s="31"/>
    </row>
    <row r="870" spans="4:8">
      <c r="D870" s="33"/>
      <c r="H870" s="31"/>
    </row>
    <row r="871" spans="4:8">
      <c r="D871" s="33"/>
      <c r="H871" s="31"/>
    </row>
    <row r="872" spans="4:8">
      <c r="D872" s="33"/>
      <c r="H872" s="31"/>
    </row>
    <row r="873" spans="4:8">
      <c r="D873" s="33"/>
      <c r="H873" s="31"/>
    </row>
    <row r="874" spans="4:8">
      <c r="D874" s="33"/>
      <c r="H874" s="31"/>
    </row>
    <row r="875" spans="4:8">
      <c r="D875" s="33"/>
      <c r="H875" s="31"/>
    </row>
    <row r="876" spans="4:8">
      <c r="D876" s="33"/>
      <c r="H876" s="31"/>
    </row>
    <row r="877" spans="4:8">
      <c r="D877" s="33"/>
      <c r="H877" s="31"/>
    </row>
    <row r="878" spans="4:8">
      <c r="D878" s="33"/>
      <c r="H878" s="31"/>
    </row>
    <row r="879" spans="4:8">
      <c r="D879" s="33"/>
      <c r="H879" s="31"/>
    </row>
    <row r="880" spans="4:8">
      <c r="D880" s="33"/>
      <c r="H880" s="31"/>
    </row>
    <row r="881" spans="4:8">
      <c r="D881" s="33"/>
      <c r="H881" s="31"/>
    </row>
    <row r="882" spans="4:8">
      <c r="D882" s="33"/>
      <c r="H882" s="31"/>
    </row>
    <row r="883" spans="4:8">
      <c r="D883" s="33"/>
      <c r="H883" s="31"/>
    </row>
    <row r="884" spans="4:8">
      <c r="D884" s="33"/>
      <c r="H884" s="31"/>
    </row>
    <row r="885" spans="4:8">
      <c r="D885" s="33"/>
      <c r="H885" s="31"/>
    </row>
    <row r="886" spans="4:8">
      <c r="D886" s="33"/>
      <c r="H886" s="31"/>
    </row>
    <row r="887" spans="4:8">
      <c r="D887" s="33"/>
      <c r="H887" s="31"/>
    </row>
    <row r="888" spans="4:8">
      <c r="D888" s="33"/>
      <c r="H888" s="31"/>
    </row>
    <row r="889" spans="4:8">
      <c r="D889" s="33"/>
      <c r="H889" s="31"/>
    </row>
    <row r="890" spans="4:8">
      <c r="D890" s="33"/>
      <c r="H890" s="31"/>
    </row>
    <row r="891" spans="4:8">
      <c r="D891" s="33"/>
      <c r="H891" s="31"/>
    </row>
    <row r="892" spans="4:8">
      <c r="D892" s="33"/>
      <c r="H892" s="31"/>
    </row>
    <row r="893" spans="4:8">
      <c r="D893" s="33"/>
      <c r="H893" s="31"/>
    </row>
    <row r="894" spans="4:8">
      <c r="D894" s="33"/>
      <c r="H894" s="31"/>
    </row>
    <row r="895" spans="4:8">
      <c r="D895" s="33"/>
      <c r="H895" s="31"/>
    </row>
    <row r="896" spans="4:8">
      <c r="D896" s="33"/>
      <c r="H896" s="31"/>
    </row>
    <row r="897" spans="4:8">
      <c r="D897" s="33"/>
      <c r="H897" s="31"/>
    </row>
    <row r="898" spans="4:8">
      <c r="D898" s="33"/>
      <c r="H898" s="31"/>
    </row>
    <row r="899" spans="4:8">
      <c r="D899" s="33"/>
      <c r="H899" s="31"/>
    </row>
    <row r="900" spans="4:8">
      <c r="D900" s="33"/>
      <c r="H900" s="31"/>
    </row>
    <row r="901" spans="4:8">
      <c r="D901" s="33"/>
      <c r="H901" s="31"/>
    </row>
    <row r="902" spans="4:8">
      <c r="D902" s="33"/>
      <c r="H902" s="31"/>
    </row>
    <row r="903" spans="4:8">
      <c r="D903" s="33"/>
      <c r="H903" s="31"/>
    </row>
    <row r="904" spans="4:8">
      <c r="D904" s="33"/>
      <c r="H904" s="31"/>
    </row>
    <row r="905" spans="4:8">
      <c r="D905" s="33"/>
      <c r="H905" s="31"/>
    </row>
    <row r="906" spans="4:8">
      <c r="D906" s="33"/>
      <c r="H906" s="31"/>
    </row>
    <row r="907" spans="4:8">
      <c r="D907" s="33"/>
      <c r="H907" s="31"/>
    </row>
    <row r="908" spans="4:8">
      <c r="D908" s="33"/>
      <c r="H908" s="31"/>
    </row>
    <row r="909" spans="4:8">
      <c r="D909" s="33"/>
      <c r="H909" s="31"/>
    </row>
    <row r="910" spans="4:8">
      <c r="D910" s="33"/>
      <c r="H910" s="31"/>
    </row>
    <row r="911" spans="4:8">
      <c r="D911" s="33"/>
      <c r="H911" s="31"/>
    </row>
    <row r="912" spans="4:8">
      <c r="D912" s="33"/>
      <c r="H912" s="31"/>
    </row>
    <row r="913" spans="4:8">
      <c r="D913" s="33"/>
      <c r="H913" s="31"/>
    </row>
    <row r="914" spans="4:8">
      <c r="D914" s="33"/>
      <c r="H914" s="31"/>
    </row>
    <row r="915" spans="4:8">
      <c r="D915" s="33"/>
      <c r="H915" s="31"/>
    </row>
    <row r="916" spans="4:8">
      <c r="D916" s="33"/>
      <c r="H916" s="31"/>
    </row>
    <row r="917" spans="4:8">
      <c r="D917" s="33"/>
      <c r="H917" s="31"/>
    </row>
    <row r="918" spans="4:8">
      <c r="D918" s="33"/>
      <c r="H918" s="31"/>
    </row>
    <row r="919" spans="4:8">
      <c r="D919" s="33"/>
      <c r="H919" s="31"/>
    </row>
    <row r="920" spans="4:8">
      <c r="D920" s="33"/>
      <c r="H920" s="31"/>
    </row>
    <row r="921" spans="4:8">
      <c r="D921" s="33"/>
      <c r="H921" s="31"/>
    </row>
    <row r="922" spans="4:8">
      <c r="D922" s="33"/>
      <c r="H922" s="31"/>
    </row>
    <row r="923" spans="4:8">
      <c r="D923" s="33"/>
      <c r="H923" s="31"/>
    </row>
    <row r="924" spans="4:8">
      <c r="D924" s="33"/>
      <c r="H924" s="31"/>
    </row>
    <row r="925" spans="4:8">
      <c r="D925" s="33"/>
      <c r="H925" s="31"/>
    </row>
    <row r="926" spans="4:8">
      <c r="D926" s="33"/>
      <c r="H926" s="31"/>
    </row>
    <row r="927" spans="4:8">
      <c r="D927" s="33"/>
      <c r="H927" s="31"/>
    </row>
    <row r="928" spans="4:8">
      <c r="D928" s="33"/>
      <c r="H928" s="31"/>
    </row>
    <row r="929" spans="4:8">
      <c r="D929" s="33"/>
      <c r="H929" s="31"/>
    </row>
    <row r="930" spans="4:8">
      <c r="D930" s="33"/>
      <c r="H930" s="31"/>
    </row>
    <row r="931" spans="4:8">
      <c r="D931" s="33"/>
      <c r="H931" s="31"/>
    </row>
    <row r="932" spans="4:8">
      <c r="D932" s="33"/>
      <c r="H932" s="31"/>
    </row>
    <row r="933" spans="4:8">
      <c r="D933" s="33"/>
      <c r="H933" s="31"/>
    </row>
    <row r="934" spans="4:8">
      <c r="D934" s="33"/>
      <c r="H934" s="31"/>
    </row>
    <row r="935" spans="4:8">
      <c r="D935" s="33"/>
      <c r="H935" s="31"/>
    </row>
    <row r="936" spans="4:8">
      <c r="D936" s="33"/>
      <c r="H936" s="31"/>
    </row>
    <row r="937" spans="4:8">
      <c r="D937" s="33"/>
      <c r="H937" s="31"/>
    </row>
    <row r="938" spans="4:8">
      <c r="D938" s="33"/>
      <c r="H938" s="31"/>
    </row>
    <row r="939" spans="4:8">
      <c r="D939" s="33"/>
      <c r="H939" s="31"/>
    </row>
    <row r="940" spans="4:8">
      <c r="D940" s="33"/>
      <c r="H940" s="31"/>
    </row>
    <row r="941" spans="4:8">
      <c r="D941" s="33"/>
      <c r="H941" s="31"/>
    </row>
    <row r="942" spans="4:8">
      <c r="D942" s="33"/>
      <c r="H942" s="31"/>
    </row>
    <row r="943" spans="4:8">
      <c r="D943" s="33"/>
      <c r="H943" s="31"/>
    </row>
    <row r="944" spans="4:8">
      <c r="D944" s="33"/>
      <c r="H944" s="31"/>
    </row>
    <row r="945" spans="4:8">
      <c r="D945" s="33"/>
      <c r="H945" s="31"/>
    </row>
    <row r="946" spans="4:8">
      <c r="D946" s="33"/>
      <c r="H946" s="31"/>
    </row>
    <row r="947" spans="4:8">
      <c r="D947" s="33"/>
      <c r="H947" s="31"/>
    </row>
    <row r="948" spans="4:8">
      <c r="D948" s="33"/>
      <c r="H948" s="31"/>
    </row>
    <row r="949" spans="4:8">
      <c r="D949" s="33"/>
      <c r="H949" s="31"/>
    </row>
    <row r="950" spans="4:8">
      <c r="D950" s="33"/>
      <c r="H950" s="31"/>
    </row>
    <row r="951" spans="4:8">
      <c r="D951" s="33"/>
      <c r="H951" s="31"/>
    </row>
    <row r="952" spans="4:8">
      <c r="D952" s="33"/>
      <c r="H952" s="31"/>
    </row>
    <row r="953" spans="4:8">
      <c r="D953" s="33"/>
      <c r="H953" s="31"/>
    </row>
    <row r="954" spans="4:8">
      <c r="D954" s="33"/>
      <c r="H954" s="31"/>
    </row>
    <row r="955" spans="4:8">
      <c r="D955" s="33"/>
      <c r="H955" s="31"/>
    </row>
    <row r="956" spans="4:8">
      <c r="D956" s="33"/>
      <c r="H956" s="31"/>
    </row>
    <row r="957" spans="4:8">
      <c r="D957" s="33"/>
      <c r="H957" s="31"/>
    </row>
    <row r="958" spans="4:8">
      <c r="D958" s="33"/>
      <c r="H958" s="31"/>
    </row>
    <row r="959" spans="4:8">
      <c r="D959" s="33"/>
      <c r="H959" s="31"/>
    </row>
    <row r="960" spans="4:8">
      <c r="D960" s="33"/>
      <c r="H960" s="31"/>
    </row>
    <row r="961" spans="4:8">
      <c r="D961" s="33"/>
      <c r="H961" s="31"/>
    </row>
    <row r="962" spans="4:8">
      <c r="D962" s="33"/>
      <c r="H962" s="31"/>
    </row>
    <row r="963" spans="4:8">
      <c r="D963" s="33"/>
      <c r="H963" s="31"/>
    </row>
    <row r="964" spans="4:8">
      <c r="D964" s="33"/>
      <c r="H964" s="31"/>
    </row>
    <row r="965" spans="4:8">
      <c r="D965" s="33"/>
      <c r="H965" s="31"/>
    </row>
    <row r="966" spans="4:8">
      <c r="D966" s="33"/>
      <c r="H966" s="31"/>
    </row>
    <row r="967" spans="4:8">
      <c r="D967" s="33"/>
      <c r="H967" s="31"/>
    </row>
    <row r="968" spans="4:8">
      <c r="D968" s="33"/>
      <c r="H968" s="31"/>
    </row>
    <row r="969" spans="4:8">
      <c r="D969" s="33"/>
      <c r="H969" s="31"/>
    </row>
    <row r="970" spans="4:8">
      <c r="D970" s="33"/>
      <c r="H970" s="31"/>
    </row>
    <row r="971" spans="4:8">
      <c r="D971" s="33"/>
      <c r="H971" s="31"/>
    </row>
    <row r="972" spans="4:8">
      <c r="D972" s="33"/>
      <c r="H972" s="31"/>
    </row>
    <row r="973" spans="4:8">
      <c r="D973" s="33"/>
      <c r="H973" s="31"/>
    </row>
    <row r="974" spans="4:8">
      <c r="D974" s="33"/>
      <c r="H974" s="31"/>
    </row>
    <row r="975" spans="4:8">
      <c r="D975" s="33"/>
      <c r="H975" s="31"/>
    </row>
    <row r="976" spans="4:8">
      <c r="D976" s="33"/>
      <c r="H976" s="31"/>
    </row>
    <row r="977" spans="4:8">
      <c r="D977" s="33"/>
      <c r="H977" s="31"/>
    </row>
    <row r="978" spans="4:8">
      <c r="D978" s="33"/>
      <c r="H978" s="31"/>
    </row>
    <row r="979" spans="4:8">
      <c r="D979" s="33"/>
      <c r="H979" s="31"/>
    </row>
    <row r="980" spans="4:8">
      <c r="D980" s="33"/>
      <c r="H980" s="31"/>
    </row>
    <row r="981" spans="4:8">
      <c r="D981" s="33"/>
      <c r="H981" s="31"/>
    </row>
    <row r="982" spans="4:8">
      <c r="D982" s="33"/>
      <c r="H982" s="31"/>
    </row>
    <row r="983" spans="4:8">
      <c r="D983" s="33"/>
      <c r="H983" s="31"/>
    </row>
    <row r="984" spans="4:8">
      <c r="D984" s="33"/>
      <c r="H984" s="31"/>
    </row>
    <row r="985" spans="4:8">
      <c r="D985" s="33"/>
      <c r="H985" s="31"/>
    </row>
    <row r="986" spans="4:8">
      <c r="D986" s="33"/>
      <c r="H986" s="31"/>
    </row>
    <row r="987" spans="4:8">
      <c r="D987" s="33"/>
      <c r="H987" s="31"/>
    </row>
    <row r="988" spans="4:8">
      <c r="D988" s="33"/>
      <c r="H988" s="31"/>
    </row>
    <row r="989" spans="4:8">
      <c r="D989" s="33"/>
      <c r="H989" s="31"/>
    </row>
    <row r="990" spans="4:8">
      <c r="D990" s="33"/>
      <c r="H990" s="31"/>
    </row>
    <row r="991" spans="4:8">
      <c r="D991" s="33"/>
      <c r="H991" s="31"/>
    </row>
    <row r="992" spans="4:8">
      <c r="D992" s="33"/>
      <c r="H992" s="31"/>
    </row>
    <row r="993" spans="4:8">
      <c r="D993" s="33"/>
      <c r="H993" s="31"/>
    </row>
    <row r="994" spans="4:8">
      <c r="D994" s="33"/>
      <c r="H994" s="31"/>
    </row>
    <row r="995" spans="4:8">
      <c r="D995" s="33"/>
      <c r="H995" s="31"/>
    </row>
    <row r="996" spans="4:8">
      <c r="D996" s="33"/>
      <c r="H996" s="31"/>
    </row>
    <row r="997" spans="4:8">
      <c r="D997" s="33"/>
      <c r="H997" s="31"/>
    </row>
    <row r="998" spans="4:8">
      <c r="D998" s="33"/>
      <c r="H998" s="31"/>
    </row>
    <row r="999" spans="4:8">
      <c r="D999" s="33"/>
      <c r="H999" s="31"/>
    </row>
    <row r="1000" spans="4:8">
      <c r="D1000" s="33"/>
      <c r="H1000" s="31"/>
    </row>
    <row r="1001" spans="4:8">
      <c r="D1001" s="33"/>
      <c r="H1001" s="31"/>
    </row>
    <row r="1002" spans="4:8">
      <c r="D1002" s="33"/>
      <c r="H1002" s="31"/>
    </row>
    <row r="1003" spans="4:8">
      <c r="D1003" s="33"/>
      <c r="H1003" s="31"/>
    </row>
    <row r="1004" spans="4:8">
      <c r="D1004" s="33"/>
      <c r="H1004" s="31"/>
    </row>
    <row r="1005" spans="4:8">
      <c r="D1005" s="33"/>
      <c r="H1005" s="31"/>
    </row>
    <row r="1006" spans="4:8">
      <c r="D1006" s="33"/>
      <c r="H1006" s="31"/>
    </row>
    <row r="1007" spans="4:8">
      <c r="D1007" s="33"/>
      <c r="H1007" s="31"/>
    </row>
    <row r="1008" spans="4:8">
      <c r="D1008" s="33"/>
      <c r="H1008" s="31"/>
    </row>
    <row r="1009" spans="4:8">
      <c r="D1009" s="33"/>
      <c r="H1009" s="31"/>
    </row>
    <row r="1010" spans="4:8">
      <c r="D1010" s="33"/>
      <c r="H1010" s="31"/>
    </row>
    <row r="1011" spans="4:8">
      <c r="D1011" s="33"/>
      <c r="H1011" s="31"/>
    </row>
    <row r="1012" spans="4:8">
      <c r="D1012" s="33"/>
      <c r="H1012" s="31"/>
    </row>
    <row r="1013" spans="4:8">
      <c r="D1013" s="33"/>
      <c r="H1013" s="31"/>
    </row>
    <row r="1014" spans="4:8">
      <c r="D1014" s="33"/>
      <c r="H1014" s="31"/>
    </row>
    <row r="1015" spans="4:8">
      <c r="D1015" s="33"/>
      <c r="H1015" s="31"/>
    </row>
    <row r="1016" spans="4:8">
      <c r="D1016" s="33"/>
      <c r="H1016" s="31"/>
    </row>
    <row r="1017" spans="4:8">
      <c r="D1017" s="33"/>
      <c r="H1017" s="31"/>
    </row>
    <row r="1018" spans="4:8">
      <c r="D1018" s="33"/>
      <c r="H1018" s="31"/>
    </row>
    <row r="1019" spans="4:8">
      <c r="D1019" s="33"/>
      <c r="H1019" s="31"/>
    </row>
    <row r="1020" spans="4:8">
      <c r="D1020" s="33"/>
      <c r="H1020" s="31"/>
    </row>
    <row r="1021" spans="4:8">
      <c r="D1021" s="33"/>
      <c r="H1021" s="31"/>
    </row>
    <row r="1022" spans="4:8">
      <c r="D1022" s="33"/>
      <c r="H1022" s="31"/>
    </row>
    <row r="1023" spans="4:8">
      <c r="D1023" s="33"/>
      <c r="H1023" s="31"/>
    </row>
    <row r="1024" spans="4:8">
      <c r="D1024" s="33"/>
      <c r="H1024" s="31"/>
    </row>
    <row r="1025" spans="4:8">
      <c r="D1025" s="33"/>
      <c r="H1025" s="31"/>
    </row>
    <row r="1026" spans="4:8">
      <c r="D1026" s="33"/>
      <c r="H1026" s="31"/>
    </row>
    <row r="1027" spans="4:8">
      <c r="D1027" s="33"/>
      <c r="H1027" s="31"/>
    </row>
    <row r="1028" spans="4:8">
      <c r="D1028" s="33"/>
      <c r="H1028" s="31"/>
    </row>
    <row r="1029" spans="4:8">
      <c r="D1029" s="33"/>
      <c r="H1029" s="31"/>
    </row>
    <row r="1030" spans="4:8">
      <c r="D1030" s="33"/>
      <c r="H1030" s="31"/>
    </row>
    <row r="1031" spans="4:8">
      <c r="D1031" s="33"/>
      <c r="H1031" s="31"/>
    </row>
    <row r="1032" spans="4:8">
      <c r="D1032" s="33"/>
      <c r="H1032" s="31"/>
    </row>
    <row r="1033" spans="4:8">
      <c r="D1033" s="33"/>
      <c r="H1033" s="31"/>
    </row>
    <row r="1034" spans="4:8">
      <c r="D1034" s="33"/>
      <c r="H1034" s="31"/>
    </row>
    <row r="1035" spans="4:8">
      <c r="D1035" s="33"/>
      <c r="H1035" s="31"/>
    </row>
    <row r="1036" spans="4:8">
      <c r="D1036" s="33"/>
      <c r="H1036" s="31"/>
    </row>
    <row r="1037" spans="4:8">
      <c r="D1037" s="33"/>
      <c r="H1037" s="31"/>
    </row>
    <row r="1038" spans="4:8">
      <c r="D1038" s="33"/>
      <c r="H1038" s="31"/>
    </row>
    <row r="1039" spans="4:8">
      <c r="D1039" s="33"/>
      <c r="H1039" s="31"/>
    </row>
    <row r="1040" spans="4:8">
      <c r="D1040" s="33"/>
      <c r="H1040" s="31"/>
    </row>
    <row r="1041" spans="4:8">
      <c r="D1041" s="33"/>
      <c r="H1041" s="31"/>
    </row>
    <row r="1042" spans="4:8">
      <c r="D1042" s="33"/>
      <c r="H1042" s="31"/>
    </row>
    <row r="1043" spans="4:8">
      <c r="D1043" s="33"/>
      <c r="H1043" s="31"/>
    </row>
    <row r="1044" spans="4:8">
      <c r="D1044" s="33"/>
      <c r="H1044" s="31"/>
    </row>
    <row r="1045" spans="4:8">
      <c r="D1045" s="33"/>
      <c r="H1045" s="31"/>
    </row>
    <row r="1046" spans="4:8">
      <c r="D1046" s="33"/>
      <c r="H1046" s="31"/>
    </row>
    <row r="1047" spans="4:8">
      <c r="D1047" s="33"/>
      <c r="H1047" s="31"/>
    </row>
    <row r="1048" spans="4:8">
      <c r="D1048" s="33"/>
      <c r="H1048" s="31"/>
    </row>
    <row r="1049" spans="4:8">
      <c r="D1049" s="33"/>
      <c r="H1049" s="31"/>
    </row>
    <row r="1050" spans="4:8">
      <c r="D1050" s="33"/>
      <c r="H1050" s="31"/>
    </row>
    <row r="1051" spans="4:8">
      <c r="D1051" s="33"/>
      <c r="H1051" s="31"/>
    </row>
    <row r="1052" spans="4:8">
      <c r="D1052" s="33"/>
      <c r="H1052" s="31"/>
    </row>
    <row r="1053" spans="4:8">
      <c r="D1053" s="33"/>
      <c r="H1053" s="31"/>
    </row>
    <row r="1054" spans="4:8">
      <c r="D1054" s="33"/>
      <c r="H1054" s="31"/>
    </row>
    <row r="1055" spans="4:8">
      <c r="D1055" s="33"/>
      <c r="H1055" s="31"/>
    </row>
    <row r="1056" spans="4:8">
      <c r="D1056" s="33"/>
      <c r="H1056" s="31"/>
    </row>
    <row r="1057" spans="4:8">
      <c r="D1057" s="33"/>
      <c r="H1057" s="31"/>
    </row>
    <row r="1058" spans="4:8">
      <c r="D1058" s="33"/>
      <c r="H1058" s="31"/>
    </row>
    <row r="1059" spans="4:8">
      <c r="D1059" s="33"/>
      <c r="H1059" s="31"/>
    </row>
    <row r="1060" spans="4:8">
      <c r="D1060" s="33"/>
      <c r="H1060" s="31"/>
    </row>
    <row r="1061" spans="4:8">
      <c r="D1061" s="33"/>
      <c r="H1061" s="31"/>
    </row>
    <row r="1062" spans="4:8">
      <c r="D1062" s="33"/>
      <c r="H1062" s="31"/>
    </row>
    <row r="1063" spans="4:8">
      <c r="D1063" s="33"/>
      <c r="H1063" s="31"/>
    </row>
    <row r="1064" spans="4:8">
      <c r="D1064" s="33"/>
      <c r="H1064" s="31"/>
    </row>
    <row r="1065" spans="4:8">
      <c r="D1065" s="33"/>
      <c r="H1065" s="31"/>
    </row>
    <row r="1066" spans="4:8">
      <c r="D1066" s="33"/>
      <c r="H1066" s="31"/>
    </row>
    <row r="1067" spans="4:8">
      <c r="D1067" s="33"/>
      <c r="H1067" s="31"/>
    </row>
    <row r="1068" spans="4:8">
      <c r="D1068" s="33"/>
      <c r="H1068" s="31"/>
    </row>
    <row r="1069" spans="4:8">
      <c r="D1069" s="33"/>
      <c r="H1069" s="31"/>
    </row>
    <row r="1070" spans="4:8">
      <c r="D1070" s="33"/>
      <c r="H1070" s="31"/>
    </row>
    <row r="1071" spans="4:8">
      <c r="D1071" s="33"/>
      <c r="H1071" s="31"/>
    </row>
    <row r="1072" spans="4:8">
      <c r="D1072" s="33"/>
      <c r="H1072" s="31"/>
    </row>
    <row r="1073" spans="4:8">
      <c r="D1073" s="33"/>
      <c r="H1073" s="31"/>
    </row>
    <row r="1074" spans="4:8">
      <c r="D1074" s="33"/>
      <c r="H1074" s="31"/>
    </row>
    <row r="1075" spans="4:8">
      <c r="D1075" s="33"/>
      <c r="H1075" s="31"/>
    </row>
    <row r="1076" spans="4:8">
      <c r="D1076" s="33"/>
      <c r="H1076" s="31"/>
    </row>
    <row r="1077" spans="4:8">
      <c r="D1077" s="33"/>
      <c r="H1077" s="31"/>
    </row>
    <row r="1078" spans="4:8">
      <c r="D1078" s="33"/>
      <c r="H1078" s="31"/>
    </row>
    <row r="1079" spans="4:8">
      <c r="D1079" s="33"/>
      <c r="H1079" s="31"/>
    </row>
    <row r="1080" spans="4:8">
      <c r="D1080" s="33"/>
      <c r="H1080" s="31"/>
    </row>
    <row r="1081" spans="4:8">
      <c r="D1081" s="33"/>
      <c r="H1081" s="31"/>
    </row>
    <row r="1082" spans="4:8">
      <c r="D1082" s="33"/>
      <c r="H1082" s="31"/>
    </row>
    <row r="1083" spans="4:8">
      <c r="D1083" s="33"/>
      <c r="H1083" s="31"/>
    </row>
    <row r="1084" spans="4:8">
      <c r="D1084" s="33"/>
      <c r="H1084" s="31"/>
    </row>
    <row r="1085" spans="4:8">
      <c r="D1085" s="33"/>
      <c r="H1085" s="31"/>
    </row>
    <row r="1086" spans="4:8">
      <c r="D1086" s="33"/>
      <c r="H1086" s="31"/>
    </row>
    <row r="1087" spans="4:8">
      <c r="D1087" s="33"/>
      <c r="H1087" s="31"/>
    </row>
    <row r="1088" spans="4:8">
      <c r="D1088" s="33"/>
      <c r="H1088" s="31"/>
    </row>
    <row r="1089" spans="4:8">
      <c r="D1089" s="33"/>
      <c r="H1089" s="31"/>
    </row>
    <row r="1090" spans="4:8">
      <c r="D1090" s="33"/>
      <c r="H1090" s="31"/>
    </row>
    <row r="1091" spans="4:8">
      <c r="D1091" s="33"/>
      <c r="H1091" s="31"/>
    </row>
    <row r="1092" spans="4:8">
      <c r="D1092" s="33"/>
      <c r="H1092" s="31"/>
    </row>
    <row r="1093" spans="4:8">
      <c r="D1093" s="33"/>
      <c r="H1093" s="31"/>
    </row>
    <row r="1094" spans="4:8">
      <c r="D1094" s="33"/>
      <c r="H1094" s="31"/>
    </row>
    <row r="1095" spans="4:8">
      <c r="D1095" s="33"/>
      <c r="H1095" s="31"/>
    </row>
    <row r="1096" spans="4:8">
      <c r="D1096" s="33"/>
      <c r="H1096" s="31"/>
    </row>
    <row r="1097" spans="4:8">
      <c r="D1097" s="33"/>
      <c r="H1097" s="31"/>
    </row>
    <row r="1098" spans="4:8">
      <c r="D1098" s="33"/>
      <c r="H1098" s="31"/>
    </row>
    <row r="1099" spans="4:8">
      <c r="D1099" s="33"/>
      <c r="H1099" s="31"/>
    </row>
    <row r="1100" spans="4:8">
      <c r="D1100" s="33"/>
      <c r="H1100" s="31"/>
    </row>
    <row r="1101" spans="4:8">
      <c r="D1101" s="33"/>
      <c r="H1101" s="31"/>
    </row>
    <row r="1102" spans="4:8">
      <c r="D1102" s="33"/>
      <c r="H1102" s="31"/>
    </row>
    <row r="1103" spans="4:8">
      <c r="D1103" s="33"/>
      <c r="H1103" s="31"/>
    </row>
    <row r="1104" spans="4:8">
      <c r="D1104" s="33"/>
      <c r="H1104" s="31"/>
    </row>
    <row r="1105" spans="4:8">
      <c r="D1105" s="33"/>
      <c r="H1105" s="31"/>
    </row>
    <row r="1106" spans="4:8">
      <c r="D1106" s="33"/>
      <c r="H1106" s="31"/>
    </row>
    <row r="1107" spans="4:8">
      <c r="D1107" s="33"/>
      <c r="H1107" s="31"/>
    </row>
    <row r="1108" spans="4:8">
      <c r="D1108" s="33"/>
      <c r="H1108" s="31"/>
    </row>
    <row r="1109" spans="4:8">
      <c r="D1109" s="33"/>
      <c r="H1109" s="31"/>
    </row>
    <row r="1110" spans="4:8">
      <c r="D1110" s="33"/>
      <c r="H1110" s="31"/>
    </row>
    <row r="1111" spans="4:8">
      <c r="D1111" s="33"/>
      <c r="H1111" s="31"/>
    </row>
    <row r="1112" spans="4:8">
      <c r="D1112" s="33"/>
      <c r="H1112" s="31"/>
    </row>
    <row r="1113" spans="4:8">
      <c r="D1113" s="33"/>
      <c r="H1113" s="31"/>
    </row>
    <row r="1114" spans="4:8">
      <c r="D1114" s="33"/>
      <c r="H1114" s="31"/>
    </row>
    <row r="1115" spans="4:8">
      <c r="D1115" s="33"/>
      <c r="H1115" s="31"/>
    </row>
    <row r="1116" spans="4:8">
      <c r="D1116" s="33"/>
      <c r="H1116" s="31"/>
    </row>
    <row r="1117" spans="4:8">
      <c r="D1117" s="33"/>
      <c r="H1117" s="31"/>
    </row>
    <row r="1118" spans="4:8">
      <c r="D1118" s="33"/>
      <c r="H1118" s="31"/>
    </row>
    <row r="1119" spans="4:8">
      <c r="D1119" s="33"/>
      <c r="H1119" s="31"/>
    </row>
    <row r="1120" spans="4:8">
      <c r="D1120" s="33"/>
      <c r="H1120" s="31"/>
    </row>
    <row r="1121" spans="4:8">
      <c r="D1121" s="33"/>
      <c r="H1121" s="31"/>
    </row>
    <row r="1122" spans="4:8">
      <c r="D1122" s="33"/>
      <c r="H1122" s="31"/>
    </row>
    <row r="1123" spans="4:8">
      <c r="D1123" s="33"/>
      <c r="H1123" s="31"/>
    </row>
    <row r="1124" spans="4:8">
      <c r="D1124" s="33"/>
      <c r="H1124" s="31"/>
    </row>
    <row r="1125" spans="4:8">
      <c r="D1125" s="33"/>
      <c r="H1125" s="31"/>
    </row>
    <row r="1126" spans="4:8">
      <c r="D1126" s="33"/>
      <c r="H1126" s="31"/>
    </row>
    <row r="1127" spans="4:8">
      <c r="D1127" s="33"/>
      <c r="H1127" s="31"/>
    </row>
    <row r="1128" spans="4:8">
      <c r="D1128" s="33"/>
      <c r="H1128" s="31"/>
    </row>
    <row r="1129" spans="4:8">
      <c r="D1129" s="33"/>
      <c r="H1129" s="31"/>
    </row>
    <row r="1130" spans="4:8">
      <c r="D1130" s="33"/>
      <c r="H1130" s="31"/>
    </row>
    <row r="1131" spans="4:8">
      <c r="D1131" s="33"/>
      <c r="H1131" s="31"/>
    </row>
    <row r="1132" spans="4:8">
      <c r="D1132" s="33"/>
      <c r="H1132" s="31"/>
    </row>
    <row r="1133" spans="4:8">
      <c r="D1133" s="33"/>
      <c r="H1133" s="31"/>
    </row>
    <row r="1134" spans="4:8">
      <c r="D1134" s="33"/>
      <c r="H1134" s="31"/>
    </row>
    <row r="1135" spans="4:8">
      <c r="D1135" s="33"/>
      <c r="H1135" s="31"/>
    </row>
    <row r="1136" spans="4:8">
      <c r="D1136" s="33"/>
      <c r="H1136" s="31"/>
    </row>
    <row r="1137" spans="4:8">
      <c r="D1137" s="33"/>
      <c r="H1137" s="31"/>
    </row>
    <row r="1138" spans="4:8">
      <c r="D1138" s="33"/>
      <c r="H1138" s="31"/>
    </row>
    <row r="1139" spans="4:8">
      <c r="D1139" s="33"/>
      <c r="H1139" s="31"/>
    </row>
    <row r="1140" spans="4:8">
      <c r="D1140" s="33"/>
      <c r="H1140" s="31"/>
    </row>
    <row r="1141" spans="4:8">
      <c r="D1141" s="33"/>
      <c r="H1141" s="31"/>
    </row>
    <row r="1142" spans="4:8">
      <c r="D1142" s="33"/>
      <c r="H1142" s="31"/>
    </row>
    <row r="1143" spans="4:8">
      <c r="D1143" s="33"/>
      <c r="H1143" s="31"/>
    </row>
    <row r="1144" spans="4:8">
      <c r="D1144" s="33"/>
      <c r="H1144" s="31"/>
    </row>
    <row r="1145" spans="4:8">
      <c r="D1145" s="33"/>
      <c r="H1145" s="31"/>
    </row>
    <row r="1146" spans="4:8">
      <c r="D1146" s="33"/>
      <c r="H1146" s="31"/>
    </row>
    <row r="1147" spans="4:8">
      <c r="D1147" s="33"/>
      <c r="H1147" s="31"/>
    </row>
    <row r="1148" spans="4:8">
      <c r="D1148" s="33"/>
      <c r="H1148" s="31"/>
    </row>
    <row r="1149" spans="4:8">
      <c r="D1149" s="33"/>
      <c r="H1149" s="31"/>
    </row>
    <row r="1150" spans="4:8">
      <c r="D1150" s="33"/>
      <c r="H1150" s="31"/>
    </row>
    <row r="1151" spans="4:8">
      <c r="D1151" s="33"/>
      <c r="H1151" s="31"/>
    </row>
    <row r="1152" spans="4:8">
      <c r="D1152" s="33"/>
      <c r="H1152" s="31"/>
    </row>
    <row r="1153" spans="4:8">
      <c r="D1153" s="33"/>
      <c r="H1153" s="31"/>
    </row>
    <row r="1154" spans="4:8">
      <c r="D1154" s="33"/>
      <c r="H1154" s="31"/>
    </row>
    <row r="1155" spans="4:8">
      <c r="D1155" s="33"/>
      <c r="H1155" s="31"/>
    </row>
    <row r="1156" spans="4:8">
      <c r="D1156" s="33"/>
      <c r="H1156" s="31"/>
    </row>
    <row r="1157" spans="4:8">
      <c r="D1157" s="33"/>
      <c r="H1157" s="31"/>
    </row>
    <row r="1158" spans="4:8">
      <c r="D1158" s="33"/>
      <c r="H1158" s="31"/>
    </row>
    <row r="1159" spans="4:8">
      <c r="D1159" s="33"/>
      <c r="H1159" s="31"/>
    </row>
    <row r="1160" spans="4:8">
      <c r="D1160" s="33"/>
      <c r="H1160" s="31"/>
    </row>
    <row r="1161" spans="4:8">
      <c r="D1161" s="33"/>
      <c r="H1161" s="31"/>
    </row>
    <row r="1162" spans="4:8">
      <c r="D1162" s="33"/>
      <c r="H1162" s="31"/>
    </row>
    <row r="1163" spans="4:8">
      <c r="D1163" s="33"/>
      <c r="H1163" s="31"/>
    </row>
    <row r="1164" spans="4:8">
      <c r="D1164" s="33"/>
      <c r="H1164" s="31"/>
    </row>
    <row r="1165" spans="4:8">
      <c r="D1165" s="33"/>
      <c r="H1165" s="31"/>
    </row>
    <row r="1166" spans="4:8">
      <c r="D1166" s="33"/>
      <c r="H1166" s="31"/>
    </row>
    <row r="1167" spans="4:8">
      <c r="D1167" s="33"/>
      <c r="H1167" s="31"/>
    </row>
    <row r="1168" spans="4:8">
      <c r="D1168" s="33"/>
      <c r="H1168" s="31"/>
    </row>
    <row r="1169" spans="4:8">
      <c r="D1169" s="33"/>
      <c r="H1169" s="31"/>
    </row>
    <row r="1170" spans="4:8">
      <c r="D1170" s="33"/>
      <c r="H1170" s="31"/>
    </row>
    <row r="1171" spans="4:8">
      <c r="D1171" s="33"/>
      <c r="H1171" s="31"/>
    </row>
    <row r="1172" spans="4:8">
      <c r="D1172" s="33"/>
      <c r="H1172" s="31"/>
    </row>
    <row r="1173" spans="4:8">
      <c r="D1173" s="33"/>
      <c r="H1173" s="31"/>
    </row>
    <row r="1174" spans="4:8">
      <c r="D1174" s="33"/>
      <c r="H1174" s="31"/>
    </row>
    <row r="1175" spans="4:8">
      <c r="D1175" s="33"/>
      <c r="H1175" s="31"/>
    </row>
    <row r="1176" spans="4:8">
      <c r="D1176" s="33"/>
      <c r="H1176" s="31"/>
    </row>
    <row r="1177" spans="4:8">
      <c r="D1177" s="33"/>
      <c r="H1177" s="31"/>
    </row>
    <row r="1178" spans="4:8">
      <c r="D1178" s="33"/>
      <c r="H1178" s="31"/>
    </row>
    <row r="1179" spans="4:8">
      <c r="D1179" s="33"/>
      <c r="H1179" s="31"/>
    </row>
    <row r="1180" spans="4:8">
      <c r="D1180" s="33"/>
      <c r="H1180" s="31"/>
    </row>
    <row r="1181" spans="4:8">
      <c r="D1181" s="33"/>
      <c r="H1181" s="31"/>
    </row>
    <row r="1182" spans="4:8">
      <c r="D1182" s="33"/>
      <c r="H1182" s="31"/>
    </row>
    <row r="1183" spans="4:8">
      <c r="D1183" s="33"/>
      <c r="H1183" s="31"/>
    </row>
    <row r="1184" spans="4:8">
      <c r="D1184" s="33"/>
      <c r="H1184" s="31"/>
    </row>
    <row r="1185" spans="4:8">
      <c r="D1185" s="33"/>
      <c r="H1185" s="31"/>
    </row>
    <row r="1186" spans="4:8">
      <c r="D1186" s="33"/>
      <c r="H1186" s="31"/>
    </row>
    <row r="1187" spans="4:8">
      <c r="D1187" s="33"/>
      <c r="H1187" s="31"/>
    </row>
    <row r="1188" spans="4:8">
      <c r="D1188" s="33"/>
      <c r="H1188" s="31"/>
    </row>
    <row r="1189" spans="4:8">
      <c r="D1189" s="33"/>
      <c r="H1189" s="31"/>
    </row>
    <row r="1190" spans="4:8">
      <c r="D1190" s="33"/>
      <c r="H1190" s="31"/>
    </row>
    <row r="1191" spans="4:8">
      <c r="D1191" s="33"/>
      <c r="H1191" s="31"/>
    </row>
    <row r="1192" spans="4:8">
      <c r="D1192" s="33"/>
      <c r="H1192" s="31"/>
    </row>
    <row r="1193" spans="4:8">
      <c r="D1193" s="33"/>
      <c r="H1193" s="31"/>
    </row>
    <row r="1194" spans="4:8">
      <c r="D1194" s="33"/>
      <c r="H1194" s="31"/>
    </row>
    <row r="1195" spans="4:8">
      <c r="D1195" s="33"/>
      <c r="H1195" s="31"/>
    </row>
    <row r="1196" spans="4:8">
      <c r="D1196" s="33"/>
      <c r="H1196" s="31"/>
    </row>
    <row r="1197" spans="4:8">
      <c r="D1197" s="33"/>
      <c r="H1197" s="31"/>
    </row>
    <row r="1198" spans="4:8">
      <c r="D1198" s="33"/>
      <c r="H1198" s="31"/>
    </row>
    <row r="1199" spans="4:8">
      <c r="D1199" s="33"/>
      <c r="H1199" s="31"/>
    </row>
    <row r="1200" spans="4:8">
      <c r="D1200" s="33"/>
      <c r="H1200" s="31"/>
    </row>
    <row r="1201" spans="4:8">
      <c r="D1201" s="33"/>
      <c r="H1201" s="31"/>
    </row>
    <row r="1202" spans="4:8">
      <c r="D1202" s="33"/>
      <c r="H1202" s="31"/>
    </row>
    <row r="1203" spans="4:8">
      <c r="D1203" s="33"/>
      <c r="H1203" s="31"/>
    </row>
    <row r="1204" spans="4:8">
      <c r="D1204" s="33"/>
      <c r="H1204" s="31"/>
    </row>
    <row r="1205" spans="4:8">
      <c r="D1205" s="33"/>
      <c r="H1205" s="31"/>
    </row>
    <row r="1206" spans="4:8">
      <c r="D1206" s="33"/>
      <c r="H1206" s="31"/>
    </row>
    <row r="1207" spans="4:8">
      <c r="D1207" s="33"/>
      <c r="H1207" s="31"/>
    </row>
    <row r="1208" spans="4:8">
      <c r="D1208" s="33"/>
      <c r="H1208" s="31"/>
    </row>
    <row r="1209" spans="4:8">
      <c r="D1209" s="33"/>
      <c r="H1209" s="31"/>
    </row>
    <row r="1210" spans="4:8">
      <c r="D1210" s="33"/>
      <c r="H1210" s="31"/>
    </row>
    <row r="1211" spans="4:8">
      <c r="D1211" s="33"/>
      <c r="H1211" s="31"/>
    </row>
    <row r="1212" spans="4:8">
      <c r="D1212" s="33"/>
      <c r="H1212" s="31"/>
    </row>
    <row r="1213" spans="4:8">
      <c r="D1213" s="33"/>
      <c r="H1213" s="31"/>
    </row>
    <row r="1214" spans="4:8">
      <c r="D1214" s="33"/>
      <c r="H1214" s="31"/>
    </row>
    <row r="1215" spans="4:8">
      <c r="D1215" s="33"/>
      <c r="H1215" s="31"/>
    </row>
    <row r="1216" spans="4:8">
      <c r="D1216" s="33"/>
      <c r="H1216" s="31"/>
    </row>
    <row r="1217" spans="4:8">
      <c r="D1217" s="33"/>
      <c r="H1217" s="31"/>
    </row>
    <row r="1218" spans="4:8">
      <c r="D1218" s="33"/>
      <c r="H1218" s="31"/>
    </row>
    <row r="1219" spans="4:8">
      <c r="D1219" s="33"/>
      <c r="H1219" s="31"/>
    </row>
    <row r="1220" spans="4:8">
      <c r="D1220" s="33"/>
      <c r="H1220" s="31"/>
    </row>
    <row r="1221" spans="4:8">
      <c r="D1221" s="33"/>
      <c r="H1221" s="31"/>
    </row>
    <row r="1222" spans="4:8">
      <c r="D1222" s="33"/>
      <c r="H1222" s="31"/>
    </row>
    <row r="1223" spans="4:8">
      <c r="D1223" s="33"/>
      <c r="H1223" s="31"/>
    </row>
    <row r="1224" spans="4:8">
      <c r="D1224" s="33"/>
      <c r="H1224" s="31"/>
    </row>
    <row r="1225" spans="4:8">
      <c r="D1225" s="33"/>
      <c r="H1225" s="31"/>
    </row>
    <row r="1226" spans="4:8">
      <c r="D1226" s="33"/>
      <c r="H1226" s="31"/>
    </row>
    <row r="1227" spans="4:8">
      <c r="D1227" s="33"/>
      <c r="H1227" s="31"/>
    </row>
    <row r="1228" spans="4:8">
      <c r="D1228" s="33"/>
      <c r="H1228" s="31"/>
    </row>
    <row r="1229" spans="4:8">
      <c r="D1229" s="33"/>
      <c r="H1229" s="31"/>
    </row>
    <row r="1230" spans="4:8">
      <c r="D1230" s="33"/>
      <c r="H1230" s="31"/>
    </row>
    <row r="1231" spans="4:8">
      <c r="D1231" s="33"/>
      <c r="H1231" s="31"/>
    </row>
    <row r="1232" spans="4:8">
      <c r="D1232" s="33"/>
      <c r="H1232" s="31"/>
    </row>
    <row r="1233" spans="4:8">
      <c r="D1233" s="33"/>
      <c r="H1233" s="31"/>
    </row>
    <row r="1234" spans="4:8">
      <c r="D1234" s="33"/>
      <c r="H1234" s="31"/>
    </row>
    <row r="1235" spans="4:8">
      <c r="D1235" s="33"/>
      <c r="H1235" s="31"/>
    </row>
    <row r="1236" spans="4:8">
      <c r="D1236" s="33"/>
      <c r="H1236" s="31"/>
    </row>
    <row r="1237" spans="4:8">
      <c r="D1237" s="33"/>
      <c r="H1237" s="31"/>
    </row>
    <row r="1238" spans="4:8">
      <c r="D1238" s="33"/>
      <c r="H1238" s="31"/>
    </row>
    <row r="1239" spans="4:8">
      <c r="D1239" s="33"/>
      <c r="H1239" s="31"/>
    </row>
    <row r="1240" spans="4:8">
      <c r="D1240" s="33"/>
      <c r="H1240" s="31"/>
    </row>
    <row r="1241" spans="4:8">
      <c r="D1241" s="33"/>
      <c r="H1241" s="31"/>
    </row>
    <row r="1242" spans="4:8">
      <c r="D1242" s="33"/>
      <c r="H1242" s="31"/>
    </row>
    <row r="1243" spans="4:8">
      <c r="D1243" s="33"/>
      <c r="H1243" s="31"/>
    </row>
    <row r="1244" spans="4:8">
      <c r="D1244" s="33"/>
      <c r="H1244" s="31"/>
    </row>
    <row r="1245" spans="4:8">
      <c r="D1245" s="33"/>
      <c r="H1245" s="31"/>
    </row>
    <row r="1246" spans="4:8">
      <c r="D1246" s="33"/>
      <c r="H1246" s="31"/>
    </row>
    <row r="1247" spans="4:8">
      <c r="D1247" s="33"/>
      <c r="H1247" s="31"/>
    </row>
    <row r="1248" spans="4:8">
      <c r="D1248" s="33"/>
      <c r="H1248" s="31"/>
    </row>
    <row r="1249" spans="4:8">
      <c r="D1249" s="33"/>
      <c r="H1249" s="31"/>
    </row>
    <row r="1250" spans="4:8">
      <c r="D1250" s="33"/>
      <c r="H1250" s="31"/>
    </row>
    <row r="1251" spans="4:8">
      <c r="D1251" s="33"/>
      <c r="H1251" s="31"/>
    </row>
    <row r="1252" spans="4:8">
      <c r="D1252" s="33"/>
      <c r="H1252" s="31"/>
    </row>
    <row r="1253" spans="4:8">
      <c r="D1253" s="33"/>
      <c r="H1253" s="31"/>
    </row>
    <row r="1254" spans="4:8">
      <c r="D1254" s="33"/>
      <c r="H1254" s="31"/>
    </row>
    <row r="1255" spans="4:8">
      <c r="D1255" s="33"/>
      <c r="H1255" s="31"/>
    </row>
    <row r="1256" spans="4:8">
      <c r="D1256" s="33"/>
      <c r="H1256" s="31"/>
    </row>
    <row r="1257" spans="4:8">
      <c r="D1257" s="33"/>
      <c r="H1257" s="31"/>
    </row>
    <row r="1258" spans="4:8">
      <c r="D1258" s="33"/>
      <c r="H1258" s="31"/>
    </row>
    <row r="1259" spans="4:8">
      <c r="D1259" s="33"/>
      <c r="H1259" s="31"/>
    </row>
    <row r="1260" spans="4:8">
      <c r="D1260" s="33"/>
      <c r="H1260" s="31"/>
    </row>
    <row r="1261" spans="4:8">
      <c r="D1261" s="33"/>
      <c r="H1261" s="31"/>
    </row>
    <row r="1262" spans="4:8">
      <c r="D1262" s="33"/>
      <c r="H1262" s="31"/>
    </row>
    <row r="1263" spans="4:8">
      <c r="D1263" s="33"/>
      <c r="H1263" s="31"/>
    </row>
    <row r="1264" spans="4:8">
      <c r="D1264" s="33"/>
      <c r="H1264" s="31"/>
    </row>
    <row r="1265" spans="4:8">
      <c r="D1265" s="33"/>
      <c r="H1265" s="31"/>
    </row>
    <row r="1266" spans="4:8">
      <c r="D1266" s="33"/>
      <c r="H1266" s="31"/>
    </row>
    <row r="1267" spans="4:8">
      <c r="D1267" s="33"/>
      <c r="H1267" s="31"/>
    </row>
    <row r="1268" spans="4:8">
      <c r="D1268" s="33"/>
      <c r="H1268" s="31"/>
    </row>
    <row r="1269" spans="4:8">
      <c r="D1269" s="33"/>
      <c r="H1269" s="31"/>
    </row>
    <row r="1270" spans="4:8">
      <c r="D1270" s="33"/>
      <c r="H1270" s="31"/>
    </row>
    <row r="1271" spans="4:8">
      <c r="D1271" s="33"/>
      <c r="H1271" s="31"/>
    </row>
    <row r="1272" spans="4:8">
      <c r="D1272" s="33"/>
      <c r="H1272" s="31"/>
    </row>
    <row r="1273" spans="4:8">
      <c r="D1273" s="33"/>
      <c r="H1273" s="31"/>
    </row>
    <row r="1274" spans="4:8">
      <c r="D1274" s="33"/>
      <c r="H1274" s="31"/>
    </row>
    <row r="1275" spans="4:8">
      <c r="D1275" s="33"/>
      <c r="H1275" s="31"/>
    </row>
    <row r="1276" spans="4:8">
      <c r="D1276" s="33"/>
      <c r="H1276" s="31"/>
    </row>
    <row r="1277" spans="4:8">
      <c r="D1277" s="33"/>
      <c r="H1277" s="31"/>
    </row>
    <row r="1278" spans="4:8">
      <c r="D1278" s="33"/>
      <c r="H1278" s="31"/>
    </row>
    <row r="1279" spans="4:8">
      <c r="D1279" s="33"/>
      <c r="H1279" s="31"/>
    </row>
    <row r="1280" spans="4:8">
      <c r="D1280" s="33"/>
      <c r="H1280" s="31"/>
    </row>
    <row r="1281" spans="4:8">
      <c r="D1281" s="33"/>
      <c r="H1281" s="31"/>
    </row>
    <row r="1282" spans="4:8">
      <c r="D1282" s="33"/>
      <c r="H1282" s="31"/>
    </row>
    <row r="1283" spans="4:8">
      <c r="D1283" s="33"/>
      <c r="H1283" s="31"/>
    </row>
    <row r="1284" spans="4:8">
      <c r="D1284" s="33"/>
      <c r="H1284" s="31"/>
    </row>
    <row r="1285" spans="4:8">
      <c r="D1285" s="33"/>
      <c r="H1285" s="31"/>
    </row>
    <row r="1286" spans="4:8">
      <c r="D1286" s="33"/>
      <c r="H1286" s="31"/>
    </row>
    <row r="1287" spans="4:8">
      <c r="D1287" s="33"/>
      <c r="H1287" s="31"/>
    </row>
    <row r="1288" spans="4:8">
      <c r="D1288" s="33"/>
      <c r="H1288" s="31"/>
    </row>
    <row r="1289" spans="4:8">
      <c r="D1289" s="33"/>
      <c r="H1289" s="31"/>
    </row>
    <row r="1290" spans="4:8">
      <c r="D1290" s="33"/>
      <c r="H1290" s="31"/>
    </row>
    <row r="1291" spans="4:8">
      <c r="D1291" s="33"/>
      <c r="H1291" s="31"/>
    </row>
    <row r="1292" spans="4:8">
      <c r="D1292" s="33"/>
      <c r="H1292" s="31"/>
    </row>
    <row r="1293" spans="4:8">
      <c r="D1293" s="33"/>
      <c r="H1293" s="31"/>
    </row>
    <row r="1294" spans="4:8">
      <c r="D1294" s="33"/>
      <c r="H1294" s="31"/>
    </row>
    <row r="1295" spans="4:8">
      <c r="D1295" s="33"/>
      <c r="H1295" s="31"/>
    </row>
    <row r="1296" spans="4:8">
      <c r="D1296" s="33"/>
      <c r="H1296" s="31"/>
    </row>
    <row r="1297" spans="4:8">
      <c r="D1297" s="33"/>
      <c r="H1297" s="31"/>
    </row>
    <row r="1298" spans="4:8">
      <c r="D1298" s="33"/>
      <c r="H1298" s="31"/>
    </row>
    <row r="1299" spans="4:8">
      <c r="D1299" s="33"/>
      <c r="H1299" s="31"/>
    </row>
    <row r="1300" spans="4:8">
      <c r="D1300" s="33"/>
      <c r="H1300" s="31"/>
    </row>
    <row r="1301" spans="4:8">
      <c r="D1301" s="33"/>
      <c r="H1301" s="31"/>
    </row>
    <row r="1302" spans="4:8">
      <c r="D1302" s="33"/>
      <c r="H1302" s="31"/>
    </row>
    <row r="1303" spans="4:8">
      <c r="D1303" s="33"/>
      <c r="H1303" s="31"/>
    </row>
    <row r="1304" spans="4:8">
      <c r="D1304" s="33"/>
      <c r="H1304" s="31"/>
    </row>
    <row r="1305" spans="4:8">
      <c r="D1305" s="33"/>
      <c r="H1305" s="31"/>
    </row>
    <row r="1306" spans="4:8">
      <c r="D1306" s="33"/>
      <c r="H1306" s="31"/>
    </row>
    <row r="1307" spans="4:8">
      <c r="D1307" s="33"/>
      <c r="H1307" s="31"/>
    </row>
    <row r="1308" spans="4:8">
      <c r="D1308" s="33"/>
      <c r="H1308" s="31"/>
    </row>
    <row r="1309" spans="4:8">
      <c r="D1309" s="33"/>
      <c r="H1309" s="31"/>
    </row>
    <row r="1310" spans="4:8">
      <c r="D1310" s="33"/>
      <c r="H1310" s="31"/>
    </row>
    <row r="1311" spans="4:8">
      <c r="D1311" s="33"/>
      <c r="H1311" s="31"/>
    </row>
    <row r="1312" spans="4:8">
      <c r="D1312" s="33"/>
      <c r="H1312" s="31"/>
    </row>
    <row r="1313" spans="4:8">
      <c r="D1313" s="33"/>
      <c r="H1313" s="31"/>
    </row>
    <row r="1314" spans="4:8">
      <c r="D1314" s="33"/>
      <c r="H1314" s="31"/>
    </row>
    <row r="1315" spans="4:8">
      <c r="D1315" s="33"/>
      <c r="H1315" s="31"/>
    </row>
    <row r="1316" spans="4:8">
      <c r="D1316" s="33"/>
      <c r="H1316" s="31"/>
    </row>
    <row r="1317" spans="4:8">
      <c r="D1317" s="33"/>
      <c r="H1317" s="31"/>
    </row>
    <row r="1318" spans="4:8">
      <c r="D1318" s="33"/>
      <c r="H1318" s="31"/>
    </row>
    <row r="1319" spans="4:8">
      <c r="D1319" s="33"/>
      <c r="H1319" s="31"/>
    </row>
    <row r="1320" spans="4:8">
      <c r="D1320" s="33"/>
      <c r="H1320" s="31"/>
    </row>
    <row r="1321" spans="4:8">
      <c r="D1321" s="33"/>
      <c r="H1321" s="31"/>
    </row>
    <row r="1322" spans="4:8">
      <c r="D1322" s="33"/>
      <c r="H1322" s="31"/>
    </row>
    <row r="1323" spans="4:8">
      <c r="D1323" s="33"/>
      <c r="H1323" s="31"/>
    </row>
    <row r="1324" spans="4:8">
      <c r="D1324" s="33"/>
      <c r="H1324" s="31"/>
    </row>
    <row r="1325" spans="4:8">
      <c r="D1325" s="33"/>
      <c r="H1325" s="31"/>
    </row>
    <row r="1326" spans="4:8">
      <c r="D1326" s="33"/>
      <c r="H1326" s="31"/>
    </row>
    <row r="1327" spans="4:8">
      <c r="D1327" s="33"/>
      <c r="H1327" s="31"/>
    </row>
    <row r="1328" spans="4:8">
      <c r="D1328" s="33"/>
      <c r="H1328" s="31"/>
    </row>
    <row r="1329" spans="4:8">
      <c r="D1329" s="33"/>
      <c r="H1329" s="31"/>
    </row>
    <row r="1330" spans="4:8">
      <c r="D1330" s="33"/>
      <c r="H1330" s="31"/>
    </row>
    <row r="1331" spans="4:8">
      <c r="D1331" s="33"/>
      <c r="H1331" s="31"/>
    </row>
    <row r="1332" spans="4:8">
      <c r="D1332" s="33"/>
      <c r="H1332" s="31"/>
    </row>
    <row r="1333" spans="4:8">
      <c r="D1333" s="33"/>
      <c r="H1333" s="31"/>
    </row>
    <row r="1334" spans="4:8">
      <c r="D1334" s="33"/>
      <c r="H1334" s="31"/>
    </row>
    <row r="1335" spans="4:8">
      <c r="D1335" s="33"/>
      <c r="H1335" s="31"/>
    </row>
    <row r="1336" spans="4:8">
      <c r="D1336" s="33"/>
      <c r="H1336" s="31"/>
    </row>
    <row r="1337" spans="4:8">
      <c r="D1337" s="33"/>
      <c r="H1337" s="31"/>
    </row>
    <row r="1338" spans="4:8">
      <c r="D1338" s="33"/>
      <c r="H1338" s="31"/>
    </row>
    <row r="1339" spans="4:8">
      <c r="D1339" s="33"/>
      <c r="H1339" s="31"/>
    </row>
    <row r="1340" spans="4:8">
      <c r="D1340" s="33"/>
      <c r="H1340" s="31"/>
    </row>
    <row r="1341" spans="4:8">
      <c r="D1341" s="33"/>
      <c r="H1341" s="31"/>
    </row>
    <row r="1342" spans="4:8">
      <c r="D1342" s="33"/>
      <c r="H1342" s="31"/>
    </row>
    <row r="1343" spans="4:8">
      <c r="D1343" s="33"/>
      <c r="H1343" s="31"/>
    </row>
    <row r="1344" spans="4:8">
      <c r="D1344" s="33"/>
      <c r="H1344" s="31"/>
    </row>
    <row r="1345" spans="4:8">
      <c r="D1345" s="33"/>
      <c r="H1345" s="31"/>
    </row>
    <row r="1346" spans="4:8">
      <c r="D1346" s="33"/>
      <c r="H1346" s="31"/>
    </row>
    <row r="1347" spans="4:8">
      <c r="D1347" s="33"/>
      <c r="H1347" s="31"/>
    </row>
    <row r="1348" spans="4:8">
      <c r="D1348" s="33"/>
      <c r="H1348" s="31"/>
    </row>
    <row r="1349" spans="4:8">
      <c r="D1349" s="33"/>
      <c r="H1349" s="31"/>
    </row>
    <row r="1350" spans="4:8">
      <c r="D1350" s="33"/>
      <c r="H1350" s="31"/>
    </row>
    <row r="1351" spans="4:8">
      <c r="D1351" s="33"/>
      <c r="H1351" s="31"/>
    </row>
    <row r="1352" spans="4:8">
      <c r="D1352" s="33"/>
      <c r="H1352" s="31"/>
    </row>
    <row r="1353" spans="4:8">
      <c r="D1353" s="33"/>
      <c r="H1353" s="31"/>
    </row>
    <row r="1354" spans="4:8">
      <c r="D1354" s="33"/>
      <c r="H1354" s="31"/>
    </row>
    <row r="1355" spans="4:8">
      <c r="D1355" s="33"/>
      <c r="H1355" s="31"/>
    </row>
    <row r="1356" spans="4:8">
      <c r="D1356" s="33"/>
      <c r="H1356" s="31"/>
    </row>
    <row r="1357" spans="4:8">
      <c r="D1357" s="33"/>
      <c r="H1357" s="31"/>
    </row>
    <row r="1358" spans="4:8">
      <c r="D1358" s="33"/>
      <c r="H1358" s="31"/>
    </row>
    <row r="1359" spans="4:8">
      <c r="D1359" s="33"/>
      <c r="H1359" s="31"/>
    </row>
    <row r="1360" spans="4:8">
      <c r="D1360" s="33"/>
      <c r="H1360" s="31"/>
    </row>
    <row r="1361" spans="4:8">
      <c r="D1361" s="33"/>
      <c r="H1361" s="31"/>
    </row>
    <row r="1362" spans="4:8">
      <c r="D1362" s="33"/>
      <c r="H1362" s="31"/>
    </row>
    <row r="1363" spans="4:8">
      <c r="D1363" s="33"/>
      <c r="H1363" s="31"/>
    </row>
    <row r="1364" spans="4:8">
      <c r="D1364" s="33"/>
      <c r="H1364" s="31"/>
    </row>
    <row r="1365" spans="4:8">
      <c r="D1365" s="33"/>
      <c r="H1365" s="31"/>
    </row>
    <row r="1366" spans="4:8">
      <c r="D1366" s="33"/>
      <c r="H1366" s="31"/>
    </row>
    <row r="1367" spans="4:8">
      <c r="D1367" s="33"/>
      <c r="H1367" s="31"/>
    </row>
    <row r="1368" spans="4:8">
      <c r="D1368" s="33"/>
      <c r="H1368" s="31"/>
    </row>
    <row r="1369" spans="4:8">
      <c r="D1369" s="33"/>
      <c r="H1369" s="31"/>
    </row>
    <row r="1370" spans="4:8">
      <c r="D1370" s="33"/>
      <c r="H1370" s="31"/>
    </row>
    <row r="1371" spans="4:8">
      <c r="D1371" s="33"/>
      <c r="H1371" s="31"/>
    </row>
    <row r="1372" spans="4:8">
      <c r="D1372" s="33"/>
      <c r="H1372" s="31"/>
    </row>
    <row r="1373" spans="4:8">
      <c r="D1373" s="33"/>
      <c r="H1373" s="31"/>
    </row>
    <row r="1374" spans="4:8">
      <c r="D1374" s="33"/>
      <c r="H1374" s="31"/>
    </row>
    <row r="1375" spans="4:8">
      <c r="D1375" s="33"/>
      <c r="H1375" s="31"/>
    </row>
    <row r="1376" spans="4:8">
      <c r="D1376" s="33"/>
      <c r="H1376" s="31"/>
    </row>
    <row r="1377" spans="4:8">
      <c r="D1377" s="33"/>
      <c r="H1377" s="31"/>
    </row>
    <row r="1378" spans="4:8">
      <c r="D1378" s="33"/>
      <c r="H1378" s="31"/>
    </row>
    <row r="1379" spans="4:8">
      <c r="D1379" s="33"/>
      <c r="H1379" s="31"/>
    </row>
    <row r="1380" spans="4:8">
      <c r="D1380" s="33"/>
      <c r="H1380" s="31"/>
    </row>
    <row r="1381" spans="4:8">
      <c r="D1381" s="33"/>
      <c r="H1381" s="31"/>
    </row>
    <row r="1382" spans="4:8">
      <c r="D1382" s="33"/>
      <c r="H1382" s="31"/>
    </row>
    <row r="1383" spans="4:8">
      <c r="D1383" s="33"/>
      <c r="H1383" s="31"/>
    </row>
    <row r="1384" spans="4:8">
      <c r="D1384" s="33"/>
      <c r="H1384" s="31"/>
    </row>
    <row r="1385" spans="4:8">
      <c r="D1385" s="33"/>
      <c r="H1385" s="31"/>
    </row>
    <row r="1386" spans="4:8">
      <c r="D1386" s="33"/>
      <c r="H1386" s="31"/>
    </row>
    <row r="1387" spans="4:8">
      <c r="D1387" s="33"/>
      <c r="H1387" s="31"/>
    </row>
    <row r="1388" spans="4:8">
      <c r="D1388" s="33"/>
      <c r="H1388" s="31"/>
    </row>
    <row r="1389" spans="4:8">
      <c r="D1389" s="33"/>
      <c r="H1389" s="31"/>
    </row>
    <row r="1390" spans="4:8">
      <c r="D1390" s="33"/>
      <c r="H1390" s="31"/>
    </row>
    <row r="1391" spans="4:8">
      <c r="D1391" s="33"/>
      <c r="H1391" s="31"/>
    </row>
    <row r="1392" spans="4:8">
      <c r="D1392" s="33"/>
      <c r="H1392" s="31"/>
    </row>
    <row r="1393" spans="4:8">
      <c r="D1393" s="33"/>
      <c r="H1393" s="31"/>
    </row>
    <row r="1394" spans="4:8">
      <c r="D1394" s="33"/>
      <c r="H1394" s="31"/>
    </row>
    <row r="1395" spans="4:8">
      <c r="D1395" s="33"/>
      <c r="H1395" s="31"/>
    </row>
    <row r="1396" spans="4:8">
      <c r="D1396" s="33"/>
      <c r="H1396" s="31"/>
    </row>
    <row r="1397" spans="4:8">
      <c r="D1397" s="33"/>
      <c r="H1397" s="31"/>
    </row>
    <row r="1398" spans="4:8">
      <c r="D1398" s="33"/>
      <c r="H1398" s="31"/>
    </row>
    <row r="1399" spans="4:8">
      <c r="D1399" s="33"/>
      <c r="H1399" s="31"/>
    </row>
    <row r="1400" spans="4:8">
      <c r="D1400" s="33"/>
      <c r="H1400" s="31"/>
    </row>
    <row r="1401" spans="4:8">
      <c r="D1401" s="33"/>
      <c r="H1401" s="31"/>
    </row>
    <row r="1402" spans="4:8">
      <c r="D1402" s="33"/>
      <c r="H1402" s="31"/>
    </row>
    <row r="1403" spans="4:8">
      <c r="D1403" s="33"/>
      <c r="H1403" s="31"/>
    </row>
    <row r="1404" spans="4:8">
      <c r="D1404" s="33"/>
      <c r="H1404" s="31"/>
    </row>
    <row r="1405" spans="4:8">
      <c r="D1405" s="33"/>
      <c r="H1405" s="31"/>
    </row>
    <row r="1406" spans="4:8">
      <c r="D1406" s="33"/>
      <c r="H1406" s="31"/>
    </row>
    <row r="1407" spans="4:8">
      <c r="D1407" s="33"/>
      <c r="H1407" s="31"/>
    </row>
    <row r="1408" spans="4:8">
      <c r="D1408" s="33"/>
      <c r="H1408" s="31"/>
    </row>
    <row r="1409" spans="4:8">
      <c r="D1409" s="33"/>
      <c r="H1409" s="31"/>
    </row>
    <row r="1410" spans="4:8">
      <c r="D1410" s="33"/>
      <c r="H1410" s="31"/>
    </row>
    <row r="1411" spans="4:8">
      <c r="D1411" s="33"/>
      <c r="H1411" s="31"/>
    </row>
    <row r="1412" spans="4:8">
      <c r="D1412" s="33"/>
      <c r="H1412" s="31"/>
    </row>
    <row r="1413" spans="4:8">
      <c r="D1413" s="33"/>
      <c r="H1413" s="31"/>
    </row>
    <row r="1414" spans="4:8">
      <c r="D1414" s="33"/>
      <c r="H1414" s="31"/>
    </row>
    <row r="1415" spans="4:8">
      <c r="D1415" s="33"/>
      <c r="H1415" s="31"/>
    </row>
    <row r="1416" spans="4:8">
      <c r="D1416" s="33"/>
      <c r="H1416" s="31"/>
    </row>
    <row r="1417" spans="4:8">
      <c r="D1417" s="33"/>
      <c r="H1417" s="31"/>
    </row>
    <row r="1418" spans="4:8">
      <c r="D1418" s="33"/>
      <c r="H1418" s="31"/>
    </row>
    <row r="1419" spans="4:8">
      <c r="D1419" s="33"/>
      <c r="H1419" s="31"/>
    </row>
    <row r="1420" spans="4:8">
      <c r="D1420" s="33"/>
      <c r="H1420" s="31"/>
    </row>
    <row r="1421" spans="4:8">
      <c r="D1421" s="33"/>
      <c r="H1421" s="31"/>
    </row>
    <row r="1422" spans="4:8">
      <c r="D1422" s="33"/>
      <c r="H1422" s="31"/>
    </row>
    <row r="1423" spans="4:8">
      <c r="D1423" s="33"/>
      <c r="H1423" s="31"/>
    </row>
    <row r="1424" spans="4:8">
      <c r="D1424" s="33"/>
      <c r="H1424" s="31"/>
    </row>
    <row r="1425" spans="4:8">
      <c r="D1425" s="33"/>
      <c r="H1425" s="31"/>
    </row>
    <row r="1426" spans="4:8">
      <c r="D1426" s="33"/>
      <c r="H1426" s="31"/>
    </row>
    <row r="1427" spans="4:8">
      <c r="D1427" s="33"/>
      <c r="H1427" s="31"/>
    </row>
    <row r="1428" spans="4:8">
      <c r="D1428" s="33"/>
      <c r="H1428" s="31"/>
    </row>
    <row r="1429" spans="4:8">
      <c r="D1429" s="33"/>
      <c r="H1429" s="31"/>
    </row>
    <row r="1430" spans="4:8">
      <c r="D1430" s="33"/>
      <c r="H1430" s="31"/>
    </row>
    <row r="1431" spans="4:8">
      <c r="D1431" s="33"/>
      <c r="H1431" s="31"/>
    </row>
    <row r="1432" spans="4:8">
      <c r="D1432" s="33"/>
      <c r="H1432" s="31"/>
    </row>
    <row r="1433" spans="4:8">
      <c r="D1433" s="33"/>
      <c r="H1433" s="31"/>
    </row>
    <row r="1434" spans="4:8">
      <c r="D1434" s="33"/>
      <c r="H1434" s="31"/>
    </row>
    <row r="1435" spans="4:8">
      <c r="D1435" s="33"/>
      <c r="H1435" s="31"/>
    </row>
    <row r="1436" spans="4:8">
      <c r="D1436" s="33"/>
      <c r="H1436" s="31"/>
    </row>
    <row r="1437" spans="4:8">
      <c r="D1437" s="33"/>
      <c r="H1437" s="31"/>
    </row>
    <row r="1438" spans="4:8">
      <c r="D1438" s="33"/>
      <c r="H1438" s="31"/>
    </row>
    <row r="1439" spans="4:8">
      <c r="D1439" s="33"/>
      <c r="H1439" s="31"/>
    </row>
    <row r="1440" spans="4:8">
      <c r="D1440" s="33"/>
      <c r="H1440" s="31"/>
    </row>
    <row r="1441" spans="4:8">
      <c r="D1441" s="33"/>
      <c r="H1441" s="31"/>
    </row>
    <row r="1442" spans="4:8">
      <c r="D1442" s="33"/>
      <c r="H1442" s="31"/>
    </row>
    <row r="1443" spans="4:8">
      <c r="D1443" s="33"/>
      <c r="H1443" s="31"/>
    </row>
    <row r="1444" spans="4:8">
      <c r="D1444" s="33"/>
      <c r="H1444" s="31"/>
    </row>
    <row r="1445" spans="4:8">
      <c r="D1445" s="33"/>
      <c r="H1445" s="31"/>
    </row>
    <row r="1446" spans="4:8">
      <c r="D1446" s="33"/>
      <c r="H1446" s="31"/>
    </row>
    <row r="1447" spans="4:8">
      <c r="D1447" s="33"/>
      <c r="H1447" s="31"/>
    </row>
    <row r="1448" spans="4:8">
      <c r="D1448" s="33"/>
      <c r="H1448" s="31"/>
    </row>
    <row r="1449" spans="4:8">
      <c r="D1449" s="33"/>
      <c r="H1449" s="31"/>
    </row>
    <row r="1450" spans="4:8">
      <c r="D1450" s="33"/>
      <c r="H1450" s="31"/>
    </row>
    <row r="1451" spans="4:8">
      <c r="D1451" s="33"/>
      <c r="H1451" s="31"/>
    </row>
    <row r="1452" spans="4:8">
      <c r="D1452" s="33"/>
      <c r="H1452" s="31"/>
    </row>
    <row r="1453" spans="4:8">
      <c r="D1453" s="33"/>
      <c r="H1453" s="31"/>
    </row>
    <row r="1454" spans="4:8">
      <c r="D1454" s="33"/>
      <c r="H1454" s="31"/>
    </row>
    <row r="1455" spans="4:8">
      <c r="D1455" s="33"/>
      <c r="H1455" s="31"/>
    </row>
    <row r="1456" spans="4:8">
      <c r="D1456" s="33"/>
      <c r="H1456" s="31"/>
    </row>
    <row r="1457" spans="4:8">
      <c r="D1457" s="33"/>
      <c r="H1457" s="31"/>
    </row>
    <row r="1458" spans="4:8">
      <c r="D1458" s="33"/>
      <c r="H1458" s="31"/>
    </row>
    <row r="1459" spans="4:8">
      <c r="D1459" s="33"/>
      <c r="H1459" s="31"/>
    </row>
    <row r="1460" spans="4:8">
      <c r="D1460" s="33"/>
      <c r="H1460" s="31"/>
    </row>
    <row r="1461" spans="4:8">
      <c r="D1461" s="33"/>
      <c r="H1461" s="31"/>
    </row>
    <row r="1462" spans="4:8">
      <c r="D1462" s="33"/>
      <c r="H1462" s="31"/>
    </row>
    <row r="1463" spans="4:8">
      <c r="D1463" s="33"/>
      <c r="H1463" s="31"/>
    </row>
    <row r="1464" spans="4:8">
      <c r="D1464" s="33"/>
      <c r="H1464" s="31"/>
    </row>
    <row r="1465" spans="4:8">
      <c r="D1465" s="33"/>
      <c r="H1465" s="31"/>
    </row>
    <row r="1466" spans="4:8">
      <c r="D1466" s="33"/>
      <c r="H1466" s="31"/>
    </row>
    <row r="1467" spans="4:8">
      <c r="D1467" s="33"/>
      <c r="H1467" s="31"/>
    </row>
    <row r="1468" spans="4:8">
      <c r="D1468" s="33"/>
      <c r="H1468" s="31"/>
    </row>
    <row r="1469" spans="4:8">
      <c r="D1469" s="33"/>
      <c r="H1469" s="31"/>
    </row>
    <row r="1470" spans="4:8">
      <c r="D1470" s="33"/>
      <c r="H1470" s="31"/>
    </row>
    <row r="1471" spans="4:8">
      <c r="D1471" s="33"/>
      <c r="H1471" s="31"/>
    </row>
    <row r="1472" spans="4:8">
      <c r="D1472" s="33"/>
      <c r="H1472" s="31"/>
    </row>
    <row r="1473" spans="4:8">
      <c r="D1473" s="33"/>
      <c r="H1473" s="31"/>
    </row>
    <row r="1474" spans="4:8">
      <c r="D1474" s="33"/>
      <c r="H1474" s="31"/>
    </row>
    <row r="1475" spans="4:8">
      <c r="D1475" s="33"/>
      <c r="H1475" s="31"/>
    </row>
    <row r="1476" spans="4:8">
      <c r="D1476" s="33"/>
      <c r="H1476" s="31"/>
    </row>
    <row r="1477" spans="4:8">
      <c r="D1477" s="33"/>
      <c r="H1477" s="31"/>
    </row>
    <row r="1478" spans="4:8">
      <c r="D1478" s="33"/>
      <c r="H1478" s="31"/>
    </row>
    <row r="1479" spans="4:8">
      <c r="D1479" s="33"/>
      <c r="H1479" s="31"/>
    </row>
    <row r="1480" spans="4:8">
      <c r="D1480" s="33"/>
      <c r="H1480" s="31"/>
    </row>
    <row r="1481" spans="4:8">
      <c r="D1481" s="33"/>
      <c r="H1481" s="31"/>
    </row>
    <row r="1482" spans="4:8">
      <c r="D1482" s="33"/>
      <c r="H1482" s="31"/>
    </row>
    <row r="1483" spans="4:8">
      <c r="D1483" s="33"/>
      <c r="H1483" s="31"/>
    </row>
    <row r="1484" spans="4:8">
      <c r="D1484" s="33"/>
      <c r="H1484" s="31"/>
    </row>
    <row r="1485" spans="4:8">
      <c r="D1485" s="33"/>
      <c r="H1485" s="31"/>
    </row>
    <row r="1486" spans="4:8">
      <c r="D1486" s="33"/>
      <c r="H1486" s="31"/>
    </row>
    <row r="1487" spans="4:8">
      <c r="D1487" s="33"/>
      <c r="H1487" s="31"/>
    </row>
    <row r="1488" spans="4:8">
      <c r="D1488" s="33"/>
      <c r="H1488" s="31"/>
    </row>
    <row r="1489" spans="4:8">
      <c r="D1489" s="33"/>
      <c r="H1489" s="31"/>
    </row>
    <row r="1490" spans="4:8">
      <c r="D1490" s="33"/>
      <c r="H1490" s="31"/>
    </row>
    <row r="1491" spans="4:8">
      <c r="D1491" s="33"/>
      <c r="H1491" s="31"/>
    </row>
    <row r="1492" spans="4:8">
      <c r="D1492" s="33"/>
      <c r="H1492" s="31"/>
    </row>
    <row r="1493" spans="4:8">
      <c r="D1493" s="33"/>
      <c r="H1493" s="31"/>
    </row>
    <row r="1494" spans="4:8">
      <c r="D1494" s="33"/>
      <c r="H1494" s="31"/>
    </row>
    <row r="1495" spans="4:8">
      <c r="D1495" s="33"/>
      <c r="H1495" s="31"/>
    </row>
    <row r="1496" spans="4:8">
      <c r="D1496" s="33"/>
      <c r="H1496" s="31"/>
    </row>
    <row r="1497" spans="4:8">
      <c r="D1497" s="33"/>
      <c r="H1497" s="31"/>
    </row>
    <row r="1498" spans="4:8">
      <c r="D1498" s="33"/>
      <c r="H1498" s="31"/>
    </row>
    <row r="1499" spans="4:8">
      <c r="D1499" s="33"/>
      <c r="H1499" s="31"/>
    </row>
    <row r="1500" spans="4:8">
      <c r="D1500" s="33"/>
      <c r="H1500" s="31"/>
    </row>
    <row r="1501" spans="4:8">
      <c r="D1501" s="33"/>
      <c r="H1501" s="31"/>
    </row>
    <row r="1502" spans="4:8">
      <c r="D1502" s="33"/>
      <c r="H1502" s="31"/>
    </row>
    <row r="1503" spans="4:8">
      <c r="D1503" s="33"/>
      <c r="H1503" s="31"/>
    </row>
    <row r="1504" spans="4:8">
      <c r="D1504" s="33"/>
      <c r="H1504" s="31"/>
    </row>
    <row r="1505" spans="4:8">
      <c r="D1505" s="33"/>
      <c r="H1505" s="31"/>
    </row>
    <row r="1506" spans="4:8">
      <c r="D1506" s="33"/>
      <c r="H1506" s="31"/>
    </row>
    <row r="1507" spans="4:8">
      <c r="D1507" s="33"/>
      <c r="H1507" s="31"/>
    </row>
    <row r="1508" spans="4:8">
      <c r="D1508" s="33"/>
      <c r="H1508" s="31"/>
    </row>
    <row r="1509" spans="4:8">
      <c r="D1509" s="33"/>
      <c r="H1509" s="31"/>
    </row>
    <row r="1510" spans="4:8">
      <c r="D1510" s="33"/>
      <c r="H1510" s="31"/>
    </row>
    <row r="1511" spans="4:8">
      <c r="D1511" s="33"/>
      <c r="H1511" s="31"/>
    </row>
    <row r="1512" spans="4:8">
      <c r="D1512" s="33"/>
      <c r="H1512" s="31"/>
    </row>
    <row r="1513" spans="4:8">
      <c r="D1513" s="33"/>
      <c r="H1513" s="31"/>
    </row>
    <row r="1514" spans="4:8">
      <c r="D1514" s="33"/>
      <c r="H1514" s="31"/>
    </row>
    <row r="1515" spans="4:8">
      <c r="D1515" s="33"/>
      <c r="H1515" s="31"/>
    </row>
    <row r="1516" spans="4:8">
      <c r="D1516" s="33"/>
      <c r="H1516" s="31"/>
    </row>
    <row r="1517" spans="4:8">
      <c r="D1517" s="33"/>
      <c r="H1517" s="31"/>
    </row>
    <row r="1518" spans="4:8">
      <c r="D1518" s="33"/>
      <c r="H1518" s="31"/>
    </row>
    <row r="1519" spans="4:8">
      <c r="D1519" s="33"/>
      <c r="H1519" s="31"/>
    </row>
    <row r="1520" spans="4:8">
      <c r="D1520" s="33"/>
      <c r="H1520" s="31"/>
    </row>
    <row r="1521" spans="4:8">
      <c r="D1521" s="33"/>
      <c r="H1521" s="31"/>
    </row>
    <row r="1522" spans="4:8">
      <c r="D1522" s="33"/>
      <c r="H1522" s="31"/>
    </row>
    <row r="1523" spans="4:8">
      <c r="D1523" s="33"/>
      <c r="H1523" s="31"/>
    </row>
    <row r="1524" spans="4:8">
      <c r="D1524" s="33"/>
      <c r="H1524" s="31"/>
    </row>
    <row r="1525" spans="4:8">
      <c r="D1525" s="33"/>
      <c r="H1525" s="31"/>
    </row>
    <row r="1526" spans="4:8">
      <c r="D1526" s="33"/>
      <c r="H1526" s="31"/>
    </row>
    <row r="1527" spans="4:8">
      <c r="D1527" s="33"/>
      <c r="H1527" s="31"/>
    </row>
    <row r="1528" spans="4:8">
      <c r="D1528" s="33"/>
      <c r="H1528" s="31"/>
    </row>
    <row r="1529" spans="4:8">
      <c r="D1529" s="33"/>
      <c r="H1529" s="31"/>
    </row>
    <row r="1530" spans="4:8">
      <c r="D1530" s="33"/>
      <c r="H1530" s="31"/>
    </row>
    <row r="1531" spans="4:8">
      <c r="D1531" s="33"/>
      <c r="H1531" s="31"/>
    </row>
    <row r="1532" spans="4:8">
      <c r="D1532" s="33"/>
      <c r="H1532" s="31"/>
    </row>
    <row r="1533" spans="4:8">
      <c r="D1533" s="33"/>
      <c r="H1533" s="31"/>
    </row>
    <row r="1534" spans="4:8">
      <c r="D1534" s="33"/>
      <c r="H1534" s="31"/>
    </row>
    <row r="1535" spans="4:8">
      <c r="D1535" s="33"/>
      <c r="H1535" s="31"/>
    </row>
    <row r="1536" spans="4:8">
      <c r="D1536" s="33"/>
      <c r="H1536" s="31"/>
    </row>
    <row r="1537" spans="4:8">
      <c r="D1537" s="33"/>
      <c r="H1537" s="31"/>
    </row>
    <row r="1538" spans="4:8">
      <c r="D1538" s="33"/>
      <c r="H1538" s="31"/>
    </row>
    <row r="1539" spans="4:8">
      <c r="D1539" s="33"/>
      <c r="H1539" s="31"/>
    </row>
    <row r="1540" spans="4:8">
      <c r="D1540" s="33"/>
      <c r="H1540" s="31"/>
    </row>
    <row r="1541" spans="4:8">
      <c r="D1541" s="33"/>
      <c r="H1541" s="31"/>
    </row>
    <row r="1542" spans="4:8">
      <c r="D1542" s="33"/>
      <c r="H1542" s="31"/>
    </row>
    <row r="1543" spans="4:8">
      <c r="D1543" s="33"/>
      <c r="H1543" s="31"/>
    </row>
    <row r="1544" spans="4:8">
      <c r="D1544" s="33"/>
      <c r="H1544" s="31"/>
    </row>
    <row r="1545" spans="4:8">
      <c r="D1545" s="33"/>
      <c r="H1545" s="31"/>
    </row>
    <row r="1546" spans="4:8">
      <c r="D1546" s="33"/>
      <c r="H1546" s="31"/>
    </row>
    <row r="1547" spans="4:8">
      <c r="D1547" s="33"/>
      <c r="H1547" s="31"/>
    </row>
    <row r="1548" spans="4:8">
      <c r="D1548" s="33"/>
      <c r="H1548" s="31"/>
    </row>
    <row r="1549" spans="4:8">
      <c r="D1549" s="33"/>
      <c r="H1549" s="31"/>
    </row>
    <row r="1550" spans="4:8">
      <c r="D1550" s="33"/>
      <c r="H1550" s="31"/>
    </row>
    <row r="1551" spans="4:8">
      <c r="D1551" s="33"/>
      <c r="H1551" s="31"/>
    </row>
    <row r="1552" spans="4:8">
      <c r="D1552" s="33"/>
      <c r="H1552" s="31"/>
    </row>
    <row r="1553" spans="4:8">
      <c r="D1553" s="33"/>
      <c r="H1553" s="31"/>
    </row>
    <row r="1554" spans="4:8">
      <c r="D1554" s="33"/>
      <c r="H1554" s="31"/>
    </row>
    <row r="1555" spans="4:8">
      <c r="D1555" s="33"/>
      <c r="H1555" s="31"/>
    </row>
    <row r="1556" spans="4:8">
      <c r="D1556" s="33"/>
      <c r="H1556" s="31"/>
    </row>
    <row r="1557" spans="4:8">
      <c r="D1557" s="33"/>
      <c r="H1557" s="31"/>
    </row>
    <row r="1558" spans="4:8">
      <c r="D1558" s="33"/>
      <c r="H1558" s="31"/>
    </row>
    <row r="1559" spans="4:8">
      <c r="D1559" s="33"/>
      <c r="H1559" s="31"/>
    </row>
    <row r="1560" spans="4:8">
      <c r="D1560" s="33"/>
      <c r="H1560" s="31"/>
    </row>
    <row r="1561" spans="4:8">
      <c r="D1561" s="33"/>
      <c r="H1561" s="31"/>
    </row>
    <row r="1562" spans="4:8">
      <c r="D1562" s="33"/>
      <c r="H1562" s="31"/>
    </row>
    <row r="1563" spans="4:8">
      <c r="D1563" s="33"/>
      <c r="H1563" s="31"/>
    </row>
    <row r="1564" spans="4:8">
      <c r="D1564" s="33"/>
      <c r="H1564" s="31"/>
    </row>
    <row r="1565" spans="4:8">
      <c r="D1565" s="33"/>
      <c r="H1565" s="31"/>
    </row>
    <row r="1566" spans="4:8">
      <c r="D1566" s="33"/>
      <c r="H1566" s="31"/>
    </row>
    <row r="1567" spans="4:8">
      <c r="D1567" s="33"/>
      <c r="H1567" s="31"/>
    </row>
    <row r="1568" spans="4:8">
      <c r="D1568" s="33"/>
      <c r="H1568" s="31"/>
    </row>
    <row r="1569" spans="4:8">
      <c r="D1569" s="33"/>
      <c r="H1569" s="31"/>
    </row>
    <row r="1570" spans="4:8">
      <c r="D1570" s="33"/>
      <c r="H1570" s="31"/>
    </row>
    <row r="1571" spans="4:8">
      <c r="D1571" s="33"/>
      <c r="H1571" s="31"/>
    </row>
    <row r="1572" spans="4:8">
      <c r="D1572" s="33"/>
      <c r="H1572" s="31"/>
    </row>
    <row r="1573" spans="4:8">
      <c r="D1573" s="33"/>
      <c r="H1573" s="31"/>
    </row>
    <row r="1574" spans="4:8">
      <c r="D1574" s="33"/>
      <c r="H1574" s="31"/>
    </row>
    <row r="1575" spans="4:8">
      <c r="D1575" s="33"/>
      <c r="H1575" s="31"/>
    </row>
    <row r="1576" spans="4:8">
      <c r="D1576" s="33"/>
      <c r="H1576" s="31"/>
    </row>
    <row r="1577" spans="4:8">
      <c r="D1577" s="33"/>
      <c r="H1577" s="31"/>
    </row>
    <row r="1578" spans="4:8">
      <c r="D1578" s="33"/>
      <c r="H1578" s="31"/>
    </row>
    <row r="1579" spans="4:8">
      <c r="D1579" s="33"/>
      <c r="H1579" s="31"/>
    </row>
    <row r="1580" spans="4:8">
      <c r="D1580" s="33"/>
      <c r="H1580" s="31"/>
    </row>
    <row r="1581" spans="4:8">
      <c r="D1581" s="33"/>
      <c r="H1581" s="31"/>
    </row>
    <row r="1582" spans="4:8">
      <c r="D1582" s="33"/>
      <c r="H1582" s="31"/>
    </row>
    <row r="1583" spans="4:8">
      <c r="D1583" s="33"/>
      <c r="H1583" s="31"/>
    </row>
    <row r="1584" spans="4:8">
      <c r="D1584" s="33"/>
      <c r="H1584" s="31"/>
    </row>
    <row r="1585" spans="4:8">
      <c r="D1585" s="33"/>
      <c r="H1585" s="31"/>
    </row>
    <row r="1586" spans="4:8">
      <c r="D1586" s="33"/>
      <c r="H1586" s="31"/>
    </row>
    <row r="1587" spans="4:8">
      <c r="D1587" s="33"/>
      <c r="H1587" s="31"/>
    </row>
    <row r="1588" spans="4:8">
      <c r="D1588" s="33"/>
      <c r="H1588" s="31"/>
    </row>
    <row r="1589" spans="4:8">
      <c r="D1589" s="33"/>
      <c r="H1589" s="31"/>
    </row>
    <row r="1590" spans="4:8">
      <c r="D1590" s="33"/>
      <c r="H1590" s="31"/>
    </row>
    <row r="1591" spans="4:8">
      <c r="D1591" s="33"/>
      <c r="H1591" s="31"/>
    </row>
    <row r="1592" spans="4:8">
      <c r="D1592" s="33"/>
      <c r="H1592" s="31"/>
    </row>
    <row r="1593" spans="4:8">
      <c r="D1593" s="33"/>
      <c r="H1593" s="31"/>
    </row>
    <row r="1594" spans="4:8">
      <c r="D1594" s="33"/>
      <c r="H1594" s="31"/>
    </row>
    <row r="1595" spans="4:8">
      <c r="D1595" s="33"/>
      <c r="H1595" s="31"/>
    </row>
    <row r="1596" spans="4:8">
      <c r="D1596" s="33"/>
      <c r="H1596" s="31"/>
    </row>
    <row r="1597" spans="4:8">
      <c r="D1597" s="33"/>
      <c r="H1597" s="31"/>
    </row>
    <row r="1598" spans="4:8">
      <c r="D1598" s="33"/>
      <c r="H1598" s="31"/>
    </row>
    <row r="1599" spans="4:8">
      <c r="D1599" s="33"/>
      <c r="H1599" s="31"/>
    </row>
    <row r="1600" spans="4:8">
      <c r="D1600" s="33"/>
      <c r="H1600" s="31"/>
    </row>
    <row r="1601" spans="4:8">
      <c r="D1601" s="33"/>
      <c r="H1601" s="31"/>
    </row>
    <row r="1602" spans="4:8">
      <c r="D1602" s="33"/>
      <c r="H1602" s="31"/>
    </row>
    <row r="1603" spans="4:8">
      <c r="D1603" s="33"/>
      <c r="H1603" s="31"/>
    </row>
    <row r="1604" spans="4:8">
      <c r="D1604" s="33"/>
      <c r="H1604" s="31"/>
    </row>
    <row r="1605" spans="4:8">
      <c r="D1605" s="33"/>
      <c r="H1605" s="31"/>
    </row>
    <row r="1606" spans="4:8">
      <c r="D1606" s="33"/>
      <c r="H1606" s="31"/>
    </row>
    <row r="1607" spans="4:8">
      <c r="D1607" s="33"/>
      <c r="H1607" s="31"/>
    </row>
    <row r="1608" spans="4:8">
      <c r="D1608" s="33"/>
      <c r="H1608" s="31"/>
    </row>
    <row r="1609" spans="4:8">
      <c r="D1609" s="33"/>
      <c r="H1609" s="31"/>
    </row>
    <row r="1610" spans="4:8">
      <c r="D1610" s="33"/>
      <c r="H1610" s="31"/>
    </row>
    <row r="1611" spans="4:8">
      <c r="D1611" s="33"/>
      <c r="H1611" s="31"/>
    </row>
    <row r="1612" spans="4:8">
      <c r="D1612" s="33"/>
      <c r="H1612" s="31"/>
    </row>
    <row r="1613" spans="4:8">
      <c r="D1613" s="33"/>
      <c r="H1613" s="31"/>
    </row>
    <row r="1614" spans="4:8">
      <c r="D1614" s="33"/>
      <c r="H1614" s="31"/>
    </row>
    <row r="1615" spans="4:8">
      <c r="D1615" s="33"/>
      <c r="H1615" s="31"/>
    </row>
    <row r="1616" spans="4:8">
      <c r="D1616" s="33"/>
      <c r="H1616" s="31"/>
    </row>
    <row r="1617" spans="4:8">
      <c r="D1617" s="33"/>
      <c r="H1617" s="31"/>
    </row>
    <row r="1618" spans="4:8">
      <c r="D1618" s="33"/>
      <c r="H1618" s="31"/>
    </row>
    <row r="1619" spans="4:8">
      <c r="D1619" s="33"/>
      <c r="H1619" s="31"/>
    </row>
    <row r="1620" spans="4:8">
      <c r="D1620" s="33"/>
      <c r="H1620" s="31"/>
    </row>
    <row r="1621" spans="4:8">
      <c r="D1621" s="33"/>
      <c r="H1621" s="31"/>
    </row>
    <row r="1622" spans="4:8">
      <c r="D1622" s="33"/>
      <c r="H1622" s="31"/>
    </row>
    <row r="1623" spans="4:8">
      <c r="D1623" s="33"/>
      <c r="H1623" s="31"/>
    </row>
    <row r="1624" spans="4:8">
      <c r="D1624" s="33"/>
      <c r="H1624" s="31"/>
    </row>
    <row r="1625" spans="4:8">
      <c r="D1625" s="33"/>
      <c r="H1625" s="31"/>
    </row>
    <row r="1626" spans="4:8">
      <c r="D1626" s="33"/>
      <c r="H1626" s="31"/>
    </row>
    <row r="1627" spans="4:8">
      <c r="D1627" s="33"/>
      <c r="H1627" s="31"/>
    </row>
    <row r="1628" spans="4:8">
      <c r="D1628" s="33"/>
      <c r="H1628" s="31"/>
    </row>
    <row r="1629" spans="4:8">
      <c r="D1629" s="33"/>
      <c r="H1629" s="31"/>
    </row>
    <row r="1630" spans="4:8">
      <c r="D1630" s="33"/>
      <c r="H1630" s="31"/>
    </row>
    <row r="1631" spans="4:8">
      <c r="D1631" s="33"/>
      <c r="H1631" s="31"/>
    </row>
    <row r="1632" spans="4:8">
      <c r="D1632" s="33"/>
      <c r="H1632" s="31"/>
    </row>
    <row r="1633" spans="4:8">
      <c r="D1633" s="33"/>
      <c r="H1633" s="31"/>
    </row>
    <row r="1634" spans="4:8">
      <c r="D1634" s="33"/>
      <c r="H1634" s="31"/>
    </row>
    <row r="1635" spans="4:8">
      <c r="D1635" s="33"/>
      <c r="H1635" s="31"/>
    </row>
    <row r="1636" spans="4:8">
      <c r="D1636" s="33"/>
      <c r="H1636" s="31"/>
    </row>
    <row r="1637" spans="4:8">
      <c r="D1637" s="33"/>
      <c r="H1637" s="31"/>
    </row>
    <row r="1638" spans="4:8">
      <c r="D1638" s="33"/>
      <c r="H1638" s="31"/>
    </row>
    <row r="1639" spans="4:8">
      <c r="D1639" s="33"/>
      <c r="H1639" s="31"/>
    </row>
    <row r="1640" spans="4:8">
      <c r="D1640" s="33"/>
      <c r="H1640" s="31"/>
    </row>
    <row r="1641" spans="4:8">
      <c r="D1641" s="33"/>
      <c r="H1641" s="31"/>
    </row>
    <row r="1642" spans="4:8">
      <c r="D1642" s="33"/>
      <c r="H1642" s="31"/>
    </row>
    <row r="1643" spans="4:8">
      <c r="D1643" s="33"/>
      <c r="H1643" s="31"/>
    </row>
    <row r="1644" spans="4:8">
      <c r="D1644" s="33"/>
      <c r="H1644" s="31"/>
    </row>
    <row r="1645" spans="4:8">
      <c r="D1645" s="33"/>
      <c r="H1645" s="31"/>
    </row>
    <row r="1646" spans="4:8">
      <c r="D1646" s="33"/>
      <c r="H1646" s="31"/>
    </row>
    <row r="1647" spans="4:8">
      <c r="D1647" s="33"/>
      <c r="H1647" s="31"/>
    </row>
    <row r="1648" spans="4:8">
      <c r="D1648" s="33"/>
      <c r="H1648" s="31"/>
    </row>
    <row r="1649" spans="4:8">
      <c r="D1649" s="33"/>
      <c r="H1649" s="31"/>
    </row>
    <row r="1650" spans="4:8">
      <c r="D1650" s="33"/>
      <c r="H1650" s="31"/>
    </row>
    <row r="1651" spans="4:8">
      <c r="D1651" s="33"/>
      <c r="H1651" s="31"/>
    </row>
    <row r="1652" spans="4:8">
      <c r="D1652" s="33"/>
      <c r="H1652" s="31"/>
    </row>
    <row r="1653" spans="4:8">
      <c r="D1653" s="33"/>
      <c r="H1653" s="31"/>
    </row>
    <row r="1654" spans="4:8">
      <c r="D1654" s="33"/>
      <c r="H1654" s="31"/>
    </row>
    <row r="1655" spans="4:8">
      <c r="D1655" s="33"/>
      <c r="H1655" s="31"/>
    </row>
    <row r="1656" spans="4:8">
      <c r="D1656" s="33"/>
      <c r="H1656" s="31"/>
    </row>
    <row r="1657" spans="4:8">
      <c r="D1657" s="33"/>
      <c r="H1657" s="31"/>
    </row>
    <row r="1658" spans="4:8">
      <c r="D1658" s="33"/>
      <c r="H1658" s="31"/>
    </row>
    <row r="1659" spans="4:8">
      <c r="D1659" s="33"/>
      <c r="H1659" s="31"/>
    </row>
    <row r="1660" spans="4:8">
      <c r="D1660" s="33"/>
      <c r="H1660" s="31"/>
    </row>
    <row r="1661" spans="4:8">
      <c r="D1661" s="33"/>
      <c r="H1661" s="31"/>
    </row>
    <row r="1662" spans="4:8">
      <c r="D1662" s="33"/>
      <c r="H1662" s="31"/>
    </row>
    <row r="1663" spans="4:8">
      <c r="D1663" s="33"/>
      <c r="H1663" s="31"/>
    </row>
    <row r="1664" spans="4:8">
      <c r="D1664" s="33"/>
      <c r="H1664" s="31"/>
    </row>
    <row r="1665" spans="4:8">
      <c r="D1665" s="33"/>
      <c r="H1665" s="31"/>
    </row>
    <row r="1666" spans="4:8">
      <c r="D1666" s="33"/>
      <c r="H1666" s="31"/>
    </row>
    <row r="1667" spans="4:8">
      <c r="D1667" s="33"/>
      <c r="H1667" s="31"/>
    </row>
    <row r="1668" spans="4:8">
      <c r="D1668" s="33"/>
      <c r="H1668" s="31"/>
    </row>
    <row r="1669" spans="4:8">
      <c r="D1669" s="33"/>
      <c r="H1669" s="31"/>
    </row>
    <row r="1670" spans="4:8">
      <c r="D1670" s="33"/>
      <c r="H1670" s="31"/>
    </row>
    <row r="1671" spans="4:8">
      <c r="D1671" s="33"/>
      <c r="H1671" s="31"/>
    </row>
    <row r="1672" spans="4:8">
      <c r="D1672" s="33"/>
      <c r="H1672" s="31"/>
    </row>
    <row r="1673" spans="4:8">
      <c r="D1673" s="33"/>
      <c r="H1673" s="31"/>
    </row>
    <row r="1674" spans="4:8">
      <c r="D1674" s="33"/>
      <c r="H1674" s="31"/>
    </row>
    <row r="1675" spans="4:8">
      <c r="D1675" s="33"/>
      <c r="H1675" s="31"/>
    </row>
    <row r="1676" spans="4:8">
      <c r="D1676" s="33"/>
      <c r="H1676" s="31"/>
    </row>
    <row r="1677" spans="4:8">
      <c r="D1677" s="33"/>
      <c r="H1677" s="31"/>
    </row>
    <row r="1678" spans="4:8">
      <c r="D1678" s="33"/>
      <c r="H1678" s="31"/>
    </row>
    <row r="1679" spans="4:8">
      <c r="D1679" s="33"/>
      <c r="H1679" s="31"/>
    </row>
    <row r="1680" spans="4:8">
      <c r="D1680" s="33"/>
      <c r="H1680" s="31"/>
    </row>
    <row r="1681" spans="4:8">
      <c r="D1681" s="33"/>
      <c r="H1681" s="31"/>
    </row>
    <row r="1682" spans="4:8">
      <c r="D1682" s="33"/>
      <c r="H1682" s="31"/>
    </row>
    <row r="1683" spans="4:8">
      <c r="D1683" s="33"/>
      <c r="H1683" s="31"/>
    </row>
    <row r="1684" spans="4:8">
      <c r="D1684" s="33"/>
      <c r="H1684" s="31"/>
    </row>
    <row r="1685" spans="4:8">
      <c r="D1685" s="33"/>
      <c r="H1685" s="31"/>
    </row>
    <row r="1686" spans="4:8">
      <c r="D1686" s="33"/>
      <c r="H1686" s="31"/>
    </row>
    <row r="1687" spans="4:8">
      <c r="D1687" s="33"/>
      <c r="H1687" s="31"/>
    </row>
    <row r="1688" spans="4:8">
      <c r="D1688" s="33"/>
      <c r="H1688" s="31"/>
    </row>
    <row r="1689" spans="4:8">
      <c r="D1689" s="33"/>
      <c r="H1689" s="31"/>
    </row>
    <row r="1690" spans="4:8">
      <c r="D1690" s="33"/>
      <c r="H1690" s="31"/>
    </row>
    <row r="1691" spans="4:8">
      <c r="D1691" s="33"/>
      <c r="H1691" s="31"/>
    </row>
    <row r="1692" spans="4:8">
      <c r="D1692" s="33"/>
      <c r="H1692" s="31"/>
    </row>
    <row r="1693" spans="4:8">
      <c r="D1693" s="33"/>
      <c r="H1693" s="31"/>
    </row>
    <row r="1694" spans="4:8">
      <c r="D1694" s="33"/>
      <c r="H1694" s="31"/>
    </row>
    <row r="1695" spans="4:8">
      <c r="D1695" s="33"/>
      <c r="H1695" s="31"/>
    </row>
    <row r="1696" spans="4:8">
      <c r="D1696" s="33"/>
      <c r="H1696" s="31"/>
    </row>
    <row r="1697" spans="4:8">
      <c r="D1697" s="33"/>
      <c r="H1697" s="31"/>
    </row>
    <row r="1698" spans="4:8">
      <c r="D1698" s="33"/>
      <c r="H1698" s="31"/>
    </row>
    <row r="1699" spans="4:8">
      <c r="D1699" s="33"/>
      <c r="H1699" s="31"/>
    </row>
    <row r="1700" spans="4:8">
      <c r="D1700" s="33"/>
      <c r="H1700" s="31"/>
    </row>
    <row r="1701" spans="4:8">
      <c r="D1701" s="33"/>
      <c r="H1701" s="31"/>
    </row>
    <row r="1702" spans="4:8">
      <c r="D1702" s="33"/>
      <c r="H1702" s="31"/>
    </row>
    <row r="1703" spans="4:8">
      <c r="D1703" s="33"/>
      <c r="H1703" s="31"/>
    </row>
    <row r="1704" spans="4:8">
      <c r="D1704" s="33"/>
      <c r="H1704" s="31"/>
    </row>
    <row r="1705" spans="4:8">
      <c r="D1705" s="33"/>
      <c r="H1705" s="31"/>
    </row>
    <row r="1706" spans="4:8">
      <c r="D1706" s="33"/>
      <c r="H1706" s="31"/>
    </row>
    <row r="1707" spans="4:8">
      <c r="D1707" s="33"/>
      <c r="H1707" s="31"/>
    </row>
    <row r="1708" spans="4:8">
      <c r="D1708" s="33"/>
      <c r="H1708" s="31"/>
    </row>
    <row r="1709" spans="4:8">
      <c r="D1709" s="33"/>
      <c r="H1709" s="31"/>
    </row>
    <row r="1710" spans="4:8">
      <c r="D1710" s="33"/>
      <c r="H1710" s="31"/>
    </row>
    <row r="1711" spans="4:8">
      <c r="D1711" s="33"/>
      <c r="H1711" s="31"/>
    </row>
    <row r="1712" spans="4:8">
      <c r="D1712" s="33"/>
      <c r="H1712" s="31"/>
    </row>
    <row r="1713" spans="4:8">
      <c r="D1713" s="33"/>
      <c r="H1713" s="31"/>
    </row>
    <row r="1714" spans="4:8">
      <c r="D1714" s="33"/>
      <c r="H1714" s="31"/>
    </row>
    <row r="1715" spans="4:8">
      <c r="D1715" s="33"/>
      <c r="H1715" s="31"/>
    </row>
    <row r="1716" spans="4:8">
      <c r="D1716" s="33"/>
      <c r="H1716" s="31"/>
    </row>
    <row r="1717" spans="4:8">
      <c r="D1717" s="33"/>
      <c r="H1717" s="31"/>
    </row>
    <row r="1718" spans="4:8">
      <c r="D1718" s="33"/>
      <c r="H1718" s="31"/>
    </row>
    <row r="1719" spans="4:8">
      <c r="D1719" s="33"/>
      <c r="H1719" s="31"/>
    </row>
    <row r="1720" spans="4:8">
      <c r="D1720" s="33"/>
      <c r="H1720" s="31"/>
    </row>
    <row r="1721" spans="4:8">
      <c r="D1721" s="33"/>
      <c r="H1721" s="31"/>
    </row>
    <row r="1722" spans="4:8">
      <c r="D1722" s="33"/>
      <c r="H1722" s="31"/>
    </row>
    <row r="1723" spans="4:8">
      <c r="D1723" s="33"/>
      <c r="H1723" s="31"/>
    </row>
    <row r="1724" spans="4:8">
      <c r="D1724" s="33"/>
      <c r="H1724" s="31"/>
    </row>
    <row r="1725" spans="4:8">
      <c r="D1725" s="33"/>
      <c r="H1725" s="31"/>
    </row>
    <row r="1726" spans="4:8">
      <c r="D1726" s="33"/>
      <c r="H1726" s="31"/>
    </row>
    <row r="1727" spans="4:8">
      <c r="D1727" s="33"/>
      <c r="H1727" s="31"/>
    </row>
    <row r="1728" spans="4:8">
      <c r="D1728" s="33"/>
      <c r="H1728" s="31"/>
    </row>
    <row r="1729" spans="4:8">
      <c r="D1729" s="33"/>
      <c r="H1729" s="31"/>
    </row>
    <row r="1730" spans="4:8">
      <c r="D1730" s="33"/>
      <c r="H1730" s="31"/>
    </row>
    <row r="1731" spans="4:8">
      <c r="D1731" s="33"/>
      <c r="H1731" s="31"/>
    </row>
    <row r="1732" spans="4:8">
      <c r="D1732" s="33"/>
      <c r="H1732" s="31"/>
    </row>
    <row r="1733" spans="4:8">
      <c r="D1733" s="33"/>
      <c r="H1733" s="31"/>
    </row>
    <row r="1734" spans="4:8">
      <c r="D1734" s="33"/>
      <c r="H1734" s="31"/>
    </row>
    <row r="1735" spans="4:8">
      <c r="D1735" s="33"/>
      <c r="H1735" s="31"/>
    </row>
    <row r="1736" spans="4:8">
      <c r="D1736" s="33"/>
      <c r="H1736" s="31"/>
    </row>
    <row r="1737" spans="4:8">
      <c r="D1737" s="33"/>
      <c r="H1737" s="31"/>
    </row>
    <row r="1738" spans="4:8">
      <c r="D1738" s="33"/>
      <c r="H1738" s="31"/>
    </row>
    <row r="1739" spans="4:8">
      <c r="D1739" s="33"/>
      <c r="H1739" s="31"/>
    </row>
    <row r="1740" spans="4:8">
      <c r="D1740" s="33"/>
      <c r="H1740" s="31"/>
    </row>
    <row r="1741" spans="4:8">
      <c r="D1741" s="33"/>
      <c r="H1741" s="31"/>
    </row>
    <row r="1742" spans="4:8">
      <c r="D1742" s="33"/>
      <c r="H1742" s="31"/>
    </row>
    <row r="1743" spans="4:8">
      <c r="D1743" s="33"/>
      <c r="H1743" s="31"/>
    </row>
    <row r="1744" spans="4:8">
      <c r="D1744" s="33"/>
      <c r="H1744" s="31"/>
    </row>
    <row r="1745" spans="4:8">
      <c r="D1745" s="33"/>
      <c r="H1745" s="31"/>
    </row>
    <row r="1746" spans="4:8">
      <c r="D1746" s="33"/>
      <c r="H1746" s="31"/>
    </row>
    <row r="1747" spans="4:8">
      <c r="D1747" s="33"/>
      <c r="H1747" s="31"/>
    </row>
    <row r="1748" spans="4:8">
      <c r="D1748" s="33"/>
      <c r="H1748" s="31"/>
    </row>
    <row r="1749" spans="4:8">
      <c r="D1749" s="33"/>
      <c r="H1749" s="31"/>
    </row>
    <row r="1750" spans="4:8">
      <c r="D1750" s="33"/>
      <c r="H1750" s="31"/>
    </row>
    <row r="1751" spans="4:8">
      <c r="D1751" s="33"/>
      <c r="H1751" s="31"/>
    </row>
    <row r="1752" spans="4:8">
      <c r="D1752" s="33"/>
      <c r="H1752" s="31"/>
    </row>
    <row r="1753" spans="4:8">
      <c r="D1753" s="33"/>
      <c r="H1753" s="31"/>
    </row>
    <row r="1754" spans="4:8">
      <c r="D1754" s="33"/>
      <c r="H1754" s="31"/>
    </row>
    <row r="1755" spans="4:8">
      <c r="D1755" s="33"/>
      <c r="H1755" s="31"/>
    </row>
    <row r="1756" spans="4:8">
      <c r="D1756" s="33"/>
      <c r="H1756" s="31"/>
    </row>
    <row r="1757" spans="4:8">
      <c r="D1757" s="33"/>
      <c r="H1757" s="31"/>
    </row>
    <row r="1758" spans="4:8">
      <c r="D1758" s="33"/>
      <c r="H1758" s="31"/>
    </row>
    <row r="1759" spans="4:8">
      <c r="D1759" s="33"/>
      <c r="H1759" s="31"/>
    </row>
    <row r="1760" spans="4:8">
      <c r="D1760" s="33"/>
      <c r="H1760" s="31"/>
    </row>
    <row r="1761" spans="4:8">
      <c r="D1761" s="33"/>
      <c r="H1761" s="31"/>
    </row>
    <row r="1762" spans="4:8">
      <c r="D1762" s="33"/>
      <c r="H1762" s="31"/>
    </row>
    <row r="1763" spans="4:8">
      <c r="D1763" s="33"/>
      <c r="H1763" s="31"/>
    </row>
    <row r="1764" spans="4:8">
      <c r="D1764" s="33"/>
      <c r="H1764" s="31"/>
    </row>
    <row r="1765" spans="4:8">
      <c r="D1765" s="33"/>
      <c r="H1765" s="31"/>
    </row>
    <row r="1766" spans="4:8">
      <c r="D1766" s="33"/>
      <c r="H1766" s="31"/>
    </row>
    <row r="1767" spans="4:8">
      <c r="D1767" s="33"/>
      <c r="H1767" s="31"/>
    </row>
    <row r="1768" spans="4:8">
      <c r="D1768" s="33"/>
      <c r="H1768" s="31"/>
    </row>
    <row r="1769" spans="4:8">
      <c r="D1769" s="33"/>
      <c r="H1769" s="31"/>
    </row>
    <row r="1770" spans="4:8">
      <c r="D1770" s="33"/>
      <c r="H1770" s="31"/>
    </row>
    <row r="1771" spans="4:8">
      <c r="D1771" s="33"/>
      <c r="H1771" s="31"/>
    </row>
    <row r="1772" spans="4:8">
      <c r="D1772" s="33"/>
      <c r="H1772" s="31"/>
    </row>
    <row r="1773" spans="4:8">
      <c r="D1773" s="33"/>
      <c r="H1773" s="31"/>
    </row>
    <row r="1774" spans="4:8">
      <c r="D1774" s="33"/>
      <c r="H1774" s="31"/>
    </row>
    <row r="1775" spans="4:8">
      <c r="D1775" s="33"/>
      <c r="H1775" s="31"/>
    </row>
    <row r="1776" spans="4:8">
      <c r="D1776" s="33"/>
      <c r="H1776" s="31"/>
    </row>
    <row r="1777" spans="4:8">
      <c r="D1777" s="33"/>
      <c r="H1777" s="31"/>
    </row>
    <row r="1778" spans="4:8">
      <c r="D1778" s="33"/>
      <c r="H1778" s="31"/>
    </row>
    <row r="1779" spans="4:8">
      <c r="D1779" s="33"/>
      <c r="H1779" s="31"/>
    </row>
    <row r="1780" spans="4:8">
      <c r="D1780" s="33"/>
      <c r="H1780" s="31"/>
    </row>
    <row r="1781" spans="4:8">
      <c r="D1781" s="33"/>
      <c r="H1781" s="31"/>
    </row>
    <row r="1782" spans="4:8">
      <c r="D1782" s="33"/>
      <c r="H1782" s="31"/>
    </row>
    <row r="1783" spans="4:8">
      <c r="D1783" s="33"/>
      <c r="H1783" s="31"/>
    </row>
    <row r="1784" spans="4:8">
      <c r="D1784" s="33"/>
      <c r="H1784" s="31"/>
    </row>
    <row r="1785" spans="4:8">
      <c r="D1785" s="33"/>
      <c r="H1785" s="31"/>
    </row>
    <row r="1786" spans="4:8">
      <c r="D1786" s="33"/>
      <c r="H1786" s="31"/>
    </row>
    <row r="1787" spans="4:8">
      <c r="D1787" s="33"/>
      <c r="H1787" s="31"/>
    </row>
    <row r="1788" spans="4:8">
      <c r="D1788" s="33"/>
      <c r="H1788" s="31"/>
    </row>
    <row r="1789" spans="4:8">
      <c r="D1789" s="33"/>
      <c r="H1789" s="31"/>
    </row>
    <row r="1790" spans="4:8">
      <c r="D1790" s="33"/>
      <c r="H1790" s="31"/>
    </row>
    <row r="1791" spans="4:8">
      <c r="D1791" s="33"/>
      <c r="H1791" s="31"/>
    </row>
    <row r="1792" spans="4:8">
      <c r="D1792" s="33"/>
      <c r="H1792" s="31"/>
    </row>
    <row r="1793" spans="4:8">
      <c r="D1793" s="33"/>
      <c r="H1793" s="31"/>
    </row>
    <row r="1794" spans="4:8">
      <c r="D1794" s="33"/>
      <c r="H1794" s="31"/>
    </row>
    <row r="1795" spans="4:8">
      <c r="D1795" s="33"/>
      <c r="H1795" s="31"/>
    </row>
    <row r="1796" spans="4:8">
      <c r="D1796" s="33"/>
      <c r="H1796" s="31"/>
    </row>
    <row r="1797" spans="4:8">
      <c r="D1797" s="33"/>
      <c r="H1797" s="31"/>
    </row>
    <row r="1798" spans="4:8">
      <c r="D1798" s="33"/>
      <c r="H1798" s="31"/>
    </row>
    <row r="1799" spans="4:8">
      <c r="D1799" s="33"/>
      <c r="H1799" s="31"/>
    </row>
    <row r="1800" spans="4:8">
      <c r="D1800" s="33"/>
      <c r="H1800" s="31"/>
    </row>
    <row r="1801" spans="4:8">
      <c r="D1801" s="33"/>
      <c r="H1801" s="31"/>
    </row>
    <row r="1802" spans="4:8">
      <c r="D1802" s="33"/>
      <c r="H1802" s="31"/>
    </row>
    <row r="1803" spans="4:8">
      <c r="D1803" s="33"/>
      <c r="H1803" s="31"/>
    </row>
    <row r="1804" spans="4:8">
      <c r="D1804" s="33"/>
      <c r="H1804" s="31"/>
    </row>
    <row r="1805" spans="4:8">
      <c r="D1805" s="33"/>
      <c r="H1805" s="31"/>
    </row>
    <row r="1806" spans="4:8">
      <c r="D1806" s="33"/>
      <c r="H1806" s="31"/>
    </row>
    <row r="1807" spans="4:8">
      <c r="D1807" s="33"/>
      <c r="H1807" s="31"/>
    </row>
    <row r="1808" spans="4:8">
      <c r="D1808" s="33"/>
      <c r="H1808" s="31"/>
    </row>
    <row r="1809" spans="4:8">
      <c r="D1809" s="33"/>
      <c r="H1809" s="31"/>
    </row>
    <row r="1810" spans="4:8">
      <c r="D1810" s="33"/>
      <c r="H1810" s="31"/>
    </row>
    <row r="1811" spans="4:8">
      <c r="D1811" s="33"/>
      <c r="H1811" s="31"/>
    </row>
    <row r="1812" spans="4:8">
      <c r="D1812" s="33"/>
      <c r="H1812" s="31"/>
    </row>
    <row r="1813" spans="4:8">
      <c r="D1813" s="33"/>
      <c r="H1813" s="31"/>
    </row>
    <row r="1814" spans="4:8">
      <c r="D1814" s="33"/>
      <c r="H1814" s="31"/>
    </row>
    <row r="1815" spans="4:8">
      <c r="D1815" s="33"/>
      <c r="H1815" s="31"/>
    </row>
    <row r="1816" spans="4:8">
      <c r="D1816" s="33"/>
      <c r="H1816" s="31"/>
    </row>
    <row r="1817" spans="4:8">
      <c r="D1817" s="33"/>
      <c r="H1817" s="31"/>
    </row>
    <row r="1818" spans="4:8">
      <c r="D1818" s="33"/>
      <c r="H1818" s="31"/>
    </row>
    <row r="1819" spans="4:8">
      <c r="D1819" s="33"/>
      <c r="H1819" s="31"/>
    </row>
    <row r="1820" spans="4:8">
      <c r="D1820" s="33"/>
      <c r="H1820" s="31"/>
    </row>
    <row r="1821" spans="4:8">
      <c r="D1821" s="33"/>
      <c r="H1821" s="31"/>
    </row>
    <row r="1822" spans="4:8">
      <c r="D1822" s="33"/>
      <c r="H1822" s="31"/>
    </row>
    <row r="1823" spans="4:8">
      <c r="D1823" s="33"/>
      <c r="H1823" s="31"/>
    </row>
    <row r="1824" spans="4:8">
      <c r="D1824" s="33"/>
      <c r="H1824" s="31"/>
    </row>
    <row r="1825" spans="4:8">
      <c r="D1825" s="33"/>
      <c r="H1825" s="31"/>
    </row>
    <row r="1826" spans="4:8">
      <c r="D1826" s="33"/>
      <c r="H1826" s="31"/>
    </row>
    <row r="1827" spans="4:8">
      <c r="D1827" s="33"/>
      <c r="H1827" s="31"/>
    </row>
    <row r="1828" spans="4:8">
      <c r="D1828" s="33"/>
      <c r="H1828" s="31"/>
    </row>
    <row r="1829" spans="4:8">
      <c r="D1829" s="33"/>
      <c r="H1829" s="31"/>
    </row>
    <row r="1830" spans="4:8">
      <c r="D1830" s="33"/>
      <c r="H1830" s="31"/>
    </row>
    <row r="1831" spans="4:8">
      <c r="D1831" s="33"/>
      <c r="H1831" s="31"/>
    </row>
    <row r="1832" spans="4:8">
      <c r="D1832" s="33"/>
      <c r="H1832" s="31"/>
    </row>
    <row r="1833" spans="4:8">
      <c r="D1833" s="33"/>
      <c r="H1833" s="31"/>
    </row>
    <row r="1834" spans="4:8">
      <c r="D1834" s="33"/>
      <c r="H1834" s="31"/>
    </row>
    <row r="1835" spans="4:8">
      <c r="D1835" s="33"/>
      <c r="H1835" s="31"/>
    </row>
    <row r="1836" spans="4:8">
      <c r="D1836" s="33"/>
      <c r="H1836" s="31"/>
    </row>
    <row r="1837" spans="4:8">
      <c r="D1837" s="33"/>
      <c r="H1837" s="31"/>
    </row>
    <row r="1838" spans="4:8">
      <c r="D1838" s="33"/>
      <c r="H1838" s="31"/>
    </row>
    <row r="1839" spans="4:8">
      <c r="D1839" s="33"/>
      <c r="H1839" s="31"/>
    </row>
    <row r="1840" spans="4:8">
      <c r="D1840" s="33"/>
      <c r="H1840" s="31"/>
    </row>
    <row r="1841" spans="4:8">
      <c r="D1841" s="33"/>
      <c r="H1841" s="31"/>
    </row>
    <row r="1842" spans="4:8">
      <c r="D1842" s="33"/>
      <c r="H1842" s="31"/>
    </row>
    <row r="1843" spans="4:8">
      <c r="D1843" s="33"/>
      <c r="H1843" s="31"/>
    </row>
    <row r="1844" spans="4:8">
      <c r="D1844" s="33"/>
      <c r="H1844" s="31"/>
    </row>
    <row r="1845" spans="4:8">
      <c r="D1845" s="33"/>
      <c r="H1845" s="31"/>
    </row>
    <row r="1846" spans="4:8">
      <c r="D1846" s="33"/>
      <c r="H1846" s="31"/>
    </row>
    <row r="1847" spans="4:8">
      <c r="D1847" s="33"/>
      <c r="H1847" s="31"/>
    </row>
    <row r="1848" spans="4:8">
      <c r="D1848" s="33"/>
      <c r="H1848" s="31"/>
    </row>
    <row r="1849" spans="4:8">
      <c r="D1849" s="33"/>
      <c r="H1849" s="31"/>
    </row>
    <row r="1850" spans="4:8">
      <c r="D1850" s="33"/>
      <c r="H1850" s="31"/>
    </row>
    <row r="1851" spans="4:8">
      <c r="D1851" s="33"/>
      <c r="H1851" s="31"/>
    </row>
    <row r="1852" spans="4:8">
      <c r="D1852" s="33"/>
      <c r="H1852" s="31"/>
    </row>
    <row r="1853" spans="4:8">
      <c r="D1853" s="33"/>
      <c r="H1853" s="31"/>
    </row>
    <row r="1854" spans="4:8">
      <c r="D1854" s="33"/>
      <c r="H1854" s="31"/>
    </row>
    <row r="1855" spans="4:8">
      <c r="D1855" s="33"/>
      <c r="H1855" s="31"/>
    </row>
    <row r="1856" spans="4:8">
      <c r="D1856" s="33"/>
      <c r="H1856" s="31"/>
    </row>
    <row r="1857" spans="4:8">
      <c r="D1857" s="33"/>
      <c r="H1857" s="31"/>
    </row>
    <row r="1858" spans="4:8">
      <c r="D1858" s="33"/>
      <c r="H1858" s="31"/>
    </row>
    <row r="1859" spans="4:8">
      <c r="D1859" s="33"/>
      <c r="H1859" s="31"/>
    </row>
    <row r="1860" spans="4:8">
      <c r="D1860" s="33"/>
      <c r="H1860" s="31"/>
    </row>
    <row r="1861" spans="4:8">
      <c r="D1861" s="33"/>
      <c r="H1861" s="31"/>
    </row>
    <row r="1862" spans="4:8">
      <c r="D1862" s="33"/>
      <c r="H1862" s="31"/>
    </row>
    <row r="1863" spans="4:8">
      <c r="D1863" s="33"/>
      <c r="H1863" s="31"/>
    </row>
    <row r="1864" spans="4:8">
      <c r="D1864" s="33"/>
      <c r="H1864" s="31"/>
    </row>
    <row r="1865" spans="4:8">
      <c r="D1865" s="33"/>
      <c r="H1865" s="31"/>
    </row>
    <row r="1866" spans="4:8">
      <c r="D1866" s="33"/>
      <c r="H1866" s="31"/>
    </row>
    <row r="1867" spans="4:8">
      <c r="D1867" s="33"/>
      <c r="H1867" s="31"/>
    </row>
    <row r="1868" spans="4:8">
      <c r="D1868" s="33"/>
      <c r="H1868" s="31"/>
    </row>
    <row r="1869" spans="4:8">
      <c r="D1869" s="33"/>
      <c r="H1869" s="31"/>
    </row>
    <row r="1870" spans="4:8">
      <c r="D1870" s="33"/>
      <c r="H1870" s="31"/>
    </row>
    <row r="1871" spans="4:8">
      <c r="D1871" s="33"/>
      <c r="H1871" s="31"/>
    </row>
    <row r="1872" spans="4:8">
      <c r="D1872" s="33"/>
      <c r="H1872" s="31"/>
    </row>
    <row r="1873" spans="4:8">
      <c r="D1873" s="33"/>
      <c r="H1873" s="31"/>
    </row>
    <row r="1874" spans="4:8">
      <c r="D1874" s="33"/>
      <c r="H1874" s="31"/>
    </row>
    <row r="1875" spans="4:8">
      <c r="D1875" s="33"/>
      <c r="H1875" s="31"/>
    </row>
    <row r="1876" spans="4:8">
      <c r="D1876" s="33"/>
      <c r="H1876" s="31"/>
    </row>
    <row r="1877" spans="4:8">
      <c r="D1877" s="33"/>
      <c r="H1877" s="31"/>
    </row>
    <row r="1878" spans="4:8">
      <c r="D1878" s="33"/>
      <c r="H1878" s="31"/>
    </row>
    <row r="1879" spans="4:8">
      <c r="D1879" s="33"/>
      <c r="H1879" s="31"/>
    </row>
    <row r="1880" spans="4:8">
      <c r="D1880" s="33"/>
      <c r="H1880" s="31"/>
    </row>
    <row r="1881" spans="4:8">
      <c r="D1881" s="33"/>
      <c r="H1881" s="31"/>
    </row>
    <row r="1882" spans="4:8">
      <c r="D1882" s="33"/>
      <c r="H1882" s="31"/>
    </row>
    <row r="1883" spans="4:8">
      <c r="D1883" s="33"/>
      <c r="H1883" s="31"/>
    </row>
    <row r="1884" spans="4:8">
      <c r="D1884" s="33"/>
      <c r="H1884" s="31"/>
    </row>
    <row r="1885" spans="4:8">
      <c r="D1885" s="33"/>
      <c r="H1885" s="31"/>
    </row>
    <row r="1886" spans="4:8">
      <c r="D1886" s="33"/>
      <c r="H1886" s="31"/>
    </row>
    <row r="1887" spans="4:8">
      <c r="D1887" s="33"/>
      <c r="H1887" s="31"/>
    </row>
    <row r="1888" spans="4:8">
      <c r="D1888" s="33"/>
      <c r="H1888" s="31"/>
    </row>
    <row r="1889" spans="4:8">
      <c r="D1889" s="33"/>
      <c r="H1889" s="31"/>
    </row>
    <row r="1890" spans="4:8">
      <c r="D1890" s="33"/>
      <c r="H1890" s="31"/>
    </row>
    <row r="1891" spans="4:8">
      <c r="D1891" s="33"/>
      <c r="H1891" s="31"/>
    </row>
    <row r="1892" spans="4:8">
      <c r="D1892" s="33"/>
      <c r="H1892" s="31"/>
    </row>
    <row r="1893" spans="4:8">
      <c r="D1893" s="33"/>
      <c r="H1893" s="31"/>
    </row>
    <row r="1894" spans="4:8">
      <c r="D1894" s="33"/>
      <c r="H1894" s="31"/>
    </row>
    <row r="1895" spans="4:8">
      <c r="D1895" s="33"/>
      <c r="H1895" s="31"/>
    </row>
    <row r="1896" spans="4:8">
      <c r="D1896" s="33"/>
      <c r="H1896" s="31"/>
    </row>
    <row r="1897" spans="4:8">
      <c r="D1897" s="33"/>
      <c r="H1897" s="31"/>
    </row>
    <row r="1898" spans="4:8">
      <c r="D1898" s="33"/>
      <c r="H1898" s="31"/>
    </row>
    <row r="1899" spans="4:8">
      <c r="D1899" s="33"/>
      <c r="H1899" s="31"/>
    </row>
    <row r="1900" spans="4:8">
      <c r="D1900" s="33"/>
      <c r="H1900" s="31"/>
    </row>
    <row r="1901" spans="4:8">
      <c r="D1901" s="33"/>
      <c r="H1901" s="31"/>
    </row>
    <row r="1902" spans="4:8">
      <c r="D1902" s="33"/>
      <c r="H1902" s="31"/>
    </row>
    <row r="1903" spans="4:8">
      <c r="D1903" s="33"/>
      <c r="H1903" s="31"/>
    </row>
    <row r="1904" spans="4:8">
      <c r="D1904" s="33"/>
      <c r="H1904" s="31"/>
    </row>
    <row r="1905" spans="4:8">
      <c r="D1905" s="33"/>
      <c r="H1905" s="31"/>
    </row>
    <row r="1906" spans="4:8">
      <c r="D1906" s="33"/>
      <c r="H1906" s="31"/>
    </row>
    <row r="1907" spans="4:8">
      <c r="D1907" s="33"/>
      <c r="H1907" s="31"/>
    </row>
    <row r="1908" spans="4:8">
      <c r="D1908" s="33"/>
      <c r="H1908" s="31"/>
    </row>
    <row r="1909" spans="4:8">
      <c r="D1909" s="33"/>
      <c r="H1909" s="31"/>
    </row>
    <row r="1910" spans="4:8">
      <c r="D1910" s="33"/>
      <c r="H1910" s="31"/>
    </row>
    <row r="1911" spans="4:8">
      <c r="D1911" s="33"/>
      <c r="H1911" s="31"/>
    </row>
    <row r="1912" spans="4:8">
      <c r="D1912" s="33"/>
      <c r="H1912" s="31"/>
    </row>
    <row r="1913" spans="4:8">
      <c r="D1913" s="33"/>
      <c r="H1913" s="31"/>
    </row>
    <row r="1914" spans="4:8">
      <c r="D1914" s="33"/>
      <c r="H1914" s="31"/>
    </row>
    <row r="1915" spans="4:8">
      <c r="D1915" s="33"/>
      <c r="H1915" s="31"/>
    </row>
    <row r="1916" spans="4:8">
      <c r="D1916" s="33"/>
      <c r="H1916" s="31"/>
    </row>
    <row r="1917" spans="4:8">
      <c r="D1917" s="33"/>
      <c r="H1917" s="31"/>
    </row>
    <row r="1918" spans="4:8">
      <c r="D1918" s="33"/>
      <c r="H1918" s="31"/>
    </row>
    <row r="1919" spans="4:8">
      <c r="D1919" s="33"/>
      <c r="H1919" s="31"/>
    </row>
    <row r="1920" spans="4:8">
      <c r="D1920" s="33"/>
      <c r="H1920" s="31"/>
    </row>
    <row r="1921" spans="4:8">
      <c r="D1921" s="33"/>
      <c r="H1921" s="31"/>
    </row>
    <row r="1922" spans="4:8">
      <c r="D1922" s="33"/>
      <c r="H1922" s="31"/>
    </row>
    <row r="1923" spans="4:8">
      <c r="D1923" s="33"/>
      <c r="H1923" s="31"/>
    </row>
    <row r="1924" spans="4:8">
      <c r="D1924" s="33"/>
      <c r="H1924" s="31"/>
    </row>
    <row r="1925" spans="4:8">
      <c r="D1925" s="33"/>
      <c r="H1925" s="31"/>
    </row>
    <row r="1926" spans="4:8">
      <c r="D1926" s="33"/>
      <c r="H1926" s="31"/>
    </row>
    <row r="1927" spans="4:8">
      <c r="D1927" s="33"/>
      <c r="H1927" s="31"/>
    </row>
    <row r="1928" spans="4:8">
      <c r="D1928" s="33"/>
      <c r="H1928" s="31"/>
    </row>
    <row r="1929" spans="4:8">
      <c r="D1929" s="33"/>
      <c r="H1929" s="31"/>
    </row>
    <row r="1930" spans="4:8">
      <c r="D1930" s="33"/>
      <c r="H1930" s="31"/>
    </row>
    <row r="1931" spans="4:8">
      <c r="D1931" s="33"/>
      <c r="H1931" s="31"/>
    </row>
    <row r="1932" spans="4:8">
      <c r="D1932" s="33"/>
      <c r="H1932" s="31"/>
    </row>
    <row r="1933" spans="4:8">
      <c r="D1933" s="33"/>
      <c r="H1933" s="31"/>
    </row>
    <row r="1934" spans="4:8">
      <c r="D1934" s="33"/>
      <c r="H1934" s="31"/>
    </row>
    <row r="1935" spans="4:8">
      <c r="D1935" s="33"/>
      <c r="H1935" s="31"/>
    </row>
    <row r="1936" spans="4:8">
      <c r="D1936" s="33"/>
      <c r="H1936" s="31"/>
    </row>
    <row r="1937" spans="4:8">
      <c r="D1937" s="33"/>
      <c r="H1937" s="31"/>
    </row>
    <row r="1938" spans="4:8">
      <c r="D1938" s="33"/>
      <c r="H1938" s="31"/>
    </row>
    <row r="1939" spans="4:8">
      <c r="D1939" s="33"/>
      <c r="H1939" s="31"/>
    </row>
    <row r="1940" spans="4:8">
      <c r="D1940" s="33"/>
      <c r="H1940" s="31"/>
    </row>
    <row r="1941" spans="4:8">
      <c r="D1941" s="33"/>
      <c r="H1941" s="31"/>
    </row>
    <row r="1942" spans="4:8">
      <c r="D1942" s="33"/>
      <c r="H1942" s="31"/>
    </row>
    <row r="1943" spans="4:8">
      <c r="D1943" s="33"/>
      <c r="H1943" s="31"/>
    </row>
    <row r="1944" spans="4:8">
      <c r="D1944" s="33"/>
      <c r="H1944" s="31"/>
    </row>
    <row r="1945" spans="4:8">
      <c r="D1945" s="33"/>
      <c r="H1945" s="31"/>
    </row>
    <row r="1946" spans="4:8">
      <c r="D1946" s="33"/>
      <c r="H1946" s="31"/>
    </row>
    <row r="1947" spans="4:8">
      <c r="D1947" s="33"/>
      <c r="H1947" s="31"/>
    </row>
    <row r="1948" spans="4:8">
      <c r="D1948" s="33"/>
      <c r="H1948" s="31"/>
    </row>
    <row r="1949" spans="4:8">
      <c r="D1949" s="33"/>
      <c r="H1949" s="31"/>
    </row>
    <row r="1950" spans="4:8">
      <c r="D1950" s="33"/>
      <c r="H1950" s="31"/>
    </row>
    <row r="1951" spans="4:8">
      <c r="D1951" s="33"/>
      <c r="H1951" s="31"/>
    </row>
    <row r="1952" spans="4:8">
      <c r="D1952" s="33"/>
      <c r="H1952" s="31"/>
    </row>
    <row r="1953" spans="4:8">
      <c r="D1953" s="33"/>
      <c r="H1953" s="31"/>
    </row>
    <row r="1954" spans="4:8">
      <c r="D1954" s="33"/>
      <c r="H1954" s="31"/>
    </row>
    <row r="1955" spans="4:8">
      <c r="D1955" s="33"/>
      <c r="H1955" s="31"/>
    </row>
    <row r="1956" spans="4:8">
      <c r="D1956" s="33"/>
      <c r="H1956" s="31"/>
    </row>
    <row r="1957" spans="4:8">
      <c r="D1957" s="33"/>
      <c r="H1957" s="31"/>
    </row>
    <row r="1958" spans="4:8">
      <c r="D1958" s="33"/>
      <c r="H1958" s="31"/>
    </row>
    <row r="1959" spans="4:8">
      <c r="D1959" s="33"/>
      <c r="H1959" s="31"/>
    </row>
    <row r="1960" spans="4:8">
      <c r="D1960" s="33"/>
      <c r="H1960" s="31"/>
    </row>
    <row r="1961" spans="4:8">
      <c r="D1961" s="33"/>
      <c r="H1961" s="31"/>
    </row>
    <row r="1962" spans="4:8">
      <c r="D1962" s="33"/>
      <c r="H1962" s="31"/>
    </row>
    <row r="1963" spans="4:8">
      <c r="D1963" s="33"/>
      <c r="H1963" s="31"/>
    </row>
    <row r="1964" spans="4:8">
      <c r="D1964" s="33"/>
      <c r="H1964" s="31"/>
    </row>
    <row r="1965" spans="4:8">
      <c r="D1965" s="33"/>
      <c r="H1965" s="31"/>
    </row>
    <row r="1966" spans="4:8">
      <c r="D1966" s="33"/>
      <c r="H1966" s="31"/>
    </row>
    <row r="1967" spans="4:8">
      <c r="D1967" s="33"/>
      <c r="H1967" s="31"/>
    </row>
    <row r="1968" spans="4:8">
      <c r="D1968" s="33"/>
      <c r="H1968" s="31"/>
    </row>
    <row r="1969" spans="4:8">
      <c r="D1969" s="33"/>
      <c r="H1969" s="31"/>
    </row>
    <row r="1970" spans="4:8">
      <c r="D1970" s="33"/>
      <c r="H1970" s="31"/>
    </row>
    <row r="1971" spans="4:8">
      <c r="D1971" s="33"/>
      <c r="H1971" s="31"/>
    </row>
    <row r="1972" spans="4:8">
      <c r="D1972" s="33"/>
      <c r="H1972" s="31"/>
    </row>
    <row r="1973" spans="4:8">
      <c r="D1973" s="33"/>
      <c r="H1973" s="31"/>
    </row>
    <row r="1974" spans="4:8">
      <c r="D1974" s="33"/>
      <c r="H1974" s="31"/>
    </row>
    <row r="1975" spans="4:8">
      <c r="D1975" s="33"/>
      <c r="H1975" s="31"/>
    </row>
    <row r="1976" spans="4:8">
      <c r="D1976" s="33"/>
      <c r="H1976" s="31"/>
    </row>
    <row r="1977" spans="4:8">
      <c r="D1977" s="33"/>
      <c r="H1977" s="31"/>
    </row>
    <row r="1978" spans="4:8">
      <c r="D1978" s="33"/>
      <c r="H1978" s="31"/>
    </row>
    <row r="1979" spans="4:8">
      <c r="D1979" s="33"/>
      <c r="H1979" s="31"/>
    </row>
    <row r="1980" spans="4:8">
      <c r="D1980" s="33"/>
      <c r="H1980" s="31"/>
    </row>
    <row r="1981" spans="4:8">
      <c r="D1981" s="33"/>
      <c r="H1981" s="31"/>
    </row>
    <row r="1982" spans="4:8">
      <c r="D1982" s="33"/>
      <c r="H1982" s="31"/>
    </row>
    <row r="1983" spans="4:8">
      <c r="D1983" s="33"/>
      <c r="H1983" s="31"/>
    </row>
    <row r="1984" spans="4:8">
      <c r="D1984" s="33"/>
      <c r="H1984" s="31"/>
    </row>
    <row r="1985" spans="4:8">
      <c r="D1985" s="33"/>
      <c r="H1985" s="31"/>
    </row>
    <row r="1986" spans="4:8">
      <c r="D1986" s="33"/>
      <c r="H1986" s="31"/>
    </row>
    <row r="1987" spans="4:8">
      <c r="D1987" s="33"/>
      <c r="H1987" s="31"/>
    </row>
    <row r="1988" spans="4:8">
      <c r="D1988" s="33"/>
      <c r="H1988" s="31"/>
    </row>
    <row r="1989" spans="4:8">
      <c r="D1989" s="33"/>
      <c r="H1989" s="31"/>
    </row>
    <row r="1990" spans="4:8">
      <c r="D1990" s="33"/>
      <c r="H1990" s="31"/>
    </row>
    <row r="1991" spans="4:8">
      <c r="D1991" s="33"/>
      <c r="H1991" s="31"/>
    </row>
    <row r="1992" spans="4:8">
      <c r="D1992" s="33"/>
      <c r="H1992" s="31"/>
    </row>
    <row r="1993" spans="4:8">
      <c r="D1993" s="33"/>
      <c r="H1993" s="31"/>
    </row>
    <row r="1994" spans="4:8">
      <c r="D1994" s="33"/>
      <c r="H1994" s="31"/>
    </row>
    <row r="1995" spans="4:8">
      <c r="D1995" s="33"/>
      <c r="H1995" s="31"/>
    </row>
    <row r="1996" spans="4:8">
      <c r="D1996" s="33"/>
      <c r="H1996" s="31"/>
    </row>
    <row r="1997" spans="4:8">
      <c r="D1997" s="33"/>
      <c r="H1997" s="31"/>
    </row>
    <row r="1998" spans="4:8">
      <c r="D1998" s="33"/>
      <c r="H1998" s="31"/>
    </row>
    <row r="1999" spans="4:8">
      <c r="D1999" s="33"/>
      <c r="H1999" s="31"/>
    </row>
    <row r="2000" spans="4:8">
      <c r="D2000" s="33"/>
      <c r="H2000" s="31"/>
    </row>
    <row r="2001" spans="4:8">
      <c r="D2001" s="33"/>
      <c r="H2001" s="31"/>
    </row>
    <row r="2002" spans="4:8">
      <c r="D2002" s="33"/>
      <c r="H2002" s="31"/>
    </row>
    <row r="2003" spans="4:8">
      <c r="D2003" s="33"/>
      <c r="H2003" s="31"/>
    </row>
    <row r="2004" spans="4:8">
      <c r="D2004" s="33"/>
      <c r="H2004" s="31"/>
    </row>
    <row r="2005" spans="4:8">
      <c r="D2005" s="33"/>
      <c r="H2005" s="31"/>
    </row>
    <row r="2006" spans="4:8">
      <c r="D2006" s="33"/>
      <c r="H2006" s="31"/>
    </row>
    <row r="2007" spans="4:8">
      <c r="D2007" s="33"/>
      <c r="H2007" s="31"/>
    </row>
    <row r="2008" spans="4:8">
      <c r="D2008" s="33"/>
      <c r="H2008" s="31"/>
    </row>
    <row r="2009" spans="4:8">
      <c r="D2009" s="33"/>
      <c r="H2009" s="31"/>
    </row>
    <row r="2010" spans="4:8">
      <c r="D2010" s="33"/>
      <c r="H2010" s="31"/>
    </row>
    <row r="2011" spans="4:8">
      <c r="D2011" s="33"/>
      <c r="H2011" s="31"/>
    </row>
    <row r="2012" spans="4:8">
      <c r="D2012" s="33"/>
      <c r="H2012" s="31"/>
    </row>
    <row r="2013" spans="4:8">
      <c r="D2013" s="33"/>
      <c r="H2013" s="31"/>
    </row>
    <row r="2014" spans="4:8">
      <c r="D2014" s="33"/>
      <c r="H2014" s="31"/>
    </row>
    <row r="2015" spans="4:8">
      <c r="D2015" s="33"/>
      <c r="H2015" s="31"/>
    </row>
    <row r="2016" spans="4:8">
      <c r="D2016" s="33"/>
      <c r="H2016" s="31"/>
    </row>
    <row r="2017" spans="4:8">
      <c r="D2017" s="33"/>
      <c r="H2017" s="31"/>
    </row>
    <row r="2018" spans="4:8">
      <c r="D2018" s="33"/>
      <c r="H2018" s="31"/>
    </row>
    <row r="2019" spans="4:8">
      <c r="D2019" s="33"/>
      <c r="H2019" s="31"/>
    </row>
    <row r="2020" spans="4:8">
      <c r="D2020" s="33"/>
      <c r="H2020" s="31"/>
    </row>
    <row r="2021" spans="4:8">
      <c r="D2021" s="33"/>
      <c r="H2021" s="31"/>
    </row>
    <row r="2022" spans="4:8">
      <c r="D2022" s="33"/>
      <c r="H2022" s="31"/>
    </row>
    <row r="2023" spans="4:8">
      <c r="D2023" s="33"/>
      <c r="H2023" s="31"/>
    </row>
    <row r="2024" spans="4:8">
      <c r="D2024" s="33"/>
      <c r="H2024" s="31"/>
    </row>
    <row r="2025" spans="4:8">
      <c r="D2025" s="33"/>
      <c r="H2025" s="31"/>
    </row>
    <row r="2026" spans="4:8">
      <c r="D2026" s="33"/>
      <c r="H2026" s="31"/>
    </row>
    <row r="2027" spans="4:8">
      <c r="D2027" s="33"/>
      <c r="H2027" s="31"/>
    </row>
    <row r="2028" spans="4:8">
      <c r="D2028" s="33"/>
      <c r="H2028" s="31"/>
    </row>
    <row r="2029" spans="4:8">
      <c r="D2029" s="33"/>
      <c r="H2029" s="31"/>
    </row>
    <row r="2030" spans="4:8">
      <c r="D2030" s="33"/>
      <c r="H2030" s="31"/>
    </row>
    <row r="2031" spans="4:8">
      <c r="D2031" s="33"/>
      <c r="H2031" s="31"/>
    </row>
    <row r="2032" spans="4:8">
      <c r="D2032" s="33"/>
      <c r="H2032" s="31"/>
    </row>
    <row r="2033" spans="4:8">
      <c r="D2033" s="33"/>
      <c r="H2033" s="31"/>
    </row>
    <row r="2034" spans="4:8">
      <c r="D2034" s="33"/>
      <c r="H2034" s="31"/>
    </row>
    <row r="2035" spans="4:8">
      <c r="D2035" s="33"/>
      <c r="H2035" s="31"/>
    </row>
    <row r="2036" spans="4:8">
      <c r="D2036" s="33"/>
      <c r="H2036" s="31"/>
    </row>
    <row r="2037" spans="4:8">
      <c r="D2037" s="33"/>
      <c r="H2037" s="31"/>
    </row>
    <row r="2038" spans="4:8">
      <c r="D2038" s="33"/>
      <c r="H2038" s="31"/>
    </row>
    <row r="2039" spans="4:8">
      <c r="D2039" s="33"/>
      <c r="H2039" s="31"/>
    </row>
    <row r="2040" spans="4:8">
      <c r="D2040" s="33"/>
      <c r="H2040" s="31"/>
    </row>
    <row r="2041" spans="4:8">
      <c r="D2041" s="33"/>
      <c r="H2041" s="31"/>
    </row>
    <row r="2042" spans="4:8">
      <c r="D2042" s="33"/>
      <c r="H2042" s="31"/>
    </row>
    <row r="2043" spans="4:8">
      <c r="D2043" s="33"/>
      <c r="H2043" s="31"/>
    </row>
    <row r="2044" spans="4:8">
      <c r="D2044" s="33"/>
      <c r="H2044" s="31"/>
    </row>
    <row r="2045" spans="4:8">
      <c r="D2045" s="33"/>
      <c r="H2045" s="31"/>
    </row>
    <row r="2046" spans="4:8">
      <c r="D2046" s="33"/>
      <c r="H2046" s="31"/>
    </row>
    <row r="2047" spans="4:8">
      <c r="D2047" s="33"/>
      <c r="H2047" s="31"/>
    </row>
    <row r="2048" spans="4:8">
      <c r="D2048" s="33"/>
      <c r="H2048" s="31"/>
    </row>
    <row r="2049" spans="4:8">
      <c r="D2049" s="33"/>
      <c r="H2049" s="31"/>
    </row>
    <row r="2050" spans="4:8">
      <c r="D2050" s="33"/>
      <c r="H2050" s="31"/>
    </row>
    <row r="2051" spans="4:8">
      <c r="D2051" s="33"/>
      <c r="H2051" s="31"/>
    </row>
    <row r="2052" spans="4:8">
      <c r="D2052" s="33"/>
      <c r="H2052" s="31"/>
    </row>
    <row r="2053" spans="4:8">
      <c r="D2053" s="33"/>
      <c r="H2053" s="31"/>
    </row>
    <row r="2054" spans="4:8">
      <c r="D2054" s="33"/>
      <c r="H2054" s="31"/>
    </row>
    <row r="2055" spans="4:8">
      <c r="D2055" s="33"/>
      <c r="H2055" s="31"/>
    </row>
    <row r="2056" spans="4:8">
      <c r="D2056" s="33"/>
      <c r="H2056" s="31"/>
    </row>
    <row r="2057" spans="4:8">
      <c r="D2057" s="33"/>
      <c r="H2057" s="31"/>
    </row>
    <row r="2058" spans="4:8">
      <c r="D2058" s="33"/>
      <c r="H2058" s="31"/>
    </row>
    <row r="2059" spans="4:8">
      <c r="D2059" s="33"/>
      <c r="H2059" s="31"/>
    </row>
    <row r="2060" spans="4:8">
      <c r="D2060" s="33"/>
      <c r="H2060" s="31"/>
    </row>
    <row r="2061" spans="4:8">
      <c r="D2061" s="33"/>
      <c r="H2061" s="31"/>
    </row>
    <row r="2062" spans="4:8">
      <c r="D2062" s="33"/>
      <c r="H2062" s="31"/>
    </row>
    <row r="2063" spans="4:8">
      <c r="D2063" s="33"/>
      <c r="H2063" s="31"/>
    </row>
    <row r="2064" spans="4:8">
      <c r="D2064" s="33"/>
      <c r="H2064" s="31"/>
    </row>
    <row r="2065" spans="4:8">
      <c r="D2065" s="33"/>
      <c r="H2065" s="31"/>
    </row>
    <row r="2066" spans="4:8">
      <c r="D2066" s="33"/>
      <c r="H2066" s="31"/>
    </row>
    <row r="2067" spans="4:8">
      <c r="D2067" s="33"/>
      <c r="H2067" s="31"/>
    </row>
    <row r="2068" spans="4:8">
      <c r="D2068" s="33"/>
      <c r="H2068" s="31"/>
    </row>
    <row r="2069" spans="4:8">
      <c r="D2069" s="33"/>
      <c r="H2069" s="31"/>
    </row>
    <row r="2070" spans="4:8">
      <c r="D2070" s="33"/>
      <c r="H2070" s="31"/>
    </row>
    <row r="2071" spans="4:8">
      <c r="D2071" s="33"/>
      <c r="H2071" s="31"/>
    </row>
    <row r="2072" spans="4:8">
      <c r="D2072" s="33"/>
      <c r="H2072" s="31"/>
    </row>
    <row r="2073" spans="4:8">
      <c r="D2073" s="33"/>
      <c r="H2073" s="31"/>
    </row>
    <row r="2074" spans="4:8">
      <c r="D2074" s="33"/>
      <c r="H2074" s="31"/>
    </row>
    <row r="2075" spans="4:8">
      <c r="D2075" s="33"/>
      <c r="H2075" s="31"/>
    </row>
    <row r="2076" spans="4:8">
      <c r="D2076" s="33"/>
      <c r="H2076" s="31"/>
    </row>
    <row r="2077" spans="4:8">
      <c r="D2077" s="33"/>
      <c r="H2077" s="31"/>
    </row>
    <row r="2078" spans="4:8">
      <c r="D2078" s="33"/>
      <c r="H2078" s="31"/>
    </row>
    <row r="2079" spans="4:8">
      <c r="D2079" s="33"/>
      <c r="H2079" s="31"/>
    </row>
    <row r="2080" spans="4:8">
      <c r="D2080" s="33"/>
      <c r="H2080" s="31"/>
    </row>
    <row r="2081" spans="4:8">
      <c r="D2081" s="33"/>
      <c r="H2081" s="31"/>
    </row>
    <row r="2082" spans="4:8">
      <c r="D2082" s="33"/>
      <c r="H2082" s="31"/>
    </row>
    <row r="2083" spans="4:8">
      <c r="D2083" s="33"/>
      <c r="H2083" s="31"/>
    </row>
    <row r="2084" spans="4:8">
      <c r="D2084" s="33"/>
      <c r="H2084" s="31"/>
    </row>
    <row r="2085" spans="4:8">
      <c r="D2085" s="33"/>
      <c r="H2085" s="31"/>
    </row>
    <row r="2086" spans="4:8">
      <c r="D2086" s="33"/>
      <c r="H2086" s="31"/>
    </row>
    <row r="2087" spans="4:8">
      <c r="D2087" s="33"/>
      <c r="H2087" s="31"/>
    </row>
    <row r="2088" spans="4:8">
      <c r="D2088" s="33"/>
      <c r="H2088" s="31"/>
    </row>
    <row r="2089" spans="4:8">
      <c r="D2089" s="33"/>
      <c r="H2089" s="31"/>
    </row>
    <row r="2090" spans="4:8">
      <c r="D2090" s="33"/>
      <c r="H2090" s="31"/>
    </row>
    <row r="2091" spans="4:8">
      <c r="D2091" s="33"/>
      <c r="H2091" s="31"/>
    </row>
    <row r="2092" spans="4:8">
      <c r="D2092" s="33"/>
      <c r="H2092" s="31"/>
    </row>
    <row r="2093" spans="4:8">
      <c r="D2093" s="33"/>
      <c r="H2093" s="31"/>
    </row>
    <row r="2094" spans="4:8">
      <c r="D2094" s="33"/>
      <c r="H2094" s="31"/>
    </row>
    <row r="2095" spans="4:8">
      <c r="D2095" s="33"/>
      <c r="H2095" s="31"/>
    </row>
    <row r="2096" spans="4:8">
      <c r="D2096" s="33"/>
      <c r="H2096" s="31"/>
    </row>
    <row r="2097" spans="4:8">
      <c r="D2097" s="33"/>
      <c r="H2097" s="31"/>
    </row>
    <row r="2098" spans="4:8">
      <c r="D2098" s="33"/>
      <c r="H2098" s="31"/>
    </row>
    <row r="2099" spans="4:8">
      <c r="D2099" s="33"/>
      <c r="H2099" s="31"/>
    </row>
    <row r="2100" spans="4:8">
      <c r="D2100" s="33"/>
      <c r="H2100" s="31"/>
    </row>
    <row r="2101" spans="4:8">
      <c r="D2101" s="33"/>
      <c r="H2101" s="31"/>
    </row>
    <row r="2102" spans="4:8">
      <c r="D2102" s="33"/>
      <c r="H2102" s="31"/>
    </row>
    <row r="2103" spans="4:8">
      <c r="D2103" s="33"/>
      <c r="H2103" s="31"/>
    </row>
    <row r="2104" spans="4:8">
      <c r="D2104" s="33"/>
      <c r="H2104" s="31"/>
    </row>
    <row r="2105" spans="4:8">
      <c r="D2105" s="33"/>
      <c r="H2105" s="31"/>
    </row>
    <row r="2106" spans="4:8">
      <c r="D2106" s="33"/>
      <c r="H2106" s="31"/>
    </row>
    <row r="2107" spans="4:8">
      <c r="D2107" s="33"/>
      <c r="H2107" s="31"/>
    </row>
    <row r="2108" spans="4:8">
      <c r="D2108" s="33"/>
      <c r="H2108" s="31"/>
    </row>
    <row r="2109" spans="4:8">
      <c r="D2109" s="33"/>
      <c r="H2109" s="31"/>
    </row>
    <row r="2110" spans="4:8">
      <c r="D2110" s="33"/>
      <c r="H2110" s="31"/>
    </row>
    <row r="2111" spans="4:8">
      <c r="D2111" s="33"/>
      <c r="H2111" s="31"/>
    </row>
    <row r="2112" spans="4:8">
      <c r="D2112" s="33"/>
      <c r="H2112" s="31"/>
    </row>
    <row r="2113" spans="4:8">
      <c r="D2113" s="33"/>
      <c r="H2113" s="31"/>
    </row>
    <row r="2114" spans="4:8">
      <c r="D2114" s="33"/>
      <c r="H2114" s="31"/>
    </row>
    <row r="2115" spans="4:8">
      <c r="D2115" s="33"/>
      <c r="H2115" s="31"/>
    </row>
    <row r="2116" spans="4:8">
      <c r="D2116" s="33"/>
      <c r="H2116" s="31"/>
    </row>
    <row r="2117" spans="4:8">
      <c r="D2117" s="33"/>
      <c r="H2117" s="31"/>
    </row>
    <row r="2118" spans="4:8">
      <c r="D2118" s="33"/>
      <c r="H2118" s="31"/>
    </row>
    <row r="2119" spans="4:8">
      <c r="D2119" s="33"/>
      <c r="H2119" s="31"/>
    </row>
    <row r="2120" spans="4:8">
      <c r="D2120" s="33"/>
      <c r="H2120" s="31"/>
    </row>
    <row r="2121" spans="4:8">
      <c r="D2121" s="33"/>
      <c r="H2121" s="31"/>
    </row>
    <row r="2122" spans="4:8">
      <c r="D2122" s="33"/>
      <c r="H2122" s="31"/>
    </row>
    <row r="2123" spans="4:8">
      <c r="D2123" s="33"/>
      <c r="H2123" s="31"/>
    </row>
    <row r="2124" spans="4:8">
      <c r="D2124" s="33"/>
      <c r="H2124" s="31"/>
    </row>
    <row r="2125" spans="4:8">
      <c r="D2125" s="33"/>
      <c r="H2125" s="31"/>
    </row>
    <row r="2126" spans="4:8">
      <c r="D2126" s="33"/>
      <c r="H2126" s="31"/>
    </row>
    <row r="2127" spans="4:8">
      <c r="D2127" s="33"/>
      <c r="H2127" s="31"/>
    </row>
    <row r="2128" spans="4:8">
      <c r="D2128" s="33"/>
      <c r="H2128" s="31"/>
    </row>
    <row r="2129" spans="4:8">
      <c r="D2129" s="33"/>
      <c r="H2129" s="31"/>
    </row>
    <row r="2130" spans="4:8">
      <c r="D2130" s="33"/>
      <c r="H2130" s="31"/>
    </row>
    <row r="2131" spans="4:8">
      <c r="D2131" s="33"/>
      <c r="H2131" s="31"/>
    </row>
    <row r="2132" spans="4:8">
      <c r="D2132" s="33"/>
      <c r="H2132" s="31"/>
    </row>
    <row r="2133" spans="4:8">
      <c r="D2133" s="33"/>
      <c r="H2133" s="31"/>
    </row>
    <row r="2134" spans="4:8">
      <c r="D2134" s="33"/>
      <c r="H2134" s="31"/>
    </row>
    <row r="2135" spans="4:8">
      <c r="D2135" s="33"/>
      <c r="H2135" s="31"/>
    </row>
    <row r="2136" spans="4:8">
      <c r="D2136" s="33"/>
      <c r="H2136" s="31"/>
    </row>
    <row r="2137" spans="4:8">
      <c r="D2137" s="33"/>
      <c r="H2137" s="31"/>
    </row>
    <row r="2138" spans="4:8">
      <c r="D2138" s="33"/>
      <c r="H2138" s="31"/>
    </row>
    <row r="2139" spans="4:8">
      <c r="D2139" s="33"/>
      <c r="H2139" s="31"/>
    </row>
    <row r="2140" spans="4:8">
      <c r="D2140" s="33"/>
      <c r="H2140" s="31"/>
    </row>
    <row r="2141" spans="4:8">
      <c r="D2141" s="33"/>
      <c r="H2141" s="31"/>
    </row>
    <row r="2142" spans="4:8">
      <c r="D2142" s="33"/>
      <c r="H2142" s="31"/>
    </row>
    <row r="2143" spans="4:8">
      <c r="D2143" s="33"/>
      <c r="H2143" s="31"/>
    </row>
    <row r="2144" spans="4:8">
      <c r="D2144" s="33"/>
      <c r="H2144" s="31"/>
    </row>
    <row r="2145" spans="4:8">
      <c r="D2145" s="33"/>
      <c r="H2145" s="31"/>
    </row>
    <row r="2146" spans="4:8">
      <c r="D2146" s="33"/>
      <c r="H2146" s="31"/>
    </row>
    <row r="2147" spans="4:8">
      <c r="D2147" s="33"/>
      <c r="H2147" s="31"/>
    </row>
    <row r="2148" spans="4:8">
      <c r="D2148" s="33"/>
      <c r="H2148" s="31"/>
    </row>
    <row r="2149" spans="4:8">
      <c r="D2149" s="33"/>
      <c r="H2149" s="31"/>
    </row>
    <row r="2150" spans="4:8">
      <c r="D2150" s="33"/>
      <c r="H2150" s="31"/>
    </row>
    <row r="2151" spans="4:8">
      <c r="D2151" s="33"/>
      <c r="H2151" s="31"/>
    </row>
    <row r="2152" spans="4:8">
      <c r="D2152" s="33"/>
      <c r="H2152" s="31"/>
    </row>
    <row r="2153" spans="4:8">
      <c r="D2153" s="33"/>
      <c r="H2153" s="31"/>
    </row>
    <row r="2154" spans="4:8">
      <c r="D2154" s="33"/>
      <c r="H2154" s="31"/>
    </row>
    <row r="2155" spans="4:8">
      <c r="D2155" s="33"/>
      <c r="H2155" s="31"/>
    </row>
    <row r="2156" spans="4:8">
      <c r="D2156" s="33"/>
      <c r="H2156" s="31"/>
    </row>
    <row r="2157" spans="4:8">
      <c r="D2157" s="33"/>
      <c r="H2157" s="31"/>
    </row>
    <row r="2158" spans="4:8">
      <c r="D2158" s="33"/>
      <c r="H2158" s="31"/>
    </row>
    <row r="2159" spans="4:8">
      <c r="D2159" s="33"/>
      <c r="H2159" s="31"/>
    </row>
    <row r="2160" spans="4:8">
      <c r="D2160" s="33"/>
      <c r="H2160" s="31"/>
    </row>
    <row r="2161" spans="4:8">
      <c r="D2161" s="33"/>
      <c r="H2161" s="31"/>
    </row>
    <row r="2162" spans="4:8">
      <c r="D2162" s="33"/>
      <c r="H2162" s="31"/>
    </row>
    <row r="2163" spans="4:8">
      <c r="D2163" s="33"/>
      <c r="H2163" s="31"/>
    </row>
    <row r="2164" spans="4:8">
      <c r="D2164" s="33"/>
      <c r="H2164" s="31"/>
    </row>
    <row r="2165" spans="4:8">
      <c r="D2165" s="33"/>
      <c r="H2165" s="31"/>
    </row>
    <row r="2166" spans="4:8">
      <c r="D2166" s="33"/>
      <c r="H2166" s="31"/>
    </row>
    <row r="2167" spans="4:8">
      <c r="D2167" s="33"/>
      <c r="H2167" s="31"/>
    </row>
    <row r="2168" spans="4:8">
      <c r="D2168" s="33"/>
      <c r="H2168" s="31"/>
    </row>
    <row r="2169" spans="4:8">
      <c r="D2169" s="33"/>
      <c r="H2169" s="31"/>
    </row>
    <row r="2170" spans="4:8">
      <c r="D2170" s="33"/>
      <c r="H2170" s="31"/>
    </row>
    <row r="2171" spans="4:8">
      <c r="D2171" s="33"/>
      <c r="H2171" s="31"/>
    </row>
    <row r="2172" spans="4:8">
      <c r="D2172" s="33"/>
      <c r="H2172" s="31"/>
    </row>
    <row r="2173" spans="4:8">
      <c r="D2173" s="33"/>
      <c r="H2173" s="31"/>
    </row>
    <row r="2174" spans="4:8">
      <c r="D2174" s="33"/>
      <c r="H2174" s="31"/>
    </row>
    <row r="2175" spans="4:8">
      <c r="D2175" s="33"/>
      <c r="H2175" s="31"/>
    </row>
    <row r="2176" spans="4:8">
      <c r="D2176" s="33"/>
      <c r="H2176" s="31"/>
    </row>
    <row r="2177" spans="4:8">
      <c r="D2177" s="33"/>
      <c r="H2177" s="31"/>
    </row>
    <row r="2178" spans="4:8">
      <c r="D2178" s="33"/>
      <c r="H2178" s="31"/>
    </row>
    <row r="2179" spans="4:8">
      <c r="D2179" s="33"/>
      <c r="H2179" s="31"/>
    </row>
    <row r="2180" spans="4:8">
      <c r="D2180" s="33"/>
      <c r="H2180" s="31"/>
    </row>
    <row r="2181" spans="4:8">
      <c r="D2181" s="33"/>
      <c r="H2181" s="31"/>
    </row>
    <row r="2182" spans="4:8">
      <c r="D2182" s="33"/>
      <c r="H2182" s="31"/>
    </row>
    <row r="2183" spans="4:8">
      <c r="D2183" s="33"/>
      <c r="H2183" s="31"/>
    </row>
    <row r="2184" spans="4:8">
      <c r="D2184" s="33"/>
      <c r="H2184" s="31"/>
    </row>
    <row r="2185" spans="4:8">
      <c r="D2185" s="33"/>
      <c r="H2185" s="31"/>
    </row>
    <row r="2186" spans="4:8">
      <c r="D2186" s="33"/>
      <c r="H2186" s="31"/>
    </row>
    <row r="2187" spans="4:8">
      <c r="D2187" s="33"/>
      <c r="H2187" s="31"/>
    </row>
    <row r="2188" spans="4:8">
      <c r="D2188" s="33"/>
      <c r="H2188" s="31"/>
    </row>
    <row r="2189" spans="4:8">
      <c r="D2189" s="33"/>
      <c r="H2189" s="31"/>
    </row>
    <row r="2190" spans="4:8">
      <c r="D2190" s="33"/>
      <c r="H2190" s="31"/>
    </row>
    <row r="2191" spans="4:8">
      <c r="D2191" s="33"/>
      <c r="H2191" s="31"/>
    </row>
    <row r="2192" spans="4:8">
      <c r="D2192" s="33"/>
      <c r="H2192" s="31"/>
    </row>
    <row r="2193" spans="4:8">
      <c r="D2193" s="33"/>
      <c r="H2193" s="31"/>
    </row>
    <row r="2194" spans="4:8">
      <c r="D2194" s="33"/>
      <c r="H2194" s="31"/>
    </row>
    <row r="2195" spans="4:8">
      <c r="D2195" s="33"/>
      <c r="H2195" s="31"/>
    </row>
    <row r="2196" spans="4:8">
      <c r="D2196" s="33"/>
      <c r="H2196" s="31"/>
    </row>
    <row r="2197" spans="4:8">
      <c r="D2197" s="33"/>
      <c r="H2197" s="31"/>
    </row>
    <row r="2198" spans="4:8">
      <c r="D2198" s="33"/>
      <c r="H2198" s="31"/>
    </row>
    <row r="2199" spans="4:8">
      <c r="D2199" s="33"/>
      <c r="H2199" s="31"/>
    </row>
    <row r="2200" spans="4:8">
      <c r="D2200" s="33"/>
      <c r="H2200" s="31"/>
    </row>
    <row r="2201" spans="4:8">
      <c r="D2201" s="33"/>
      <c r="H2201" s="31"/>
    </row>
    <row r="2202" spans="4:8">
      <c r="D2202" s="33"/>
      <c r="H2202" s="31"/>
    </row>
    <row r="2203" spans="4:8">
      <c r="D2203" s="33"/>
      <c r="H2203" s="31"/>
    </row>
    <row r="2204" spans="4:8">
      <c r="D2204" s="33"/>
      <c r="H2204" s="31"/>
    </row>
    <row r="2205" spans="4:8">
      <c r="D2205" s="33"/>
      <c r="H2205" s="31"/>
    </row>
    <row r="2206" spans="4:8">
      <c r="D2206" s="33"/>
      <c r="H2206" s="31"/>
    </row>
    <row r="2207" spans="4:8">
      <c r="D2207" s="33"/>
      <c r="H2207" s="31"/>
    </row>
    <row r="2208" spans="4:8">
      <c r="D2208" s="33"/>
      <c r="H2208" s="31"/>
    </row>
    <row r="2209" spans="4:8">
      <c r="D2209" s="33"/>
      <c r="H2209" s="31"/>
    </row>
    <row r="2210" spans="4:8">
      <c r="D2210" s="33"/>
      <c r="H2210" s="31"/>
    </row>
    <row r="2211" spans="4:8">
      <c r="D2211" s="33"/>
      <c r="H2211" s="31"/>
    </row>
    <row r="2212" spans="4:8">
      <c r="D2212" s="33"/>
      <c r="H2212" s="31"/>
    </row>
    <row r="2213" spans="4:8">
      <c r="D2213" s="33"/>
      <c r="H2213" s="31"/>
    </row>
    <row r="2214" spans="4:8">
      <c r="D2214" s="33"/>
      <c r="H2214" s="31"/>
    </row>
    <row r="2215" spans="4:8">
      <c r="D2215" s="33"/>
      <c r="H2215" s="31"/>
    </row>
    <row r="2216" spans="4:8">
      <c r="D2216" s="33"/>
      <c r="H2216" s="31"/>
    </row>
    <row r="2217" spans="4:8">
      <c r="D2217" s="33"/>
      <c r="H2217" s="31"/>
    </row>
    <row r="2218" spans="4:8">
      <c r="D2218" s="33"/>
      <c r="H2218" s="31"/>
    </row>
    <row r="2219" spans="4:8">
      <c r="D2219" s="33"/>
      <c r="H2219" s="31"/>
    </row>
    <row r="2220" spans="4:8">
      <c r="D2220" s="33"/>
      <c r="H2220" s="31"/>
    </row>
    <row r="2221" spans="4:8">
      <c r="D2221" s="33"/>
      <c r="H2221" s="31"/>
    </row>
    <row r="2222" spans="4:8">
      <c r="D2222" s="33"/>
      <c r="H2222" s="31"/>
    </row>
    <row r="2223" spans="4:8">
      <c r="D2223" s="33"/>
      <c r="H2223" s="31"/>
    </row>
    <row r="2224" spans="4:8">
      <c r="D2224" s="33"/>
      <c r="H2224" s="31"/>
    </row>
    <row r="2225" spans="4:8">
      <c r="D2225" s="33"/>
      <c r="H2225" s="31"/>
    </row>
    <row r="2226" spans="4:8">
      <c r="D2226" s="33"/>
      <c r="H2226" s="31"/>
    </row>
    <row r="2227" spans="4:8">
      <c r="D2227" s="33"/>
      <c r="H2227" s="31"/>
    </row>
    <row r="2228" spans="4:8">
      <c r="D2228" s="33"/>
      <c r="H2228" s="31"/>
    </row>
    <row r="2229" spans="4:8">
      <c r="D2229" s="33"/>
      <c r="H2229" s="31"/>
    </row>
    <row r="2230" spans="4:8">
      <c r="D2230" s="33"/>
      <c r="H2230" s="31"/>
    </row>
    <row r="2231" spans="4:8">
      <c r="D2231" s="33"/>
      <c r="H2231" s="31"/>
    </row>
    <row r="2232" spans="4:8">
      <c r="D2232" s="33"/>
      <c r="H2232" s="31"/>
    </row>
    <row r="2233" spans="4:8">
      <c r="D2233" s="33"/>
      <c r="H2233" s="31"/>
    </row>
    <row r="2234" spans="4:8">
      <c r="D2234" s="33"/>
      <c r="H2234" s="31"/>
    </row>
    <row r="2235" spans="4:8">
      <c r="D2235" s="33"/>
      <c r="H2235" s="31"/>
    </row>
    <row r="2236" spans="4:8">
      <c r="D2236" s="33"/>
      <c r="H2236" s="31"/>
    </row>
    <row r="2237" spans="4:8">
      <c r="D2237" s="33"/>
      <c r="H2237" s="31"/>
    </row>
    <row r="2238" spans="4:8">
      <c r="D2238" s="33"/>
      <c r="H2238" s="31"/>
    </row>
    <row r="2239" spans="4:8">
      <c r="D2239" s="33"/>
      <c r="H2239" s="31"/>
    </row>
    <row r="2240" spans="4:8">
      <c r="D2240" s="33"/>
      <c r="H2240" s="31"/>
    </row>
    <row r="2241" spans="4:8">
      <c r="D2241" s="33"/>
      <c r="H2241" s="31"/>
    </row>
    <row r="2242" spans="4:8">
      <c r="D2242" s="33"/>
      <c r="H2242" s="31"/>
    </row>
    <row r="2243" spans="4:8">
      <c r="D2243" s="33"/>
      <c r="H2243" s="31"/>
    </row>
    <row r="2244" spans="4:8">
      <c r="D2244" s="33"/>
      <c r="H2244" s="31"/>
    </row>
    <row r="2245" spans="4:8">
      <c r="D2245" s="33"/>
      <c r="H2245" s="31"/>
    </row>
    <row r="2246" spans="4:8">
      <c r="D2246" s="33"/>
      <c r="H2246" s="31"/>
    </row>
    <row r="2247" spans="4:8">
      <c r="D2247" s="33"/>
      <c r="H2247" s="31"/>
    </row>
    <row r="2248" spans="4:8">
      <c r="D2248" s="33"/>
      <c r="H2248" s="31"/>
    </row>
    <row r="2249" spans="4:8">
      <c r="D2249" s="33"/>
      <c r="H2249" s="31"/>
    </row>
    <row r="2250" spans="4:8">
      <c r="D2250" s="33"/>
      <c r="H2250" s="31"/>
    </row>
    <row r="2251" spans="4:8">
      <c r="D2251" s="33"/>
      <c r="H2251" s="31"/>
    </row>
    <row r="2252" spans="4:8">
      <c r="D2252" s="33"/>
      <c r="H2252" s="31"/>
    </row>
    <row r="2253" spans="4:8">
      <c r="D2253" s="33"/>
      <c r="H2253" s="31"/>
    </row>
    <row r="2254" spans="4:8">
      <c r="D2254" s="33"/>
      <c r="H2254" s="31"/>
    </row>
    <row r="2255" spans="4:8">
      <c r="D2255" s="33"/>
      <c r="H2255" s="31"/>
    </row>
    <row r="2256" spans="4:8">
      <c r="D2256" s="33"/>
      <c r="H2256" s="31"/>
    </row>
    <row r="2257" spans="4:8">
      <c r="D2257" s="33"/>
      <c r="H2257" s="31"/>
    </row>
    <row r="2258" spans="4:8">
      <c r="D2258" s="33"/>
      <c r="H2258" s="31"/>
    </row>
    <row r="2259" spans="4:8">
      <c r="D2259" s="33"/>
      <c r="H2259" s="31"/>
    </row>
    <row r="2260" spans="4:8">
      <c r="D2260" s="33"/>
      <c r="H2260" s="31"/>
    </row>
    <row r="2261" spans="4:8">
      <c r="D2261" s="33"/>
      <c r="H2261" s="31"/>
    </row>
    <row r="2262" spans="4:8">
      <c r="D2262" s="33"/>
      <c r="H2262" s="31"/>
    </row>
    <row r="2263" spans="4:8">
      <c r="D2263" s="33"/>
      <c r="H2263" s="31"/>
    </row>
    <row r="2264" spans="4:8">
      <c r="D2264" s="33"/>
      <c r="H2264" s="31"/>
    </row>
    <row r="2265" spans="4:8">
      <c r="D2265" s="33"/>
      <c r="H2265" s="31"/>
    </row>
    <row r="2266" spans="4:8">
      <c r="D2266" s="33"/>
      <c r="H2266" s="31"/>
    </row>
    <row r="2267" spans="4:8">
      <c r="D2267" s="33"/>
      <c r="H2267" s="31"/>
    </row>
    <row r="2268" spans="4:8">
      <c r="D2268" s="33"/>
      <c r="H2268" s="31"/>
    </row>
    <row r="2269" spans="4:8">
      <c r="D2269" s="33"/>
      <c r="H2269" s="31"/>
    </row>
    <row r="2270" spans="4:8">
      <c r="D2270" s="33"/>
      <c r="H2270" s="31"/>
    </row>
    <row r="2271" spans="4:8">
      <c r="D2271" s="33"/>
      <c r="H2271" s="31"/>
    </row>
    <row r="2272" spans="4:8">
      <c r="D2272" s="33"/>
      <c r="H2272" s="31"/>
    </row>
    <row r="2273" spans="4:8">
      <c r="D2273" s="33"/>
      <c r="H2273" s="31"/>
    </row>
    <row r="2274" spans="4:8">
      <c r="D2274" s="33"/>
      <c r="H2274" s="31"/>
    </row>
    <row r="2275" spans="4:8">
      <c r="D2275" s="33"/>
      <c r="H2275" s="31"/>
    </row>
    <row r="2276" spans="4:8">
      <c r="D2276" s="33"/>
      <c r="H2276" s="31"/>
    </row>
    <row r="2277" spans="4:8">
      <c r="D2277" s="33"/>
      <c r="H2277" s="31"/>
    </row>
    <row r="2278" spans="4:8">
      <c r="D2278" s="33"/>
      <c r="H2278" s="31"/>
    </row>
    <row r="2279" spans="4:8">
      <c r="D2279" s="33"/>
      <c r="H2279" s="31"/>
    </row>
    <row r="2280" spans="4:8">
      <c r="D2280" s="33"/>
      <c r="H2280" s="31"/>
    </row>
    <row r="2281" spans="4:8">
      <c r="D2281" s="33"/>
      <c r="H2281" s="31"/>
    </row>
    <row r="2282" spans="4:8">
      <c r="D2282" s="33"/>
      <c r="H2282" s="31"/>
    </row>
    <row r="2283" spans="4:8">
      <c r="D2283" s="33"/>
      <c r="H2283" s="31"/>
    </row>
    <row r="2284" spans="4:8">
      <c r="D2284" s="33"/>
      <c r="H2284" s="31"/>
    </row>
    <row r="2285" spans="4:8">
      <c r="D2285" s="33"/>
      <c r="H2285" s="31"/>
    </row>
    <row r="2286" spans="4:8">
      <c r="D2286" s="33"/>
      <c r="H2286" s="31"/>
    </row>
    <row r="2287" spans="4:8">
      <c r="D2287" s="33"/>
      <c r="H2287" s="31"/>
    </row>
    <row r="2288" spans="4:8">
      <c r="D2288" s="33"/>
      <c r="H2288" s="31"/>
    </row>
    <row r="2289" spans="4:8">
      <c r="D2289" s="33"/>
      <c r="H2289" s="31"/>
    </row>
    <row r="2290" spans="4:8">
      <c r="D2290" s="33"/>
      <c r="H2290" s="31"/>
    </row>
    <row r="2291" spans="4:8">
      <c r="D2291" s="33"/>
      <c r="H2291" s="31"/>
    </row>
    <row r="2292" spans="4:8">
      <c r="D2292" s="33"/>
      <c r="H2292" s="31"/>
    </row>
    <row r="2293" spans="4:8">
      <c r="D2293" s="33"/>
      <c r="H2293" s="31"/>
    </row>
    <row r="2294" spans="4:8">
      <c r="D2294" s="33"/>
      <c r="H2294" s="31"/>
    </row>
    <row r="2295" spans="4:8">
      <c r="D2295" s="33"/>
      <c r="H2295" s="31"/>
    </row>
    <row r="2296" spans="4:8">
      <c r="D2296" s="33"/>
      <c r="H2296" s="31"/>
    </row>
    <row r="2297" spans="4:8">
      <c r="D2297" s="33"/>
      <c r="H2297" s="31"/>
    </row>
    <row r="2298" spans="4:8">
      <c r="D2298" s="33"/>
      <c r="H2298" s="31"/>
    </row>
    <row r="2299" spans="4:8">
      <c r="D2299" s="33"/>
      <c r="H2299" s="31"/>
    </row>
    <row r="2300" spans="4:8">
      <c r="D2300" s="33"/>
      <c r="H2300" s="31"/>
    </row>
    <row r="2301" spans="4:8">
      <c r="D2301" s="33"/>
      <c r="H2301" s="31"/>
    </row>
    <row r="2302" spans="4:8">
      <c r="D2302" s="33"/>
      <c r="H2302" s="31"/>
    </row>
    <row r="2303" spans="4:8">
      <c r="D2303" s="33"/>
      <c r="H2303" s="31"/>
    </row>
    <row r="2304" spans="4:8">
      <c r="D2304" s="33"/>
      <c r="H2304" s="31"/>
    </row>
    <row r="2305" spans="4:8">
      <c r="D2305" s="33"/>
      <c r="H2305" s="31"/>
    </row>
    <row r="2306" spans="4:8">
      <c r="D2306" s="33"/>
      <c r="H2306" s="31"/>
    </row>
    <row r="2307" spans="4:8">
      <c r="D2307" s="33"/>
      <c r="H2307" s="31"/>
    </row>
    <row r="2308" spans="4:8">
      <c r="D2308" s="33"/>
      <c r="H2308" s="31"/>
    </row>
    <row r="2309" spans="4:8">
      <c r="D2309" s="33"/>
      <c r="H2309" s="31"/>
    </row>
    <row r="2310" spans="4:8">
      <c r="D2310" s="33"/>
      <c r="H2310" s="31"/>
    </row>
    <row r="2311" spans="4:8">
      <c r="D2311" s="33"/>
      <c r="H2311" s="31"/>
    </row>
    <row r="2312" spans="4:8">
      <c r="D2312" s="33"/>
      <c r="H2312" s="31"/>
    </row>
    <row r="2313" spans="4:8">
      <c r="D2313" s="33"/>
      <c r="H2313" s="31"/>
    </row>
    <row r="2314" spans="4:8">
      <c r="D2314" s="33"/>
      <c r="H2314" s="31"/>
    </row>
    <row r="2315" spans="4:8">
      <c r="D2315" s="33"/>
      <c r="H2315" s="31"/>
    </row>
    <row r="2316" spans="4:8">
      <c r="D2316" s="33"/>
      <c r="H2316" s="31"/>
    </row>
    <row r="2317" spans="4:8">
      <c r="D2317" s="33"/>
      <c r="H2317" s="31"/>
    </row>
    <row r="2318" spans="4:8">
      <c r="D2318" s="33"/>
      <c r="H2318" s="31"/>
    </row>
    <row r="2319" spans="4:8">
      <c r="D2319" s="33"/>
      <c r="H2319" s="31"/>
    </row>
    <row r="2320" spans="4:8">
      <c r="D2320" s="33"/>
      <c r="H2320" s="31"/>
    </row>
    <row r="2321" spans="4:8">
      <c r="D2321" s="33"/>
      <c r="H2321" s="31"/>
    </row>
    <row r="2322" spans="4:8">
      <c r="D2322" s="33"/>
      <c r="H2322" s="31"/>
    </row>
    <row r="2323" spans="4:8">
      <c r="D2323" s="33"/>
      <c r="H2323" s="31"/>
    </row>
    <row r="2324" spans="4:8">
      <c r="D2324" s="33"/>
      <c r="H2324" s="31"/>
    </row>
    <row r="2325" spans="4:8">
      <c r="D2325" s="33"/>
      <c r="H2325" s="31"/>
    </row>
    <row r="2326" spans="4:8">
      <c r="D2326" s="33"/>
      <c r="H2326" s="31"/>
    </row>
    <row r="2327" spans="4:8">
      <c r="D2327" s="33"/>
      <c r="H2327" s="31"/>
    </row>
    <row r="2328" spans="4:8">
      <c r="D2328" s="33"/>
      <c r="H2328" s="31"/>
    </row>
    <row r="2329" spans="4:8">
      <c r="D2329" s="33"/>
      <c r="H2329" s="31"/>
    </row>
    <row r="2330" spans="4:8">
      <c r="D2330" s="33"/>
      <c r="H2330" s="31"/>
    </row>
    <row r="2331" spans="4:8">
      <c r="D2331" s="33"/>
      <c r="H2331" s="31"/>
    </row>
    <row r="2332" spans="4:8">
      <c r="D2332" s="33"/>
      <c r="H2332" s="31"/>
    </row>
    <row r="2333" spans="4:8">
      <c r="D2333" s="33"/>
      <c r="H2333" s="31"/>
    </row>
    <row r="2334" spans="4:8">
      <c r="D2334" s="33"/>
      <c r="H2334" s="31"/>
    </row>
    <row r="2335" spans="4:8">
      <c r="D2335" s="33"/>
      <c r="H2335" s="31"/>
    </row>
    <row r="2336" spans="4:8">
      <c r="D2336" s="33"/>
      <c r="H2336" s="31"/>
    </row>
    <row r="2337" spans="4:8">
      <c r="D2337" s="33"/>
      <c r="H2337" s="31"/>
    </row>
    <row r="2338" spans="4:8">
      <c r="D2338" s="33"/>
      <c r="H2338" s="31"/>
    </row>
    <row r="2339" spans="4:8">
      <c r="D2339" s="33"/>
      <c r="H2339" s="31"/>
    </row>
    <row r="2340" spans="4:8">
      <c r="D2340" s="33"/>
      <c r="H2340" s="31"/>
    </row>
    <row r="2341" spans="4:8">
      <c r="D2341" s="33"/>
      <c r="H2341" s="31"/>
    </row>
    <row r="2342" spans="4:8">
      <c r="D2342" s="33"/>
      <c r="H2342" s="31"/>
    </row>
    <row r="2343" spans="4:8">
      <c r="D2343" s="33"/>
      <c r="H2343" s="31"/>
    </row>
    <row r="2344" spans="4:8">
      <c r="D2344" s="33"/>
      <c r="H2344" s="31"/>
    </row>
    <row r="2345" spans="4:8">
      <c r="D2345" s="33"/>
      <c r="H2345" s="31"/>
    </row>
    <row r="2346" spans="4:8">
      <c r="D2346" s="33"/>
      <c r="H2346" s="31"/>
    </row>
    <row r="2347" spans="4:8">
      <c r="D2347" s="33"/>
      <c r="H2347" s="31"/>
    </row>
    <row r="2348" spans="4:8">
      <c r="D2348" s="33"/>
      <c r="H2348" s="31"/>
    </row>
    <row r="2349" spans="4:8">
      <c r="D2349" s="33"/>
      <c r="H2349" s="31"/>
    </row>
    <row r="2350" spans="4:8">
      <c r="D2350" s="33"/>
      <c r="H2350" s="31"/>
    </row>
    <row r="2351" spans="4:8">
      <c r="D2351" s="33"/>
      <c r="H2351" s="31"/>
    </row>
    <row r="2352" spans="4:8">
      <c r="D2352" s="33"/>
      <c r="H2352" s="31"/>
    </row>
    <row r="2353" spans="4:8">
      <c r="D2353" s="33"/>
      <c r="H2353" s="31"/>
    </row>
    <row r="2354" spans="4:8">
      <c r="D2354" s="33"/>
      <c r="H2354" s="31"/>
    </row>
    <row r="2355" spans="4:8">
      <c r="D2355" s="33"/>
      <c r="H2355" s="31"/>
    </row>
    <row r="2356" spans="4:8">
      <c r="D2356" s="33"/>
      <c r="H2356" s="31"/>
    </row>
    <row r="2357" spans="4:8">
      <c r="D2357" s="33"/>
      <c r="H2357" s="31"/>
    </row>
    <row r="2358" spans="4:8">
      <c r="D2358" s="33"/>
      <c r="H2358" s="31"/>
    </row>
    <row r="2359" spans="4:8">
      <c r="D2359" s="33"/>
      <c r="H2359" s="31"/>
    </row>
    <row r="2360" spans="4:8">
      <c r="D2360" s="33"/>
      <c r="H2360" s="31"/>
    </row>
    <row r="2361" spans="4:8">
      <c r="D2361" s="33"/>
      <c r="H2361" s="31"/>
    </row>
    <row r="2362" spans="4:8">
      <c r="D2362" s="33"/>
      <c r="H2362" s="31"/>
    </row>
    <row r="2363" spans="4:8">
      <c r="D2363" s="33"/>
      <c r="H2363" s="31"/>
    </row>
    <row r="2364" spans="4:8">
      <c r="D2364" s="33"/>
      <c r="H2364" s="31"/>
    </row>
    <row r="2365" spans="4:8">
      <c r="D2365" s="33"/>
      <c r="H2365" s="31"/>
    </row>
    <row r="2366" spans="4:8">
      <c r="D2366" s="33"/>
      <c r="H2366" s="31"/>
    </row>
    <row r="2367" spans="4:8">
      <c r="D2367" s="33"/>
      <c r="H2367" s="31"/>
    </row>
    <row r="2368" spans="4:8">
      <c r="D2368" s="33"/>
      <c r="H2368" s="31"/>
    </row>
    <row r="2369" spans="4:8">
      <c r="D2369" s="33"/>
      <c r="H2369" s="31"/>
    </row>
    <row r="2370" spans="4:8">
      <c r="D2370" s="33"/>
      <c r="H2370" s="31"/>
    </row>
    <row r="2371" spans="4:8">
      <c r="D2371" s="33"/>
      <c r="H2371" s="31"/>
    </row>
    <row r="2372" spans="4:8">
      <c r="D2372" s="33"/>
      <c r="H2372" s="31"/>
    </row>
    <row r="2373" spans="4:8">
      <c r="D2373" s="33"/>
      <c r="H2373" s="31"/>
    </row>
    <row r="2374" spans="4:8">
      <c r="D2374" s="33"/>
      <c r="H2374" s="31"/>
    </row>
    <row r="2375" spans="4:8">
      <c r="D2375" s="33"/>
      <c r="H2375" s="31"/>
    </row>
    <row r="2376" spans="4:8">
      <c r="D2376" s="33"/>
      <c r="H2376" s="31"/>
    </row>
    <row r="2377" spans="4:8">
      <c r="D2377" s="33"/>
      <c r="H2377" s="31"/>
    </row>
    <row r="2378" spans="4:8">
      <c r="D2378" s="33"/>
      <c r="H2378" s="31"/>
    </row>
    <row r="2379" spans="4:8">
      <c r="D2379" s="33"/>
      <c r="H2379" s="31"/>
    </row>
    <row r="2380" spans="4:8">
      <c r="D2380" s="33"/>
      <c r="H2380" s="31"/>
    </row>
    <row r="2381" spans="4:8">
      <c r="D2381" s="33"/>
      <c r="H2381" s="31"/>
    </row>
    <row r="2382" spans="4:8">
      <c r="D2382" s="33"/>
      <c r="H2382" s="31"/>
    </row>
    <row r="2383" spans="4:8">
      <c r="D2383" s="33"/>
      <c r="H2383" s="31"/>
    </row>
    <row r="2384" spans="4:8">
      <c r="D2384" s="33"/>
      <c r="H2384" s="31"/>
    </row>
    <row r="2385" spans="4:8">
      <c r="D2385" s="33"/>
      <c r="H2385" s="31"/>
    </row>
    <row r="2386" spans="4:8">
      <c r="D2386" s="33"/>
      <c r="H2386" s="31"/>
    </row>
    <row r="2387" spans="4:8">
      <c r="D2387" s="33"/>
      <c r="H2387" s="31"/>
    </row>
    <row r="2388" spans="4:8">
      <c r="D2388" s="33"/>
      <c r="H2388" s="31"/>
    </row>
    <row r="2389" spans="4:8">
      <c r="D2389" s="33"/>
      <c r="H2389" s="31"/>
    </row>
    <row r="2390" spans="4:8">
      <c r="D2390" s="33"/>
      <c r="H2390" s="31"/>
    </row>
    <row r="2391" spans="4:8">
      <c r="D2391" s="33"/>
      <c r="H2391" s="31"/>
    </row>
    <row r="2392" spans="4:8">
      <c r="D2392" s="33"/>
      <c r="H2392" s="31"/>
    </row>
    <row r="2393" spans="4:8">
      <c r="D2393" s="33"/>
      <c r="H2393" s="31"/>
    </row>
    <row r="2394" spans="4:8">
      <c r="D2394" s="33"/>
      <c r="H2394" s="31"/>
    </row>
    <row r="2395" spans="4:8">
      <c r="D2395" s="33"/>
      <c r="H2395" s="31"/>
    </row>
    <row r="2396" spans="4:8">
      <c r="D2396" s="33"/>
      <c r="H2396" s="31"/>
    </row>
    <row r="2397" spans="4:8">
      <c r="D2397" s="33"/>
      <c r="H2397" s="31"/>
    </row>
    <row r="2398" spans="4:8">
      <c r="D2398" s="33"/>
      <c r="H2398" s="31"/>
    </row>
    <row r="2399" spans="4:8">
      <c r="D2399" s="33"/>
      <c r="H2399" s="31"/>
    </row>
    <row r="2400" spans="4:8">
      <c r="D2400" s="33"/>
      <c r="H2400" s="31"/>
    </row>
    <row r="2401" spans="4:8">
      <c r="D2401" s="33"/>
      <c r="H2401" s="31"/>
    </row>
    <row r="2402" spans="4:8">
      <c r="D2402" s="33"/>
      <c r="H2402" s="31"/>
    </row>
    <row r="2403" spans="4:8">
      <c r="D2403" s="33"/>
      <c r="H2403" s="31"/>
    </row>
    <row r="2404" spans="4:8">
      <c r="D2404" s="33"/>
      <c r="H2404" s="31"/>
    </row>
    <row r="2405" spans="4:8">
      <c r="D2405" s="33"/>
      <c r="H2405" s="31"/>
    </row>
    <row r="2406" spans="4:8">
      <c r="D2406" s="33"/>
      <c r="H2406" s="31"/>
    </row>
    <row r="2407" spans="4:8">
      <c r="D2407" s="33"/>
      <c r="H2407" s="31"/>
    </row>
    <row r="2408" spans="4:8">
      <c r="D2408" s="33"/>
      <c r="H2408" s="31"/>
    </row>
    <row r="2409" spans="4:8">
      <c r="D2409" s="33"/>
      <c r="H2409" s="31"/>
    </row>
    <row r="2410" spans="4:8">
      <c r="D2410" s="33"/>
      <c r="H2410" s="31"/>
    </row>
    <row r="2411" spans="4:8">
      <c r="D2411" s="33"/>
      <c r="H2411" s="31"/>
    </row>
    <row r="2412" spans="4:8">
      <c r="D2412" s="33"/>
      <c r="H2412" s="31"/>
    </row>
    <row r="2413" spans="4:8">
      <c r="D2413" s="33"/>
      <c r="H2413" s="31"/>
    </row>
    <row r="2414" spans="4:8">
      <c r="D2414" s="33"/>
      <c r="H2414" s="31"/>
    </row>
    <row r="2415" spans="4:8">
      <c r="D2415" s="33"/>
      <c r="H2415" s="31"/>
    </row>
    <row r="2416" spans="4:8">
      <c r="D2416" s="33"/>
      <c r="H2416" s="31"/>
    </row>
    <row r="2417" spans="4:8">
      <c r="D2417" s="33"/>
      <c r="H2417" s="31"/>
    </row>
    <row r="2418" spans="4:8">
      <c r="D2418" s="33"/>
      <c r="H2418" s="31"/>
    </row>
    <row r="2419" spans="4:8">
      <c r="D2419" s="33"/>
      <c r="H2419" s="31"/>
    </row>
    <row r="2420" spans="4:8">
      <c r="D2420" s="33"/>
      <c r="H2420" s="31"/>
    </row>
    <row r="2421" spans="4:8">
      <c r="D2421" s="33"/>
      <c r="H2421" s="31"/>
    </row>
    <row r="2422" spans="4:8">
      <c r="D2422" s="33"/>
      <c r="H2422" s="31"/>
    </row>
    <row r="2423" spans="4:8">
      <c r="D2423" s="33"/>
      <c r="H2423" s="31"/>
    </row>
    <row r="2424" spans="4:8">
      <c r="D2424" s="33"/>
      <c r="H2424" s="31"/>
    </row>
    <row r="2425" spans="4:8">
      <c r="D2425" s="33"/>
      <c r="H2425" s="31"/>
    </row>
    <row r="2426" spans="4:8">
      <c r="D2426" s="33"/>
      <c r="H2426" s="31"/>
    </row>
    <row r="2427" spans="4:8">
      <c r="D2427" s="33"/>
      <c r="H2427" s="31"/>
    </row>
    <row r="2428" spans="4:8">
      <c r="D2428" s="33"/>
      <c r="H2428" s="31"/>
    </row>
    <row r="2429" spans="4:8">
      <c r="D2429" s="33"/>
      <c r="H2429" s="31"/>
    </row>
    <row r="2430" spans="4:8">
      <c r="D2430" s="33"/>
      <c r="H2430" s="31"/>
    </row>
    <row r="2431" spans="4:8">
      <c r="D2431" s="33"/>
      <c r="H2431" s="31"/>
    </row>
    <row r="2432" spans="4:8">
      <c r="D2432" s="33"/>
      <c r="H2432" s="31"/>
    </row>
    <row r="2433" spans="4:8">
      <c r="D2433" s="33"/>
      <c r="H2433" s="31"/>
    </row>
    <row r="2434" spans="4:8">
      <c r="D2434" s="33"/>
      <c r="H2434" s="31"/>
    </row>
    <row r="2435" spans="4:8">
      <c r="D2435" s="33"/>
      <c r="H2435" s="31"/>
    </row>
    <row r="2436" spans="4:8">
      <c r="D2436" s="33"/>
      <c r="H2436" s="31"/>
    </row>
    <row r="2437" spans="4:8">
      <c r="D2437" s="33"/>
      <c r="H2437" s="31"/>
    </row>
    <row r="2438" spans="4:8">
      <c r="D2438" s="33"/>
      <c r="H2438" s="31"/>
    </row>
    <row r="2439" spans="4:8">
      <c r="D2439" s="33"/>
      <c r="H2439" s="31"/>
    </row>
    <row r="2440" spans="4:8">
      <c r="D2440" s="33"/>
      <c r="H2440" s="31"/>
    </row>
    <row r="2441" spans="4:8">
      <c r="D2441" s="33"/>
      <c r="H2441" s="31"/>
    </row>
    <row r="2442" spans="4:8">
      <c r="D2442" s="33"/>
      <c r="H2442" s="31"/>
    </row>
    <row r="2443" spans="4:8">
      <c r="D2443" s="33"/>
      <c r="H2443" s="31"/>
    </row>
    <row r="2444" spans="4:8">
      <c r="D2444" s="33"/>
      <c r="H2444" s="31"/>
    </row>
    <row r="2445" spans="4:8">
      <c r="D2445" s="33"/>
      <c r="H2445" s="31"/>
    </row>
    <row r="2446" spans="4:8">
      <c r="D2446" s="33"/>
      <c r="H2446" s="31"/>
    </row>
    <row r="2447" spans="4:8">
      <c r="D2447" s="33"/>
      <c r="H2447" s="31"/>
    </row>
    <row r="2448" spans="4:8">
      <c r="D2448" s="33"/>
      <c r="H2448" s="31"/>
    </row>
    <row r="2449" spans="4:8">
      <c r="D2449" s="33"/>
      <c r="H2449" s="31"/>
    </row>
    <row r="2450" spans="4:8">
      <c r="D2450" s="33"/>
      <c r="H2450" s="31"/>
    </row>
    <row r="2451" spans="4:8">
      <c r="D2451" s="33"/>
      <c r="H2451" s="31"/>
    </row>
    <row r="2452" spans="4:8">
      <c r="D2452" s="33"/>
      <c r="H2452" s="31"/>
    </row>
    <row r="2453" spans="4:8">
      <c r="D2453" s="33"/>
      <c r="H2453" s="31"/>
    </row>
    <row r="2454" spans="4:8">
      <c r="D2454" s="33"/>
      <c r="H2454" s="31"/>
    </row>
    <row r="2455" spans="4:8">
      <c r="D2455" s="33"/>
      <c r="H2455" s="31"/>
    </row>
    <row r="2456" spans="4:8">
      <c r="D2456" s="33"/>
      <c r="H2456" s="31"/>
    </row>
    <row r="2457" spans="4:8">
      <c r="D2457" s="33"/>
      <c r="H2457" s="31"/>
    </row>
    <row r="2458" spans="4:8">
      <c r="D2458" s="33"/>
      <c r="H2458" s="31"/>
    </row>
    <row r="2459" spans="4:8">
      <c r="D2459" s="33"/>
      <c r="H2459" s="31"/>
    </row>
    <row r="2460" spans="4:8">
      <c r="D2460" s="33"/>
      <c r="H2460" s="31"/>
    </row>
    <row r="2461" spans="4:8">
      <c r="D2461" s="33"/>
      <c r="H2461" s="31"/>
    </row>
    <row r="2462" spans="4:8">
      <c r="D2462" s="33"/>
      <c r="H2462" s="31"/>
    </row>
    <row r="2463" spans="4:8">
      <c r="D2463" s="33"/>
      <c r="H2463" s="31"/>
    </row>
    <row r="2464" spans="4:8">
      <c r="D2464" s="33"/>
      <c r="H2464" s="31"/>
    </row>
    <row r="2465" spans="4:8">
      <c r="D2465" s="33"/>
      <c r="H2465" s="31"/>
    </row>
    <row r="2466" spans="4:8">
      <c r="D2466" s="33"/>
      <c r="H2466" s="31"/>
    </row>
    <row r="2467" spans="4:8">
      <c r="D2467" s="33"/>
      <c r="H2467" s="31"/>
    </row>
    <row r="2468" spans="4:8">
      <c r="D2468" s="33"/>
      <c r="H2468" s="31"/>
    </row>
    <row r="2469" spans="4:8">
      <c r="D2469" s="33"/>
      <c r="H2469" s="31"/>
    </row>
    <row r="2470" spans="4:8">
      <c r="D2470" s="33"/>
      <c r="H2470" s="31"/>
    </row>
    <row r="2471" spans="4:8">
      <c r="D2471" s="33"/>
      <c r="H2471" s="31"/>
    </row>
    <row r="2472" spans="4:8">
      <c r="D2472" s="33"/>
      <c r="H2472" s="31"/>
    </row>
    <row r="2473" spans="4:8">
      <c r="D2473" s="33"/>
      <c r="H2473" s="31"/>
    </row>
    <row r="2474" spans="4:8">
      <c r="D2474" s="33"/>
      <c r="H2474" s="31"/>
    </row>
    <row r="2475" spans="4:8">
      <c r="D2475" s="33"/>
      <c r="H2475" s="31"/>
    </row>
    <row r="2476" spans="4:8">
      <c r="D2476" s="33"/>
      <c r="H2476" s="31"/>
    </row>
    <row r="2477" spans="4:8">
      <c r="D2477" s="33"/>
      <c r="H2477" s="31"/>
    </row>
    <row r="2478" spans="4:8">
      <c r="D2478" s="33"/>
      <c r="H2478" s="31"/>
    </row>
    <row r="2479" spans="4:8">
      <c r="D2479" s="33"/>
      <c r="H2479" s="31"/>
    </row>
    <row r="2480" spans="4:8">
      <c r="D2480" s="33"/>
      <c r="H2480" s="31"/>
    </row>
    <row r="2481" spans="4:8">
      <c r="D2481" s="33"/>
      <c r="H2481" s="31"/>
    </row>
    <row r="2482" spans="4:8">
      <c r="D2482" s="33"/>
      <c r="H2482" s="31"/>
    </row>
    <row r="2483" spans="4:8">
      <c r="D2483" s="33"/>
      <c r="H2483" s="31"/>
    </row>
    <row r="2484" spans="4:8">
      <c r="D2484" s="33"/>
      <c r="H2484" s="31"/>
    </row>
    <row r="2485" spans="4:8">
      <c r="D2485" s="33"/>
      <c r="H2485" s="31"/>
    </row>
    <row r="2486" spans="4:8">
      <c r="D2486" s="33"/>
      <c r="H2486" s="31"/>
    </row>
    <row r="2487" spans="4:8">
      <c r="D2487" s="33"/>
      <c r="H2487" s="31"/>
    </row>
    <row r="2488" spans="4:8">
      <c r="D2488" s="33"/>
      <c r="H2488" s="31"/>
    </row>
    <row r="2489" spans="4:8">
      <c r="D2489" s="33"/>
      <c r="H2489" s="31"/>
    </row>
    <row r="2490" spans="4:8">
      <c r="D2490" s="33"/>
      <c r="H2490" s="31"/>
    </row>
    <row r="2491" spans="4:8">
      <c r="D2491" s="33"/>
      <c r="H2491" s="31"/>
    </row>
    <row r="2492" spans="4:8">
      <c r="D2492" s="33"/>
      <c r="H2492" s="31"/>
    </row>
    <row r="2493" spans="4:8">
      <c r="D2493" s="33"/>
      <c r="H2493" s="31"/>
    </row>
    <row r="2494" spans="4:8">
      <c r="D2494" s="33"/>
      <c r="H2494" s="31"/>
    </row>
    <row r="2495" spans="4:8">
      <c r="D2495" s="33"/>
      <c r="H2495" s="31"/>
    </row>
    <row r="2496" spans="4:8">
      <c r="D2496" s="33"/>
      <c r="H2496" s="31"/>
    </row>
    <row r="2497" spans="4:8">
      <c r="D2497" s="33"/>
      <c r="H2497" s="31"/>
    </row>
    <row r="2498" spans="4:8">
      <c r="D2498" s="33"/>
      <c r="H2498" s="31"/>
    </row>
    <row r="2499" spans="4:8">
      <c r="D2499" s="33"/>
      <c r="H2499" s="31"/>
    </row>
    <row r="2500" spans="4:8">
      <c r="D2500" s="33"/>
      <c r="H2500" s="31"/>
    </row>
    <row r="2501" spans="4:8">
      <c r="D2501" s="33"/>
      <c r="H2501" s="31"/>
    </row>
    <row r="2502" spans="4:8">
      <c r="D2502" s="33"/>
      <c r="H2502" s="31"/>
    </row>
    <row r="2503" spans="4:8">
      <c r="D2503" s="33"/>
      <c r="H2503" s="31"/>
    </row>
    <row r="2504" spans="4:8">
      <c r="D2504" s="33"/>
      <c r="H2504" s="31"/>
    </row>
    <row r="2505" spans="4:8">
      <c r="D2505" s="33"/>
      <c r="H2505" s="31"/>
    </row>
    <row r="2506" spans="4:8">
      <c r="D2506" s="33"/>
      <c r="H2506" s="31"/>
    </row>
    <row r="2507" spans="4:8">
      <c r="D2507" s="33"/>
      <c r="H2507" s="31"/>
    </row>
    <row r="2508" spans="4:8">
      <c r="D2508" s="33"/>
      <c r="H2508" s="31"/>
    </row>
    <row r="2509" spans="4:8">
      <c r="D2509" s="33"/>
      <c r="H2509" s="31"/>
    </row>
    <row r="2510" spans="4:8">
      <c r="D2510" s="33"/>
      <c r="H2510" s="31"/>
    </row>
    <row r="2511" spans="4:8">
      <c r="D2511" s="33"/>
      <c r="H2511" s="31"/>
    </row>
    <row r="2512" spans="4:8">
      <c r="D2512" s="33"/>
      <c r="H2512" s="31"/>
    </row>
    <row r="2513" spans="4:8">
      <c r="D2513" s="33"/>
      <c r="H2513" s="31"/>
    </row>
    <row r="2514" spans="4:8">
      <c r="D2514" s="33"/>
      <c r="H2514" s="31"/>
    </row>
    <row r="2515" spans="4:8">
      <c r="D2515" s="33"/>
      <c r="H2515" s="31"/>
    </row>
    <row r="2516" spans="4:8">
      <c r="D2516" s="33"/>
      <c r="H2516" s="31"/>
    </row>
    <row r="2517" spans="4:8">
      <c r="D2517" s="33"/>
      <c r="H2517" s="31"/>
    </row>
    <row r="2518" spans="4:8">
      <c r="D2518" s="33"/>
      <c r="H2518" s="31"/>
    </row>
    <row r="2519" spans="4:8">
      <c r="D2519" s="33"/>
      <c r="H2519" s="31"/>
    </row>
    <row r="2520" spans="4:8">
      <c r="D2520" s="33"/>
      <c r="H2520" s="31"/>
    </row>
    <row r="2521" spans="4:8">
      <c r="D2521" s="33"/>
      <c r="H2521" s="31"/>
    </row>
    <row r="2522" spans="4:8">
      <c r="D2522" s="33"/>
      <c r="H2522" s="31"/>
    </row>
    <row r="2523" spans="4:8">
      <c r="D2523" s="33"/>
      <c r="H2523" s="31"/>
    </row>
    <row r="2524" spans="4:8">
      <c r="D2524" s="33"/>
      <c r="H2524" s="31"/>
    </row>
    <row r="2525" spans="4:8">
      <c r="D2525" s="33"/>
      <c r="H2525" s="31"/>
    </row>
    <row r="2526" spans="4:8">
      <c r="D2526" s="33"/>
      <c r="H2526" s="31"/>
    </row>
    <row r="2527" spans="4:8">
      <c r="D2527" s="33"/>
      <c r="H2527" s="31"/>
    </row>
    <row r="2528" spans="4:8">
      <c r="D2528" s="33"/>
      <c r="H2528" s="31"/>
    </row>
    <row r="2529" spans="4:8">
      <c r="D2529" s="33"/>
      <c r="H2529" s="31"/>
    </row>
    <row r="2530" spans="4:8">
      <c r="D2530" s="33"/>
      <c r="H2530" s="31"/>
    </row>
    <row r="2531" spans="4:8">
      <c r="D2531" s="33"/>
      <c r="H2531" s="31"/>
    </row>
    <row r="2532" spans="4:8">
      <c r="D2532" s="33"/>
      <c r="H2532" s="31"/>
    </row>
    <row r="2533" spans="4:8">
      <c r="D2533" s="33"/>
      <c r="H2533" s="31"/>
    </row>
    <row r="2534" spans="4:8">
      <c r="D2534" s="33"/>
      <c r="H2534" s="31"/>
    </row>
    <row r="2535" spans="4:8">
      <c r="D2535" s="33"/>
      <c r="H2535" s="31"/>
    </row>
    <row r="2536" spans="4:8">
      <c r="D2536" s="33"/>
      <c r="H2536" s="31"/>
    </row>
    <row r="2537" spans="4:8">
      <c r="D2537" s="33"/>
      <c r="H2537" s="31"/>
    </row>
    <row r="2538" spans="4:8">
      <c r="D2538" s="33"/>
      <c r="H2538" s="31"/>
    </row>
    <row r="2539" spans="4:8">
      <c r="D2539" s="33"/>
      <c r="H2539" s="31"/>
    </row>
    <row r="2540" spans="4:8">
      <c r="D2540" s="33"/>
      <c r="H2540" s="31"/>
    </row>
    <row r="2541" spans="4:8">
      <c r="D2541" s="33"/>
      <c r="H2541" s="31"/>
    </row>
    <row r="2542" spans="4:8">
      <c r="D2542" s="33"/>
      <c r="H2542" s="31"/>
    </row>
    <row r="2543" spans="4:8">
      <c r="D2543" s="33"/>
      <c r="H2543" s="31"/>
    </row>
    <row r="2544" spans="4:8">
      <c r="D2544" s="33"/>
      <c r="H2544" s="31"/>
    </row>
    <row r="2545" spans="4:8">
      <c r="D2545" s="33"/>
      <c r="H2545" s="31"/>
    </row>
    <row r="2546" spans="4:8">
      <c r="D2546" s="33"/>
      <c r="H2546" s="31"/>
    </row>
    <row r="2547" spans="4:8">
      <c r="D2547" s="33"/>
      <c r="H2547" s="31"/>
    </row>
    <row r="2548" spans="4:8">
      <c r="D2548" s="33"/>
      <c r="H2548" s="31"/>
    </row>
    <row r="2549" spans="4:8">
      <c r="D2549" s="33"/>
      <c r="H2549" s="31"/>
    </row>
    <row r="2550" spans="4:8">
      <c r="D2550" s="33"/>
      <c r="H2550" s="31"/>
    </row>
    <row r="2551" spans="4:8">
      <c r="D2551" s="33"/>
      <c r="H2551" s="31"/>
    </row>
    <row r="2552" spans="4:8">
      <c r="D2552" s="33"/>
      <c r="H2552" s="31"/>
    </row>
    <row r="2553" spans="4:8">
      <c r="D2553" s="33"/>
      <c r="H2553" s="31"/>
    </row>
    <row r="2554" spans="4:8">
      <c r="D2554" s="33"/>
      <c r="H2554" s="31"/>
    </row>
    <row r="2555" spans="4:8">
      <c r="D2555" s="33"/>
      <c r="H2555" s="31"/>
    </row>
    <row r="2556" spans="4:8">
      <c r="D2556" s="33"/>
      <c r="H2556" s="31"/>
    </row>
    <row r="2557" spans="4:8">
      <c r="D2557" s="33"/>
      <c r="H2557" s="31"/>
    </row>
    <row r="2558" spans="4:8">
      <c r="D2558" s="33"/>
      <c r="H2558" s="31"/>
    </row>
    <row r="2559" spans="4:8">
      <c r="D2559" s="33"/>
      <c r="H2559" s="31"/>
    </row>
    <row r="2560" spans="4:8">
      <c r="D2560" s="33"/>
      <c r="H2560" s="31"/>
    </row>
    <row r="2561" spans="4:8">
      <c r="D2561" s="33"/>
      <c r="H2561" s="31"/>
    </row>
    <row r="2562" spans="4:8">
      <c r="D2562" s="33"/>
      <c r="H2562" s="31"/>
    </row>
    <row r="2563" spans="4:8">
      <c r="D2563" s="33"/>
      <c r="H2563" s="31"/>
    </row>
    <row r="2564" spans="4:8">
      <c r="D2564" s="33"/>
      <c r="H2564" s="31"/>
    </row>
    <row r="2565" spans="4:8">
      <c r="D2565" s="33"/>
      <c r="H2565" s="31"/>
    </row>
    <row r="2566" spans="4:8">
      <c r="D2566" s="33"/>
      <c r="H2566" s="31"/>
    </row>
    <row r="2567" spans="4:8">
      <c r="D2567" s="33"/>
      <c r="H2567" s="31"/>
    </row>
    <row r="2568" spans="4:8">
      <c r="D2568" s="33"/>
      <c r="H2568" s="31"/>
    </row>
    <row r="2569" spans="4:8">
      <c r="D2569" s="33"/>
      <c r="H2569" s="31"/>
    </row>
    <row r="2570" spans="4:8">
      <c r="D2570" s="33"/>
      <c r="H2570" s="31"/>
    </row>
    <row r="2571" spans="4:8">
      <c r="D2571" s="33"/>
      <c r="H2571" s="31"/>
    </row>
    <row r="2572" spans="4:8">
      <c r="D2572" s="33"/>
      <c r="H2572" s="31"/>
    </row>
    <row r="2573" spans="4:8">
      <c r="D2573" s="33"/>
      <c r="H2573" s="31"/>
    </row>
    <row r="2574" spans="4:8">
      <c r="D2574" s="33"/>
      <c r="H2574" s="31"/>
    </row>
    <row r="2575" spans="4:8">
      <c r="D2575" s="33"/>
      <c r="H2575" s="31"/>
    </row>
    <row r="2576" spans="4:8">
      <c r="D2576" s="33"/>
      <c r="H2576" s="31"/>
    </row>
    <row r="2577" spans="4:8">
      <c r="D2577" s="33"/>
      <c r="H2577" s="31"/>
    </row>
    <row r="2578" spans="4:8">
      <c r="D2578" s="33"/>
      <c r="H2578" s="31"/>
    </row>
    <row r="2579" spans="4:8">
      <c r="D2579" s="33"/>
      <c r="H2579" s="31"/>
    </row>
    <row r="2580" spans="4:8">
      <c r="D2580" s="33"/>
      <c r="H2580" s="31"/>
    </row>
    <row r="2581" spans="4:8">
      <c r="D2581" s="33"/>
      <c r="H2581" s="31"/>
    </row>
    <row r="2582" spans="4:8">
      <c r="D2582" s="33"/>
      <c r="H2582" s="31"/>
    </row>
    <row r="2583" spans="4:8">
      <c r="D2583" s="33"/>
      <c r="H2583" s="31"/>
    </row>
    <row r="2584" spans="4:8">
      <c r="D2584" s="33"/>
      <c r="H2584" s="31"/>
    </row>
    <row r="2585" spans="4:8">
      <c r="D2585" s="33"/>
      <c r="H2585" s="31"/>
    </row>
    <row r="2586" spans="4:8">
      <c r="D2586" s="33"/>
      <c r="H2586" s="31"/>
    </row>
    <row r="2587" spans="4:8">
      <c r="D2587" s="33"/>
      <c r="H2587" s="31"/>
    </row>
    <row r="2588" spans="4:8">
      <c r="D2588" s="33"/>
      <c r="H2588" s="31"/>
    </row>
    <row r="2589" spans="4:8">
      <c r="D2589" s="33"/>
      <c r="H2589" s="31"/>
    </row>
    <row r="2590" spans="4:8">
      <c r="D2590" s="33"/>
      <c r="H2590" s="31"/>
    </row>
    <row r="2591" spans="4:8">
      <c r="D2591" s="33"/>
      <c r="H2591" s="31"/>
    </row>
    <row r="2592" spans="4:8">
      <c r="D2592" s="33"/>
      <c r="H2592" s="31"/>
    </row>
    <row r="2593" spans="4:8">
      <c r="D2593" s="33"/>
      <c r="H2593" s="31"/>
    </row>
    <row r="2594" spans="4:8">
      <c r="D2594" s="33"/>
      <c r="H2594" s="31"/>
    </row>
    <row r="2595" spans="4:8">
      <c r="D2595" s="33"/>
      <c r="H2595" s="31"/>
    </row>
    <row r="2596" spans="4:8">
      <c r="D2596" s="33"/>
      <c r="H2596" s="31"/>
    </row>
    <row r="2597" spans="4:8">
      <c r="D2597" s="33"/>
      <c r="H2597" s="31"/>
    </row>
    <row r="2598" spans="4:8">
      <c r="D2598" s="33"/>
      <c r="H2598" s="31"/>
    </row>
    <row r="2599" spans="4:8">
      <c r="D2599" s="33"/>
      <c r="H2599" s="31"/>
    </row>
    <row r="2600" spans="4:8">
      <c r="D2600" s="33"/>
      <c r="H2600" s="31"/>
    </row>
    <row r="2601" spans="4:8">
      <c r="D2601" s="33"/>
      <c r="H2601" s="31"/>
    </row>
    <row r="2602" spans="4:8">
      <c r="D2602" s="33"/>
      <c r="H2602" s="31"/>
    </row>
    <row r="2603" spans="4:8">
      <c r="D2603" s="33"/>
      <c r="H2603" s="31"/>
    </row>
    <row r="2604" spans="4:8">
      <c r="D2604" s="33"/>
      <c r="H2604" s="31"/>
    </row>
    <row r="2605" spans="4:8">
      <c r="D2605" s="33"/>
      <c r="H2605" s="31"/>
    </row>
    <row r="2606" spans="4:8">
      <c r="D2606" s="33"/>
      <c r="H2606" s="31"/>
    </row>
    <row r="2607" spans="4:8">
      <c r="D2607" s="33"/>
      <c r="H2607" s="31"/>
    </row>
    <row r="2608" spans="4:8">
      <c r="D2608" s="33"/>
      <c r="H2608" s="31"/>
    </row>
    <row r="2609" spans="4:8">
      <c r="D2609" s="33"/>
      <c r="H2609" s="31"/>
    </row>
    <row r="2610" spans="4:8">
      <c r="D2610" s="33"/>
      <c r="H2610" s="31"/>
    </row>
    <row r="2611" spans="4:8">
      <c r="D2611" s="33"/>
      <c r="H2611" s="31"/>
    </row>
    <row r="2612" spans="4:8">
      <c r="D2612" s="33"/>
      <c r="H2612" s="31"/>
    </row>
    <row r="2613" spans="4:8">
      <c r="D2613" s="33"/>
      <c r="H2613" s="31"/>
    </row>
    <row r="2614" spans="4:8">
      <c r="D2614" s="33"/>
      <c r="H2614" s="31"/>
    </row>
    <row r="2615" spans="4:8">
      <c r="D2615" s="33"/>
      <c r="H2615" s="31"/>
    </row>
    <row r="2616" spans="4:8">
      <c r="D2616" s="33"/>
      <c r="H2616" s="31"/>
    </row>
    <row r="2617" spans="4:8">
      <c r="D2617" s="33"/>
      <c r="H2617" s="31"/>
    </row>
    <row r="2618" spans="4:8">
      <c r="D2618" s="33"/>
      <c r="H2618" s="31"/>
    </row>
    <row r="2619" spans="4:8">
      <c r="D2619" s="33"/>
      <c r="H2619" s="31"/>
    </row>
    <row r="2620" spans="4:8">
      <c r="D2620" s="33"/>
      <c r="H2620" s="31"/>
    </row>
    <row r="2621" spans="4:8">
      <c r="D2621" s="33"/>
      <c r="H2621" s="31"/>
    </row>
    <row r="2622" spans="4:8">
      <c r="D2622" s="33"/>
      <c r="H2622" s="31"/>
    </row>
    <row r="2623" spans="4:8">
      <c r="D2623" s="33"/>
      <c r="H2623" s="31"/>
    </row>
    <row r="2624" spans="4:8">
      <c r="D2624" s="33"/>
      <c r="H2624" s="31"/>
    </row>
    <row r="2625" spans="4:8">
      <c r="D2625" s="33"/>
      <c r="H2625" s="31"/>
    </row>
    <row r="2626" spans="4:8">
      <c r="D2626" s="33"/>
      <c r="H2626" s="31"/>
    </row>
    <row r="2627" spans="4:8">
      <c r="D2627" s="33"/>
      <c r="H2627" s="31"/>
    </row>
    <row r="2628" spans="4:8">
      <c r="D2628" s="33"/>
      <c r="H2628" s="31"/>
    </row>
    <row r="2629" spans="4:8">
      <c r="D2629" s="33"/>
      <c r="H2629" s="31"/>
    </row>
    <row r="2630" spans="4:8">
      <c r="D2630" s="33"/>
      <c r="H2630" s="31"/>
    </row>
    <row r="2631" spans="4:8">
      <c r="D2631" s="33"/>
      <c r="H2631" s="31"/>
    </row>
    <row r="2632" spans="4:8">
      <c r="D2632" s="33"/>
      <c r="H2632" s="31"/>
    </row>
    <row r="2633" spans="4:8">
      <c r="D2633" s="33"/>
      <c r="H2633" s="31"/>
    </row>
    <row r="2634" spans="4:8">
      <c r="D2634" s="33"/>
      <c r="H2634" s="31"/>
    </row>
    <row r="2635" spans="4:8">
      <c r="D2635" s="33"/>
      <c r="H2635" s="31"/>
    </row>
    <row r="2636" spans="4:8">
      <c r="D2636" s="33"/>
      <c r="H2636" s="31"/>
    </row>
    <row r="2637" spans="4:8">
      <c r="D2637" s="33"/>
      <c r="H2637" s="31"/>
    </row>
    <row r="2638" spans="4:8">
      <c r="D2638" s="33"/>
      <c r="H2638" s="31"/>
    </row>
    <row r="2639" spans="4:8">
      <c r="D2639" s="33"/>
      <c r="H2639" s="31"/>
    </row>
    <row r="2640" spans="4:8">
      <c r="D2640" s="33"/>
      <c r="H2640" s="31"/>
    </row>
    <row r="2641" spans="4:8">
      <c r="D2641" s="33"/>
      <c r="H2641" s="31"/>
    </row>
    <row r="2642" spans="4:8">
      <c r="D2642" s="33"/>
      <c r="H2642" s="31"/>
    </row>
    <row r="2643" spans="4:8">
      <c r="D2643" s="33"/>
      <c r="H2643" s="31"/>
    </row>
    <row r="2644" spans="4:8">
      <c r="D2644" s="33"/>
      <c r="H2644" s="31"/>
    </row>
    <row r="2645" spans="4:8">
      <c r="D2645" s="33"/>
      <c r="H2645" s="31"/>
    </row>
    <row r="2646" spans="4:8">
      <c r="D2646" s="33"/>
      <c r="H2646" s="31"/>
    </row>
    <row r="2647" spans="4:8">
      <c r="D2647" s="33"/>
      <c r="H2647" s="31"/>
    </row>
    <row r="2648" spans="4:8">
      <c r="D2648" s="33"/>
      <c r="H2648" s="31"/>
    </row>
    <row r="2649" spans="4:8">
      <c r="D2649" s="33"/>
      <c r="H2649" s="31"/>
    </row>
    <row r="2650" spans="4:8">
      <c r="D2650" s="33"/>
      <c r="H2650" s="31"/>
    </row>
    <row r="2651" spans="4:8">
      <c r="D2651" s="33"/>
      <c r="H2651" s="31"/>
    </row>
    <row r="2652" spans="4:8">
      <c r="D2652" s="33"/>
      <c r="H2652" s="31"/>
    </row>
    <row r="2653" spans="4:8">
      <c r="D2653" s="33"/>
      <c r="H2653" s="31"/>
    </row>
    <row r="2654" spans="4:8">
      <c r="D2654" s="33"/>
      <c r="H2654" s="31"/>
    </row>
    <row r="2655" spans="4:8">
      <c r="D2655" s="33"/>
      <c r="H2655" s="31"/>
    </row>
    <row r="2656" spans="4:8">
      <c r="D2656" s="33"/>
      <c r="H2656" s="31"/>
    </row>
    <row r="2657" spans="4:8">
      <c r="D2657" s="33"/>
      <c r="H2657" s="31"/>
    </row>
    <row r="2658" spans="4:8">
      <c r="D2658" s="33"/>
      <c r="H2658" s="31"/>
    </row>
    <row r="2659" spans="4:8">
      <c r="D2659" s="33"/>
      <c r="H2659" s="31"/>
    </row>
    <row r="2660" spans="4:8">
      <c r="D2660" s="33"/>
      <c r="H2660" s="31"/>
    </row>
    <row r="2661" spans="4:8">
      <c r="D2661" s="33"/>
      <c r="H2661" s="31"/>
    </row>
    <row r="2662" spans="4:8">
      <c r="D2662" s="33"/>
      <c r="H2662" s="31"/>
    </row>
    <row r="2663" spans="4:8">
      <c r="D2663" s="33"/>
      <c r="H2663" s="31"/>
    </row>
    <row r="2664" spans="4:8">
      <c r="D2664" s="33"/>
      <c r="H2664" s="31"/>
    </row>
    <row r="2665" spans="4:8">
      <c r="D2665" s="33"/>
      <c r="H2665" s="31"/>
    </row>
    <row r="2666" spans="4:8">
      <c r="D2666" s="33"/>
      <c r="H2666" s="31"/>
    </row>
    <row r="2667" spans="4:8">
      <c r="D2667" s="33"/>
      <c r="H2667" s="31"/>
    </row>
    <row r="2668" spans="4:8">
      <c r="D2668" s="33"/>
      <c r="H2668" s="31"/>
    </row>
    <row r="2669" spans="4:8">
      <c r="D2669" s="33"/>
      <c r="H2669" s="31"/>
    </row>
    <row r="2670" spans="4:8">
      <c r="D2670" s="33"/>
      <c r="H2670" s="31"/>
    </row>
    <row r="2671" spans="4:8">
      <c r="D2671" s="33"/>
      <c r="H2671" s="31"/>
    </row>
    <row r="2672" spans="4:8">
      <c r="D2672" s="33"/>
      <c r="H2672" s="31"/>
    </row>
    <row r="2673" spans="4:8">
      <c r="D2673" s="33"/>
      <c r="H2673" s="31"/>
    </row>
    <row r="2674" spans="4:8">
      <c r="D2674" s="33"/>
      <c r="H2674" s="31"/>
    </row>
    <row r="2675" spans="4:8">
      <c r="D2675" s="33"/>
      <c r="H2675" s="31"/>
    </row>
    <row r="2676" spans="4:8">
      <c r="D2676" s="33"/>
      <c r="H2676" s="31"/>
    </row>
    <row r="2677" spans="4:8">
      <c r="D2677" s="33"/>
      <c r="H2677" s="31"/>
    </row>
    <row r="2678" spans="4:8">
      <c r="D2678" s="33"/>
      <c r="H2678" s="31"/>
    </row>
    <row r="2679" spans="4:8">
      <c r="D2679" s="33"/>
      <c r="H2679" s="31"/>
    </row>
    <row r="2680" spans="4:8">
      <c r="D2680" s="33"/>
      <c r="H2680" s="31"/>
    </row>
    <row r="2681" spans="4:8">
      <c r="D2681" s="33"/>
      <c r="H2681" s="31"/>
    </row>
    <row r="2682" spans="4:8">
      <c r="D2682" s="33"/>
      <c r="H2682" s="31"/>
    </row>
    <row r="2683" spans="4:8">
      <c r="D2683" s="33"/>
      <c r="H2683" s="31"/>
    </row>
    <row r="2684" spans="4:8">
      <c r="D2684" s="33"/>
      <c r="H2684" s="31"/>
    </row>
    <row r="2685" spans="4:8">
      <c r="D2685" s="33"/>
      <c r="H2685" s="31"/>
    </row>
    <row r="2686" spans="4:8">
      <c r="D2686" s="33"/>
      <c r="H2686" s="31"/>
    </row>
    <row r="2687" spans="4:8">
      <c r="D2687" s="33"/>
      <c r="H2687" s="31"/>
    </row>
    <row r="2688" spans="4:8">
      <c r="D2688" s="33"/>
      <c r="H2688" s="31"/>
    </row>
    <row r="2689" spans="4:8">
      <c r="D2689" s="33"/>
      <c r="H2689" s="31"/>
    </row>
    <row r="2690" spans="4:8">
      <c r="D2690" s="33"/>
      <c r="H2690" s="31"/>
    </row>
    <row r="2691" spans="4:8">
      <c r="D2691" s="33"/>
      <c r="H2691" s="31"/>
    </row>
    <row r="2692" spans="4:8">
      <c r="D2692" s="33"/>
      <c r="H2692" s="31"/>
    </row>
    <row r="2693" spans="4:8">
      <c r="D2693" s="33"/>
      <c r="H2693" s="31"/>
    </row>
    <row r="2694" spans="4:8">
      <c r="D2694" s="33"/>
      <c r="H2694" s="31"/>
    </row>
    <row r="2695" spans="4:8">
      <c r="D2695" s="33"/>
      <c r="H2695" s="31"/>
    </row>
    <row r="2696" spans="4:8">
      <c r="D2696" s="33"/>
      <c r="H2696" s="31"/>
    </row>
    <row r="2697" spans="4:8">
      <c r="D2697" s="33"/>
      <c r="H2697" s="31"/>
    </row>
    <row r="2698" spans="4:8">
      <c r="D2698" s="33"/>
      <c r="H2698" s="31"/>
    </row>
    <row r="2699" spans="4:8">
      <c r="D2699" s="33"/>
      <c r="H2699" s="31"/>
    </row>
    <row r="2700" spans="4:8">
      <c r="D2700" s="33"/>
      <c r="H2700" s="31"/>
    </row>
    <row r="2701" spans="4:8">
      <c r="D2701" s="33"/>
      <c r="H2701" s="31"/>
    </row>
    <row r="2702" spans="4:8">
      <c r="D2702" s="33"/>
      <c r="H2702" s="31"/>
    </row>
    <row r="2703" spans="4:8">
      <c r="D2703" s="33"/>
      <c r="H2703" s="31"/>
    </row>
    <row r="2704" spans="4:8">
      <c r="D2704" s="33"/>
      <c r="H2704" s="31"/>
    </row>
    <row r="2705" spans="4:8">
      <c r="D2705" s="33"/>
      <c r="H2705" s="31"/>
    </row>
    <row r="2706" spans="4:8">
      <c r="D2706" s="33"/>
      <c r="H2706" s="31"/>
    </row>
    <row r="2707" spans="4:8">
      <c r="D2707" s="33"/>
      <c r="H2707" s="31"/>
    </row>
    <row r="2708" spans="4:8">
      <c r="D2708" s="33"/>
      <c r="H2708" s="31"/>
    </row>
    <row r="2709" spans="4:8">
      <c r="D2709" s="33"/>
      <c r="H2709" s="31"/>
    </row>
    <row r="2710" spans="4:8">
      <c r="D2710" s="33"/>
      <c r="H2710" s="31"/>
    </row>
    <row r="2711" spans="4:8">
      <c r="D2711" s="33"/>
      <c r="H2711" s="31"/>
    </row>
    <row r="2712" spans="4:8">
      <c r="D2712" s="33"/>
      <c r="H2712" s="31"/>
    </row>
    <row r="2713" spans="4:8">
      <c r="D2713" s="33"/>
      <c r="H2713" s="31"/>
    </row>
    <row r="2714" spans="4:8">
      <c r="D2714" s="33"/>
      <c r="H2714" s="31"/>
    </row>
    <row r="2715" spans="4:8">
      <c r="D2715" s="33"/>
      <c r="H2715" s="31"/>
    </row>
    <row r="2716" spans="4:8">
      <c r="D2716" s="33"/>
      <c r="H2716" s="31"/>
    </row>
    <row r="2717" spans="4:8">
      <c r="D2717" s="33"/>
      <c r="H2717" s="31"/>
    </row>
    <row r="2718" spans="4:8">
      <c r="D2718" s="33"/>
      <c r="H2718" s="31"/>
    </row>
    <row r="2719" spans="4:8">
      <c r="D2719" s="33"/>
      <c r="H2719" s="31"/>
    </row>
    <row r="2720" spans="4:8">
      <c r="D2720" s="33"/>
      <c r="H2720" s="31"/>
    </row>
    <row r="2721" spans="4:8">
      <c r="D2721" s="33"/>
      <c r="H2721" s="31"/>
    </row>
    <row r="2722" spans="4:8">
      <c r="D2722" s="33"/>
      <c r="H2722" s="31"/>
    </row>
    <row r="2723" spans="4:8">
      <c r="D2723" s="33"/>
      <c r="H2723" s="31"/>
    </row>
    <row r="2724" spans="4:8">
      <c r="D2724" s="33"/>
      <c r="H2724" s="31"/>
    </row>
    <row r="2725" spans="4:8">
      <c r="D2725" s="33"/>
      <c r="H2725" s="31"/>
    </row>
    <row r="2726" spans="4:8">
      <c r="D2726" s="33"/>
      <c r="H2726" s="31"/>
    </row>
    <row r="2727" spans="4:8">
      <c r="D2727" s="33"/>
      <c r="H2727" s="31"/>
    </row>
    <row r="2728" spans="4:8">
      <c r="D2728" s="33"/>
      <c r="H2728" s="31"/>
    </row>
    <row r="2729" spans="4:8">
      <c r="D2729" s="33"/>
      <c r="H2729" s="31"/>
    </row>
    <row r="2730" spans="4:8">
      <c r="D2730" s="33"/>
      <c r="H2730" s="31"/>
    </row>
    <row r="2731" spans="4:8">
      <c r="D2731" s="33"/>
      <c r="H2731" s="31"/>
    </row>
    <row r="2732" spans="4:8">
      <c r="D2732" s="33"/>
      <c r="H2732" s="31"/>
    </row>
    <row r="2733" spans="4:8">
      <c r="D2733" s="33"/>
      <c r="H2733" s="31"/>
    </row>
    <row r="2734" spans="4:8">
      <c r="D2734" s="33"/>
      <c r="H2734" s="31"/>
    </row>
    <row r="2735" spans="4:8">
      <c r="D2735" s="33"/>
      <c r="H2735" s="31"/>
    </row>
    <row r="2736" spans="4:8">
      <c r="D2736" s="33"/>
      <c r="H2736" s="31"/>
    </row>
    <row r="2737" spans="4:8">
      <c r="D2737" s="33"/>
      <c r="H2737" s="31"/>
    </row>
    <row r="2738" spans="4:8">
      <c r="D2738" s="33"/>
      <c r="H2738" s="31"/>
    </row>
    <row r="2739" spans="4:8">
      <c r="D2739" s="33"/>
      <c r="H2739" s="31"/>
    </row>
    <row r="2740" spans="4:8">
      <c r="D2740" s="33"/>
      <c r="H2740" s="31"/>
    </row>
    <row r="2741" spans="4:8">
      <c r="D2741" s="33"/>
      <c r="H2741" s="31"/>
    </row>
    <row r="2742" spans="4:8">
      <c r="D2742" s="33"/>
      <c r="H2742" s="31"/>
    </row>
    <row r="2743" spans="4:8">
      <c r="D2743" s="33"/>
      <c r="H2743" s="31"/>
    </row>
    <row r="2744" spans="4:8">
      <c r="D2744" s="33"/>
      <c r="H2744" s="31"/>
    </row>
    <row r="2745" spans="4:8">
      <c r="D2745" s="33"/>
      <c r="H2745" s="31"/>
    </row>
    <row r="2746" spans="4:8">
      <c r="D2746" s="33"/>
      <c r="H2746" s="31"/>
    </row>
    <row r="2747" spans="4:8">
      <c r="D2747" s="33"/>
      <c r="H2747" s="31"/>
    </row>
    <row r="2748" spans="4:8">
      <c r="D2748" s="33"/>
      <c r="H2748" s="31"/>
    </row>
    <row r="2749" spans="4:8">
      <c r="D2749" s="33"/>
      <c r="H2749" s="31"/>
    </row>
    <row r="2750" spans="4:8">
      <c r="D2750" s="33"/>
      <c r="H2750" s="31"/>
    </row>
    <row r="2751" spans="4:8">
      <c r="D2751" s="33"/>
      <c r="H2751" s="31"/>
    </row>
    <row r="2752" spans="4:8">
      <c r="D2752" s="33"/>
      <c r="H2752" s="31"/>
    </row>
    <row r="2753" spans="4:8">
      <c r="D2753" s="33"/>
      <c r="H2753" s="31"/>
    </row>
    <row r="2754" spans="4:8">
      <c r="D2754" s="33"/>
      <c r="H2754" s="31"/>
    </row>
    <row r="2755" spans="4:8">
      <c r="D2755" s="33"/>
      <c r="H2755" s="31"/>
    </row>
    <row r="2756" spans="4:8">
      <c r="D2756" s="33"/>
      <c r="H2756" s="31"/>
    </row>
    <row r="2757" spans="4:8">
      <c r="D2757" s="33"/>
      <c r="H2757" s="31"/>
    </row>
    <row r="2758" spans="4:8">
      <c r="D2758" s="33"/>
      <c r="H2758" s="31"/>
    </row>
    <row r="2759" spans="4:8">
      <c r="D2759" s="33"/>
      <c r="H2759" s="31"/>
    </row>
    <row r="2760" spans="4:8">
      <c r="D2760" s="33"/>
      <c r="H2760" s="31"/>
    </row>
    <row r="2761" spans="4:8">
      <c r="D2761" s="33"/>
      <c r="H2761" s="31"/>
    </row>
    <row r="2762" spans="4:8">
      <c r="D2762" s="33"/>
      <c r="H2762" s="31"/>
    </row>
    <row r="2763" spans="4:8">
      <c r="D2763" s="33"/>
      <c r="H2763" s="31"/>
    </row>
    <row r="2764" spans="4:8">
      <c r="D2764" s="33"/>
      <c r="H2764" s="31"/>
    </row>
    <row r="2765" spans="4:8">
      <c r="D2765" s="33"/>
      <c r="H2765" s="31"/>
    </row>
    <row r="2766" spans="4:8">
      <c r="D2766" s="33"/>
      <c r="H2766" s="31"/>
    </row>
    <row r="2767" spans="4:8">
      <c r="D2767" s="33"/>
      <c r="H2767" s="31"/>
    </row>
    <row r="2768" spans="4:8">
      <c r="D2768" s="33"/>
      <c r="H2768" s="31"/>
    </row>
    <row r="2769" spans="4:8">
      <c r="D2769" s="33"/>
      <c r="H2769" s="31"/>
    </row>
    <row r="2770" spans="4:8">
      <c r="D2770" s="33"/>
      <c r="H2770" s="31"/>
    </row>
    <row r="2771" spans="4:8">
      <c r="D2771" s="33"/>
      <c r="H2771" s="31"/>
    </row>
    <row r="2772" spans="4:8">
      <c r="D2772" s="33"/>
      <c r="H2772" s="31"/>
    </row>
    <row r="2773" spans="4:8">
      <c r="D2773" s="33"/>
      <c r="H2773" s="31"/>
    </row>
    <row r="2774" spans="4:8">
      <c r="D2774" s="33"/>
      <c r="H2774" s="31"/>
    </row>
    <row r="2775" spans="4:8">
      <c r="D2775" s="33"/>
      <c r="H2775" s="31"/>
    </row>
    <row r="2776" spans="4:8">
      <c r="D2776" s="33"/>
      <c r="H2776" s="31"/>
    </row>
    <row r="2777" spans="4:8">
      <c r="D2777" s="33"/>
      <c r="H2777" s="31"/>
    </row>
    <row r="2778" spans="4:8">
      <c r="D2778" s="33"/>
      <c r="H2778" s="31"/>
    </row>
    <row r="2779" spans="4:8">
      <c r="D2779" s="33"/>
      <c r="H2779" s="31"/>
    </row>
    <row r="2780" spans="4:8">
      <c r="D2780" s="33"/>
      <c r="H2780" s="31"/>
    </row>
    <row r="2781" spans="4:8">
      <c r="D2781" s="33"/>
      <c r="H2781" s="31"/>
    </row>
    <row r="2782" spans="4:8">
      <c r="D2782" s="33"/>
      <c r="H2782" s="31"/>
    </row>
    <row r="2783" spans="4:8">
      <c r="D2783" s="33"/>
      <c r="H2783" s="31"/>
    </row>
    <row r="2784" spans="4:8">
      <c r="D2784" s="33"/>
      <c r="H2784" s="31"/>
    </row>
    <row r="2785" spans="4:8">
      <c r="D2785" s="33"/>
      <c r="H2785" s="31"/>
    </row>
    <row r="2786" spans="4:8">
      <c r="D2786" s="33"/>
      <c r="H2786" s="31"/>
    </row>
    <row r="2787" spans="4:8">
      <c r="D2787" s="33"/>
      <c r="H2787" s="31"/>
    </row>
    <row r="2788" spans="4:8">
      <c r="D2788" s="33"/>
      <c r="H2788" s="31"/>
    </row>
    <row r="2789" spans="4:8">
      <c r="D2789" s="33"/>
      <c r="H2789" s="31"/>
    </row>
    <row r="2790" spans="4:8">
      <c r="D2790" s="33"/>
      <c r="H2790" s="31"/>
    </row>
    <row r="2791" spans="4:8">
      <c r="D2791" s="33"/>
      <c r="H2791" s="31"/>
    </row>
    <row r="2792" spans="4:8">
      <c r="D2792" s="33"/>
      <c r="H2792" s="31"/>
    </row>
    <row r="2793" spans="4:8">
      <c r="D2793" s="33"/>
      <c r="H2793" s="31"/>
    </row>
    <row r="2794" spans="4:8">
      <c r="D2794" s="33"/>
      <c r="H2794" s="31"/>
    </row>
    <row r="2795" spans="4:8">
      <c r="D2795" s="33"/>
      <c r="H2795" s="31"/>
    </row>
    <row r="2796" spans="4:8">
      <c r="D2796" s="33"/>
      <c r="H2796" s="31"/>
    </row>
    <row r="2797" spans="4:8">
      <c r="D2797" s="33"/>
      <c r="H2797" s="31"/>
    </row>
    <row r="2798" spans="4:8">
      <c r="D2798" s="33"/>
      <c r="H2798" s="31"/>
    </row>
    <row r="2799" spans="4:8">
      <c r="D2799" s="33"/>
      <c r="H2799" s="31"/>
    </row>
    <row r="2800" spans="4:8">
      <c r="D2800" s="33"/>
      <c r="H2800" s="31"/>
    </row>
    <row r="2801" spans="4:8">
      <c r="D2801" s="33"/>
      <c r="H2801" s="31"/>
    </row>
    <row r="2802" spans="4:8">
      <c r="D2802" s="33"/>
      <c r="H2802" s="31"/>
    </row>
    <row r="2803" spans="4:8">
      <c r="D2803" s="33"/>
      <c r="H2803" s="31"/>
    </row>
    <row r="2804" spans="4:8">
      <c r="D2804" s="33"/>
      <c r="H2804" s="31"/>
    </row>
    <row r="2805" spans="4:8">
      <c r="D2805" s="33"/>
      <c r="H2805" s="31"/>
    </row>
    <row r="2806" spans="4:8">
      <c r="D2806" s="33"/>
      <c r="H2806" s="31"/>
    </row>
    <row r="2807" spans="4:8">
      <c r="D2807" s="33"/>
      <c r="H2807" s="31"/>
    </row>
    <row r="2808" spans="4:8">
      <c r="D2808" s="33"/>
      <c r="H2808" s="31"/>
    </row>
    <row r="2809" spans="4:8">
      <c r="D2809" s="33"/>
      <c r="H2809" s="31"/>
    </row>
    <row r="2810" spans="4:8">
      <c r="D2810" s="33"/>
      <c r="H2810" s="31"/>
    </row>
    <row r="2811" spans="4:8">
      <c r="D2811" s="33"/>
      <c r="H2811" s="31"/>
    </row>
    <row r="2812" spans="4:8">
      <c r="D2812" s="33"/>
      <c r="H2812" s="31"/>
    </row>
    <row r="2813" spans="4:8">
      <c r="D2813" s="33"/>
      <c r="H2813" s="31"/>
    </row>
    <row r="2814" spans="4:8">
      <c r="D2814" s="33"/>
      <c r="H2814" s="31"/>
    </row>
    <row r="2815" spans="4:8">
      <c r="D2815" s="33"/>
      <c r="H2815" s="31"/>
    </row>
    <row r="2816" spans="4:8">
      <c r="D2816" s="33"/>
      <c r="H2816" s="31"/>
    </row>
    <row r="2817" spans="4:8">
      <c r="D2817" s="33"/>
      <c r="H2817" s="31"/>
    </row>
    <row r="2818" spans="4:8">
      <c r="D2818" s="33"/>
      <c r="H2818" s="31"/>
    </row>
    <row r="2819" spans="4:8">
      <c r="D2819" s="33"/>
      <c r="H2819" s="31"/>
    </row>
    <row r="2820" spans="4:8">
      <c r="D2820" s="33"/>
      <c r="H2820" s="31"/>
    </row>
    <row r="2821" spans="4:8">
      <c r="D2821" s="33"/>
      <c r="H2821" s="31"/>
    </row>
    <row r="2822" spans="4:8">
      <c r="D2822" s="33"/>
      <c r="H2822" s="31"/>
    </row>
    <row r="2823" spans="4:8">
      <c r="D2823" s="33"/>
      <c r="H2823" s="31"/>
    </row>
    <row r="2824" spans="4:8">
      <c r="D2824" s="33"/>
      <c r="H2824" s="31"/>
    </row>
    <row r="2825" spans="4:8">
      <c r="D2825" s="33"/>
      <c r="H2825" s="31"/>
    </row>
    <row r="2826" spans="4:8">
      <c r="D2826" s="33"/>
      <c r="H2826" s="31"/>
    </row>
    <row r="2827" spans="4:8">
      <c r="D2827" s="33"/>
      <c r="H2827" s="31"/>
    </row>
    <row r="2828" spans="4:8">
      <c r="D2828" s="33"/>
      <c r="H2828" s="31"/>
    </row>
    <row r="2829" spans="4:8">
      <c r="D2829" s="33"/>
      <c r="H2829" s="31"/>
    </row>
    <row r="2830" spans="4:8">
      <c r="D2830" s="33"/>
      <c r="H2830" s="31"/>
    </row>
    <row r="2831" spans="4:8">
      <c r="D2831" s="33"/>
      <c r="H2831" s="31"/>
    </row>
    <row r="2832" spans="4:8">
      <c r="D2832" s="33"/>
      <c r="H2832" s="31"/>
    </row>
    <row r="2833" spans="4:8">
      <c r="D2833" s="33"/>
      <c r="H2833" s="31"/>
    </row>
    <row r="2834" spans="4:8">
      <c r="D2834" s="33"/>
      <c r="H2834" s="31"/>
    </row>
    <row r="2835" spans="4:8">
      <c r="D2835" s="33"/>
      <c r="H2835" s="31"/>
    </row>
    <row r="2836" spans="4:8">
      <c r="D2836" s="33"/>
      <c r="H2836" s="31"/>
    </row>
    <row r="2837" spans="4:8">
      <c r="D2837" s="33"/>
      <c r="H2837" s="31"/>
    </row>
    <row r="2838" spans="4:8">
      <c r="D2838" s="33"/>
      <c r="H2838" s="31"/>
    </row>
    <row r="2839" spans="4:8">
      <c r="D2839" s="33"/>
      <c r="H2839" s="31"/>
    </row>
    <row r="2840" spans="4:8">
      <c r="D2840" s="33"/>
      <c r="H2840" s="31"/>
    </row>
    <row r="2841" spans="4:8">
      <c r="D2841" s="33"/>
      <c r="H2841" s="31"/>
    </row>
    <row r="2842" spans="4:8">
      <c r="D2842" s="33"/>
      <c r="H2842" s="31"/>
    </row>
    <row r="2843" spans="4:8">
      <c r="D2843" s="33"/>
      <c r="H2843" s="31"/>
    </row>
    <row r="2844" spans="4:8">
      <c r="D2844" s="33"/>
      <c r="H2844" s="31"/>
    </row>
    <row r="2845" spans="4:8">
      <c r="D2845" s="33"/>
      <c r="H2845" s="31"/>
    </row>
    <row r="2846" spans="4:8">
      <c r="D2846" s="33"/>
      <c r="H2846" s="31"/>
    </row>
    <row r="2847" spans="4:8">
      <c r="D2847" s="33"/>
      <c r="H2847" s="31"/>
    </row>
    <row r="2848" spans="4:8">
      <c r="D2848" s="33"/>
      <c r="H2848" s="31"/>
    </row>
    <row r="2849" spans="4:8">
      <c r="D2849" s="33"/>
      <c r="H2849" s="31"/>
    </row>
    <row r="2850" spans="4:8">
      <c r="D2850" s="33"/>
      <c r="H2850" s="31"/>
    </row>
    <row r="2851" spans="4:8">
      <c r="D2851" s="33"/>
      <c r="H2851" s="31"/>
    </row>
    <row r="2852" spans="4:8">
      <c r="D2852" s="33"/>
      <c r="H2852" s="31"/>
    </row>
    <row r="2853" spans="4:8">
      <c r="D2853" s="33"/>
      <c r="H2853" s="31"/>
    </row>
    <row r="2854" spans="4:8">
      <c r="D2854" s="33"/>
      <c r="H2854" s="31"/>
    </row>
    <row r="2855" spans="4:8">
      <c r="D2855" s="33"/>
      <c r="H2855" s="31"/>
    </row>
    <row r="2856" spans="4:8">
      <c r="D2856" s="33"/>
      <c r="H2856" s="31"/>
    </row>
    <row r="2857" spans="4:8">
      <c r="D2857" s="33"/>
      <c r="H2857" s="31"/>
    </row>
    <row r="2858" spans="4:8">
      <c r="D2858" s="33"/>
      <c r="H2858" s="31"/>
    </row>
    <row r="2859" spans="4:8">
      <c r="D2859" s="33"/>
      <c r="H2859" s="31"/>
    </row>
    <row r="2860" spans="4:8">
      <c r="D2860" s="33"/>
      <c r="H2860" s="31"/>
    </row>
    <row r="2861" spans="4:8">
      <c r="D2861" s="33"/>
      <c r="H2861" s="31"/>
    </row>
    <row r="2862" spans="4:8">
      <c r="D2862" s="33"/>
      <c r="H2862" s="31"/>
    </row>
    <row r="2863" spans="4:8">
      <c r="D2863" s="33"/>
      <c r="H2863" s="31"/>
    </row>
    <row r="2864" spans="4:8">
      <c r="D2864" s="33"/>
      <c r="H2864" s="31"/>
    </row>
    <row r="2865" spans="4:8">
      <c r="D2865" s="33"/>
      <c r="H2865" s="31"/>
    </row>
    <row r="2866" spans="4:8">
      <c r="D2866" s="33"/>
      <c r="H2866" s="31"/>
    </row>
    <row r="2867" spans="4:8">
      <c r="D2867" s="33"/>
      <c r="H2867" s="31"/>
    </row>
    <row r="2868" spans="4:8">
      <c r="D2868" s="33"/>
      <c r="H2868" s="31"/>
    </row>
    <row r="2869" spans="4:8">
      <c r="D2869" s="33"/>
      <c r="H2869" s="31"/>
    </row>
    <row r="2870" spans="4:8">
      <c r="D2870" s="33"/>
      <c r="H2870" s="31"/>
    </row>
    <row r="2871" spans="4:8">
      <c r="D2871" s="33"/>
      <c r="H2871" s="31"/>
    </row>
    <row r="2872" spans="4:8">
      <c r="D2872" s="33"/>
      <c r="H2872" s="31"/>
    </row>
    <row r="2873" spans="4:8">
      <c r="D2873" s="33"/>
      <c r="H2873" s="31"/>
    </row>
    <row r="2874" spans="4:8">
      <c r="D2874" s="33"/>
      <c r="H2874" s="31"/>
    </row>
    <row r="2875" spans="4:8">
      <c r="D2875" s="33"/>
      <c r="H2875" s="31"/>
    </row>
    <row r="2876" spans="4:8">
      <c r="D2876" s="33"/>
      <c r="H2876" s="31"/>
    </row>
    <row r="2877" spans="4:8">
      <c r="D2877" s="33"/>
      <c r="H2877" s="31"/>
    </row>
    <row r="2878" spans="4:8">
      <c r="D2878" s="33"/>
      <c r="H2878" s="31"/>
    </row>
    <row r="2879" spans="4:8">
      <c r="D2879" s="33"/>
      <c r="H2879" s="31"/>
    </row>
    <row r="2880" spans="4:8">
      <c r="D2880" s="33"/>
      <c r="H2880" s="31"/>
    </row>
    <row r="2881" spans="4:8">
      <c r="D2881" s="33"/>
      <c r="H2881" s="31"/>
    </row>
    <row r="2882" spans="4:8">
      <c r="D2882" s="33"/>
      <c r="H2882" s="31"/>
    </row>
    <row r="2883" spans="4:8">
      <c r="D2883" s="33"/>
      <c r="H2883" s="31"/>
    </row>
    <row r="2884" spans="4:8">
      <c r="D2884" s="33"/>
      <c r="H2884" s="31"/>
    </row>
    <row r="2885" spans="4:8">
      <c r="D2885" s="33"/>
      <c r="H2885" s="31"/>
    </row>
    <row r="2886" spans="4:8">
      <c r="D2886" s="33"/>
      <c r="H2886" s="31"/>
    </row>
    <row r="2887" spans="4:8">
      <c r="D2887" s="33"/>
      <c r="H2887" s="31"/>
    </row>
    <row r="2888" spans="4:8">
      <c r="D2888" s="33"/>
      <c r="H2888" s="31"/>
    </row>
    <row r="2889" spans="4:8">
      <c r="D2889" s="33"/>
      <c r="H2889" s="31"/>
    </row>
    <row r="2890" spans="4:8">
      <c r="D2890" s="33"/>
      <c r="H2890" s="31"/>
    </row>
    <row r="2891" spans="4:8">
      <c r="D2891" s="33"/>
      <c r="H2891" s="31"/>
    </row>
    <row r="2892" spans="4:8">
      <c r="D2892" s="33"/>
      <c r="H2892" s="31"/>
    </row>
    <row r="2893" spans="4:8">
      <c r="D2893" s="33"/>
      <c r="H2893" s="31"/>
    </row>
    <row r="2894" spans="4:8">
      <c r="D2894" s="33"/>
      <c r="H2894" s="31"/>
    </row>
    <row r="2895" spans="4:8">
      <c r="D2895" s="33"/>
      <c r="H2895" s="31"/>
    </row>
    <row r="2896" spans="4:8">
      <c r="D2896" s="33"/>
      <c r="H2896" s="31"/>
    </row>
    <row r="2897" spans="4:8">
      <c r="D2897" s="33"/>
      <c r="H2897" s="31"/>
    </row>
    <row r="2898" spans="4:8">
      <c r="D2898" s="33"/>
      <c r="H2898" s="31"/>
    </row>
    <row r="2899" spans="4:8">
      <c r="D2899" s="33"/>
      <c r="H2899" s="31"/>
    </row>
    <row r="2900" spans="4:8">
      <c r="D2900" s="33"/>
      <c r="H2900" s="31"/>
    </row>
    <row r="2901" spans="4:8">
      <c r="D2901" s="33"/>
      <c r="H2901" s="31"/>
    </row>
    <row r="2902" spans="4:8">
      <c r="D2902" s="33"/>
      <c r="H2902" s="31"/>
    </row>
    <row r="2903" spans="4:8">
      <c r="D2903" s="33"/>
      <c r="H2903" s="31"/>
    </row>
    <row r="2904" spans="4:8">
      <c r="D2904" s="33"/>
      <c r="H2904" s="31"/>
    </row>
    <row r="2905" spans="4:8">
      <c r="D2905" s="33"/>
      <c r="H2905" s="31"/>
    </row>
    <row r="2906" spans="4:8">
      <c r="D2906" s="33"/>
      <c r="H2906" s="31"/>
    </row>
    <row r="2907" spans="4:8">
      <c r="D2907" s="33"/>
      <c r="H2907" s="31"/>
    </row>
    <row r="2908" spans="4:8">
      <c r="D2908" s="33"/>
      <c r="H2908" s="31"/>
    </row>
    <row r="2909" spans="4:8">
      <c r="D2909" s="33"/>
      <c r="H2909" s="31"/>
    </row>
    <row r="2910" spans="4:8">
      <c r="D2910" s="33"/>
      <c r="H2910" s="31"/>
    </row>
    <row r="2911" spans="4:8">
      <c r="D2911" s="33"/>
      <c r="H2911" s="31"/>
    </row>
    <row r="2912" spans="4:8">
      <c r="D2912" s="33"/>
      <c r="H2912" s="31"/>
    </row>
    <row r="2913" spans="4:8">
      <c r="D2913" s="33"/>
      <c r="H2913" s="31"/>
    </row>
    <row r="2914" spans="4:8">
      <c r="D2914" s="33"/>
      <c r="H2914" s="31"/>
    </row>
    <row r="2915" spans="4:8">
      <c r="D2915" s="33"/>
      <c r="H2915" s="31"/>
    </row>
    <row r="2916" spans="4:8">
      <c r="D2916" s="33"/>
      <c r="H2916" s="31"/>
    </row>
    <row r="2917" spans="4:8">
      <c r="D2917" s="33"/>
      <c r="H2917" s="31"/>
    </row>
    <row r="2918" spans="4:8">
      <c r="D2918" s="33"/>
      <c r="H2918" s="31"/>
    </row>
    <row r="2919" spans="4:8">
      <c r="D2919" s="33"/>
      <c r="H2919" s="31"/>
    </row>
    <row r="2920" spans="4:8">
      <c r="D2920" s="33"/>
      <c r="H2920" s="31"/>
    </row>
    <row r="2921" spans="4:8">
      <c r="D2921" s="33"/>
      <c r="H2921" s="31"/>
    </row>
    <row r="2922" spans="4:8">
      <c r="D2922" s="33"/>
      <c r="H2922" s="31"/>
    </row>
    <row r="2923" spans="4:8">
      <c r="D2923" s="33"/>
      <c r="H2923" s="31"/>
    </row>
    <row r="2924" spans="4:8">
      <c r="D2924" s="33"/>
      <c r="H2924" s="31"/>
    </row>
    <row r="2925" spans="4:8">
      <c r="D2925" s="33"/>
      <c r="H2925" s="31"/>
    </row>
    <row r="2926" spans="4:8">
      <c r="D2926" s="33"/>
      <c r="H2926" s="31"/>
    </row>
    <row r="2927" spans="4:8">
      <c r="D2927" s="33"/>
      <c r="H2927" s="31"/>
    </row>
    <row r="2928" spans="4:8">
      <c r="D2928" s="33"/>
      <c r="H2928" s="31"/>
    </row>
    <row r="2929" spans="4:8">
      <c r="D2929" s="33"/>
      <c r="H2929" s="31"/>
    </row>
    <row r="2930" spans="4:8">
      <c r="D2930" s="33"/>
      <c r="H2930" s="31"/>
    </row>
    <row r="2931" spans="4:8">
      <c r="D2931" s="33"/>
      <c r="H2931" s="31"/>
    </row>
    <row r="2932" spans="4:8">
      <c r="D2932" s="33"/>
      <c r="H2932" s="31"/>
    </row>
    <row r="2933" spans="4:8">
      <c r="D2933" s="33"/>
      <c r="H2933" s="31"/>
    </row>
    <row r="2934" spans="4:8">
      <c r="D2934" s="33"/>
      <c r="H2934" s="31"/>
    </row>
    <row r="2935" spans="4:8">
      <c r="D2935" s="33"/>
      <c r="H2935" s="31"/>
    </row>
    <row r="2936" spans="4:8">
      <c r="D2936" s="33"/>
      <c r="H2936" s="31"/>
    </row>
    <row r="2937" spans="4:8">
      <c r="D2937" s="33"/>
      <c r="H2937" s="31"/>
    </row>
    <row r="2938" spans="4:8">
      <c r="D2938" s="33"/>
      <c r="H2938" s="31"/>
    </row>
    <row r="2939" spans="4:8">
      <c r="D2939" s="33"/>
      <c r="H2939" s="31"/>
    </row>
    <row r="2940" spans="4:8">
      <c r="D2940" s="33"/>
      <c r="H2940" s="31"/>
    </row>
    <row r="2941" spans="4:8">
      <c r="D2941" s="33"/>
      <c r="H2941" s="31"/>
    </row>
    <row r="2942" spans="4:8">
      <c r="D2942" s="33"/>
      <c r="H2942" s="31"/>
    </row>
    <row r="2943" spans="4:8">
      <c r="D2943" s="33"/>
      <c r="H2943" s="31"/>
    </row>
    <row r="2944" spans="4:8">
      <c r="D2944" s="33"/>
      <c r="H2944" s="31"/>
    </row>
    <row r="2945" spans="4:8">
      <c r="D2945" s="33"/>
      <c r="H2945" s="31"/>
    </row>
    <row r="2946" spans="4:8">
      <c r="D2946" s="33"/>
      <c r="H2946" s="31"/>
    </row>
    <row r="2947" spans="4:8">
      <c r="D2947" s="33"/>
      <c r="H2947" s="31"/>
    </row>
    <row r="2948" spans="4:8">
      <c r="D2948" s="33"/>
      <c r="H2948" s="31"/>
    </row>
    <row r="2949" spans="4:8">
      <c r="D2949" s="33"/>
      <c r="H2949" s="31"/>
    </row>
    <row r="2950" spans="4:8">
      <c r="D2950" s="33"/>
      <c r="H2950" s="31"/>
    </row>
    <row r="2951" spans="4:8">
      <c r="D2951" s="33"/>
      <c r="H2951" s="31"/>
    </row>
    <row r="2952" spans="4:8">
      <c r="D2952" s="33"/>
      <c r="H2952" s="31"/>
    </row>
    <row r="2953" spans="4:8">
      <c r="D2953" s="33"/>
      <c r="H2953" s="31"/>
    </row>
    <row r="2954" spans="4:8">
      <c r="D2954" s="33"/>
      <c r="H2954" s="31"/>
    </row>
    <row r="2955" spans="4:8">
      <c r="D2955" s="33"/>
      <c r="H2955" s="31"/>
    </row>
    <row r="2956" spans="4:8">
      <c r="D2956" s="33"/>
      <c r="H2956" s="31"/>
    </row>
    <row r="2957" spans="4:8">
      <c r="D2957" s="33"/>
      <c r="H2957" s="31"/>
    </row>
    <row r="2958" spans="4:8">
      <c r="D2958" s="33"/>
      <c r="H2958" s="31"/>
    </row>
    <row r="2959" spans="4:8">
      <c r="D2959" s="33"/>
      <c r="H2959" s="31"/>
    </row>
    <row r="2960" spans="4:8">
      <c r="D2960" s="33"/>
      <c r="H2960" s="31"/>
    </row>
    <row r="2961" spans="4:8">
      <c r="D2961" s="33"/>
      <c r="H2961" s="31"/>
    </row>
    <row r="2962" spans="4:8">
      <c r="D2962" s="33"/>
      <c r="H2962" s="31"/>
    </row>
    <row r="2963" spans="4:8">
      <c r="D2963" s="33"/>
      <c r="H2963" s="31"/>
    </row>
    <row r="2964" spans="4:8">
      <c r="D2964" s="33"/>
      <c r="H2964" s="31"/>
    </row>
    <row r="2965" spans="4:8">
      <c r="D2965" s="33"/>
      <c r="H2965" s="31"/>
    </row>
    <row r="2966" spans="4:8">
      <c r="D2966" s="33"/>
      <c r="H2966" s="31"/>
    </row>
    <row r="2967" spans="4:8">
      <c r="D2967" s="33"/>
      <c r="H2967" s="31"/>
    </row>
    <row r="2968" spans="4:8">
      <c r="D2968" s="33"/>
      <c r="H2968" s="31"/>
    </row>
    <row r="2969" spans="4:8">
      <c r="D2969" s="33"/>
      <c r="H2969" s="31"/>
    </row>
    <row r="2970" spans="4:8">
      <c r="D2970" s="33"/>
      <c r="H2970" s="31"/>
    </row>
    <row r="2971" spans="4:8">
      <c r="D2971" s="33"/>
      <c r="H2971" s="31"/>
    </row>
    <row r="2972" spans="4:8">
      <c r="D2972" s="33"/>
      <c r="H2972" s="31"/>
    </row>
    <row r="2973" spans="4:8">
      <c r="D2973" s="33"/>
      <c r="H2973" s="31"/>
    </row>
    <row r="2974" spans="4:8">
      <c r="D2974" s="33"/>
      <c r="H2974" s="31"/>
    </row>
    <row r="2975" spans="4:8">
      <c r="D2975" s="33"/>
      <c r="H2975" s="31"/>
    </row>
    <row r="2976" spans="4:8">
      <c r="D2976" s="33"/>
      <c r="H2976" s="31"/>
    </row>
    <row r="2977" spans="4:8">
      <c r="D2977" s="33"/>
      <c r="H2977" s="31"/>
    </row>
    <row r="2978" spans="4:8">
      <c r="D2978" s="33"/>
      <c r="H2978" s="31"/>
    </row>
    <row r="2979" spans="4:8">
      <c r="D2979" s="33"/>
      <c r="H2979" s="31"/>
    </row>
    <row r="2980" spans="4:8">
      <c r="D2980" s="33"/>
      <c r="H2980" s="31"/>
    </row>
    <row r="2981" spans="4:8">
      <c r="D2981" s="33"/>
      <c r="H2981" s="31"/>
    </row>
    <row r="2982" spans="4:8">
      <c r="D2982" s="33"/>
      <c r="H2982" s="31"/>
    </row>
    <row r="2983" spans="4:8">
      <c r="D2983" s="33"/>
      <c r="H2983" s="31"/>
    </row>
    <row r="2984" spans="4:8">
      <c r="D2984" s="33"/>
      <c r="H2984" s="31"/>
    </row>
    <row r="2985" spans="4:8">
      <c r="D2985" s="33"/>
      <c r="H2985" s="31"/>
    </row>
    <row r="2986" spans="4:8">
      <c r="D2986" s="33"/>
      <c r="H2986" s="31"/>
    </row>
    <row r="2987" spans="4:8">
      <c r="D2987" s="33"/>
      <c r="H2987" s="31"/>
    </row>
    <row r="2988" spans="4:8">
      <c r="D2988" s="33"/>
      <c r="H2988" s="31"/>
    </row>
    <row r="2989" spans="4:8">
      <c r="D2989" s="33"/>
      <c r="H2989" s="31"/>
    </row>
    <row r="2990" spans="4:8">
      <c r="D2990" s="33"/>
      <c r="H2990" s="31"/>
    </row>
    <row r="2991" spans="4:8">
      <c r="D2991" s="33"/>
      <c r="H2991" s="31"/>
    </row>
    <row r="2992" spans="4:8">
      <c r="D2992" s="33"/>
      <c r="H2992" s="31"/>
    </row>
    <row r="2993" spans="4:8">
      <c r="D2993" s="33"/>
      <c r="H2993" s="31"/>
    </row>
    <row r="2994" spans="4:8">
      <c r="D2994" s="33"/>
      <c r="H2994" s="31"/>
    </row>
    <row r="2995" spans="4:8">
      <c r="D2995" s="33"/>
      <c r="H2995" s="31"/>
    </row>
    <row r="2996" spans="4:8">
      <c r="D2996" s="33"/>
      <c r="H2996" s="31"/>
    </row>
    <row r="2997" spans="4:8">
      <c r="D2997" s="33"/>
      <c r="H2997" s="31"/>
    </row>
    <row r="2998" spans="4:8">
      <c r="D2998" s="33"/>
      <c r="H2998" s="31"/>
    </row>
    <row r="2999" spans="4:8">
      <c r="D2999" s="33"/>
      <c r="H2999" s="31"/>
    </row>
    <row r="3000" spans="4:8">
      <c r="D3000" s="33"/>
      <c r="H3000" s="31"/>
    </row>
    <row r="3001" spans="4:8">
      <c r="D3001" s="33"/>
      <c r="H3001" s="31"/>
    </row>
    <row r="3002" spans="4:8">
      <c r="D3002" s="33"/>
      <c r="H3002" s="31"/>
    </row>
    <row r="3003" spans="4:8">
      <c r="D3003" s="33"/>
      <c r="H3003" s="31"/>
    </row>
    <row r="3004" spans="4:8">
      <c r="D3004" s="33"/>
      <c r="H3004" s="31"/>
    </row>
    <row r="3005" spans="4:8">
      <c r="D3005" s="33"/>
      <c r="H3005" s="31"/>
    </row>
    <row r="3006" spans="4:8">
      <c r="D3006" s="33"/>
      <c r="H3006" s="31"/>
    </row>
    <row r="3007" spans="4:8">
      <c r="D3007" s="33"/>
      <c r="H3007" s="31"/>
    </row>
    <row r="3008" spans="4:8">
      <c r="D3008" s="33"/>
      <c r="H3008" s="31"/>
    </row>
    <row r="3009" spans="4:8">
      <c r="D3009" s="33"/>
      <c r="H3009" s="31"/>
    </row>
    <row r="3010" spans="4:8">
      <c r="D3010" s="33"/>
      <c r="H3010" s="31"/>
    </row>
    <row r="3011" spans="4:8">
      <c r="D3011" s="33"/>
      <c r="H3011" s="31"/>
    </row>
    <row r="3012" spans="4:8">
      <c r="D3012" s="33"/>
      <c r="H3012" s="31"/>
    </row>
    <row r="3013" spans="4:8">
      <c r="D3013" s="33"/>
      <c r="H3013" s="31"/>
    </row>
    <row r="3014" spans="4:8">
      <c r="D3014" s="33"/>
      <c r="H3014" s="31"/>
    </row>
    <row r="3015" spans="4:8">
      <c r="D3015" s="33"/>
      <c r="H3015" s="31"/>
    </row>
    <row r="3016" spans="4:8">
      <c r="D3016" s="33"/>
      <c r="H3016" s="31"/>
    </row>
    <row r="3017" spans="4:8">
      <c r="D3017" s="33"/>
      <c r="H3017" s="31"/>
    </row>
    <row r="3018" spans="4:8">
      <c r="D3018" s="33"/>
      <c r="H3018" s="31"/>
    </row>
    <row r="3019" spans="4:8">
      <c r="D3019" s="33"/>
      <c r="H3019" s="31"/>
    </row>
    <row r="3020" spans="4:8">
      <c r="D3020" s="33"/>
      <c r="H3020" s="31"/>
    </row>
    <row r="3021" spans="4:8">
      <c r="D3021" s="33"/>
      <c r="H3021" s="31"/>
    </row>
    <row r="3022" spans="4:8">
      <c r="D3022" s="33"/>
      <c r="H3022" s="31"/>
    </row>
    <row r="3023" spans="4:8">
      <c r="D3023" s="33"/>
      <c r="H3023" s="31"/>
    </row>
    <row r="3024" spans="4:8">
      <c r="D3024" s="33"/>
      <c r="H3024" s="31"/>
    </row>
    <row r="3025" spans="4:8">
      <c r="D3025" s="33"/>
      <c r="H3025" s="31"/>
    </row>
    <row r="3026" spans="4:8">
      <c r="D3026" s="33"/>
      <c r="H3026" s="31"/>
    </row>
    <row r="3027" spans="4:8">
      <c r="D3027" s="33"/>
      <c r="H3027" s="31"/>
    </row>
    <row r="3028" spans="4:8">
      <c r="D3028" s="33"/>
      <c r="H3028" s="31"/>
    </row>
    <row r="3029" spans="4:8">
      <c r="D3029" s="33"/>
      <c r="H3029" s="31"/>
    </row>
    <row r="3030" spans="4:8">
      <c r="D3030" s="33"/>
      <c r="H3030" s="31"/>
    </row>
    <row r="3031" spans="4:8">
      <c r="D3031" s="33"/>
      <c r="H3031" s="31"/>
    </row>
    <row r="3032" spans="4:8">
      <c r="D3032" s="33"/>
      <c r="H3032" s="31"/>
    </row>
    <row r="3033" spans="4:8">
      <c r="D3033" s="33"/>
      <c r="H3033" s="31"/>
    </row>
    <row r="3034" spans="4:8">
      <c r="D3034" s="33"/>
      <c r="H3034" s="31"/>
    </row>
    <row r="3035" spans="4:8">
      <c r="D3035" s="33"/>
      <c r="H3035" s="31"/>
    </row>
    <row r="3036" spans="4:8">
      <c r="D3036" s="33"/>
      <c r="H3036" s="31"/>
    </row>
    <row r="3037" spans="4:8">
      <c r="D3037" s="33"/>
      <c r="H3037" s="31"/>
    </row>
    <row r="3038" spans="4:8">
      <c r="D3038" s="33"/>
      <c r="H3038" s="31"/>
    </row>
    <row r="3039" spans="4:8">
      <c r="D3039" s="33"/>
      <c r="H3039" s="31"/>
    </row>
    <row r="3040" spans="4:8">
      <c r="D3040" s="33"/>
      <c r="H3040" s="31"/>
    </row>
    <row r="3041" spans="4:8">
      <c r="D3041" s="33"/>
      <c r="H3041" s="31"/>
    </row>
    <row r="3042" spans="4:8">
      <c r="D3042" s="33"/>
      <c r="H3042" s="31"/>
    </row>
    <row r="3043" spans="4:8">
      <c r="D3043" s="33"/>
      <c r="H3043" s="31"/>
    </row>
    <row r="3044" spans="4:8">
      <c r="D3044" s="33"/>
      <c r="H3044" s="31"/>
    </row>
    <row r="3045" spans="4:8">
      <c r="D3045" s="33"/>
      <c r="H3045" s="31"/>
    </row>
    <row r="3046" spans="4:8">
      <c r="D3046" s="33"/>
      <c r="H3046" s="31"/>
    </row>
    <row r="3047" spans="4:8">
      <c r="D3047" s="33"/>
      <c r="H3047" s="31"/>
    </row>
    <row r="3048" spans="4:8">
      <c r="D3048" s="33"/>
      <c r="H3048" s="31"/>
    </row>
    <row r="3049" spans="4:8">
      <c r="D3049" s="33"/>
      <c r="H3049" s="31"/>
    </row>
    <row r="3050" spans="4:8">
      <c r="D3050" s="33"/>
      <c r="H3050" s="31"/>
    </row>
    <row r="3051" spans="4:8">
      <c r="D3051" s="33"/>
      <c r="H3051" s="31"/>
    </row>
    <row r="3052" spans="4:8">
      <c r="D3052" s="33"/>
      <c r="H3052" s="31"/>
    </row>
    <row r="3053" spans="4:8">
      <c r="D3053" s="33"/>
      <c r="H3053" s="31"/>
    </row>
    <row r="3054" spans="4:8">
      <c r="D3054" s="33"/>
      <c r="H3054" s="31"/>
    </row>
    <row r="3055" spans="4:8">
      <c r="D3055" s="33"/>
      <c r="H3055" s="31"/>
    </row>
    <row r="3056" spans="4:8">
      <c r="D3056" s="33"/>
      <c r="H3056" s="31"/>
    </row>
    <row r="3057" spans="4:8">
      <c r="D3057" s="33"/>
      <c r="H3057" s="31"/>
    </row>
    <row r="3058" spans="4:8">
      <c r="D3058" s="33"/>
      <c r="H3058" s="31"/>
    </row>
    <row r="3059" spans="4:8">
      <c r="D3059" s="33"/>
      <c r="H3059" s="31"/>
    </row>
    <row r="3060" spans="4:8">
      <c r="D3060" s="33"/>
      <c r="H3060" s="31"/>
    </row>
    <row r="3061" spans="4:8">
      <c r="D3061" s="33"/>
      <c r="H3061" s="31"/>
    </row>
    <row r="3062" spans="4:8">
      <c r="D3062" s="33"/>
      <c r="H3062" s="31"/>
    </row>
    <row r="3063" spans="4:8">
      <c r="D3063" s="33"/>
      <c r="H3063" s="31"/>
    </row>
    <row r="3064" spans="4:8">
      <c r="D3064" s="33"/>
      <c r="H3064" s="31"/>
    </row>
    <row r="3065" spans="4:8">
      <c r="D3065" s="33"/>
      <c r="H3065" s="31"/>
    </row>
    <row r="3066" spans="4:8">
      <c r="D3066" s="33"/>
      <c r="H3066" s="31"/>
    </row>
    <row r="3067" spans="4:8">
      <c r="D3067" s="33"/>
      <c r="H3067" s="31"/>
    </row>
    <row r="3068" spans="4:8">
      <c r="D3068" s="33"/>
      <c r="H3068" s="31"/>
    </row>
    <row r="3069" spans="4:8">
      <c r="D3069" s="33"/>
      <c r="H3069" s="31"/>
    </row>
    <row r="3070" spans="4:8">
      <c r="D3070" s="33"/>
      <c r="H3070" s="31"/>
    </row>
    <row r="3071" spans="4:8">
      <c r="D3071" s="33"/>
      <c r="H3071" s="31"/>
    </row>
    <row r="3072" spans="4:8">
      <c r="D3072" s="33"/>
      <c r="H3072" s="31"/>
    </row>
    <row r="3073" spans="4:8">
      <c r="D3073" s="33"/>
      <c r="H3073" s="31"/>
    </row>
    <row r="3074" spans="4:8">
      <c r="D3074" s="33"/>
      <c r="H3074" s="31"/>
    </row>
    <row r="3075" spans="4:8">
      <c r="D3075" s="33"/>
      <c r="H3075" s="31"/>
    </row>
    <row r="3076" spans="4:8">
      <c r="D3076" s="33"/>
      <c r="H3076" s="31"/>
    </row>
    <row r="3077" spans="4:8">
      <c r="D3077" s="33"/>
      <c r="H3077" s="31"/>
    </row>
    <row r="3078" spans="4:8">
      <c r="D3078" s="33"/>
      <c r="H3078" s="31"/>
    </row>
    <row r="3079" spans="4:8">
      <c r="D3079" s="33"/>
      <c r="H3079" s="31"/>
    </row>
    <row r="3080" spans="4:8">
      <c r="D3080" s="33"/>
      <c r="H3080" s="31"/>
    </row>
    <row r="3081" spans="4:8">
      <c r="D3081" s="33"/>
      <c r="H3081" s="31"/>
    </row>
    <row r="3082" spans="4:8">
      <c r="D3082" s="33"/>
      <c r="H3082" s="31"/>
    </row>
    <row r="3083" spans="4:8">
      <c r="D3083" s="33"/>
      <c r="H3083" s="31"/>
    </row>
    <row r="3084" spans="4:8">
      <c r="D3084" s="33"/>
      <c r="H3084" s="31"/>
    </row>
    <row r="3085" spans="4:8">
      <c r="D3085" s="33"/>
      <c r="H3085" s="31"/>
    </row>
    <row r="3086" spans="4:8">
      <c r="D3086" s="33"/>
      <c r="H3086" s="31"/>
    </row>
    <row r="3087" spans="4:8">
      <c r="D3087" s="33"/>
      <c r="H3087" s="31"/>
    </row>
    <row r="3088" spans="4:8">
      <c r="D3088" s="33"/>
      <c r="H3088" s="31"/>
    </row>
    <row r="3089" spans="4:8">
      <c r="D3089" s="33"/>
      <c r="H3089" s="31"/>
    </row>
    <row r="3090" spans="4:8">
      <c r="D3090" s="33"/>
      <c r="H3090" s="31"/>
    </row>
    <row r="3091" spans="4:8">
      <c r="D3091" s="33"/>
      <c r="H3091" s="31"/>
    </row>
    <row r="3092" spans="4:8">
      <c r="D3092" s="33"/>
      <c r="H3092" s="31"/>
    </row>
    <row r="3093" spans="4:8">
      <c r="D3093" s="33"/>
      <c r="H3093" s="31"/>
    </row>
    <row r="3094" spans="4:8">
      <c r="D3094" s="33"/>
      <c r="H3094" s="31"/>
    </row>
    <row r="3095" spans="4:8">
      <c r="D3095" s="33"/>
      <c r="H3095" s="31"/>
    </row>
    <row r="3096" spans="4:8">
      <c r="D3096" s="33"/>
      <c r="H3096" s="31"/>
    </row>
    <row r="3097" spans="4:8">
      <c r="D3097" s="33"/>
      <c r="H3097" s="31"/>
    </row>
    <row r="3098" spans="4:8">
      <c r="D3098" s="33"/>
      <c r="H3098" s="31"/>
    </row>
    <row r="3099" spans="4:8">
      <c r="D3099" s="33"/>
      <c r="H3099" s="31"/>
    </row>
    <row r="3100" spans="4:8">
      <c r="D3100" s="33"/>
      <c r="H3100" s="31"/>
    </row>
    <row r="3101" spans="4:8">
      <c r="D3101" s="33"/>
      <c r="H3101" s="31"/>
    </row>
    <row r="3102" spans="4:8">
      <c r="D3102" s="33"/>
      <c r="H3102" s="31"/>
    </row>
    <row r="3103" spans="4:8">
      <c r="D3103" s="33"/>
      <c r="H3103" s="31"/>
    </row>
    <row r="3104" spans="4:8">
      <c r="D3104" s="33"/>
      <c r="H3104" s="31"/>
    </row>
    <row r="3105" spans="4:8">
      <c r="D3105" s="33"/>
      <c r="H3105" s="31"/>
    </row>
    <row r="3106" spans="4:8">
      <c r="D3106" s="33"/>
      <c r="H3106" s="31"/>
    </row>
    <row r="3107" spans="4:8">
      <c r="D3107" s="33"/>
      <c r="H3107" s="31"/>
    </row>
    <row r="3108" spans="4:8">
      <c r="D3108" s="33"/>
      <c r="H3108" s="31"/>
    </row>
    <row r="3109" spans="4:8">
      <c r="D3109" s="33"/>
      <c r="H3109" s="31"/>
    </row>
    <row r="3110" spans="4:8">
      <c r="D3110" s="33"/>
      <c r="H3110" s="31"/>
    </row>
    <row r="3111" spans="4:8">
      <c r="D3111" s="33"/>
      <c r="H3111" s="31"/>
    </row>
    <row r="3112" spans="4:8">
      <c r="D3112" s="33"/>
      <c r="H3112" s="31"/>
    </row>
    <row r="3113" spans="4:8">
      <c r="D3113" s="33"/>
      <c r="H3113" s="31"/>
    </row>
    <row r="3114" spans="4:8">
      <c r="D3114" s="33"/>
      <c r="H3114" s="31"/>
    </row>
    <row r="3115" spans="4:8">
      <c r="D3115" s="33"/>
      <c r="H3115" s="31"/>
    </row>
    <row r="3116" spans="4:8">
      <c r="D3116" s="33"/>
      <c r="H3116" s="31"/>
    </row>
    <row r="3117" spans="4:8">
      <c r="D3117" s="33"/>
      <c r="H3117" s="31"/>
    </row>
    <row r="3118" spans="4:8">
      <c r="D3118" s="33"/>
      <c r="H3118" s="31"/>
    </row>
    <row r="3119" spans="4:8">
      <c r="D3119" s="33"/>
      <c r="H3119" s="31"/>
    </row>
    <row r="3120" spans="4:8">
      <c r="D3120" s="33"/>
      <c r="H3120" s="31"/>
    </row>
    <row r="3121" spans="4:8">
      <c r="D3121" s="33"/>
      <c r="H3121" s="31"/>
    </row>
    <row r="3122" spans="4:8">
      <c r="D3122" s="33"/>
      <c r="H3122" s="31"/>
    </row>
    <row r="3123" spans="4:8">
      <c r="D3123" s="33"/>
      <c r="H3123" s="31"/>
    </row>
    <row r="3124" spans="4:8">
      <c r="D3124" s="33"/>
      <c r="H3124" s="31"/>
    </row>
    <row r="3125" spans="4:8">
      <c r="D3125" s="33"/>
      <c r="H3125" s="31"/>
    </row>
    <row r="3126" spans="4:8">
      <c r="D3126" s="33"/>
      <c r="H3126" s="31"/>
    </row>
    <row r="3127" spans="4:8">
      <c r="D3127" s="33"/>
      <c r="H3127" s="31"/>
    </row>
    <row r="3128" spans="4:8">
      <c r="D3128" s="33"/>
      <c r="H3128" s="31"/>
    </row>
    <row r="3129" spans="4:8">
      <c r="D3129" s="33"/>
      <c r="H3129" s="31"/>
    </row>
    <row r="3130" spans="4:8">
      <c r="D3130" s="33"/>
      <c r="H3130" s="31"/>
    </row>
    <row r="3131" spans="4:8">
      <c r="D3131" s="33"/>
      <c r="H3131" s="31"/>
    </row>
    <row r="3132" spans="4:8">
      <c r="D3132" s="33"/>
      <c r="H3132" s="31"/>
    </row>
    <row r="3133" spans="4:8">
      <c r="D3133" s="33"/>
      <c r="H3133" s="31"/>
    </row>
    <row r="3134" spans="4:8">
      <c r="D3134" s="33"/>
      <c r="H3134" s="31"/>
    </row>
    <row r="3135" spans="4:8">
      <c r="D3135" s="33"/>
      <c r="H3135" s="31"/>
    </row>
    <row r="3136" spans="4:8">
      <c r="D3136" s="33"/>
      <c r="H3136" s="31"/>
    </row>
    <row r="3137" spans="4:8">
      <c r="D3137" s="33"/>
      <c r="H3137" s="31"/>
    </row>
    <row r="3138" spans="4:8">
      <c r="D3138" s="33"/>
      <c r="H3138" s="31"/>
    </row>
    <row r="3139" spans="4:8">
      <c r="D3139" s="33"/>
      <c r="H3139" s="31"/>
    </row>
    <row r="3140" spans="4:8">
      <c r="D3140" s="33"/>
      <c r="H3140" s="31"/>
    </row>
    <row r="3141" spans="4:8">
      <c r="D3141" s="33"/>
      <c r="H3141" s="31"/>
    </row>
    <row r="3142" spans="4:8">
      <c r="D3142" s="33"/>
      <c r="H3142" s="31"/>
    </row>
    <row r="3143" spans="4:8">
      <c r="D3143" s="33"/>
      <c r="H3143" s="31"/>
    </row>
    <row r="3144" spans="4:8">
      <c r="D3144" s="33"/>
      <c r="H3144" s="31"/>
    </row>
    <row r="3145" spans="4:8">
      <c r="D3145" s="33"/>
      <c r="H3145" s="31"/>
    </row>
    <row r="3146" spans="4:8">
      <c r="D3146" s="33"/>
      <c r="H3146" s="31"/>
    </row>
    <row r="3147" spans="4:8">
      <c r="D3147" s="33"/>
      <c r="H3147" s="31"/>
    </row>
    <row r="3148" spans="4:8">
      <c r="D3148" s="33"/>
      <c r="H3148" s="31"/>
    </row>
    <row r="3149" spans="4:8">
      <c r="D3149" s="33"/>
      <c r="H3149" s="31"/>
    </row>
    <row r="3150" spans="4:8">
      <c r="D3150" s="33"/>
      <c r="H3150" s="31"/>
    </row>
    <row r="3151" spans="4:8">
      <c r="D3151" s="33"/>
      <c r="H3151" s="31"/>
    </row>
    <row r="3152" spans="4:8">
      <c r="D3152" s="33"/>
      <c r="H3152" s="31"/>
    </row>
    <row r="3153" spans="4:8">
      <c r="D3153" s="33"/>
      <c r="H3153" s="31"/>
    </row>
    <row r="3154" spans="4:8">
      <c r="D3154" s="33"/>
      <c r="H3154" s="31"/>
    </row>
    <row r="3155" spans="4:8">
      <c r="D3155" s="33"/>
      <c r="H3155" s="31"/>
    </row>
    <row r="3156" spans="4:8">
      <c r="D3156" s="33"/>
      <c r="H3156" s="31"/>
    </row>
    <row r="3157" spans="4:8">
      <c r="D3157" s="33"/>
      <c r="H3157" s="31"/>
    </row>
    <row r="3158" spans="4:8">
      <c r="D3158" s="33"/>
      <c r="H3158" s="31"/>
    </row>
    <row r="3159" spans="4:8">
      <c r="D3159" s="33"/>
      <c r="H3159" s="31"/>
    </row>
    <row r="3160" spans="4:8">
      <c r="D3160" s="33"/>
      <c r="H3160" s="31"/>
    </row>
    <row r="3161" spans="4:8">
      <c r="D3161" s="33"/>
      <c r="H3161" s="31"/>
    </row>
    <row r="3162" spans="4:8">
      <c r="D3162" s="33"/>
      <c r="H3162" s="31"/>
    </row>
    <row r="3163" spans="4:8">
      <c r="D3163" s="33"/>
      <c r="H3163" s="31"/>
    </row>
    <row r="3164" spans="4:8">
      <c r="D3164" s="33"/>
      <c r="H3164" s="31"/>
    </row>
    <row r="3165" spans="4:8">
      <c r="D3165" s="33"/>
      <c r="H3165" s="31"/>
    </row>
    <row r="3166" spans="4:8">
      <c r="D3166" s="33"/>
      <c r="H3166" s="31"/>
    </row>
    <row r="3167" spans="4:8">
      <c r="D3167" s="33"/>
      <c r="H3167" s="31"/>
    </row>
    <row r="3168" spans="4:8">
      <c r="D3168" s="33"/>
      <c r="H3168" s="31"/>
    </row>
    <row r="3169" spans="4:8">
      <c r="D3169" s="33"/>
      <c r="H3169" s="31"/>
    </row>
    <row r="3170" spans="4:8">
      <c r="D3170" s="33"/>
      <c r="H3170" s="31"/>
    </row>
    <row r="3171" spans="4:8">
      <c r="D3171" s="33"/>
      <c r="H3171" s="31"/>
    </row>
    <row r="3172" spans="4:8">
      <c r="D3172" s="33"/>
      <c r="H3172" s="31"/>
    </row>
    <row r="3173" spans="4:8">
      <c r="D3173" s="33"/>
      <c r="H3173" s="31"/>
    </row>
    <row r="3174" spans="4:8">
      <c r="D3174" s="33"/>
      <c r="H3174" s="31"/>
    </row>
    <row r="3175" spans="4:8">
      <c r="D3175" s="33"/>
      <c r="H3175" s="31"/>
    </row>
    <row r="3176" spans="4:8">
      <c r="D3176" s="33"/>
      <c r="H3176" s="31"/>
    </row>
    <row r="3177" spans="4:8">
      <c r="D3177" s="33"/>
      <c r="H3177" s="31"/>
    </row>
    <row r="3178" spans="4:8">
      <c r="D3178" s="33"/>
      <c r="H3178" s="31"/>
    </row>
    <row r="3179" spans="4:8">
      <c r="D3179" s="33"/>
      <c r="H3179" s="31"/>
    </row>
    <row r="3180" spans="4:8">
      <c r="D3180" s="33"/>
      <c r="H3180" s="31"/>
    </row>
    <row r="3181" spans="4:8">
      <c r="D3181" s="33"/>
      <c r="H3181" s="31"/>
    </row>
    <row r="3182" spans="4:8">
      <c r="D3182" s="33"/>
      <c r="H3182" s="31"/>
    </row>
    <row r="3183" spans="4:8">
      <c r="D3183" s="33"/>
      <c r="H3183" s="31"/>
    </row>
    <row r="3184" spans="4:8">
      <c r="D3184" s="33"/>
      <c r="H3184" s="31"/>
    </row>
    <row r="3185" spans="4:8">
      <c r="D3185" s="33"/>
      <c r="H3185" s="31"/>
    </row>
    <row r="3186" spans="4:8">
      <c r="D3186" s="33"/>
      <c r="H3186" s="31"/>
    </row>
    <row r="3187" spans="4:8">
      <c r="D3187" s="33"/>
      <c r="H3187" s="31"/>
    </row>
    <row r="3188" spans="4:8">
      <c r="D3188" s="33"/>
      <c r="H3188" s="31"/>
    </row>
    <row r="3189" spans="4:8">
      <c r="D3189" s="33"/>
      <c r="H3189" s="31"/>
    </row>
    <row r="3190" spans="4:8">
      <c r="D3190" s="33"/>
      <c r="H3190" s="31"/>
    </row>
    <row r="3191" spans="4:8">
      <c r="D3191" s="33"/>
      <c r="H3191" s="31"/>
    </row>
    <row r="3192" spans="4:8">
      <c r="D3192" s="33"/>
      <c r="H3192" s="31"/>
    </row>
    <row r="3193" spans="4:8">
      <c r="D3193" s="33"/>
      <c r="H3193" s="31"/>
    </row>
    <row r="3194" spans="4:8">
      <c r="D3194" s="33"/>
      <c r="H3194" s="31"/>
    </row>
    <row r="3195" spans="4:8">
      <c r="D3195" s="33"/>
      <c r="H3195" s="31"/>
    </row>
    <row r="3196" spans="4:8">
      <c r="D3196" s="33"/>
      <c r="H3196" s="31"/>
    </row>
    <row r="3197" spans="4:8">
      <c r="D3197" s="33"/>
      <c r="H3197" s="31"/>
    </row>
    <row r="3198" spans="4:8">
      <c r="D3198" s="33"/>
      <c r="H3198" s="31"/>
    </row>
    <row r="3199" spans="4:8">
      <c r="D3199" s="33"/>
      <c r="H3199" s="31"/>
    </row>
    <row r="3200" spans="4:8">
      <c r="D3200" s="33"/>
      <c r="H3200" s="31"/>
    </row>
    <row r="3201" spans="4:8">
      <c r="D3201" s="33"/>
      <c r="H3201" s="31"/>
    </row>
    <row r="3202" spans="4:8">
      <c r="D3202" s="33"/>
      <c r="H3202" s="31"/>
    </row>
    <row r="3203" spans="4:8">
      <c r="D3203" s="33"/>
      <c r="H3203" s="31"/>
    </row>
    <row r="3204" spans="4:8">
      <c r="D3204" s="33"/>
      <c r="H3204" s="31"/>
    </row>
    <row r="3205" spans="4:8">
      <c r="D3205" s="33"/>
      <c r="H3205" s="31"/>
    </row>
    <row r="3206" spans="4:8">
      <c r="D3206" s="33"/>
      <c r="H3206" s="31"/>
    </row>
    <row r="3207" spans="4:8">
      <c r="D3207" s="33"/>
      <c r="H3207" s="31"/>
    </row>
    <row r="3208" spans="4:8">
      <c r="D3208" s="33"/>
      <c r="H3208" s="31"/>
    </row>
    <row r="3209" spans="4:8">
      <c r="D3209" s="33"/>
      <c r="H3209" s="31"/>
    </row>
    <row r="3210" spans="4:8">
      <c r="D3210" s="33"/>
      <c r="H3210" s="31"/>
    </row>
    <row r="3211" spans="4:8">
      <c r="D3211" s="33"/>
      <c r="H3211" s="31"/>
    </row>
    <row r="3212" spans="4:8">
      <c r="D3212" s="33"/>
      <c r="H3212" s="31"/>
    </row>
    <row r="3213" spans="4:8">
      <c r="D3213" s="33"/>
      <c r="H3213" s="31"/>
    </row>
    <row r="3214" spans="4:8">
      <c r="D3214" s="33"/>
      <c r="H3214" s="31"/>
    </row>
    <row r="3215" spans="4:8">
      <c r="D3215" s="33"/>
      <c r="H3215" s="31"/>
    </row>
    <row r="3216" spans="4:8">
      <c r="D3216" s="33"/>
      <c r="H3216" s="31"/>
    </row>
    <row r="3217" spans="4:8">
      <c r="D3217" s="33"/>
      <c r="H3217" s="31"/>
    </row>
    <row r="3218" spans="4:8">
      <c r="D3218" s="33"/>
      <c r="H3218" s="31"/>
    </row>
    <row r="3219" spans="4:8">
      <c r="D3219" s="33"/>
      <c r="H3219" s="31"/>
    </row>
    <row r="3220" spans="4:8">
      <c r="D3220" s="33"/>
      <c r="H3220" s="31"/>
    </row>
    <row r="3221" spans="4:8">
      <c r="D3221" s="33"/>
      <c r="H3221" s="31"/>
    </row>
    <row r="3222" spans="4:8">
      <c r="D3222" s="33"/>
      <c r="H3222" s="31"/>
    </row>
    <row r="3223" spans="4:8">
      <c r="D3223" s="33"/>
      <c r="H3223" s="31"/>
    </row>
    <row r="3224" spans="4:8">
      <c r="D3224" s="33"/>
      <c r="H3224" s="31"/>
    </row>
    <row r="3225" spans="4:8">
      <c r="D3225" s="33"/>
      <c r="H3225" s="31"/>
    </row>
    <row r="3226" spans="4:8">
      <c r="D3226" s="33"/>
      <c r="H3226" s="31"/>
    </row>
    <row r="3227" spans="4:8">
      <c r="D3227" s="33"/>
      <c r="H3227" s="31"/>
    </row>
    <row r="3228" spans="4:8">
      <c r="D3228" s="33"/>
      <c r="H3228" s="31"/>
    </row>
    <row r="3229" spans="4:8">
      <c r="D3229" s="33"/>
      <c r="H3229" s="31"/>
    </row>
    <row r="3230" spans="4:8">
      <c r="D3230" s="33"/>
      <c r="H3230" s="31"/>
    </row>
    <row r="3231" spans="4:8">
      <c r="D3231" s="33"/>
      <c r="H3231" s="31"/>
    </row>
    <row r="3232" spans="4:8">
      <c r="D3232" s="33"/>
      <c r="H3232" s="31"/>
    </row>
    <row r="3233" spans="4:8">
      <c r="D3233" s="33"/>
      <c r="H3233" s="31"/>
    </row>
    <row r="3234" spans="4:8">
      <c r="D3234" s="33"/>
      <c r="H3234" s="31"/>
    </row>
    <row r="3235" spans="4:8">
      <c r="D3235" s="33"/>
      <c r="H3235" s="31"/>
    </row>
    <row r="3236" spans="4:8">
      <c r="D3236" s="33"/>
      <c r="H3236" s="31"/>
    </row>
    <row r="3237" spans="4:8">
      <c r="D3237" s="33"/>
      <c r="H3237" s="31"/>
    </row>
    <row r="3238" spans="4:8">
      <c r="D3238" s="33"/>
      <c r="H3238" s="31"/>
    </row>
    <row r="3239" spans="4:8">
      <c r="D3239" s="33"/>
      <c r="H3239" s="31"/>
    </row>
    <row r="3240" spans="4:8">
      <c r="D3240" s="33"/>
      <c r="H3240" s="31"/>
    </row>
    <row r="3241" spans="4:8">
      <c r="D3241" s="33"/>
      <c r="H3241" s="31"/>
    </row>
    <row r="3242" spans="4:8">
      <c r="D3242" s="33"/>
      <c r="H3242" s="31"/>
    </row>
    <row r="3243" spans="4:8">
      <c r="D3243" s="33"/>
      <c r="H3243" s="31"/>
    </row>
    <row r="3244" spans="4:8">
      <c r="D3244" s="33"/>
      <c r="H3244" s="31"/>
    </row>
    <row r="3245" spans="4:8">
      <c r="D3245" s="33"/>
      <c r="H3245" s="31"/>
    </row>
    <row r="3246" spans="4:8">
      <c r="D3246" s="33"/>
      <c r="H3246" s="31"/>
    </row>
    <row r="3247" spans="4:8">
      <c r="D3247" s="33"/>
      <c r="H3247" s="31"/>
    </row>
    <row r="3248" spans="4:8">
      <c r="D3248" s="33"/>
      <c r="H3248" s="31"/>
    </row>
    <row r="3249" spans="4:8">
      <c r="D3249" s="33"/>
      <c r="H3249" s="31"/>
    </row>
    <row r="3250" spans="4:8">
      <c r="D3250" s="33"/>
      <c r="H3250" s="31"/>
    </row>
    <row r="3251" spans="4:8">
      <c r="D3251" s="33"/>
      <c r="H3251" s="31"/>
    </row>
    <row r="3252" spans="4:8">
      <c r="D3252" s="33"/>
      <c r="H3252" s="31"/>
    </row>
    <row r="3253" spans="4:8">
      <c r="D3253" s="33"/>
      <c r="H3253" s="31"/>
    </row>
    <row r="3254" spans="4:8">
      <c r="D3254" s="33"/>
      <c r="H3254" s="31"/>
    </row>
    <row r="3255" spans="4:8">
      <c r="D3255" s="33"/>
      <c r="H3255" s="31"/>
    </row>
    <row r="3256" spans="4:8">
      <c r="D3256" s="33"/>
      <c r="H3256" s="31"/>
    </row>
    <row r="3257" spans="4:8">
      <c r="D3257" s="33"/>
      <c r="H3257" s="31"/>
    </row>
    <row r="3258" spans="4:8">
      <c r="D3258" s="33"/>
      <c r="H3258" s="31"/>
    </row>
    <row r="3259" spans="4:8">
      <c r="D3259" s="33"/>
      <c r="H3259" s="31"/>
    </row>
    <row r="3260" spans="4:8">
      <c r="D3260" s="33"/>
      <c r="H3260" s="31"/>
    </row>
    <row r="3261" spans="4:8">
      <c r="D3261" s="33"/>
      <c r="H3261" s="31"/>
    </row>
    <row r="3262" spans="4:8">
      <c r="D3262" s="33"/>
      <c r="H3262" s="31"/>
    </row>
    <row r="3263" spans="4:8">
      <c r="D3263" s="33"/>
      <c r="H3263" s="31"/>
    </row>
    <row r="3264" spans="4:8">
      <c r="D3264" s="33"/>
      <c r="H3264" s="31"/>
    </row>
    <row r="3265" spans="4:8">
      <c r="D3265" s="33"/>
      <c r="H3265" s="31"/>
    </row>
    <row r="3266" spans="4:8">
      <c r="D3266" s="33"/>
      <c r="H3266" s="31"/>
    </row>
    <row r="3267" spans="4:8">
      <c r="D3267" s="33"/>
      <c r="H3267" s="31"/>
    </row>
    <row r="3268" spans="4:8">
      <c r="D3268" s="33"/>
      <c r="H3268" s="31"/>
    </row>
    <row r="3269" spans="4:8">
      <c r="D3269" s="33"/>
      <c r="H3269" s="31"/>
    </row>
    <row r="3270" spans="4:8">
      <c r="D3270" s="33"/>
      <c r="H3270" s="31"/>
    </row>
    <row r="3271" spans="4:8">
      <c r="D3271" s="33"/>
      <c r="H3271" s="31"/>
    </row>
    <row r="3272" spans="4:8">
      <c r="D3272" s="33"/>
      <c r="H3272" s="31"/>
    </row>
    <row r="3273" spans="4:8">
      <c r="D3273" s="33"/>
      <c r="H3273" s="31"/>
    </row>
    <row r="3274" spans="4:8">
      <c r="D3274" s="33"/>
      <c r="H3274" s="31"/>
    </row>
    <row r="3275" spans="4:8">
      <c r="D3275" s="33"/>
      <c r="H3275" s="31"/>
    </row>
    <row r="3276" spans="4:8">
      <c r="D3276" s="33"/>
      <c r="H3276" s="31"/>
    </row>
    <row r="3277" spans="4:8">
      <c r="D3277" s="33"/>
      <c r="H3277" s="31"/>
    </row>
    <row r="3278" spans="4:8">
      <c r="D3278" s="33"/>
      <c r="H3278" s="31"/>
    </row>
    <row r="3279" spans="4:8">
      <c r="D3279" s="33"/>
      <c r="H3279" s="31"/>
    </row>
    <row r="3280" spans="4:8">
      <c r="D3280" s="33"/>
      <c r="H3280" s="31"/>
    </row>
    <row r="3281" spans="4:8">
      <c r="D3281" s="33"/>
      <c r="H3281" s="31"/>
    </row>
    <row r="3282" spans="4:8">
      <c r="D3282" s="33"/>
      <c r="H3282" s="31"/>
    </row>
    <row r="3283" spans="4:8">
      <c r="D3283" s="33"/>
      <c r="H3283" s="31"/>
    </row>
    <row r="3284" spans="4:8">
      <c r="D3284" s="33"/>
      <c r="H3284" s="31"/>
    </row>
    <row r="3285" spans="4:8">
      <c r="D3285" s="33"/>
      <c r="H3285" s="31"/>
    </row>
    <row r="3286" spans="4:8">
      <c r="D3286" s="33"/>
      <c r="H3286" s="31"/>
    </row>
    <row r="3287" spans="4:8">
      <c r="D3287" s="33"/>
      <c r="H3287" s="31"/>
    </row>
    <row r="3288" spans="4:8">
      <c r="D3288" s="33"/>
      <c r="H3288" s="31"/>
    </row>
    <row r="3289" spans="4:8">
      <c r="D3289" s="33"/>
      <c r="H3289" s="31"/>
    </row>
    <row r="3290" spans="4:8">
      <c r="D3290" s="33"/>
      <c r="H3290" s="31"/>
    </row>
    <row r="3291" spans="4:8">
      <c r="D3291" s="33"/>
      <c r="H3291" s="31"/>
    </row>
    <row r="3292" spans="4:8">
      <c r="D3292" s="33"/>
      <c r="H3292" s="31"/>
    </row>
    <row r="3293" spans="4:8">
      <c r="D3293" s="33"/>
      <c r="H3293" s="31"/>
    </row>
    <row r="3294" spans="4:8">
      <c r="D3294" s="33"/>
      <c r="H3294" s="31"/>
    </row>
    <row r="3295" spans="4:8">
      <c r="D3295" s="33"/>
      <c r="H3295" s="31"/>
    </row>
    <row r="3296" spans="4:8">
      <c r="D3296" s="33"/>
      <c r="H3296" s="31"/>
    </row>
    <row r="3297" spans="4:8">
      <c r="D3297" s="33"/>
      <c r="H3297" s="31"/>
    </row>
    <row r="3298" spans="4:8">
      <c r="D3298" s="33"/>
      <c r="H3298" s="31"/>
    </row>
    <row r="3299" spans="4:8">
      <c r="D3299" s="33"/>
      <c r="H3299" s="31"/>
    </row>
    <row r="3300" spans="4:8">
      <c r="D3300" s="33"/>
      <c r="H3300" s="31"/>
    </row>
    <row r="3301" spans="4:8">
      <c r="D3301" s="33"/>
      <c r="H3301" s="31"/>
    </row>
    <row r="3302" spans="4:8">
      <c r="D3302" s="33"/>
      <c r="H3302" s="31"/>
    </row>
    <row r="3303" spans="4:8">
      <c r="D3303" s="33"/>
      <c r="H3303" s="31"/>
    </row>
    <row r="3304" spans="4:8">
      <c r="D3304" s="33"/>
      <c r="H3304" s="31"/>
    </row>
    <row r="3305" spans="4:8">
      <c r="D3305" s="33"/>
      <c r="H3305" s="31"/>
    </row>
    <row r="3306" spans="4:8">
      <c r="D3306" s="33"/>
      <c r="H3306" s="31"/>
    </row>
    <row r="3307" spans="4:8">
      <c r="D3307" s="33"/>
      <c r="H3307" s="31"/>
    </row>
    <row r="3308" spans="4:8">
      <c r="D3308" s="33"/>
      <c r="H3308" s="31"/>
    </row>
    <row r="3309" spans="4:8">
      <c r="D3309" s="33"/>
      <c r="H3309" s="31"/>
    </row>
    <row r="3310" spans="4:8">
      <c r="D3310" s="33"/>
      <c r="H3310" s="31"/>
    </row>
    <row r="3311" spans="4:8">
      <c r="D3311" s="33"/>
      <c r="H3311" s="31"/>
    </row>
    <row r="3312" spans="4:8">
      <c r="D3312" s="33"/>
      <c r="H3312" s="31"/>
    </row>
    <row r="3313" spans="4:8">
      <c r="D3313" s="33"/>
      <c r="H3313" s="31"/>
    </row>
    <row r="3314" spans="4:8">
      <c r="D3314" s="33"/>
      <c r="H3314" s="31"/>
    </row>
    <row r="3315" spans="4:8">
      <c r="D3315" s="33"/>
      <c r="H3315" s="31"/>
    </row>
    <row r="3316" spans="4:8">
      <c r="D3316" s="33"/>
      <c r="H3316" s="31"/>
    </row>
    <row r="3317" spans="4:8">
      <c r="D3317" s="33"/>
      <c r="H3317" s="31"/>
    </row>
    <row r="3318" spans="4:8">
      <c r="D3318" s="33"/>
      <c r="H3318" s="31"/>
    </row>
    <row r="3319" spans="4:8">
      <c r="D3319" s="33"/>
      <c r="H3319" s="31"/>
    </row>
    <row r="3320" spans="4:8">
      <c r="D3320" s="33"/>
      <c r="H3320" s="31"/>
    </row>
    <row r="3321" spans="4:8">
      <c r="D3321" s="33"/>
      <c r="H3321" s="31"/>
    </row>
    <row r="3322" spans="4:8">
      <c r="D3322" s="33"/>
      <c r="H3322" s="31"/>
    </row>
    <row r="3323" spans="4:8">
      <c r="D3323" s="33"/>
      <c r="H3323" s="31"/>
    </row>
    <row r="3324" spans="4:8">
      <c r="D3324" s="33"/>
      <c r="H3324" s="31"/>
    </row>
    <row r="3325" spans="4:8">
      <c r="D3325" s="33"/>
      <c r="H3325" s="31"/>
    </row>
    <row r="3326" spans="4:8">
      <c r="D3326" s="33"/>
      <c r="H3326" s="31"/>
    </row>
    <row r="3327" spans="4:8">
      <c r="D3327" s="33"/>
      <c r="H3327" s="31"/>
    </row>
    <row r="3328" spans="4:8">
      <c r="D3328" s="33"/>
      <c r="H3328" s="31"/>
    </row>
    <row r="3329" spans="4:8">
      <c r="D3329" s="33"/>
      <c r="H3329" s="31"/>
    </row>
    <row r="3330" spans="4:8">
      <c r="D3330" s="33"/>
      <c r="H3330" s="31"/>
    </row>
    <row r="3331" spans="4:8">
      <c r="D3331" s="33"/>
      <c r="H3331" s="31"/>
    </row>
    <row r="3332" spans="4:8">
      <c r="D3332" s="33"/>
      <c r="H3332" s="31"/>
    </row>
    <row r="3333" spans="4:8">
      <c r="D3333" s="33"/>
      <c r="H3333" s="31"/>
    </row>
    <row r="3334" spans="4:8">
      <c r="D3334" s="33"/>
      <c r="H3334" s="31"/>
    </row>
    <row r="3335" spans="4:8">
      <c r="D3335" s="33"/>
      <c r="H3335" s="31"/>
    </row>
    <row r="3336" spans="4:8">
      <c r="D3336" s="33"/>
      <c r="H3336" s="31"/>
    </row>
    <row r="3337" spans="4:8">
      <c r="D3337" s="33"/>
      <c r="H3337" s="31"/>
    </row>
    <row r="3338" spans="4:8">
      <c r="D3338" s="33"/>
      <c r="H3338" s="31"/>
    </row>
    <row r="3339" spans="4:8">
      <c r="D3339" s="33"/>
      <c r="H3339" s="31"/>
    </row>
    <row r="3340" spans="4:8">
      <c r="D3340" s="33"/>
      <c r="H3340" s="31"/>
    </row>
    <row r="3341" spans="4:8">
      <c r="D3341" s="33"/>
      <c r="H3341" s="31"/>
    </row>
    <row r="3342" spans="4:8">
      <c r="D3342" s="33"/>
      <c r="H3342" s="31"/>
    </row>
    <row r="3343" spans="4:8">
      <c r="D3343" s="33"/>
      <c r="H3343" s="31"/>
    </row>
    <row r="3344" spans="4:8">
      <c r="D3344" s="33"/>
      <c r="H3344" s="31"/>
    </row>
    <row r="3345" spans="4:8">
      <c r="D3345" s="33"/>
      <c r="H3345" s="31"/>
    </row>
    <row r="3346" spans="4:8">
      <c r="D3346" s="33"/>
      <c r="H3346" s="31"/>
    </row>
    <row r="3347" spans="4:8">
      <c r="D3347" s="33"/>
      <c r="H3347" s="31"/>
    </row>
    <row r="3348" spans="4:8">
      <c r="D3348" s="33"/>
      <c r="H3348" s="31"/>
    </row>
    <row r="3349" spans="4:8">
      <c r="D3349" s="33"/>
      <c r="H3349" s="31"/>
    </row>
    <row r="3350" spans="4:8">
      <c r="D3350" s="33"/>
      <c r="H3350" s="31"/>
    </row>
    <row r="3351" spans="4:8">
      <c r="D3351" s="33"/>
      <c r="H3351" s="31"/>
    </row>
    <row r="3352" spans="4:8">
      <c r="D3352" s="33"/>
      <c r="H3352" s="31"/>
    </row>
    <row r="3353" spans="4:8">
      <c r="D3353" s="33"/>
      <c r="H3353" s="31"/>
    </row>
    <row r="3354" spans="4:8">
      <c r="D3354" s="33"/>
      <c r="H3354" s="31"/>
    </row>
    <row r="3355" spans="4:8">
      <c r="D3355" s="33"/>
      <c r="H3355" s="31"/>
    </row>
    <row r="3356" spans="4:8">
      <c r="D3356" s="33"/>
      <c r="H3356" s="31"/>
    </row>
    <row r="3357" spans="4:8">
      <c r="D3357" s="33"/>
      <c r="H3357" s="31"/>
    </row>
    <row r="3358" spans="4:8">
      <c r="D3358" s="33"/>
      <c r="H3358" s="31"/>
    </row>
    <row r="3359" spans="4:8">
      <c r="D3359" s="33"/>
      <c r="H3359" s="31"/>
    </row>
    <row r="3360" spans="4:8">
      <c r="D3360" s="33"/>
      <c r="H3360" s="31"/>
    </row>
    <row r="3361" spans="4:8">
      <c r="D3361" s="33"/>
      <c r="H3361" s="31"/>
    </row>
    <row r="3362" spans="4:8">
      <c r="D3362" s="33"/>
      <c r="H3362" s="31"/>
    </row>
    <row r="3363" spans="4:8">
      <c r="D3363" s="33"/>
      <c r="H3363" s="31"/>
    </row>
    <row r="3364" spans="4:8">
      <c r="D3364" s="33"/>
      <c r="H3364" s="31"/>
    </row>
    <row r="3365" spans="4:8">
      <c r="D3365" s="33"/>
      <c r="H3365" s="31"/>
    </row>
    <row r="3366" spans="4:8">
      <c r="D3366" s="33"/>
      <c r="H3366" s="31"/>
    </row>
    <row r="3367" spans="4:8">
      <c r="D3367" s="33"/>
      <c r="H3367" s="31"/>
    </row>
    <row r="3368" spans="4:8">
      <c r="D3368" s="33"/>
      <c r="H3368" s="31"/>
    </row>
    <row r="3369" spans="4:8">
      <c r="D3369" s="33"/>
      <c r="H3369" s="31"/>
    </row>
    <row r="3370" spans="4:8">
      <c r="D3370" s="33"/>
      <c r="H3370" s="31"/>
    </row>
    <row r="3371" spans="4:8">
      <c r="D3371" s="33"/>
      <c r="H3371" s="31"/>
    </row>
    <row r="3372" spans="4:8">
      <c r="D3372" s="33"/>
      <c r="H3372" s="31"/>
    </row>
    <row r="3373" spans="4:8">
      <c r="D3373" s="33"/>
      <c r="H3373" s="31"/>
    </row>
    <row r="3374" spans="4:8">
      <c r="D3374" s="33"/>
      <c r="H3374" s="31"/>
    </row>
    <row r="3375" spans="4:8">
      <c r="D3375" s="33"/>
      <c r="H3375" s="31"/>
    </row>
    <row r="3376" spans="4:8">
      <c r="D3376" s="33"/>
      <c r="H3376" s="31"/>
    </row>
    <row r="3377" spans="4:8">
      <c r="D3377" s="33"/>
      <c r="H3377" s="31"/>
    </row>
    <row r="3378" spans="4:8">
      <c r="D3378" s="33"/>
      <c r="H3378" s="31"/>
    </row>
    <row r="3379" spans="4:8">
      <c r="D3379" s="33"/>
      <c r="H3379" s="31"/>
    </row>
    <row r="3380" spans="4:8">
      <c r="D3380" s="33"/>
      <c r="H3380" s="31"/>
    </row>
    <row r="3381" spans="4:8">
      <c r="D3381" s="33"/>
      <c r="H3381" s="31"/>
    </row>
    <row r="3382" spans="4:8">
      <c r="D3382" s="33"/>
      <c r="H3382" s="31"/>
    </row>
    <row r="3383" spans="4:8">
      <c r="D3383" s="33"/>
      <c r="H3383" s="31"/>
    </row>
    <row r="3384" spans="4:8">
      <c r="D3384" s="33"/>
      <c r="H3384" s="31"/>
    </row>
    <row r="3385" spans="4:8">
      <c r="D3385" s="33"/>
      <c r="H3385" s="31"/>
    </row>
    <row r="3386" spans="4:8">
      <c r="D3386" s="33"/>
      <c r="H3386" s="31"/>
    </row>
    <row r="3387" spans="4:8">
      <c r="D3387" s="33"/>
      <c r="H3387" s="31"/>
    </row>
    <row r="3388" spans="4:8">
      <c r="D3388" s="33"/>
      <c r="H3388" s="31"/>
    </row>
    <row r="3389" spans="4:8">
      <c r="D3389" s="33"/>
      <c r="H3389" s="31"/>
    </row>
    <row r="3390" spans="4:8">
      <c r="D3390" s="33"/>
      <c r="H3390" s="31"/>
    </row>
    <row r="3391" spans="4:8">
      <c r="D3391" s="33"/>
      <c r="H3391" s="31"/>
    </row>
    <row r="3392" spans="4:8">
      <c r="D3392" s="33"/>
      <c r="H3392" s="31"/>
    </row>
    <row r="3393" spans="4:8">
      <c r="D3393" s="33"/>
      <c r="H3393" s="31"/>
    </row>
    <row r="3394" spans="4:8">
      <c r="D3394" s="33"/>
      <c r="H3394" s="31"/>
    </row>
    <row r="3395" spans="4:8">
      <c r="D3395" s="33"/>
      <c r="H3395" s="31"/>
    </row>
    <row r="3396" spans="4:8">
      <c r="D3396" s="33"/>
      <c r="H3396" s="31"/>
    </row>
    <row r="3397" spans="4:8">
      <c r="D3397" s="33"/>
      <c r="H3397" s="31"/>
    </row>
    <row r="3398" spans="4:8">
      <c r="D3398" s="33"/>
      <c r="H3398" s="31"/>
    </row>
    <row r="3399" spans="4:8">
      <c r="D3399" s="33"/>
      <c r="H3399" s="31"/>
    </row>
    <row r="3400" spans="4:8">
      <c r="D3400" s="33"/>
      <c r="H3400" s="31"/>
    </row>
    <row r="3401" spans="4:8">
      <c r="D3401" s="33"/>
      <c r="H3401" s="31"/>
    </row>
    <row r="3402" spans="4:8">
      <c r="D3402" s="33"/>
      <c r="H3402" s="31"/>
    </row>
    <row r="3403" spans="4:8">
      <c r="D3403" s="33"/>
      <c r="H3403" s="31"/>
    </row>
    <row r="3404" spans="4:8">
      <c r="D3404" s="33"/>
      <c r="H3404" s="31"/>
    </row>
    <row r="3405" spans="4:8">
      <c r="D3405" s="33"/>
      <c r="H3405" s="31"/>
    </row>
    <row r="3406" spans="4:8">
      <c r="D3406" s="33"/>
      <c r="H3406" s="31"/>
    </row>
    <row r="3407" spans="4:8">
      <c r="D3407" s="33"/>
      <c r="H3407" s="31"/>
    </row>
    <row r="3408" spans="4:8">
      <c r="D3408" s="33"/>
      <c r="H3408" s="31"/>
    </row>
    <row r="3409" spans="4:8">
      <c r="D3409" s="33"/>
      <c r="H3409" s="31"/>
    </row>
    <row r="3410" spans="4:8">
      <c r="D3410" s="33"/>
      <c r="H3410" s="31"/>
    </row>
    <row r="3411" spans="4:8">
      <c r="D3411" s="33"/>
      <c r="H3411" s="31"/>
    </row>
    <row r="3412" spans="4:8">
      <c r="D3412" s="33"/>
      <c r="H3412" s="31"/>
    </row>
    <row r="3413" spans="4:8">
      <c r="D3413" s="33"/>
      <c r="H3413" s="31"/>
    </row>
    <row r="3414" spans="4:8">
      <c r="D3414" s="33"/>
      <c r="H3414" s="31"/>
    </row>
    <row r="3415" spans="4:8">
      <c r="D3415" s="33"/>
      <c r="H3415" s="31"/>
    </row>
    <row r="3416" spans="4:8">
      <c r="D3416" s="33"/>
      <c r="H3416" s="31"/>
    </row>
    <row r="3417" spans="4:8">
      <c r="D3417" s="33"/>
      <c r="H3417" s="31"/>
    </row>
    <row r="3418" spans="4:8">
      <c r="D3418" s="33"/>
      <c r="H3418" s="31"/>
    </row>
    <row r="3419" spans="4:8">
      <c r="D3419" s="33"/>
      <c r="H3419" s="31"/>
    </row>
    <row r="3420" spans="4:8">
      <c r="D3420" s="33"/>
      <c r="H3420" s="31"/>
    </row>
    <row r="3421" spans="4:8">
      <c r="D3421" s="33"/>
      <c r="H3421" s="31"/>
    </row>
    <row r="3422" spans="4:8">
      <c r="D3422" s="33"/>
      <c r="H3422" s="31"/>
    </row>
    <row r="3423" spans="4:8">
      <c r="D3423" s="33"/>
      <c r="H3423" s="31"/>
    </row>
    <row r="3424" spans="4:8">
      <c r="D3424" s="33"/>
      <c r="H3424" s="31"/>
    </row>
    <row r="3425" spans="4:8">
      <c r="D3425" s="33"/>
      <c r="H3425" s="31"/>
    </row>
    <row r="3426" spans="4:8">
      <c r="D3426" s="33"/>
      <c r="H3426" s="31"/>
    </row>
    <row r="3427" spans="4:8">
      <c r="D3427" s="33"/>
      <c r="H3427" s="31"/>
    </row>
    <row r="3428" spans="4:8">
      <c r="D3428" s="33"/>
      <c r="H3428" s="31"/>
    </row>
    <row r="3429" spans="4:8">
      <c r="D3429" s="33"/>
      <c r="H3429" s="31"/>
    </row>
    <row r="3430" spans="4:8">
      <c r="D3430" s="33"/>
      <c r="H3430" s="31"/>
    </row>
    <row r="3431" spans="4:8">
      <c r="D3431" s="33"/>
      <c r="H3431" s="31"/>
    </row>
    <row r="3432" spans="4:8">
      <c r="D3432" s="33"/>
      <c r="H3432" s="31"/>
    </row>
    <row r="3433" spans="4:8">
      <c r="D3433" s="33"/>
      <c r="H3433" s="31"/>
    </row>
    <row r="3434" spans="4:8">
      <c r="D3434" s="33"/>
      <c r="H3434" s="31"/>
    </row>
    <row r="3435" spans="4:8">
      <c r="D3435" s="33"/>
      <c r="H3435" s="31"/>
    </row>
    <row r="3436" spans="4:8">
      <c r="D3436" s="33"/>
      <c r="H3436" s="31"/>
    </row>
    <row r="3437" spans="4:8">
      <c r="D3437" s="33"/>
      <c r="H3437" s="31"/>
    </row>
    <row r="3438" spans="4:8">
      <c r="D3438" s="33"/>
      <c r="H3438" s="31"/>
    </row>
    <row r="3439" spans="4:8">
      <c r="D3439" s="33"/>
      <c r="H3439" s="31"/>
    </row>
    <row r="3440" spans="4:8">
      <c r="D3440" s="33"/>
      <c r="H3440" s="31"/>
    </row>
    <row r="3441" spans="4:8">
      <c r="D3441" s="33"/>
      <c r="H3441" s="31"/>
    </row>
    <row r="3442" spans="4:8">
      <c r="D3442" s="33"/>
      <c r="H3442" s="31"/>
    </row>
    <row r="3443" spans="4:8">
      <c r="D3443" s="33"/>
      <c r="H3443" s="31"/>
    </row>
    <row r="3444" spans="4:8">
      <c r="D3444" s="33"/>
      <c r="H3444" s="31"/>
    </row>
    <row r="3445" spans="4:8">
      <c r="D3445" s="33"/>
      <c r="H3445" s="31"/>
    </row>
    <row r="3446" spans="4:8">
      <c r="D3446" s="33"/>
      <c r="H3446" s="31"/>
    </row>
    <row r="3447" spans="4:8">
      <c r="D3447" s="33"/>
      <c r="H3447" s="31"/>
    </row>
    <row r="3448" spans="4:8">
      <c r="D3448" s="33"/>
      <c r="H3448" s="31"/>
    </row>
    <row r="3449" spans="4:8">
      <c r="D3449" s="33"/>
      <c r="H3449" s="31"/>
    </row>
    <row r="3450" spans="4:8">
      <c r="D3450" s="33"/>
      <c r="H3450" s="31"/>
    </row>
    <row r="3451" spans="4:8">
      <c r="D3451" s="33"/>
      <c r="H3451" s="31"/>
    </row>
    <row r="3452" spans="4:8">
      <c r="D3452" s="33"/>
      <c r="H3452" s="31"/>
    </row>
    <row r="3453" spans="4:8">
      <c r="D3453" s="33"/>
      <c r="H3453" s="31"/>
    </row>
    <row r="3454" spans="4:8">
      <c r="D3454" s="33"/>
      <c r="H3454" s="31"/>
    </row>
    <row r="3455" spans="4:8">
      <c r="D3455" s="33"/>
      <c r="H3455" s="31"/>
    </row>
    <row r="3456" spans="4:8">
      <c r="D3456" s="33"/>
      <c r="H3456" s="31"/>
    </row>
    <row r="3457" spans="4:8">
      <c r="D3457" s="33"/>
      <c r="H3457" s="31"/>
    </row>
    <row r="3458" spans="4:8">
      <c r="D3458" s="33"/>
      <c r="H3458" s="31"/>
    </row>
    <row r="3459" spans="4:8">
      <c r="D3459" s="33"/>
      <c r="H3459" s="31"/>
    </row>
    <row r="3460" spans="4:8">
      <c r="D3460" s="33"/>
      <c r="H3460" s="31"/>
    </row>
    <row r="3461" spans="4:8">
      <c r="D3461" s="33"/>
      <c r="H3461" s="31"/>
    </row>
    <row r="3462" spans="4:8">
      <c r="D3462" s="33"/>
      <c r="H3462" s="31"/>
    </row>
    <row r="3463" spans="4:8">
      <c r="D3463" s="33"/>
      <c r="H3463" s="31"/>
    </row>
    <row r="3464" spans="4:8">
      <c r="D3464" s="33"/>
      <c r="H3464" s="31"/>
    </row>
    <row r="3465" spans="4:8">
      <c r="D3465" s="33"/>
      <c r="H3465" s="31"/>
    </row>
    <row r="3466" spans="4:8">
      <c r="D3466" s="33"/>
      <c r="H3466" s="31"/>
    </row>
    <row r="3467" spans="4:8">
      <c r="D3467" s="33"/>
      <c r="H3467" s="31"/>
    </row>
    <row r="3468" spans="4:8">
      <c r="D3468" s="33"/>
      <c r="H3468" s="31"/>
    </row>
    <row r="3469" spans="4:8">
      <c r="D3469" s="33"/>
      <c r="H3469" s="31"/>
    </row>
    <row r="3470" spans="4:8">
      <c r="D3470" s="33"/>
      <c r="H3470" s="31"/>
    </row>
    <row r="3471" spans="4:8">
      <c r="D3471" s="33"/>
      <c r="H3471" s="31"/>
    </row>
    <row r="3472" spans="4:8">
      <c r="D3472" s="33"/>
      <c r="H3472" s="31"/>
    </row>
    <row r="3473" spans="4:8">
      <c r="D3473" s="33"/>
      <c r="H3473" s="31"/>
    </row>
    <row r="3474" spans="4:8">
      <c r="D3474" s="33"/>
      <c r="H3474" s="31"/>
    </row>
    <row r="3475" spans="4:8">
      <c r="D3475" s="33"/>
      <c r="H3475" s="31"/>
    </row>
    <row r="3476" spans="4:8">
      <c r="D3476" s="33"/>
      <c r="H3476" s="31"/>
    </row>
    <row r="3477" spans="4:8">
      <c r="D3477" s="33"/>
      <c r="H3477" s="31"/>
    </row>
    <row r="3478" spans="4:8">
      <c r="D3478" s="33"/>
      <c r="H3478" s="31"/>
    </row>
    <row r="3479" spans="4:8">
      <c r="D3479" s="33"/>
      <c r="H3479" s="31"/>
    </row>
    <row r="3480" spans="4:8">
      <c r="D3480" s="33"/>
      <c r="H3480" s="31"/>
    </row>
    <row r="3481" spans="4:8">
      <c r="D3481" s="33"/>
      <c r="H3481" s="31"/>
    </row>
    <row r="3482" spans="4:8">
      <c r="D3482" s="33"/>
      <c r="H3482" s="31"/>
    </row>
    <row r="3483" spans="4:8">
      <c r="D3483" s="33"/>
      <c r="H3483" s="31"/>
    </row>
    <row r="3484" spans="4:8">
      <c r="D3484" s="33"/>
      <c r="H3484" s="31"/>
    </row>
    <row r="3485" spans="4:8">
      <c r="D3485" s="33"/>
      <c r="H3485" s="31"/>
    </row>
    <row r="3486" spans="4:8">
      <c r="D3486" s="33"/>
      <c r="H3486" s="31"/>
    </row>
    <row r="3487" spans="4:8">
      <c r="D3487" s="33"/>
      <c r="H3487" s="31"/>
    </row>
    <row r="3488" spans="4:8">
      <c r="D3488" s="33"/>
      <c r="H3488" s="31"/>
    </row>
    <row r="3489" spans="4:8">
      <c r="D3489" s="33"/>
      <c r="H3489" s="31"/>
    </row>
    <row r="3490" spans="4:8">
      <c r="D3490" s="33"/>
      <c r="H3490" s="31"/>
    </row>
    <row r="3491" spans="4:8">
      <c r="D3491" s="33"/>
      <c r="H3491" s="31"/>
    </row>
    <row r="3492" spans="4:8">
      <c r="D3492" s="33"/>
      <c r="H3492" s="31"/>
    </row>
    <row r="3493" spans="4:8">
      <c r="D3493" s="33"/>
      <c r="H3493" s="31"/>
    </row>
    <row r="3494" spans="4:8">
      <c r="D3494" s="33"/>
      <c r="H3494" s="31"/>
    </row>
    <row r="3495" spans="4:8">
      <c r="D3495" s="33"/>
      <c r="H3495" s="31"/>
    </row>
    <row r="3496" spans="4:8">
      <c r="D3496" s="33"/>
      <c r="H3496" s="31"/>
    </row>
    <row r="3497" spans="4:8">
      <c r="D3497" s="33"/>
      <c r="H3497" s="31"/>
    </row>
    <row r="3498" spans="4:8">
      <c r="D3498" s="33"/>
      <c r="H3498" s="31"/>
    </row>
    <row r="3499" spans="4:8">
      <c r="D3499" s="33"/>
      <c r="H3499" s="31"/>
    </row>
    <row r="3500" spans="4:8">
      <c r="D3500" s="33"/>
      <c r="H3500" s="31"/>
    </row>
    <row r="3501" spans="4:8">
      <c r="D3501" s="33"/>
      <c r="H3501" s="31"/>
    </row>
    <row r="3502" spans="4:8">
      <c r="D3502" s="33"/>
      <c r="H3502" s="31"/>
    </row>
    <row r="3503" spans="4:8">
      <c r="D3503" s="33"/>
      <c r="H3503" s="31"/>
    </row>
    <row r="3504" spans="4:8">
      <c r="D3504" s="33"/>
      <c r="H3504" s="31"/>
    </row>
    <row r="3505" spans="4:8">
      <c r="D3505" s="33"/>
      <c r="H3505" s="31"/>
    </row>
    <row r="3506" spans="4:8">
      <c r="D3506" s="33"/>
      <c r="H3506" s="31"/>
    </row>
    <row r="3507" spans="4:8">
      <c r="D3507" s="33"/>
      <c r="H3507" s="31"/>
    </row>
    <row r="3508" spans="4:8">
      <c r="D3508" s="33"/>
      <c r="H3508" s="31"/>
    </row>
    <row r="3509" spans="4:8">
      <c r="D3509" s="33"/>
      <c r="H3509" s="31"/>
    </row>
    <row r="3510" spans="4:8">
      <c r="D3510" s="33"/>
      <c r="H3510" s="31"/>
    </row>
    <row r="3511" spans="4:8">
      <c r="D3511" s="33"/>
      <c r="H3511" s="31"/>
    </row>
    <row r="3512" spans="4:8">
      <c r="D3512" s="33"/>
      <c r="H3512" s="31"/>
    </row>
    <row r="3513" spans="4:8">
      <c r="D3513" s="33"/>
      <c r="H3513" s="31"/>
    </row>
    <row r="3514" spans="4:8">
      <c r="D3514" s="33"/>
      <c r="H3514" s="31"/>
    </row>
    <row r="3515" spans="4:8">
      <c r="D3515" s="33"/>
      <c r="H3515" s="31"/>
    </row>
    <row r="3516" spans="4:8">
      <c r="D3516" s="33"/>
      <c r="H3516" s="31"/>
    </row>
    <row r="3517" spans="4:8">
      <c r="D3517" s="33"/>
      <c r="H3517" s="31"/>
    </row>
    <row r="3518" spans="4:8">
      <c r="D3518" s="33"/>
      <c r="H3518" s="31"/>
    </row>
    <row r="3519" spans="4:8">
      <c r="D3519" s="33"/>
      <c r="H3519" s="31"/>
    </row>
    <row r="3520" spans="4:8">
      <c r="D3520" s="33"/>
      <c r="H3520" s="31"/>
    </row>
    <row r="3521" spans="4:8">
      <c r="D3521" s="33"/>
      <c r="H3521" s="31"/>
    </row>
    <row r="3522" spans="4:8">
      <c r="D3522" s="33"/>
      <c r="H3522" s="31"/>
    </row>
    <row r="3523" spans="4:8">
      <c r="D3523" s="33"/>
      <c r="H3523" s="31"/>
    </row>
    <row r="3524" spans="4:8">
      <c r="D3524" s="33"/>
      <c r="H3524" s="31"/>
    </row>
    <row r="3525" spans="4:8">
      <c r="D3525" s="33"/>
      <c r="H3525" s="31"/>
    </row>
    <row r="3526" spans="4:8">
      <c r="D3526" s="33"/>
      <c r="H3526" s="31"/>
    </row>
    <row r="3527" spans="4:8">
      <c r="D3527" s="33"/>
      <c r="H3527" s="31"/>
    </row>
    <row r="3528" spans="4:8">
      <c r="D3528" s="33"/>
      <c r="H3528" s="31"/>
    </row>
    <row r="3529" spans="4:8">
      <c r="D3529" s="33"/>
      <c r="H3529" s="31"/>
    </row>
    <row r="3530" spans="4:8">
      <c r="D3530" s="33"/>
      <c r="H3530" s="31"/>
    </row>
    <row r="3531" spans="4:8">
      <c r="D3531" s="33"/>
      <c r="H3531" s="31"/>
    </row>
    <row r="3532" spans="4:8">
      <c r="D3532" s="33"/>
      <c r="H3532" s="31"/>
    </row>
    <row r="3533" spans="4:8">
      <c r="D3533" s="33"/>
      <c r="H3533" s="31"/>
    </row>
    <row r="3534" spans="4:8">
      <c r="D3534" s="33"/>
      <c r="H3534" s="31"/>
    </row>
    <row r="3535" spans="4:8">
      <c r="D3535" s="33"/>
      <c r="H3535" s="31"/>
    </row>
    <row r="3536" spans="4:8">
      <c r="D3536" s="33"/>
      <c r="H3536" s="31"/>
    </row>
    <row r="3537" spans="4:8">
      <c r="D3537" s="33"/>
      <c r="H3537" s="31"/>
    </row>
    <row r="3538" spans="4:8">
      <c r="D3538" s="33"/>
      <c r="H3538" s="31"/>
    </row>
    <row r="3539" spans="4:8">
      <c r="D3539" s="33"/>
      <c r="H3539" s="31"/>
    </row>
    <row r="3540" spans="4:8">
      <c r="D3540" s="33"/>
      <c r="H3540" s="31"/>
    </row>
    <row r="3541" spans="4:8">
      <c r="D3541" s="33"/>
      <c r="H3541" s="31"/>
    </row>
    <row r="3542" spans="4:8">
      <c r="D3542" s="33"/>
      <c r="H3542" s="31"/>
    </row>
    <row r="3543" spans="4:8">
      <c r="D3543" s="33"/>
      <c r="H3543" s="31"/>
    </row>
    <row r="3544" spans="4:8">
      <c r="D3544" s="33"/>
      <c r="H3544" s="31"/>
    </row>
    <row r="3545" spans="4:8">
      <c r="D3545" s="33"/>
      <c r="H3545" s="31"/>
    </row>
    <row r="3546" spans="4:8">
      <c r="D3546" s="33"/>
      <c r="H3546" s="31"/>
    </row>
    <row r="3547" spans="4:8">
      <c r="D3547" s="33"/>
      <c r="H3547" s="31"/>
    </row>
    <row r="3548" spans="4:8">
      <c r="D3548" s="33"/>
      <c r="H3548" s="31"/>
    </row>
    <row r="3549" spans="4:8">
      <c r="D3549" s="33"/>
      <c r="H3549" s="31"/>
    </row>
    <row r="3550" spans="4:8">
      <c r="D3550" s="33"/>
      <c r="H3550" s="31"/>
    </row>
    <row r="3551" spans="4:8">
      <c r="D3551" s="33"/>
      <c r="H3551" s="31"/>
    </row>
    <row r="3552" spans="4:8">
      <c r="D3552" s="33"/>
      <c r="H3552" s="31"/>
    </row>
    <row r="3553" spans="4:8">
      <c r="D3553" s="33"/>
      <c r="H3553" s="31"/>
    </row>
    <row r="3554" spans="4:8">
      <c r="D3554" s="33"/>
      <c r="H3554" s="31"/>
    </row>
    <row r="3555" spans="4:8">
      <c r="D3555" s="33"/>
      <c r="H3555" s="31"/>
    </row>
    <row r="3556" spans="4:8">
      <c r="D3556" s="33"/>
      <c r="H3556" s="31"/>
    </row>
    <row r="3557" spans="4:8">
      <c r="D3557" s="33"/>
      <c r="H3557" s="31"/>
    </row>
    <row r="3558" spans="4:8">
      <c r="D3558" s="33"/>
      <c r="H3558" s="31"/>
    </row>
    <row r="3559" spans="4:8">
      <c r="D3559" s="33"/>
      <c r="H3559" s="31"/>
    </row>
    <row r="3560" spans="4:8">
      <c r="D3560" s="33"/>
      <c r="H3560" s="31"/>
    </row>
    <row r="3561" spans="4:8">
      <c r="D3561" s="33"/>
      <c r="H3561" s="31"/>
    </row>
    <row r="3562" spans="4:8">
      <c r="D3562" s="33"/>
      <c r="H3562" s="31"/>
    </row>
    <row r="3563" spans="4:8">
      <c r="D3563" s="33"/>
      <c r="H3563" s="31"/>
    </row>
    <row r="3564" spans="4:8">
      <c r="D3564" s="33"/>
      <c r="H3564" s="31"/>
    </row>
    <row r="3565" spans="4:8">
      <c r="D3565" s="33"/>
      <c r="H3565" s="31"/>
    </row>
    <row r="3566" spans="4:8">
      <c r="D3566" s="33"/>
      <c r="H3566" s="31"/>
    </row>
    <row r="3567" spans="4:8">
      <c r="D3567" s="33"/>
      <c r="H3567" s="31"/>
    </row>
    <row r="3568" spans="4:8">
      <c r="D3568" s="33"/>
      <c r="H3568" s="31"/>
    </row>
    <row r="3569" spans="4:8">
      <c r="D3569" s="33"/>
      <c r="H3569" s="31"/>
    </row>
    <row r="3570" spans="4:8">
      <c r="D3570" s="33"/>
      <c r="H3570" s="31"/>
    </row>
    <row r="3571" spans="4:8">
      <c r="D3571" s="33"/>
      <c r="H3571" s="31"/>
    </row>
    <row r="3572" spans="4:8">
      <c r="D3572" s="33"/>
      <c r="H3572" s="31"/>
    </row>
    <row r="3573" spans="4:8">
      <c r="D3573" s="33"/>
      <c r="H3573" s="31"/>
    </row>
    <row r="3574" spans="4:8">
      <c r="D3574" s="33"/>
      <c r="H3574" s="31"/>
    </row>
    <row r="3575" spans="4:8">
      <c r="D3575" s="33"/>
      <c r="H3575" s="31"/>
    </row>
    <row r="3576" spans="4:8">
      <c r="D3576" s="33"/>
      <c r="H3576" s="31"/>
    </row>
    <row r="3577" spans="4:8">
      <c r="D3577" s="33"/>
      <c r="H3577" s="31"/>
    </row>
    <row r="3578" spans="4:8">
      <c r="D3578" s="33"/>
      <c r="H3578" s="31"/>
    </row>
    <row r="3579" spans="4:8">
      <c r="D3579" s="33"/>
      <c r="H3579" s="31"/>
    </row>
    <row r="3580" spans="4:8">
      <c r="D3580" s="33"/>
      <c r="H3580" s="31"/>
    </row>
    <row r="3581" spans="4:8">
      <c r="D3581" s="33"/>
      <c r="H3581" s="31"/>
    </row>
    <row r="3582" spans="4:8">
      <c r="D3582" s="33"/>
      <c r="H3582" s="31"/>
    </row>
    <row r="3583" spans="4:8">
      <c r="D3583" s="33"/>
      <c r="H3583" s="31"/>
    </row>
    <row r="3584" spans="4:8">
      <c r="D3584" s="33"/>
      <c r="H3584" s="31"/>
    </row>
    <row r="3585" spans="4:8">
      <c r="D3585" s="33"/>
      <c r="H3585" s="31"/>
    </row>
    <row r="3586" spans="4:8">
      <c r="D3586" s="33"/>
      <c r="H3586" s="31"/>
    </row>
    <row r="3587" spans="4:8">
      <c r="D3587" s="33"/>
      <c r="H3587" s="31"/>
    </row>
    <row r="3588" spans="4:8">
      <c r="D3588" s="33"/>
      <c r="H3588" s="31"/>
    </row>
    <row r="3589" spans="4:8">
      <c r="D3589" s="33"/>
      <c r="H3589" s="31"/>
    </row>
    <row r="3590" spans="4:8">
      <c r="D3590" s="33"/>
      <c r="H3590" s="31"/>
    </row>
    <row r="3591" spans="4:8">
      <c r="D3591" s="33"/>
      <c r="H3591" s="31"/>
    </row>
    <row r="3592" spans="4:8">
      <c r="D3592" s="33"/>
      <c r="H3592" s="31"/>
    </row>
    <row r="3593" spans="4:8">
      <c r="D3593" s="33"/>
      <c r="H3593" s="31"/>
    </row>
    <row r="3594" spans="4:8">
      <c r="D3594" s="33"/>
      <c r="H3594" s="31"/>
    </row>
    <row r="3595" spans="4:8">
      <c r="D3595" s="33"/>
      <c r="H3595" s="31"/>
    </row>
    <row r="3596" spans="4:8">
      <c r="D3596" s="33"/>
      <c r="H3596" s="31"/>
    </row>
    <row r="3597" spans="4:8">
      <c r="D3597" s="33"/>
      <c r="H3597" s="31"/>
    </row>
    <row r="3598" spans="4:8">
      <c r="D3598" s="33"/>
      <c r="H3598" s="31"/>
    </row>
    <row r="3599" spans="4:8">
      <c r="D3599" s="33"/>
      <c r="H3599" s="31"/>
    </row>
    <row r="3600" spans="4:8">
      <c r="D3600" s="33"/>
      <c r="H3600" s="31"/>
    </row>
    <row r="3601" spans="4:8">
      <c r="D3601" s="33"/>
      <c r="H3601" s="31"/>
    </row>
    <row r="3602" spans="4:8">
      <c r="D3602" s="33"/>
      <c r="H3602" s="31"/>
    </row>
    <row r="3603" spans="4:8">
      <c r="D3603" s="33"/>
      <c r="H3603" s="31"/>
    </row>
    <row r="3604" spans="4:8">
      <c r="D3604" s="33"/>
      <c r="H3604" s="31"/>
    </row>
    <row r="3605" spans="4:8">
      <c r="D3605" s="33"/>
      <c r="H3605" s="31"/>
    </row>
    <row r="3606" spans="4:8">
      <c r="D3606" s="33"/>
      <c r="H3606" s="31"/>
    </row>
    <row r="3607" spans="4:8">
      <c r="D3607" s="33"/>
      <c r="H3607" s="31"/>
    </row>
    <row r="3608" spans="4:8">
      <c r="D3608" s="33"/>
      <c r="H3608" s="31"/>
    </row>
    <row r="3609" spans="4:8">
      <c r="D3609" s="33"/>
      <c r="H3609" s="31"/>
    </row>
    <row r="3610" spans="4:8">
      <c r="D3610" s="33"/>
      <c r="H3610" s="31"/>
    </row>
    <row r="3611" spans="4:8">
      <c r="D3611" s="33"/>
      <c r="H3611" s="31"/>
    </row>
    <row r="3612" spans="4:8">
      <c r="D3612" s="33"/>
      <c r="H3612" s="31"/>
    </row>
    <row r="3613" spans="4:8">
      <c r="D3613" s="33"/>
      <c r="H3613" s="31"/>
    </row>
    <row r="3614" spans="4:8">
      <c r="D3614" s="33"/>
      <c r="H3614" s="31"/>
    </row>
    <row r="3615" spans="4:8">
      <c r="D3615" s="33"/>
      <c r="H3615" s="31"/>
    </row>
    <row r="3616" spans="4:8">
      <c r="D3616" s="33"/>
      <c r="H3616" s="31"/>
    </row>
    <row r="3617" spans="4:8">
      <c r="D3617" s="33"/>
      <c r="H3617" s="31"/>
    </row>
    <row r="3618" spans="4:8">
      <c r="D3618" s="33"/>
      <c r="H3618" s="31"/>
    </row>
    <row r="3619" spans="4:8">
      <c r="D3619" s="33"/>
      <c r="H3619" s="31"/>
    </row>
    <row r="3620" spans="4:8">
      <c r="D3620" s="33"/>
      <c r="H3620" s="31"/>
    </row>
    <row r="3621" spans="4:8">
      <c r="D3621" s="33"/>
      <c r="H3621" s="31"/>
    </row>
    <row r="3622" spans="4:8">
      <c r="D3622" s="33"/>
      <c r="H3622" s="31"/>
    </row>
    <row r="3623" spans="4:8">
      <c r="D3623" s="33"/>
      <c r="H3623" s="31"/>
    </row>
    <row r="3624" spans="4:8">
      <c r="D3624" s="33"/>
      <c r="H3624" s="31"/>
    </row>
    <row r="3625" spans="4:8">
      <c r="D3625" s="33"/>
      <c r="H3625" s="31"/>
    </row>
    <row r="3626" spans="4:8">
      <c r="D3626" s="33"/>
      <c r="H3626" s="31"/>
    </row>
    <row r="3627" spans="4:8">
      <c r="D3627" s="33"/>
      <c r="H3627" s="31"/>
    </row>
    <row r="3628" spans="4:8">
      <c r="D3628" s="33"/>
      <c r="H3628" s="31"/>
    </row>
    <row r="3629" spans="4:8">
      <c r="D3629" s="33"/>
      <c r="H3629" s="31"/>
    </row>
    <row r="3630" spans="4:8">
      <c r="D3630" s="33"/>
      <c r="H3630" s="31"/>
    </row>
    <row r="3631" spans="4:8">
      <c r="D3631" s="33"/>
      <c r="H3631" s="31"/>
    </row>
    <row r="3632" spans="4:8">
      <c r="D3632" s="33"/>
      <c r="H3632" s="31"/>
    </row>
    <row r="3633" spans="4:8">
      <c r="D3633" s="33"/>
      <c r="H3633" s="31"/>
    </row>
    <row r="3634" spans="4:8">
      <c r="D3634" s="33"/>
      <c r="H3634" s="31"/>
    </row>
    <row r="3635" spans="4:8">
      <c r="D3635" s="33"/>
      <c r="H3635" s="31"/>
    </row>
    <row r="3636" spans="4:8">
      <c r="D3636" s="33"/>
      <c r="H3636" s="31"/>
    </row>
    <row r="3637" spans="4:8">
      <c r="D3637" s="33"/>
      <c r="H3637" s="31"/>
    </row>
    <row r="3638" spans="4:8">
      <c r="D3638" s="33"/>
      <c r="H3638" s="31"/>
    </row>
    <row r="3639" spans="4:8">
      <c r="D3639" s="33"/>
      <c r="H3639" s="31"/>
    </row>
    <row r="3640" spans="4:8">
      <c r="D3640" s="33"/>
      <c r="H3640" s="31"/>
    </row>
    <row r="3641" spans="4:8">
      <c r="D3641" s="33"/>
      <c r="H3641" s="31"/>
    </row>
    <row r="3642" spans="4:8">
      <c r="D3642" s="33"/>
      <c r="H3642" s="31"/>
    </row>
    <row r="3643" spans="4:8">
      <c r="D3643" s="33"/>
      <c r="H3643" s="31"/>
    </row>
    <row r="3644" spans="4:8">
      <c r="D3644" s="33"/>
      <c r="H3644" s="31"/>
    </row>
    <row r="3645" spans="4:8">
      <c r="D3645" s="33"/>
      <c r="H3645" s="31"/>
    </row>
    <row r="3646" spans="4:8">
      <c r="D3646" s="33"/>
      <c r="H3646" s="31"/>
    </row>
    <row r="3647" spans="4:8">
      <c r="D3647" s="33"/>
      <c r="H3647" s="31"/>
    </row>
    <row r="3648" spans="4:8">
      <c r="D3648" s="33"/>
      <c r="H3648" s="31"/>
    </row>
    <row r="3649" spans="4:8">
      <c r="D3649" s="33"/>
      <c r="H3649" s="31"/>
    </row>
    <row r="3650" spans="4:8">
      <c r="D3650" s="33"/>
      <c r="H3650" s="31"/>
    </row>
    <row r="3651" spans="4:8">
      <c r="D3651" s="33"/>
      <c r="H3651" s="31"/>
    </row>
    <row r="3652" spans="4:8">
      <c r="D3652" s="33"/>
      <c r="H3652" s="31"/>
    </row>
    <row r="3653" spans="4:8">
      <c r="D3653" s="33"/>
      <c r="H3653" s="31"/>
    </row>
    <row r="3654" spans="4:8">
      <c r="D3654" s="33"/>
      <c r="H3654" s="31"/>
    </row>
    <row r="3655" spans="4:8">
      <c r="D3655" s="33"/>
      <c r="H3655" s="31"/>
    </row>
    <row r="3656" spans="4:8">
      <c r="D3656" s="33"/>
      <c r="H3656" s="31"/>
    </row>
    <row r="3657" spans="4:8">
      <c r="D3657" s="33"/>
      <c r="H3657" s="31"/>
    </row>
    <row r="3658" spans="4:8">
      <c r="D3658" s="33"/>
      <c r="H3658" s="31"/>
    </row>
    <row r="3659" spans="4:8">
      <c r="D3659" s="33"/>
      <c r="H3659" s="31"/>
    </row>
    <row r="3660" spans="4:8">
      <c r="D3660" s="33"/>
      <c r="H3660" s="31"/>
    </row>
    <row r="3661" spans="4:8">
      <c r="D3661" s="33"/>
      <c r="H3661" s="31"/>
    </row>
    <row r="3662" spans="4:8">
      <c r="D3662" s="33"/>
      <c r="H3662" s="31"/>
    </row>
    <row r="3663" spans="4:8">
      <c r="D3663" s="33"/>
      <c r="H3663" s="31"/>
    </row>
    <row r="3664" spans="4:8">
      <c r="D3664" s="33"/>
      <c r="H3664" s="31"/>
    </row>
    <row r="3665" spans="4:8">
      <c r="D3665" s="33"/>
      <c r="H3665" s="31"/>
    </row>
    <row r="3666" spans="4:8">
      <c r="D3666" s="33"/>
      <c r="H3666" s="31"/>
    </row>
    <row r="3667" spans="4:8">
      <c r="D3667" s="33"/>
      <c r="H3667" s="31"/>
    </row>
    <row r="3668" spans="4:8">
      <c r="D3668" s="33"/>
      <c r="H3668" s="31"/>
    </row>
    <row r="3669" spans="4:8">
      <c r="D3669" s="33"/>
      <c r="H3669" s="31"/>
    </row>
    <row r="3670" spans="4:8">
      <c r="D3670" s="33"/>
      <c r="H3670" s="31"/>
    </row>
    <row r="3671" spans="4:8">
      <c r="D3671" s="33"/>
      <c r="H3671" s="31"/>
    </row>
    <row r="3672" spans="4:8">
      <c r="D3672" s="33"/>
      <c r="H3672" s="31"/>
    </row>
    <row r="3673" spans="4:8">
      <c r="D3673" s="33"/>
      <c r="H3673" s="31"/>
    </row>
    <row r="3674" spans="4:8">
      <c r="D3674" s="33"/>
      <c r="H3674" s="31"/>
    </row>
    <row r="3675" spans="4:8">
      <c r="D3675" s="33"/>
      <c r="H3675" s="31"/>
    </row>
    <row r="3676" spans="4:8">
      <c r="D3676" s="33"/>
      <c r="H3676" s="31"/>
    </row>
    <row r="3677" spans="4:8">
      <c r="D3677" s="33"/>
      <c r="H3677" s="31"/>
    </row>
    <row r="3678" spans="4:8">
      <c r="D3678" s="33"/>
      <c r="H3678" s="31"/>
    </row>
    <row r="3679" spans="4:8">
      <c r="D3679" s="33"/>
      <c r="H3679" s="31"/>
    </row>
    <row r="3680" spans="4:8">
      <c r="D3680" s="33"/>
      <c r="H3680" s="31"/>
    </row>
    <row r="3681" spans="4:8">
      <c r="D3681" s="33"/>
      <c r="H3681" s="31"/>
    </row>
    <row r="3682" spans="4:8">
      <c r="D3682" s="33"/>
      <c r="H3682" s="31"/>
    </row>
    <row r="3683" spans="4:8">
      <c r="D3683" s="33"/>
      <c r="H3683" s="31"/>
    </row>
    <row r="3684" spans="4:8">
      <c r="D3684" s="33"/>
      <c r="H3684" s="31"/>
    </row>
    <row r="3685" spans="4:8">
      <c r="D3685" s="33"/>
      <c r="H3685" s="31"/>
    </row>
    <row r="3686" spans="4:8">
      <c r="D3686" s="33"/>
      <c r="H3686" s="31"/>
    </row>
    <row r="3687" spans="4:8">
      <c r="D3687" s="33"/>
      <c r="H3687" s="31"/>
    </row>
    <row r="3688" spans="4:8">
      <c r="D3688" s="33"/>
      <c r="H3688" s="31"/>
    </row>
    <row r="3689" spans="4:8">
      <c r="D3689" s="33"/>
      <c r="H3689" s="31"/>
    </row>
    <row r="3690" spans="4:8">
      <c r="D3690" s="33"/>
      <c r="H3690" s="31"/>
    </row>
    <row r="3691" spans="4:8">
      <c r="D3691" s="33"/>
      <c r="H3691" s="31"/>
    </row>
    <row r="3692" spans="4:8">
      <c r="D3692" s="33"/>
      <c r="H3692" s="31"/>
    </row>
    <row r="3693" spans="4:8">
      <c r="D3693" s="33"/>
      <c r="H3693" s="31"/>
    </row>
    <row r="3694" spans="4:8">
      <c r="D3694" s="33"/>
      <c r="H3694" s="31"/>
    </row>
    <row r="3695" spans="4:8">
      <c r="D3695" s="33"/>
      <c r="H3695" s="31"/>
    </row>
    <row r="3696" spans="4:8">
      <c r="D3696" s="33"/>
      <c r="H3696" s="31"/>
    </row>
    <row r="3697" spans="4:8">
      <c r="D3697" s="33"/>
      <c r="H3697" s="31"/>
    </row>
    <row r="3698" spans="4:8">
      <c r="D3698" s="33"/>
      <c r="H3698" s="31"/>
    </row>
    <row r="3699" spans="4:8">
      <c r="D3699" s="33"/>
      <c r="H3699" s="31"/>
    </row>
    <row r="3700" spans="4:8">
      <c r="D3700" s="33"/>
      <c r="H3700" s="31"/>
    </row>
    <row r="3701" spans="4:8">
      <c r="D3701" s="33"/>
      <c r="H3701" s="31"/>
    </row>
    <row r="3702" spans="4:8">
      <c r="D3702" s="33"/>
      <c r="H3702" s="31"/>
    </row>
    <row r="3703" spans="4:8">
      <c r="D3703" s="33"/>
      <c r="H3703" s="31"/>
    </row>
    <row r="3704" spans="4:8">
      <c r="D3704" s="33"/>
      <c r="H3704" s="31"/>
    </row>
    <row r="3705" spans="4:8">
      <c r="D3705" s="33"/>
      <c r="H3705" s="31"/>
    </row>
    <row r="3706" spans="4:8">
      <c r="D3706" s="33"/>
      <c r="H3706" s="31"/>
    </row>
    <row r="3707" spans="4:8">
      <c r="D3707" s="33"/>
      <c r="H3707" s="31"/>
    </row>
    <row r="3708" spans="4:8">
      <c r="D3708" s="33"/>
      <c r="H3708" s="31"/>
    </row>
    <row r="3709" spans="4:8">
      <c r="D3709" s="33"/>
      <c r="H3709" s="31"/>
    </row>
    <row r="3710" spans="4:8">
      <c r="D3710" s="33"/>
      <c r="H3710" s="31"/>
    </row>
    <row r="3711" spans="4:8">
      <c r="D3711" s="33"/>
      <c r="H3711" s="31"/>
    </row>
    <row r="3712" spans="4:8">
      <c r="D3712" s="33"/>
      <c r="H3712" s="31"/>
    </row>
    <row r="3713" spans="4:8">
      <c r="D3713" s="33"/>
      <c r="H3713" s="31"/>
    </row>
    <row r="3714" spans="4:8">
      <c r="D3714" s="33"/>
      <c r="H3714" s="31"/>
    </row>
    <row r="3715" spans="4:8">
      <c r="D3715" s="33"/>
      <c r="H3715" s="31"/>
    </row>
    <row r="3716" spans="4:8">
      <c r="D3716" s="33"/>
      <c r="H3716" s="31"/>
    </row>
    <row r="3717" spans="4:8">
      <c r="D3717" s="33"/>
      <c r="H3717" s="31"/>
    </row>
    <row r="3718" spans="4:8">
      <c r="D3718" s="33"/>
      <c r="H3718" s="31"/>
    </row>
    <row r="3719" spans="4:8">
      <c r="D3719" s="33"/>
      <c r="H3719" s="31"/>
    </row>
    <row r="3720" spans="4:8">
      <c r="D3720" s="33"/>
      <c r="H3720" s="31"/>
    </row>
    <row r="3721" spans="4:8">
      <c r="D3721" s="33"/>
      <c r="H3721" s="31"/>
    </row>
    <row r="3722" spans="4:8">
      <c r="D3722" s="33"/>
      <c r="H3722" s="31"/>
    </row>
    <row r="3723" spans="4:8">
      <c r="D3723" s="33"/>
      <c r="H3723" s="31"/>
    </row>
    <row r="3724" spans="4:8">
      <c r="D3724" s="33"/>
      <c r="H3724" s="31"/>
    </row>
    <row r="3725" spans="4:8">
      <c r="D3725" s="33"/>
      <c r="H3725" s="31"/>
    </row>
    <row r="3726" spans="4:8">
      <c r="D3726" s="33"/>
      <c r="H3726" s="31"/>
    </row>
    <row r="3727" spans="4:8">
      <c r="D3727" s="33"/>
      <c r="H3727" s="31"/>
    </row>
    <row r="3728" spans="4:8">
      <c r="D3728" s="33"/>
      <c r="H3728" s="31"/>
    </row>
    <row r="3729" spans="4:8">
      <c r="D3729" s="33"/>
      <c r="H3729" s="31"/>
    </row>
    <row r="3730" spans="4:8">
      <c r="D3730" s="33"/>
      <c r="H3730" s="31"/>
    </row>
    <row r="3731" spans="4:8">
      <c r="D3731" s="33"/>
      <c r="H3731" s="31"/>
    </row>
    <row r="3732" spans="4:8">
      <c r="D3732" s="33"/>
      <c r="H3732" s="31"/>
    </row>
    <row r="3733" spans="4:8">
      <c r="D3733" s="33"/>
      <c r="H3733" s="31"/>
    </row>
    <row r="3734" spans="4:8">
      <c r="D3734" s="33"/>
      <c r="H3734" s="31"/>
    </row>
    <row r="3735" spans="4:8">
      <c r="D3735" s="33"/>
      <c r="H3735" s="31"/>
    </row>
    <row r="3736" spans="4:8">
      <c r="D3736" s="33"/>
      <c r="H3736" s="31"/>
    </row>
    <row r="3737" spans="4:8">
      <c r="D3737" s="33"/>
      <c r="H3737" s="31"/>
    </row>
    <row r="3738" spans="4:8">
      <c r="D3738" s="33"/>
      <c r="H3738" s="31"/>
    </row>
    <row r="3739" spans="4:8">
      <c r="D3739" s="33"/>
      <c r="H3739" s="31"/>
    </row>
    <row r="3740" spans="4:8">
      <c r="D3740" s="33"/>
      <c r="H3740" s="31"/>
    </row>
    <row r="3741" spans="4:8">
      <c r="D3741" s="33"/>
      <c r="H3741" s="31"/>
    </row>
    <row r="3742" spans="4:8">
      <c r="D3742" s="33"/>
      <c r="H3742" s="31"/>
    </row>
    <row r="3743" spans="4:8">
      <c r="D3743" s="33"/>
      <c r="H3743" s="31"/>
    </row>
    <row r="3744" spans="4:8">
      <c r="D3744" s="33"/>
      <c r="H3744" s="31"/>
    </row>
    <row r="3745" spans="4:8">
      <c r="D3745" s="33"/>
      <c r="H3745" s="31"/>
    </row>
    <row r="3746" spans="4:8">
      <c r="D3746" s="33"/>
      <c r="H3746" s="31"/>
    </row>
    <row r="3747" spans="4:8">
      <c r="D3747" s="33"/>
      <c r="H3747" s="31"/>
    </row>
    <row r="3748" spans="4:8">
      <c r="D3748" s="33"/>
      <c r="H3748" s="31"/>
    </row>
    <row r="3749" spans="4:8">
      <c r="D3749" s="33"/>
      <c r="H3749" s="31"/>
    </row>
    <row r="3750" spans="4:8">
      <c r="D3750" s="33"/>
      <c r="H3750" s="31"/>
    </row>
    <row r="3751" spans="4:8">
      <c r="D3751" s="33"/>
      <c r="H3751" s="31"/>
    </row>
    <row r="3752" spans="4:8">
      <c r="D3752" s="33"/>
      <c r="H3752" s="31"/>
    </row>
    <row r="3753" spans="4:8">
      <c r="D3753" s="33"/>
      <c r="H3753" s="31"/>
    </row>
    <row r="3754" spans="4:8">
      <c r="D3754" s="33"/>
      <c r="H3754" s="31"/>
    </row>
    <row r="3755" spans="4:8">
      <c r="D3755" s="33"/>
      <c r="H3755" s="31"/>
    </row>
    <row r="3756" spans="4:8">
      <c r="D3756" s="33"/>
      <c r="H3756" s="31"/>
    </row>
    <row r="3757" spans="4:8">
      <c r="D3757" s="33"/>
      <c r="H3757" s="31"/>
    </row>
    <row r="3758" spans="4:8">
      <c r="D3758" s="33"/>
      <c r="H3758" s="31"/>
    </row>
    <row r="3759" spans="4:8">
      <c r="D3759" s="33"/>
      <c r="H3759" s="31"/>
    </row>
    <row r="3760" spans="4:8">
      <c r="D3760" s="33"/>
      <c r="H3760" s="31"/>
    </row>
    <row r="3761" spans="4:8">
      <c r="D3761" s="33"/>
      <c r="H3761" s="31"/>
    </row>
    <row r="3762" spans="4:8">
      <c r="D3762" s="33"/>
      <c r="H3762" s="31"/>
    </row>
    <row r="3763" spans="4:8">
      <c r="D3763" s="33"/>
      <c r="H3763" s="31"/>
    </row>
    <row r="3764" spans="4:8">
      <c r="D3764" s="33"/>
      <c r="H3764" s="31"/>
    </row>
    <row r="3765" spans="4:8">
      <c r="D3765" s="33"/>
      <c r="H3765" s="31"/>
    </row>
    <row r="3766" spans="4:8">
      <c r="D3766" s="33"/>
      <c r="H3766" s="31"/>
    </row>
    <row r="3767" spans="4:8">
      <c r="D3767" s="33"/>
      <c r="H3767" s="31"/>
    </row>
    <row r="3768" spans="4:8">
      <c r="D3768" s="33"/>
      <c r="H3768" s="31"/>
    </row>
    <row r="3769" spans="4:8">
      <c r="D3769" s="33"/>
      <c r="H3769" s="31"/>
    </row>
    <row r="3770" spans="4:8">
      <c r="D3770" s="33"/>
      <c r="H3770" s="31"/>
    </row>
    <row r="3771" spans="4:8">
      <c r="D3771" s="33"/>
      <c r="H3771" s="31"/>
    </row>
    <row r="3772" spans="4:8">
      <c r="D3772" s="33"/>
      <c r="H3772" s="31"/>
    </row>
    <row r="3773" spans="4:8">
      <c r="D3773" s="33"/>
      <c r="H3773" s="31"/>
    </row>
    <row r="3774" spans="4:8">
      <c r="D3774" s="33"/>
      <c r="H3774" s="31"/>
    </row>
    <row r="3775" spans="4:8">
      <c r="D3775" s="33"/>
      <c r="H3775" s="31"/>
    </row>
    <row r="3776" spans="4:8">
      <c r="D3776" s="33"/>
      <c r="H3776" s="31"/>
    </row>
    <row r="3777" spans="4:8">
      <c r="D3777" s="33"/>
      <c r="H3777" s="31"/>
    </row>
    <row r="3778" spans="4:8">
      <c r="D3778" s="33"/>
      <c r="H3778" s="31"/>
    </row>
    <row r="3779" spans="4:8">
      <c r="D3779" s="33"/>
      <c r="H3779" s="31"/>
    </row>
    <row r="3780" spans="4:8">
      <c r="D3780" s="33"/>
      <c r="H3780" s="31"/>
    </row>
    <row r="3781" spans="4:8">
      <c r="D3781" s="33"/>
      <c r="H3781" s="31"/>
    </row>
    <row r="3782" spans="4:8">
      <c r="D3782" s="33"/>
      <c r="H3782" s="31"/>
    </row>
    <row r="3783" spans="4:8">
      <c r="D3783" s="33"/>
      <c r="H3783" s="31"/>
    </row>
    <row r="3784" spans="4:8">
      <c r="D3784" s="33"/>
      <c r="H3784" s="31"/>
    </row>
    <row r="3785" spans="4:8">
      <c r="D3785" s="33"/>
      <c r="H3785" s="31"/>
    </row>
    <row r="3786" spans="4:8">
      <c r="D3786" s="33"/>
      <c r="H3786" s="31"/>
    </row>
    <row r="3787" spans="4:8">
      <c r="D3787" s="33"/>
      <c r="H3787" s="31"/>
    </row>
    <row r="3788" spans="4:8">
      <c r="D3788" s="33"/>
      <c r="H3788" s="31"/>
    </row>
    <row r="3789" spans="4:8">
      <c r="D3789" s="33"/>
      <c r="H3789" s="31"/>
    </row>
    <row r="3790" spans="4:8">
      <c r="D3790" s="33"/>
      <c r="H3790" s="31"/>
    </row>
    <row r="3791" spans="4:8">
      <c r="D3791" s="33"/>
      <c r="H3791" s="31"/>
    </row>
    <row r="3792" spans="4:8">
      <c r="D3792" s="33"/>
      <c r="H3792" s="31"/>
    </row>
    <row r="3793" spans="4:8">
      <c r="D3793" s="33"/>
      <c r="H3793" s="31"/>
    </row>
    <row r="3794" spans="4:8">
      <c r="D3794" s="33"/>
      <c r="H3794" s="31"/>
    </row>
    <row r="3795" spans="4:8">
      <c r="D3795" s="33"/>
      <c r="H3795" s="31"/>
    </row>
    <row r="3796" spans="4:8">
      <c r="D3796" s="33"/>
      <c r="H3796" s="31"/>
    </row>
    <row r="3797" spans="4:8">
      <c r="D3797" s="33"/>
      <c r="H3797" s="31"/>
    </row>
    <row r="3798" spans="4:8">
      <c r="D3798" s="33"/>
      <c r="H3798" s="31"/>
    </row>
    <row r="3799" spans="4:8">
      <c r="D3799" s="33"/>
      <c r="H3799" s="31"/>
    </row>
    <row r="3800" spans="4:8">
      <c r="D3800" s="33"/>
      <c r="H3800" s="31"/>
    </row>
    <row r="3801" spans="4:8">
      <c r="D3801" s="33"/>
      <c r="H3801" s="31"/>
    </row>
    <row r="3802" spans="4:8">
      <c r="D3802" s="33"/>
      <c r="H3802" s="31"/>
    </row>
    <row r="3803" spans="4:8">
      <c r="D3803" s="33"/>
      <c r="H3803" s="31"/>
    </row>
    <row r="3804" spans="4:8">
      <c r="D3804" s="33"/>
      <c r="H3804" s="31"/>
    </row>
    <row r="3805" spans="4:8">
      <c r="D3805" s="33"/>
      <c r="H3805" s="31"/>
    </row>
    <row r="3806" spans="4:8">
      <c r="D3806" s="33"/>
      <c r="H3806" s="31"/>
    </row>
    <row r="3807" spans="4:8">
      <c r="D3807" s="33"/>
      <c r="H3807" s="31"/>
    </row>
    <row r="3808" spans="4:8">
      <c r="D3808" s="33"/>
      <c r="H3808" s="31"/>
    </row>
    <row r="3809" spans="4:8">
      <c r="D3809" s="33"/>
      <c r="H3809" s="31"/>
    </row>
    <row r="3810" spans="4:8">
      <c r="D3810" s="33"/>
      <c r="H3810" s="31"/>
    </row>
    <row r="3811" spans="4:8">
      <c r="D3811" s="33"/>
      <c r="H3811" s="31"/>
    </row>
    <row r="3812" spans="4:8">
      <c r="D3812" s="33"/>
      <c r="H3812" s="31"/>
    </row>
    <row r="3813" spans="4:8">
      <c r="D3813" s="33"/>
      <c r="H3813" s="31"/>
    </row>
    <row r="3814" spans="4:8">
      <c r="D3814" s="33"/>
      <c r="H3814" s="31"/>
    </row>
    <row r="3815" spans="4:8">
      <c r="D3815" s="33"/>
      <c r="H3815" s="31"/>
    </row>
    <row r="3816" spans="4:8">
      <c r="D3816" s="33"/>
      <c r="H3816" s="31"/>
    </row>
    <row r="3817" spans="4:8">
      <c r="D3817" s="33"/>
      <c r="H3817" s="31"/>
    </row>
    <row r="3818" spans="4:8">
      <c r="D3818" s="33"/>
      <c r="H3818" s="31"/>
    </row>
    <row r="3819" spans="4:8">
      <c r="D3819" s="33"/>
      <c r="H3819" s="31"/>
    </row>
    <row r="3820" spans="4:8">
      <c r="D3820" s="33"/>
      <c r="H3820" s="31"/>
    </row>
    <row r="3821" spans="4:8">
      <c r="D3821" s="33"/>
      <c r="H3821" s="31"/>
    </row>
    <row r="3822" spans="4:8">
      <c r="D3822" s="33"/>
      <c r="H3822" s="31"/>
    </row>
    <row r="3823" spans="4:8">
      <c r="D3823" s="33"/>
      <c r="H3823" s="31"/>
    </row>
    <row r="3824" spans="4:8">
      <c r="D3824" s="33"/>
      <c r="H3824" s="31"/>
    </row>
    <row r="3825" spans="4:8">
      <c r="D3825" s="33"/>
      <c r="H3825" s="31"/>
    </row>
    <row r="3826" spans="4:8">
      <c r="D3826" s="33"/>
      <c r="H3826" s="31"/>
    </row>
    <row r="3827" spans="4:8">
      <c r="D3827" s="33"/>
      <c r="H3827" s="31"/>
    </row>
    <row r="3828" spans="4:8">
      <c r="D3828" s="33"/>
      <c r="H3828" s="31"/>
    </row>
    <row r="3829" spans="4:8">
      <c r="D3829" s="33"/>
      <c r="H3829" s="31"/>
    </row>
    <row r="3830" spans="4:8">
      <c r="D3830" s="33"/>
      <c r="H3830" s="31"/>
    </row>
    <row r="3831" spans="4:8">
      <c r="D3831" s="33"/>
      <c r="H3831" s="31"/>
    </row>
    <row r="3832" spans="4:8">
      <c r="D3832" s="33"/>
      <c r="H3832" s="31"/>
    </row>
    <row r="3833" spans="4:8">
      <c r="D3833" s="33"/>
      <c r="H3833" s="31"/>
    </row>
    <row r="3834" spans="4:8">
      <c r="D3834" s="33"/>
      <c r="H3834" s="31"/>
    </row>
    <row r="3835" spans="4:8">
      <c r="D3835" s="33"/>
      <c r="H3835" s="31"/>
    </row>
    <row r="3836" spans="4:8">
      <c r="D3836" s="33"/>
      <c r="H3836" s="31"/>
    </row>
    <row r="3837" spans="4:8">
      <c r="D3837" s="33"/>
      <c r="H3837" s="31"/>
    </row>
    <row r="3838" spans="4:8">
      <c r="D3838" s="33"/>
      <c r="H3838" s="31"/>
    </row>
    <row r="3839" spans="4:8">
      <c r="D3839" s="33"/>
      <c r="H3839" s="31"/>
    </row>
    <row r="3840" spans="4:8">
      <c r="D3840" s="33"/>
      <c r="H3840" s="31"/>
    </row>
    <row r="3841" spans="4:8">
      <c r="D3841" s="33"/>
      <c r="H3841" s="31"/>
    </row>
    <row r="3842" spans="4:8">
      <c r="D3842" s="33"/>
      <c r="H3842" s="31"/>
    </row>
    <row r="3843" spans="4:8">
      <c r="D3843" s="33"/>
      <c r="H3843" s="31"/>
    </row>
    <row r="3844" spans="4:8">
      <c r="D3844" s="33"/>
      <c r="H3844" s="31"/>
    </row>
    <row r="3845" spans="4:8">
      <c r="D3845" s="33"/>
      <c r="H3845" s="31"/>
    </row>
    <row r="3846" spans="4:8">
      <c r="D3846" s="33"/>
      <c r="H3846" s="31"/>
    </row>
    <row r="3847" spans="4:8">
      <c r="D3847" s="33"/>
      <c r="H3847" s="31"/>
    </row>
    <row r="3848" spans="4:8">
      <c r="D3848" s="33"/>
      <c r="H3848" s="31"/>
    </row>
    <row r="3849" spans="4:8">
      <c r="D3849" s="33"/>
      <c r="H3849" s="31"/>
    </row>
    <row r="3850" spans="4:8">
      <c r="D3850" s="33"/>
      <c r="H3850" s="31"/>
    </row>
    <row r="3851" spans="4:8">
      <c r="D3851" s="33"/>
      <c r="H3851" s="31"/>
    </row>
    <row r="3852" spans="4:8">
      <c r="D3852" s="33"/>
      <c r="H3852" s="31"/>
    </row>
    <row r="3853" spans="4:8">
      <c r="D3853" s="33"/>
      <c r="H3853" s="31"/>
    </row>
    <row r="3854" spans="4:8">
      <c r="D3854" s="33"/>
      <c r="H3854" s="31"/>
    </row>
    <row r="3855" spans="4:8">
      <c r="D3855" s="33"/>
      <c r="H3855" s="31"/>
    </row>
    <row r="3856" spans="4:8">
      <c r="D3856" s="33"/>
      <c r="H3856" s="31"/>
    </row>
    <row r="3857" spans="4:8">
      <c r="D3857" s="33"/>
      <c r="H3857" s="31"/>
    </row>
    <row r="3858" spans="4:8">
      <c r="D3858" s="33"/>
      <c r="H3858" s="31"/>
    </row>
    <row r="3859" spans="4:8">
      <c r="D3859" s="33"/>
      <c r="H3859" s="31"/>
    </row>
    <row r="3860" spans="4:8">
      <c r="D3860" s="33"/>
      <c r="H3860" s="31"/>
    </row>
    <row r="3861" spans="4:8">
      <c r="D3861" s="33"/>
      <c r="H3861" s="31"/>
    </row>
    <row r="3862" spans="4:8">
      <c r="D3862" s="33"/>
      <c r="H3862" s="31"/>
    </row>
    <row r="3863" spans="4:8">
      <c r="D3863" s="33"/>
      <c r="H3863" s="31"/>
    </row>
    <row r="3864" spans="4:8">
      <c r="D3864" s="33"/>
      <c r="H3864" s="31"/>
    </row>
    <row r="3865" spans="4:8">
      <c r="D3865" s="33"/>
      <c r="H3865" s="31"/>
    </row>
    <row r="3866" spans="4:8">
      <c r="D3866" s="33"/>
      <c r="H3866" s="31"/>
    </row>
    <row r="3867" spans="4:8">
      <c r="D3867" s="33"/>
      <c r="H3867" s="31"/>
    </row>
    <row r="3868" spans="4:8">
      <c r="D3868" s="33"/>
      <c r="H3868" s="31"/>
    </row>
    <row r="3869" spans="4:8">
      <c r="D3869" s="33"/>
      <c r="H3869" s="31"/>
    </row>
    <row r="3870" spans="4:8">
      <c r="D3870" s="33"/>
      <c r="H3870" s="31"/>
    </row>
    <row r="3871" spans="4:8">
      <c r="D3871" s="33"/>
      <c r="H3871" s="31"/>
    </row>
    <row r="3872" spans="4:8">
      <c r="D3872" s="33"/>
      <c r="H3872" s="31"/>
    </row>
    <row r="3873" spans="4:8">
      <c r="D3873" s="33"/>
      <c r="H3873" s="31"/>
    </row>
    <row r="3874" spans="4:8">
      <c r="D3874" s="33"/>
      <c r="H3874" s="31"/>
    </row>
    <row r="3875" spans="4:8">
      <c r="D3875" s="33"/>
      <c r="H3875" s="31"/>
    </row>
    <row r="3876" spans="4:8">
      <c r="D3876" s="33"/>
      <c r="H3876" s="31"/>
    </row>
    <row r="3877" spans="4:8">
      <c r="D3877" s="33"/>
      <c r="H3877" s="31"/>
    </row>
    <row r="3878" spans="4:8">
      <c r="D3878" s="33"/>
      <c r="H3878" s="31"/>
    </row>
    <row r="3879" spans="4:8">
      <c r="D3879" s="33"/>
      <c r="H3879" s="31"/>
    </row>
    <row r="3880" spans="4:8">
      <c r="D3880" s="33"/>
      <c r="H3880" s="31"/>
    </row>
    <row r="3881" spans="4:8">
      <c r="D3881" s="33"/>
      <c r="H3881" s="31"/>
    </row>
    <row r="3882" spans="4:8">
      <c r="D3882" s="33"/>
      <c r="H3882" s="31"/>
    </row>
    <row r="3883" spans="4:8">
      <c r="D3883" s="33"/>
      <c r="H3883" s="31"/>
    </row>
    <row r="3884" spans="4:8">
      <c r="D3884" s="33"/>
      <c r="H3884" s="31"/>
    </row>
    <row r="3885" spans="4:8">
      <c r="D3885" s="33"/>
      <c r="H3885" s="31"/>
    </row>
    <row r="3886" spans="4:8">
      <c r="D3886" s="33"/>
      <c r="H3886" s="31"/>
    </row>
    <row r="3887" spans="4:8">
      <c r="D3887" s="33"/>
      <c r="H3887" s="31"/>
    </row>
    <row r="3888" spans="4:8">
      <c r="D3888" s="33"/>
      <c r="H3888" s="31"/>
    </row>
    <row r="3889" spans="4:8">
      <c r="D3889" s="33"/>
      <c r="H3889" s="31"/>
    </row>
    <row r="3890" spans="4:8">
      <c r="D3890" s="33"/>
      <c r="H3890" s="31"/>
    </row>
    <row r="3891" spans="4:8">
      <c r="D3891" s="33"/>
      <c r="H3891" s="31"/>
    </row>
    <row r="3892" spans="4:8">
      <c r="D3892" s="33"/>
      <c r="H3892" s="31"/>
    </row>
    <row r="3893" spans="4:8">
      <c r="D3893" s="33"/>
      <c r="H3893" s="31"/>
    </row>
    <row r="3894" spans="4:8">
      <c r="D3894" s="33"/>
      <c r="H3894" s="31"/>
    </row>
    <row r="3895" spans="4:8">
      <c r="D3895" s="33"/>
      <c r="H3895" s="31"/>
    </row>
    <row r="3896" spans="4:8">
      <c r="D3896" s="33"/>
      <c r="H3896" s="31"/>
    </row>
    <row r="3897" spans="4:8">
      <c r="D3897" s="33"/>
      <c r="H3897" s="31"/>
    </row>
    <row r="3898" spans="4:8">
      <c r="D3898" s="33"/>
      <c r="H3898" s="31"/>
    </row>
    <row r="3899" spans="4:8">
      <c r="D3899" s="33"/>
      <c r="H3899" s="31"/>
    </row>
    <row r="3900" spans="4:8">
      <c r="D3900" s="33"/>
      <c r="H3900" s="31"/>
    </row>
    <row r="3901" spans="4:8">
      <c r="D3901" s="33"/>
      <c r="H3901" s="31"/>
    </row>
    <row r="3902" spans="4:8">
      <c r="D3902" s="33"/>
      <c r="H3902" s="31"/>
    </row>
    <row r="3903" spans="4:8">
      <c r="D3903" s="33"/>
      <c r="H3903" s="31"/>
    </row>
    <row r="3904" spans="4:8">
      <c r="D3904" s="33"/>
      <c r="H3904" s="31"/>
    </row>
    <row r="3905" spans="4:8">
      <c r="D3905" s="33"/>
      <c r="H3905" s="31"/>
    </row>
    <row r="3906" spans="4:8">
      <c r="D3906" s="33"/>
      <c r="H3906" s="31"/>
    </row>
    <row r="3907" spans="4:8">
      <c r="D3907" s="33"/>
      <c r="H3907" s="31"/>
    </row>
    <row r="3908" spans="4:8">
      <c r="D3908" s="33"/>
      <c r="H3908" s="31"/>
    </row>
    <row r="3909" spans="4:8">
      <c r="D3909" s="33"/>
      <c r="H3909" s="31"/>
    </row>
    <row r="3910" spans="4:8">
      <c r="D3910" s="33"/>
      <c r="H3910" s="31"/>
    </row>
    <row r="3911" spans="4:8">
      <c r="D3911" s="33"/>
      <c r="H3911" s="31"/>
    </row>
    <row r="3912" spans="4:8">
      <c r="D3912" s="33"/>
      <c r="H3912" s="31"/>
    </row>
    <row r="3913" spans="4:8">
      <c r="D3913" s="33"/>
      <c r="H3913" s="31"/>
    </row>
    <row r="3914" spans="4:8">
      <c r="D3914" s="33"/>
      <c r="H3914" s="31"/>
    </row>
    <row r="3915" spans="4:8">
      <c r="D3915" s="33"/>
      <c r="H3915" s="31"/>
    </row>
    <row r="3916" spans="4:8">
      <c r="D3916" s="33"/>
      <c r="H3916" s="31"/>
    </row>
    <row r="3917" spans="4:8">
      <c r="D3917" s="33"/>
      <c r="H3917" s="31"/>
    </row>
    <row r="3918" spans="4:8">
      <c r="D3918" s="33"/>
      <c r="H3918" s="31"/>
    </row>
    <row r="3919" spans="4:8">
      <c r="D3919" s="33"/>
      <c r="H3919" s="31"/>
    </row>
    <row r="3920" spans="4:8">
      <c r="D3920" s="33"/>
      <c r="H3920" s="31"/>
    </row>
    <row r="3921" spans="4:8">
      <c r="D3921" s="33"/>
      <c r="H3921" s="31"/>
    </row>
    <row r="3922" spans="4:8">
      <c r="D3922" s="33"/>
      <c r="H3922" s="31"/>
    </row>
    <row r="3923" spans="4:8">
      <c r="D3923" s="33"/>
      <c r="H3923" s="31"/>
    </row>
    <row r="3924" spans="4:8">
      <c r="D3924" s="33"/>
      <c r="H3924" s="31"/>
    </row>
    <row r="3925" spans="4:8">
      <c r="D3925" s="33"/>
      <c r="H3925" s="31"/>
    </row>
    <row r="3926" spans="4:8">
      <c r="D3926" s="33"/>
      <c r="H3926" s="31"/>
    </row>
    <row r="3927" spans="4:8">
      <c r="D3927" s="33"/>
      <c r="H3927" s="31"/>
    </row>
    <row r="3928" spans="4:8">
      <c r="D3928" s="33"/>
      <c r="H3928" s="31"/>
    </row>
    <row r="3929" spans="4:8">
      <c r="D3929" s="33"/>
      <c r="H3929" s="31"/>
    </row>
    <row r="3930" spans="4:8">
      <c r="D3930" s="33"/>
      <c r="H3930" s="31"/>
    </row>
    <row r="3931" spans="4:8">
      <c r="D3931" s="33"/>
      <c r="H3931" s="31"/>
    </row>
    <row r="3932" spans="4:8">
      <c r="D3932" s="33"/>
      <c r="H3932" s="31"/>
    </row>
    <row r="3933" spans="4:8">
      <c r="D3933" s="33"/>
      <c r="H3933" s="31"/>
    </row>
    <row r="3934" spans="4:8">
      <c r="D3934" s="33"/>
      <c r="H3934" s="31"/>
    </row>
    <row r="3935" spans="4:8">
      <c r="D3935" s="33"/>
      <c r="H3935" s="31"/>
    </row>
    <row r="3936" spans="4:8">
      <c r="D3936" s="33"/>
      <c r="H3936" s="31"/>
    </row>
    <row r="3937" spans="4:8">
      <c r="D3937" s="33"/>
      <c r="H3937" s="31"/>
    </row>
    <row r="3938" spans="4:8">
      <c r="D3938" s="33"/>
      <c r="H3938" s="31"/>
    </row>
    <row r="3939" spans="4:8">
      <c r="D3939" s="33"/>
      <c r="H3939" s="31"/>
    </row>
    <row r="3940" spans="4:8">
      <c r="D3940" s="33"/>
      <c r="H3940" s="31"/>
    </row>
    <row r="3941" spans="4:8">
      <c r="D3941" s="33"/>
      <c r="H3941" s="31"/>
    </row>
    <row r="3942" spans="4:8">
      <c r="D3942" s="33"/>
      <c r="H3942" s="31"/>
    </row>
    <row r="3943" spans="4:8">
      <c r="D3943" s="33"/>
      <c r="H3943" s="31"/>
    </row>
    <row r="3944" spans="4:8">
      <c r="D3944" s="33"/>
      <c r="H3944" s="31"/>
    </row>
    <row r="3945" spans="4:8">
      <c r="D3945" s="33"/>
      <c r="H3945" s="31"/>
    </row>
    <row r="3946" spans="4:8">
      <c r="D3946" s="33"/>
      <c r="H3946" s="31"/>
    </row>
    <row r="3947" spans="4:8">
      <c r="D3947" s="33"/>
      <c r="H3947" s="31"/>
    </row>
    <row r="3948" spans="4:8">
      <c r="D3948" s="33"/>
      <c r="H3948" s="31"/>
    </row>
    <row r="3949" spans="4:8">
      <c r="D3949" s="33"/>
      <c r="H3949" s="31"/>
    </row>
    <row r="3950" spans="4:8">
      <c r="D3950" s="33"/>
      <c r="H3950" s="31"/>
    </row>
    <row r="3951" spans="4:8">
      <c r="D3951" s="33"/>
      <c r="H3951" s="31"/>
    </row>
    <row r="3952" spans="4:8">
      <c r="D3952" s="33"/>
      <c r="H3952" s="31"/>
    </row>
    <row r="3953" spans="4:8">
      <c r="D3953" s="33"/>
      <c r="H3953" s="31"/>
    </row>
    <row r="3954" spans="4:8">
      <c r="D3954" s="33"/>
      <c r="H3954" s="31"/>
    </row>
    <row r="3955" spans="4:8">
      <c r="D3955" s="33"/>
      <c r="H3955" s="31"/>
    </row>
    <row r="3956" spans="4:8">
      <c r="D3956" s="33"/>
      <c r="H3956" s="31"/>
    </row>
    <row r="3957" spans="4:8">
      <c r="D3957" s="33"/>
      <c r="H3957" s="31"/>
    </row>
    <row r="3958" spans="4:8">
      <c r="D3958" s="33"/>
      <c r="H3958" s="31"/>
    </row>
    <row r="3959" spans="4:8">
      <c r="D3959" s="33"/>
      <c r="H3959" s="31"/>
    </row>
    <row r="3960" spans="4:8">
      <c r="D3960" s="33"/>
      <c r="H3960" s="31"/>
    </row>
    <row r="3961" spans="4:8">
      <c r="D3961" s="33"/>
      <c r="H3961" s="31"/>
    </row>
    <row r="3962" spans="4:8">
      <c r="D3962" s="33"/>
      <c r="H3962" s="31"/>
    </row>
    <row r="3963" spans="4:8">
      <c r="D3963" s="33"/>
      <c r="H3963" s="31"/>
    </row>
    <row r="3964" spans="4:8">
      <c r="D3964" s="33"/>
      <c r="H3964" s="31"/>
    </row>
    <row r="3965" spans="4:8">
      <c r="D3965" s="33"/>
      <c r="H3965" s="31"/>
    </row>
    <row r="3966" spans="4:8">
      <c r="D3966" s="33"/>
      <c r="H3966" s="31"/>
    </row>
    <row r="3967" spans="4:8">
      <c r="D3967" s="33"/>
      <c r="H3967" s="31"/>
    </row>
    <row r="3968" spans="4:8">
      <c r="D3968" s="33"/>
      <c r="H3968" s="31"/>
    </row>
    <row r="3969" spans="4:8">
      <c r="D3969" s="33"/>
      <c r="H3969" s="31"/>
    </row>
    <row r="3970" spans="4:8">
      <c r="D3970" s="33"/>
      <c r="H3970" s="31"/>
    </row>
    <row r="3971" spans="4:8">
      <c r="D3971" s="33"/>
      <c r="H3971" s="31"/>
    </row>
    <row r="3972" spans="4:8">
      <c r="D3972" s="33"/>
      <c r="H3972" s="31"/>
    </row>
    <row r="3973" spans="4:8">
      <c r="D3973" s="33"/>
      <c r="H3973" s="31"/>
    </row>
    <row r="3974" spans="4:8">
      <c r="D3974" s="33"/>
      <c r="H3974" s="31"/>
    </row>
    <row r="3975" spans="4:8">
      <c r="D3975" s="33"/>
      <c r="H3975" s="31"/>
    </row>
    <row r="3976" spans="4:8">
      <c r="D3976" s="33"/>
      <c r="H3976" s="31"/>
    </row>
    <row r="3977" spans="4:8">
      <c r="D3977" s="33"/>
      <c r="H3977" s="31"/>
    </row>
    <row r="3978" spans="4:8">
      <c r="D3978" s="33"/>
      <c r="H3978" s="31"/>
    </row>
    <row r="3979" spans="4:8">
      <c r="D3979" s="33"/>
      <c r="H3979" s="31"/>
    </row>
    <row r="3980" spans="4:8">
      <c r="D3980" s="33"/>
      <c r="H3980" s="31"/>
    </row>
    <row r="3981" spans="4:8">
      <c r="D3981" s="33"/>
      <c r="H3981" s="31"/>
    </row>
    <row r="3982" spans="4:8">
      <c r="D3982" s="33"/>
      <c r="H3982" s="31"/>
    </row>
    <row r="3983" spans="4:8">
      <c r="D3983" s="33"/>
      <c r="H3983" s="31"/>
    </row>
    <row r="3984" spans="4:8">
      <c r="D3984" s="33"/>
      <c r="H3984" s="31"/>
    </row>
    <row r="3985" spans="4:8">
      <c r="D3985" s="33"/>
      <c r="H3985" s="31"/>
    </row>
    <row r="3986" spans="4:8">
      <c r="D3986" s="33"/>
      <c r="H3986" s="31"/>
    </row>
    <row r="3987" spans="4:8">
      <c r="D3987" s="33"/>
      <c r="H3987" s="31"/>
    </row>
    <row r="3988" spans="4:8">
      <c r="D3988" s="33"/>
      <c r="H3988" s="31"/>
    </row>
    <row r="3989" spans="4:8">
      <c r="D3989" s="33"/>
      <c r="H3989" s="31"/>
    </row>
    <row r="3990" spans="4:8">
      <c r="D3990" s="33"/>
      <c r="H3990" s="31"/>
    </row>
    <row r="3991" spans="4:8">
      <c r="D3991" s="33"/>
      <c r="H3991" s="31"/>
    </row>
    <row r="3992" spans="4:8">
      <c r="D3992" s="33"/>
      <c r="H3992" s="31"/>
    </row>
    <row r="3993" spans="4:8">
      <c r="D3993" s="33"/>
      <c r="H3993" s="31"/>
    </row>
    <row r="3994" spans="4:8">
      <c r="D3994" s="33"/>
      <c r="H3994" s="31"/>
    </row>
    <row r="3995" spans="4:8">
      <c r="D3995" s="33"/>
      <c r="H3995" s="31"/>
    </row>
    <row r="3996" spans="4:8">
      <c r="D3996" s="33"/>
      <c r="H3996" s="31"/>
    </row>
    <row r="3997" spans="4:8">
      <c r="D3997" s="33"/>
      <c r="H3997" s="31"/>
    </row>
    <row r="3998" spans="4:8">
      <c r="D3998" s="33"/>
      <c r="H3998" s="31"/>
    </row>
    <row r="3999" spans="4:8">
      <c r="D3999" s="33"/>
      <c r="H3999" s="31"/>
    </row>
    <row r="4000" spans="4:8">
      <c r="D4000" s="33"/>
      <c r="H4000" s="31"/>
    </row>
    <row r="4001" spans="4:8">
      <c r="D4001" s="33"/>
      <c r="H4001" s="31"/>
    </row>
    <row r="4002" spans="4:8">
      <c r="D4002" s="33"/>
      <c r="H4002" s="31"/>
    </row>
    <row r="4003" spans="4:8">
      <c r="D4003" s="33"/>
      <c r="H4003" s="31"/>
    </row>
    <row r="4004" spans="4:8">
      <c r="D4004" s="33"/>
      <c r="H4004" s="31"/>
    </row>
    <row r="4005" spans="4:8">
      <c r="D4005" s="33"/>
      <c r="H4005" s="31"/>
    </row>
    <row r="4006" spans="4:8">
      <c r="D4006" s="33"/>
      <c r="H4006" s="31"/>
    </row>
    <row r="4007" spans="4:8">
      <c r="D4007" s="33"/>
      <c r="H4007" s="31"/>
    </row>
    <row r="4008" spans="4:8">
      <c r="D4008" s="33"/>
      <c r="H4008" s="31"/>
    </row>
    <row r="4009" spans="4:8">
      <c r="D4009" s="33"/>
      <c r="H4009" s="31"/>
    </row>
    <row r="4010" spans="4:8">
      <c r="D4010" s="33"/>
      <c r="H4010" s="31"/>
    </row>
    <row r="4011" spans="4:8">
      <c r="D4011" s="33"/>
      <c r="H4011" s="31"/>
    </row>
    <row r="4012" spans="4:8">
      <c r="D4012" s="33"/>
      <c r="H4012" s="31"/>
    </row>
    <row r="4013" spans="4:8">
      <c r="D4013" s="33"/>
      <c r="H4013" s="31"/>
    </row>
    <row r="4014" spans="4:8">
      <c r="D4014" s="33"/>
      <c r="H4014" s="31"/>
    </row>
    <row r="4015" spans="4:8">
      <c r="D4015" s="33"/>
      <c r="H4015" s="31"/>
    </row>
    <row r="4016" spans="4:8">
      <c r="D4016" s="33"/>
      <c r="H4016" s="31"/>
    </row>
    <row r="4017" spans="4:8">
      <c r="D4017" s="33"/>
      <c r="H4017" s="31"/>
    </row>
    <row r="4018" spans="4:8">
      <c r="D4018" s="33"/>
      <c r="H4018" s="31"/>
    </row>
    <row r="4019" spans="4:8">
      <c r="D4019" s="33"/>
      <c r="H4019" s="31"/>
    </row>
    <row r="4020" spans="4:8">
      <c r="D4020" s="33"/>
      <c r="H4020" s="31"/>
    </row>
    <row r="4021" spans="4:8">
      <c r="D4021" s="33"/>
      <c r="H4021" s="31"/>
    </row>
    <row r="4022" spans="4:8">
      <c r="D4022" s="33"/>
      <c r="H4022" s="31"/>
    </row>
    <row r="4023" spans="4:8">
      <c r="D4023" s="33"/>
      <c r="H4023" s="31"/>
    </row>
    <row r="4024" spans="4:8">
      <c r="D4024" s="33"/>
      <c r="H4024" s="31"/>
    </row>
    <row r="4025" spans="4:8">
      <c r="D4025" s="33"/>
      <c r="H4025" s="31"/>
    </row>
    <row r="4026" spans="4:8">
      <c r="D4026" s="33"/>
      <c r="H4026" s="31"/>
    </row>
    <row r="4027" spans="4:8">
      <c r="D4027" s="33"/>
      <c r="H4027" s="31"/>
    </row>
    <row r="4028" spans="4:8">
      <c r="D4028" s="33"/>
      <c r="H4028" s="31"/>
    </row>
    <row r="4029" spans="4:8">
      <c r="D4029" s="33"/>
      <c r="H4029" s="31"/>
    </row>
    <row r="4030" spans="4:8">
      <c r="D4030" s="33"/>
      <c r="H4030" s="31"/>
    </row>
    <row r="4031" spans="4:8">
      <c r="D4031" s="33"/>
      <c r="H4031" s="31"/>
    </row>
    <row r="4032" spans="4:8">
      <c r="D4032" s="33"/>
      <c r="H4032" s="31"/>
    </row>
    <row r="4033" spans="4:8">
      <c r="D4033" s="33"/>
      <c r="H4033" s="31"/>
    </row>
    <row r="4034" spans="4:8">
      <c r="D4034" s="33"/>
      <c r="H4034" s="31"/>
    </row>
    <row r="4035" spans="4:8">
      <c r="D4035" s="33"/>
      <c r="H4035" s="31"/>
    </row>
    <row r="4036" spans="4:8">
      <c r="D4036" s="33"/>
      <c r="H4036" s="31"/>
    </row>
    <row r="4037" spans="4:8">
      <c r="D4037" s="33"/>
      <c r="H4037" s="31"/>
    </row>
    <row r="4038" spans="4:8">
      <c r="D4038" s="33"/>
      <c r="H4038" s="31"/>
    </row>
    <row r="4039" spans="4:8">
      <c r="D4039" s="33"/>
      <c r="H4039" s="31"/>
    </row>
    <row r="4040" spans="4:8">
      <c r="D4040" s="33"/>
      <c r="H4040" s="31"/>
    </row>
    <row r="4041" spans="4:8">
      <c r="D4041" s="33"/>
      <c r="H4041" s="31"/>
    </row>
    <row r="4042" spans="4:8">
      <c r="D4042" s="33"/>
      <c r="H4042" s="31"/>
    </row>
    <row r="4043" spans="4:8">
      <c r="D4043" s="33"/>
      <c r="H4043" s="31"/>
    </row>
    <row r="4044" spans="4:8">
      <c r="D4044" s="33"/>
      <c r="H4044" s="31"/>
    </row>
    <row r="4045" spans="4:8">
      <c r="D4045" s="33"/>
      <c r="H4045" s="31"/>
    </row>
    <row r="4046" spans="4:8">
      <c r="D4046" s="33"/>
      <c r="H4046" s="31"/>
    </row>
    <row r="4047" spans="4:8">
      <c r="D4047" s="33"/>
      <c r="H4047" s="31"/>
    </row>
    <row r="4048" spans="4:8">
      <c r="D4048" s="33"/>
      <c r="H4048" s="31"/>
    </row>
    <row r="4049" spans="4:8">
      <c r="D4049" s="33"/>
      <c r="H4049" s="31"/>
    </row>
    <row r="4050" spans="4:8">
      <c r="D4050" s="33"/>
      <c r="H4050" s="31"/>
    </row>
    <row r="4051" spans="4:8">
      <c r="D4051" s="33"/>
      <c r="H4051" s="31"/>
    </row>
    <row r="4052" spans="4:8">
      <c r="D4052" s="33"/>
      <c r="H4052" s="31"/>
    </row>
    <row r="4053" spans="4:8">
      <c r="D4053" s="33"/>
      <c r="H4053" s="31"/>
    </row>
    <row r="4054" spans="4:8">
      <c r="D4054" s="33"/>
      <c r="H4054" s="31"/>
    </row>
    <row r="4055" spans="4:8">
      <c r="D4055" s="33"/>
      <c r="H4055" s="31"/>
    </row>
    <row r="4056" spans="4:8">
      <c r="D4056" s="33"/>
      <c r="H4056" s="31"/>
    </row>
    <row r="4057" spans="4:8">
      <c r="D4057" s="33"/>
      <c r="H4057" s="31"/>
    </row>
    <row r="4058" spans="4:8">
      <c r="D4058" s="33"/>
      <c r="H4058" s="31"/>
    </row>
    <row r="4059" spans="4:8">
      <c r="D4059" s="33"/>
      <c r="H4059" s="31"/>
    </row>
    <row r="4060" spans="4:8">
      <c r="D4060" s="33"/>
      <c r="H4060" s="31"/>
    </row>
    <row r="4061" spans="4:8">
      <c r="D4061" s="33"/>
      <c r="H4061" s="31"/>
    </row>
    <row r="4062" spans="4:8">
      <c r="D4062" s="33"/>
      <c r="H4062" s="31"/>
    </row>
    <row r="4063" spans="4:8">
      <c r="D4063" s="33"/>
      <c r="H4063" s="31"/>
    </row>
    <row r="4064" spans="4:8">
      <c r="D4064" s="33"/>
      <c r="H4064" s="31"/>
    </row>
    <row r="4065" spans="4:8">
      <c r="D4065" s="33"/>
      <c r="H4065" s="31"/>
    </row>
    <row r="4066" spans="4:8">
      <c r="D4066" s="33"/>
      <c r="H4066" s="31"/>
    </row>
    <row r="4067" spans="4:8">
      <c r="D4067" s="33"/>
      <c r="H4067" s="31"/>
    </row>
    <row r="4068" spans="4:8">
      <c r="D4068" s="33"/>
      <c r="H4068" s="31"/>
    </row>
    <row r="4069" spans="4:8">
      <c r="D4069" s="33"/>
      <c r="H4069" s="31"/>
    </row>
    <row r="4070" spans="4:8">
      <c r="D4070" s="33"/>
      <c r="H4070" s="31"/>
    </row>
    <row r="4071" spans="4:8">
      <c r="D4071" s="33"/>
      <c r="H4071" s="31"/>
    </row>
    <row r="4072" spans="4:8">
      <c r="D4072" s="33"/>
      <c r="H4072" s="31"/>
    </row>
    <row r="4073" spans="4:8">
      <c r="D4073" s="33"/>
      <c r="H4073" s="31"/>
    </row>
    <row r="4074" spans="4:8">
      <c r="D4074" s="33"/>
      <c r="H4074" s="31"/>
    </row>
    <row r="4075" spans="4:8">
      <c r="D4075" s="33"/>
      <c r="H4075" s="31"/>
    </row>
    <row r="4076" spans="4:8">
      <c r="D4076" s="33"/>
      <c r="H4076" s="31"/>
    </row>
    <row r="4077" spans="4:8">
      <c r="D4077" s="33"/>
      <c r="H4077" s="31"/>
    </row>
    <row r="4078" spans="4:8">
      <c r="D4078" s="33"/>
      <c r="H4078" s="31"/>
    </row>
    <row r="4079" spans="4:8">
      <c r="D4079" s="33"/>
      <c r="H4079" s="31"/>
    </row>
    <row r="4080" spans="4:8">
      <c r="D4080" s="33"/>
      <c r="H4080" s="31"/>
    </row>
    <row r="4081" spans="4:8">
      <c r="D4081" s="33"/>
      <c r="H4081" s="31"/>
    </row>
    <row r="4082" spans="4:8">
      <c r="D4082" s="33"/>
      <c r="H4082" s="31"/>
    </row>
    <row r="4083" spans="4:8">
      <c r="D4083" s="33"/>
      <c r="H4083" s="31"/>
    </row>
    <row r="4084" spans="4:8">
      <c r="D4084" s="33"/>
      <c r="H4084" s="31"/>
    </row>
    <row r="4085" spans="4:8">
      <c r="D4085" s="33"/>
      <c r="H4085" s="31"/>
    </row>
    <row r="4086" spans="4:8">
      <c r="D4086" s="33"/>
      <c r="H4086" s="31"/>
    </row>
    <row r="4087" spans="4:8">
      <c r="D4087" s="33"/>
      <c r="H4087" s="31"/>
    </row>
    <row r="4088" spans="4:8">
      <c r="D4088" s="33"/>
      <c r="H4088" s="31"/>
    </row>
    <row r="4089" spans="4:8">
      <c r="D4089" s="33"/>
      <c r="H4089" s="31"/>
    </row>
    <row r="4090" spans="4:8">
      <c r="D4090" s="33"/>
      <c r="H4090" s="31"/>
    </row>
    <row r="4091" spans="4:8">
      <c r="D4091" s="33"/>
      <c r="H4091" s="31"/>
    </row>
    <row r="4092" spans="4:8">
      <c r="D4092" s="33"/>
      <c r="H4092" s="31"/>
    </row>
    <row r="4093" spans="4:8">
      <c r="D4093" s="33"/>
      <c r="H4093" s="31"/>
    </row>
    <row r="4094" spans="4:8">
      <c r="D4094" s="33"/>
      <c r="H4094" s="31"/>
    </row>
    <row r="4095" spans="4:8">
      <c r="D4095" s="33"/>
      <c r="H4095" s="31"/>
    </row>
    <row r="4096" spans="4:8">
      <c r="D4096" s="33"/>
      <c r="H4096" s="31"/>
    </row>
    <row r="4097" spans="4:8">
      <c r="D4097" s="33"/>
      <c r="H4097" s="31"/>
    </row>
    <row r="4098" spans="4:8">
      <c r="D4098" s="33"/>
      <c r="H4098" s="31"/>
    </row>
    <row r="4099" spans="4:8">
      <c r="D4099" s="33"/>
      <c r="H4099" s="31"/>
    </row>
    <row r="4100" spans="4:8">
      <c r="D4100" s="33"/>
      <c r="H4100" s="31"/>
    </row>
    <row r="4101" spans="4:8">
      <c r="D4101" s="33"/>
      <c r="H4101" s="31"/>
    </row>
    <row r="4102" spans="4:8">
      <c r="D4102" s="33"/>
      <c r="H4102" s="31"/>
    </row>
    <row r="4103" spans="4:8">
      <c r="D4103" s="33"/>
      <c r="H4103" s="31"/>
    </row>
    <row r="4104" spans="4:8">
      <c r="D4104" s="33"/>
      <c r="H4104" s="31"/>
    </row>
    <row r="4105" spans="4:8">
      <c r="D4105" s="33"/>
      <c r="H4105" s="31"/>
    </row>
    <row r="4106" spans="4:8">
      <c r="D4106" s="33"/>
      <c r="H4106" s="31"/>
    </row>
    <row r="4107" spans="4:8">
      <c r="D4107" s="33"/>
      <c r="H4107" s="31"/>
    </row>
    <row r="4108" spans="4:8">
      <c r="D4108" s="33"/>
      <c r="H4108" s="31"/>
    </row>
    <row r="4109" spans="4:8">
      <c r="D4109" s="33"/>
      <c r="H4109" s="31"/>
    </row>
    <row r="4110" spans="4:8">
      <c r="D4110" s="33"/>
      <c r="H4110" s="31"/>
    </row>
    <row r="4111" spans="4:8">
      <c r="D4111" s="33"/>
      <c r="H4111" s="31"/>
    </row>
    <row r="4112" spans="4:8">
      <c r="D4112" s="33"/>
      <c r="H4112" s="31"/>
    </row>
    <row r="4113" spans="4:8">
      <c r="D4113" s="33"/>
      <c r="H4113" s="31"/>
    </row>
    <row r="4114" spans="4:8">
      <c r="D4114" s="33"/>
      <c r="H4114" s="31"/>
    </row>
    <row r="4115" spans="4:8">
      <c r="D4115" s="33"/>
      <c r="H4115" s="31"/>
    </row>
    <row r="4116" spans="4:8">
      <c r="D4116" s="33"/>
      <c r="H4116" s="31"/>
    </row>
    <row r="4117" spans="4:8">
      <c r="D4117" s="33"/>
      <c r="H4117" s="31"/>
    </row>
    <row r="4118" spans="4:8">
      <c r="D4118" s="33"/>
      <c r="H4118" s="31"/>
    </row>
    <row r="4119" spans="4:8">
      <c r="D4119" s="33"/>
      <c r="H4119" s="31"/>
    </row>
    <row r="4120" spans="4:8">
      <c r="D4120" s="33"/>
      <c r="H4120" s="31"/>
    </row>
    <row r="4121" spans="4:8">
      <c r="D4121" s="33"/>
      <c r="H4121" s="31"/>
    </row>
    <row r="4122" spans="4:8">
      <c r="D4122" s="33"/>
      <c r="H4122" s="31"/>
    </row>
    <row r="4123" spans="4:8">
      <c r="D4123" s="33"/>
      <c r="H4123" s="31"/>
    </row>
    <row r="4124" spans="4:8">
      <c r="D4124" s="33"/>
      <c r="H4124" s="31"/>
    </row>
    <row r="4125" spans="4:8">
      <c r="D4125" s="33"/>
      <c r="H4125" s="31"/>
    </row>
    <row r="4126" spans="4:8">
      <c r="D4126" s="33"/>
      <c r="H4126" s="31"/>
    </row>
    <row r="4127" spans="4:8">
      <c r="D4127" s="33"/>
      <c r="H4127" s="31"/>
    </row>
    <row r="4128" spans="4:8">
      <c r="D4128" s="33"/>
      <c r="H4128" s="31"/>
    </row>
    <row r="4129" spans="4:8">
      <c r="D4129" s="33"/>
      <c r="H4129" s="31"/>
    </row>
    <row r="4130" spans="4:8">
      <c r="D4130" s="33"/>
      <c r="H4130" s="31"/>
    </row>
    <row r="4131" spans="4:8">
      <c r="D4131" s="33"/>
      <c r="H4131" s="31"/>
    </row>
    <row r="4132" spans="4:8">
      <c r="D4132" s="33"/>
      <c r="H4132" s="31"/>
    </row>
    <row r="4133" spans="4:8">
      <c r="D4133" s="33"/>
      <c r="H4133" s="31"/>
    </row>
    <row r="4134" spans="4:8">
      <c r="D4134" s="33"/>
      <c r="H4134" s="31"/>
    </row>
    <row r="4135" spans="4:8">
      <c r="D4135" s="33"/>
      <c r="H4135" s="31"/>
    </row>
    <row r="4136" spans="4:8">
      <c r="D4136" s="33"/>
      <c r="H4136" s="31"/>
    </row>
    <row r="4137" spans="4:8">
      <c r="D4137" s="33"/>
      <c r="H4137" s="31"/>
    </row>
    <row r="4138" spans="4:8">
      <c r="D4138" s="33"/>
      <c r="H4138" s="31"/>
    </row>
    <row r="4139" spans="4:8">
      <c r="D4139" s="33"/>
      <c r="H4139" s="31"/>
    </row>
    <row r="4140" spans="4:8">
      <c r="D4140" s="33"/>
      <c r="H4140" s="31"/>
    </row>
    <row r="4141" spans="4:8">
      <c r="D4141" s="33"/>
      <c r="H4141" s="31"/>
    </row>
    <row r="4142" spans="4:8">
      <c r="D4142" s="33"/>
      <c r="H4142" s="31"/>
    </row>
    <row r="4143" spans="4:8">
      <c r="D4143" s="33"/>
      <c r="H4143" s="31"/>
    </row>
    <row r="4144" spans="4:8">
      <c r="D4144" s="33"/>
      <c r="H4144" s="31"/>
    </row>
    <row r="4145" spans="4:8">
      <c r="D4145" s="33"/>
      <c r="H4145" s="31"/>
    </row>
    <row r="4146" spans="4:8">
      <c r="D4146" s="33"/>
      <c r="H4146" s="31"/>
    </row>
    <row r="4147" spans="4:8">
      <c r="D4147" s="33"/>
      <c r="H4147" s="31"/>
    </row>
    <row r="4148" spans="4:8">
      <c r="D4148" s="33"/>
      <c r="H4148" s="31"/>
    </row>
    <row r="4149" spans="4:8">
      <c r="D4149" s="33"/>
      <c r="H4149" s="31"/>
    </row>
    <row r="4150" spans="4:8">
      <c r="D4150" s="33"/>
      <c r="H4150" s="31"/>
    </row>
    <row r="4151" spans="4:8">
      <c r="D4151" s="33"/>
      <c r="H4151" s="31"/>
    </row>
    <row r="4152" spans="4:8">
      <c r="D4152" s="33"/>
      <c r="H4152" s="31"/>
    </row>
    <row r="4153" spans="4:8">
      <c r="D4153" s="33"/>
      <c r="H4153" s="31"/>
    </row>
    <row r="4154" spans="4:8">
      <c r="D4154" s="33"/>
      <c r="H4154" s="31"/>
    </row>
    <row r="4155" spans="4:8">
      <c r="D4155" s="33"/>
      <c r="H4155" s="31"/>
    </row>
    <row r="4156" spans="4:8">
      <c r="D4156" s="33"/>
      <c r="H4156" s="31"/>
    </row>
    <row r="4157" spans="4:8">
      <c r="D4157" s="33"/>
      <c r="H4157" s="31"/>
    </row>
    <row r="4158" spans="4:8">
      <c r="D4158" s="33"/>
      <c r="H4158" s="31"/>
    </row>
    <row r="4159" spans="4:8">
      <c r="D4159" s="33"/>
      <c r="H4159" s="31"/>
    </row>
    <row r="4160" spans="4:8">
      <c r="D4160" s="33"/>
      <c r="H4160" s="31"/>
    </row>
    <row r="4161" spans="4:8">
      <c r="D4161" s="33"/>
      <c r="H4161" s="31"/>
    </row>
    <row r="4162" spans="4:8">
      <c r="D4162" s="33"/>
      <c r="H4162" s="31"/>
    </row>
    <row r="4163" spans="4:8">
      <c r="D4163" s="33"/>
      <c r="H4163" s="31"/>
    </row>
    <row r="4164" spans="4:8">
      <c r="D4164" s="33"/>
      <c r="H4164" s="31"/>
    </row>
    <row r="4165" spans="4:8">
      <c r="D4165" s="33"/>
      <c r="H4165" s="31"/>
    </row>
    <row r="4166" spans="4:8">
      <c r="D4166" s="33"/>
      <c r="H4166" s="31"/>
    </row>
    <row r="4167" spans="4:8">
      <c r="D4167" s="33"/>
      <c r="H4167" s="31"/>
    </row>
    <row r="4168" spans="4:8">
      <c r="D4168" s="33"/>
      <c r="H4168" s="31"/>
    </row>
    <row r="4169" spans="4:8">
      <c r="D4169" s="33"/>
      <c r="H4169" s="31"/>
    </row>
    <row r="4170" spans="4:8">
      <c r="D4170" s="33"/>
      <c r="H4170" s="31"/>
    </row>
    <row r="4171" spans="4:8">
      <c r="D4171" s="33"/>
      <c r="H4171" s="31"/>
    </row>
    <row r="4172" spans="4:8">
      <c r="D4172" s="33"/>
      <c r="H4172" s="31"/>
    </row>
    <row r="4173" spans="4:8">
      <c r="D4173" s="33"/>
      <c r="H4173" s="31"/>
    </row>
    <row r="4174" spans="4:8">
      <c r="D4174" s="33"/>
      <c r="H4174" s="31"/>
    </row>
    <row r="4175" spans="4:8">
      <c r="D4175" s="33"/>
      <c r="H4175" s="31"/>
    </row>
    <row r="4176" spans="4:8">
      <c r="D4176" s="33"/>
      <c r="H4176" s="31"/>
    </row>
    <row r="4177" spans="4:8">
      <c r="D4177" s="33"/>
      <c r="H4177" s="31"/>
    </row>
    <row r="4178" spans="4:8">
      <c r="D4178" s="33"/>
      <c r="H4178" s="31"/>
    </row>
    <row r="4179" spans="4:8">
      <c r="D4179" s="33"/>
      <c r="H4179" s="31"/>
    </row>
    <row r="4180" spans="4:8">
      <c r="D4180" s="33"/>
      <c r="H4180" s="31"/>
    </row>
    <row r="4181" spans="4:8">
      <c r="D4181" s="33"/>
      <c r="H4181" s="31"/>
    </row>
    <row r="4182" spans="4:8">
      <c r="D4182" s="33"/>
      <c r="H4182" s="31"/>
    </row>
    <row r="4183" spans="4:8">
      <c r="D4183" s="33"/>
      <c r="H4183" s="31"/>
    </row>
    <row r="4184" spans="4:8">
      <c r="D4184" s="33"/>
      <c r="H4184" s="31"/>
    </row>
    <row r="4185" spans="4:8">
      <c r="D4185" s="33"/>
      <c r="H4185" s="31"/>
    </row>
    <row r="4186" spans="4:8">
      <c r="D4186" s="33"/>
      <c r="H4186" s="31"/>
    </row>
    <row r="4187" spans="4:8">
      <c r="D4187" s="33"/>
      <c r="H4187" s="31"/>
    </row>
    <row r="4188" spans="4:8">
      <c r="D4188" s="33"/>
      <c r="H4188" s="31"/>
    </row>
    <row r="4189" spans="4:8">
      <c r="D4189" s="33"/>
      <c r="H4189" s="31"/>
    </row>
    <row r="4190" spans="4:8">
      <c r="D4190" s="33"/>
      <c r="H4190" s="31"/>
    </row>
    <row r="4191" spans="4:8">
      <c r="D4191" s="33"/>
      <c r="H4191" s="31"/>
    </row>
    <row r="4192" spans="4:8">
      <c r="D4192" s="33"/>
      <c r="H4192" s="31"/>
    </row>
    <row r="4193" spans="4:8">
      <c r="D4193" s="33"/>
      <c r="H4193" s="31"/>
    </row>
    <row r="4194" spans="4:8">
      <c r="D4194" s="33"/>
      <c r="H4194" s="31"/>
    </row>
    <row r="4195" spans="4:8">
      <c r="D4195" s="33"/>
      <c r="H4195" s="31"/>
    </row>
    <row r="4196" spans="4:8">
      <c r="D4196" s="33"/>
      <c r="H4196" s="31"/>
    </row>
    <row r="4197" spans="4:8">
      <c r="D4197" s="33"/>
      <c r="H4197" s="31"/>
    </row>
    <row r="4198" spans="4:8">
      <c r="D4198" s="33"/>
      <c r="H4198" s="31"/>
    </row>
    <row r="4199" spans="4:8">
      <c r="D4199" s="33"/>
      <c r="H4199" s="31"/>
    </row>
    <row r="4200" spans="4:8">
      <c r="D4200" s="33"/>
      <c r="H4200" s="31"/>
    </row>
    <row r="4201" spans="4:8">
      <c r="D4201" s="33"/>
      <c r="H4201" s="31"/>
    </row>
    <row r="4202" spans="4:8">
      <c r="D4202" s="33"/>
      <c r="H4202" s="31"/>
    </row>
    <row r="4203" spans="4:8">
      <c r="D4203" s="33"/>
      <c r="H4203" s="31"/>
    </row>
    <row r="4204" spans="4:8">
      <c r="D4204" s="33"/>
      <c r="H4204" s="31"/>
    </row>
    <row r="4205" spans="4:8">
      <c r="D4205" s="33"/>
      <c r="H4205" s="31"/>
    </row>
    <row r="4206" spans="4:8">
      <c r="D4206" s="33"/>
      <c r="H4206" s="31"/>
    </row>
    <row r="4207" spans="4:8">
      <c r="D4207" s="33"/>
      <c r="H4207" s="31"/>
    </row>
    <row r="4208" spans="4:8">
      <c r="D4208" s="33"/>
      <c r="H4208" s="31"/>
    </row>
    <row r="4209" spans="4:8">
      <c r="D4209" s="33"/>
      <c r="H4209" s="31"/>
    </row>
    <row r="4210" spans="4:8">
      <c r="D4210" s="33"/>
      <c r="H4210" s="31"/>
    </row>
    <row r="4211" spans="4:8">
      <c r="D4211" s="33"/>
      <c r="H4211" s="31"/>
    </row>
    <row r="4212" spans="4:8">
      <c r="D4212" s="33"/>
      <c r="H4212" s="31"/>
    </row>
    <row r="4213" spans="4:8">
      <c r="D4213" s="33"/>
      <c r="H4213" s="31"/>
    </row>
    <row r="4214" spans="4:8">
      <c r="D4214" s="33"/>
      <c r="H4214" s="31"/>
    </row>
    <row r="4215" spans="4:8">
      <c r="D4215" s="33"/>
      <c r="H4215" s="31"/>
    </row>
    <row r="4216" spans="4:8">
      <c r="D4216" s="33"/>
      <c r="H4216" s="31"/>
    </row>
    <row r="4217" spans="4:8">
      <c r="D4217" s="33"/>
      <c r="H4217" s="31"/>
    </row>
    <row r="4218" spans="4:8">
      <c r="D4218" s="33"/>
      <c r="H4218" s="31"/>
    </row>
    <row r="4219" spans="4:8">
      <c r="D4219" s="33"/>
      <c r="H4219" s="31"/>
    </row>
    <row r="4220" spans="4:8">
      <c r="D4220" s="33"/>
      <c r="H4220" s="31"/>
    </row>
    <row r="4221" spans="4:8">
      <c r="D4221" s="33"/>
      <c r="H4221" s="31"/>
    </row>
    <row r="4222" spans="4:8">
      <c r="D4222" s="33"/>
      <c r="H4222" s="31"/>
    </row>
    <row r="4223" spans="4:8">
      <c r="D4223" s="33"/>
      <c r="H4223" s="31"/>
    </row>
    <row r="4224" spans="4:8">
      <c r="D4224" s="33"/>
      <c r="H4224" s="31"/>
    </row>
    <row r="4225" spans="4:8">
      <c r="D4225" s="33"/>
      <c r="H4225" s="31"/>
    </row>
    <row r="4226" spans="4:8">
      <c r="D4226" s="33"/>
      <c r="H4226" s="31"/>
    </row>
    <row r="4227" spans="4:8">
      <c r="D4227" s="33"/>
      <c r="H4227" s="31"/>
    </row>
    <row r="4228" spans="4:8">
      <c r="D4228" s="33"/>
      <c r="H4228" s="31"/>
    </row>
    <row r="4229" spans="4:8">
      <c r="D4229" s="33"/>
      <c r="H4229" s="31"/>
    </row>
    <row r="4230" spans="4:8">
      <c r="D4230" s="33"/>
      <c r="H4230" s="31"/>
    </row>
    <row r="4231" spans="4:8">
      <c r="D4231" s="33"/>
      <c r="H4231" s="31"/>
    </row>
    <row r="4232" spans="4:8">
      <c r="D4232" s="33"/>
      <c r="H4232" s="31"/>
    </row>
    <row r="4233" spans="4:8">
      <c r="D4233" s="33"/>
      <c r="H4233" s="31"/>
    </row>
    <row r="4234" spans="4:8">
      <c r="D4234" s="33"/>
      <c r="H4234" s="31"/>
    </row>
    <row r="4235" spans="4:8">
      <c r="D4235" s="33"/>
      <c r="H4235" s="31"/>
    </row>
    <row r="4236" spans="4:8">
      <c r="D4236" s="33"/>
      <c r="H4236" s="31"/>
    </row>
    <row r="4237" spans="4:8">
      <c r="D4237" s="33"/>
      <c r="H4237" s="31"/>
    </row>
    <row r="4238" spans="4:8">
      <c r="D4238" s="33"/>
      <c r="H4238" s="31"/>
    </row>
    <row r="4239" spans="4:8">
      <c r="D4239" s="33"/>
      <c r="H4239" s="31"/>
    </row>
    <row r="4240" spans="4:8">
      <c r="D4240" s="33"/>
      <c r="H4240" s="31"/>
    </row>
    <row r="4241" spans="4:8">
      <c r="D4241" s="33"/>
      <c r="H4241" s="31"/>
    </row>
    <row r="4242" spans="4:8">
      <c r="D4242" s="33"/>
      <c r="H4242" s="31"/>
    </row>
    <row r="4243" spans="4:8">
      <c r="D4243" s="33"/>
      <c r="H4243" s="31"/>
    </row>
    <row r="4244" spans="4:8">
      <c r="D4244" s="33"/>
      <c r="H4244" s="31"/>
    </row>
    <row r="4245" spans="4:8">
      <c r="D4245" s="33"/>
      <c r="H4245" s="31"/>
    </row>
    <row r="4246" spans="4:8">
      <c r="D4246" s="33"/>
      <c r="H4246" s="31"/>
    </row>
    <row r="4247" spans="4:8">
      <c r="D4247" s="33"/>
      <c r="H4247" s="31"/>
    </row>
    <row r="4248" spans="4:8">
      <c r="D4248" s="33"/>
      <c r="H4248" s="31"/>
    </row>
    <row r="4249" spans="4:8">
      <c r="D4249" s="33"/>
      <c r="H4249" s="31"/>
    </row>
    <row r="4250" spans="4:8">
      <c r="D4250" s="33"/>
      <c r="H4250" s="31"/>
    </row>
    <row r="4251" spans="4:8">
      <c r="D4251" s="33"/>
      <c r="H4251" s="31"/>
    </row>
    <row r="4252" spans="4:8">
      <c r="D4252" s="33"/>
      <c r="H4252" s="31"/>
    </row>
    <row r="4253" spans="4:8">
      <c r="D4253" s="33"/>
      <c r="H4253" s="31"/>
    </row>
    <row r="4254" spans="4:8">
      <c r="D4254" s="33"/>
      <c r="H4254" s="31"/>
    </row>
    <row r="4255" spans="4:8">
      <c r="D4255" s="33"/>
      <c r="H4255" s="31"/>
    </row>
    <row r="4256" spans="4:8">
      <c r="D4256" s="33"/>
      <c r="H4256" s="31"/>
    </row>
    <row r="4257" spans="4:8">
      <c r="D4257" s="33"/>
      <c r="H4257" s="31"/>
    </row>
    <row r="4258" spans="4:8">
      <c r="D4258" s="33"/>
      <c r="H4258" s="31"/>
    </row>
    <row r="4259" spans="4:8">
      <c r="D4259" s="33"/>
      <c r="H4259" s="31"/>
    </row>
    <row r="4260" spans="4:8">
      <c r="D4260" s="33"/>
      <c r="H4260" s="31"/>
    </row>
    <row r="4261" spans="4:8">
      <c r="D4261" s="33"/>
      <c r="H4261" s="31"/>
    </row>
    <row r="4262" spans="4:8">
      <c r="D4262" s="33"/>
      <c r="H4262" s="31"/>
    </row>
    <row r="4263" spans="4:8">
      <c r="D4263" s="33"/>
      <c r="H4263" s="31"/>
    </row>
    <row r="4264" spans="4:8">
      <c r="D4264" s="33"/>
      <c r="H4264" s="31"/>
    </row>
    <row r="4265" spans="4:8">
      <c r="D4265" s="33"/>
      <c r="H4265" s="31"/>
    </row>
    <row r="4266" spans="4:8">
      <c r="D4266" s="33"/>
      <c r="H4266" s="31"/>
    </row>
    <row r="4267" spans="4:8">
      <c r="D4267" s="33"/>
      <c r="H4267" s="31"/>
    </row>
    <row r="4268" spans="4:8">
      <c r="D4268" s="33"/>
      <c r="H4268" s="31"/>
    </row>
    <row r="4269" spans="4:8">
      <c r="D4269" s="33"/>
      <c r="H4269" s="31"/>
    </row>
    <row r="4270" spans="4:8">
      <c r="D4270" s="33"/>
      <c r="H4270" s="31"/>
    </row>
    <row r="4271" spans="4:8">
      <c r="D4271" s="33"/>
      <c r="H4271" s="31"/>
    </row>
    <row r="4272" spans="4:8">
      <c r="D4272" s="33"/>
      <c r="H4272" s="31"/>
    </row>
    <row r="4273" spans="4:8">
      <c r="D4273" s="33"/>
      <c r="H4273" s="31"/>
    </row>
    <row r="4274" spans="4:8">
      <c r="D4274" s="33"/>
      <c r="H4274" s="31"/>
    </row>
    <row r="4275" spans="4:8">
      <c r="D4275" s="33"/>
      <c r="H4275" s="31"/>
    </row>
    <row r="4276" spans="4:8">
      <c r="D4276" s="33"/>
      <c r="H4276" s="31"/>
    </row>
    <row r="4277" spans="4:8">
      <c r="D4277" s="33"/>
      <c r="H4277" s="31"/>
    </row>
    <row r="4278" spans="4:8">
      <c r="D4278" s="33"/>
      <c r="H4278" s="31"/>
    </row>
    <row r="4279" spans="4:8">
      <c r="D4279" s="33"/>
      <c r="H4279" s="31"/>
    </row>
    <row r="4280" spans="4:8">
      <c r="D4280" s="33"/>
      <c r="H4280" s="31"/>
    </row>
    <row r="4281" spans="4:8">
      <c r="D4281" s="33"/>
      <c r="H4281" s="31"/>
    </row>
    <row r="4282" spans="4:8">
      <c r="D4282" s="33"/>
      <c r="H4282" s="31"/>
    </row>
    <row r="4283" spans="4:8">
      <c r="D4283" s="33"/>
      <c r="H4283" s="31"/>
    </row>
    <row r="4284" spans="4:8">
      <c r="D4284" s="33"/>
      <c r="H4284" s="31"/>
    </row>
    <row r="4285" spans="4:8">
      <c r="D4285" s="33"/>
      <c r="H4285" s="31"/>
    </row>
    <row r="4286" spans="4:8">
      <c r="D4286" s="33"/>
      <c r="H4286" s="31"/>
    </row>
    <row r="4287" spans="4:8">
      <c r="D4287" s="33"/>
      <c r="H4287" s="31"/>
    </row>
    <row r="4288" spans="4:8">
      <c r="D4288" s="33"/>
      <c r="H4288" s="31"/>
    </row>
    <row r="4289" spans="4:8">
      <c r="D4289" s="33"/>
      <c r="H4289" s="31"/>
    </row>
    <row r="4290" spans="4:8">
      <c r="D4290" s="33"/>
      <c r="H4290" s="31"/>
    </row>
    <row r="4291" spans="4:8">
      <c r="D4291" s="33"/>
      <c r="H4291" s="31"/>
    </row>
    <row r="4292" spans="4:8">
      <c r="D4292" s="33"/>
      <c r="H4292" s="31"/>
    </row>
    <row r="4293" spans="4:8">
      <c r="D4293" s="33"/>
      <c r="H4293" s="31"/>
    </row>
    <row r="4294" spans="4:8">
      <c r="D4294" s="33"/>
      <c r="H4294" s="31"/>
    </row>
    <row r="4295" spans="4:8">
      <c r="D4295" s="33"/>
      <c r="H4295" s="31"/>
    </row>
    <row r="4296" spans="4:8">
      <c r="D4296" s="33"/>
      <c r="H4296" s="31"/>
    </row>
    <row r="4297" spans="4:8">
      <c r="D4297" s="33"/>
      <c r="H4297" s="31"/>
    </row>
    <row r="4298" spans="4:8">
      <c r="D4298" s="33"/>
      <c r="H4298" s="31"/>
    </row>
    <row r="4299" spans="4:8">
      <c r="D4299" s="33"/>
      <c r="H4299" s="31"/>
    </row>
    <row r="4300" spans="4:8">
      <c r="D4300" s="33"/>
      <c r="H4300" s="31"/>
    </row>
    <row r="4301" spans="4:8">
      <c r="D4301" s="33"/>
      <c r="H4301" s="31"/>
    </row>
    <row r="4302" spans="4:8">
      <c r="D4302" s="33"/>
      <c r="H4302" s="31"/>
    </row>
    <row r="4303" spans="4:8">
      <c r="D4303" s="33"/>
      <c r="H4303" s="31"/>
    </row>
    <row r="4304" spans="4:8">
      <c r="D4304" s="33"/>
      <c r="H4304" s="31"/>
    </row>
    <row r="4305" spans="4:8">
      <c r="D4305" s="33"/>
      <c r="H4305" s="31"/>
    </row>
    <row r="4306" spans="4:8">
      <c r="D4306" s="33"/>
      <c r="H4306" s="31"/>
    </row>
    <row r="4307" spans="4:8">
      <c r="D4307" s="33"/>
      <c r="H4307" s="31"/>
    </row>
    <row r="4308" spans="4:8">
      <c r="D4308" s="33"/>
      <c r="H4308" s="31"/>
    </row>
    <row r="4309" spans="4:8">
      <c r="D4309" s="33"/>
      <c r="H4309" s="31"/>
    </row>
    <row r="4310" spans="4:8">
      <c r="D4310" s="33"/>
      <c r="H4310" s="31"/>
    </row>
    <row r="4311" spans="4:8">
      <c r="D4311" s="33"/>
      <c r="H4311" s="31"/>
    </row>
    <row r="4312" spans="4:8">
      <c r="D4312" s="33"/>
      <c r="H4312" s="31"/>
    </row>
    <row r="4313" spans="4:8">
      <c r="D4313" s="33"/>
      <c r="H4313" s="31"/>
    </row>
    <row r="4314" spans="4:8">
      <c r="D4314" s="33"/>
      <c r="H4314" s="31"/>
    </row>
    <row r="4315" spans="4:8">
      <c r="D4315" s="33"/>
      <c r="H4315" s="31"/>
    </row>
    <row r="4316" spans="4:8">
      <c r="D4316" s="33"/>
      <c r="H4316" s="31"/>
    </row>
    <row r="4317" spans="4:8">
      <c r="D4317" s="33"/>
      <c r="H4317" s="31"/>
    </row>
    <row r="4318" spans="4:8">
      <c r="D4318" s="33"/>
      <c r="H4318" s="31"/>
    </row>
    <row r="4319" spans="4:8">
      <c r="D4319" s="33"/>
      <c r="H4319" s="31"/>
    </row>
    <row r="4320" spans="4:8">
      <c r="D4320" s="33"/>
      <c r="H4320" s="31"/>
    </row>
    <row r="4321" spans="4:8">
      <c r="D4321" s="33"/>
      <c r="H4321" s="31"/>
    </row>
    <row r="4322" spans="4:8">
      <c r="D4322" s="33"/>
      <c r="H4322" s="31"/>
    </row>
    <row r="4323" spans="4:8">
      <c r="D4323" s="33"/>
      <c r="H4323" s="31"/>
    </row>
    <row r="4324" spans="4:8">
      <c r="D4324" s="33"/>
      <c r="H4324" s="31"/>
    </row>
    <row r="4325" spans="4:8">
      <c r="D4325" s="33"/>
      <c r="H4325" s="31"/>
    </row>
    <row r="4326" spans="4:8">
      <c r="D4326" s="33"/>
      <c r="H4326" s="31"/>
    </row>
    <row r="4327" spans="4:8">
      <c r="D4327" s="33"/>
      <c r="H4327" s="31"/>
    </row>
    <row r="4328" spans="4:8">
      <c r="D4328" s="33"/>
      <c r="H4328" s="31"/>
    </row>
    <row r="4329" spans="4:8">
      <c r="D4329" s="33"/>
      <c r="H4329" s="31"/>
    </row>
    <row r="4330" spans="4:8">
      <c r="D4330" s="33"/>
      <c r="H4330" s="31"/>
    </row>
    <row r="4331" spans="4:8">
      <c r="D4331" s="33"/>
      <c r="H4331" s="31"/>
    </row>
    <row r="4332" spans="4:8">
      <c r="D4332" s="33"/>
      <c r="H4332" s="31"/>
    </row>
    <row r="4333" spans="4:8">
      <c r="D4333" s="33"/>
      <c r="H4333" s="31"/>
    </row>
    <row r="4334" spans="4:8">
      <c r="D4334" s="33"/>
      <c r="H4334" s="31"/>
    </row>
    <row r="4335" spans="4:8">
      <c r="D4335" s="33"/>
      <c r="H4335" s="31"/>
    </row>
    <row r="4336" spans="4:8">
      <c r="D4336" s="33"/>
      <c r="H4336" s="31"/>
    </row>
    <row r="4337" spans="4:8">
      <c r="D4337" s="33"/>
      <c r="H4337" s="31"/>
    </row>
    <row r="4338" spans="4:8">
      <c r="D4338" s="33"/>
      <c r="H4338" s="31"/>
    </row>
    <row r="4339" spans="4:8">
      <c r="D4339" s="33"/>
      <c r="H4339" s="31"/>
    </row>
    <row r="4340" spans="4:8">
      <c r="D4340" s="33"/>
      <c r="H4340" s="31"/>
    </row>
    <row r="4341" spans="4:8">
      <c r="D4341" s="33"/>
      <c r="H4341" s="31"/>
    </row>
    <row r="4342" spans="4:8">
      <c r="D4342" s="33"/>
      <c r="H4342" s="31"/>
    </row>
    <row r="4343" spans="4:8">
      <c r="D4343" s="33"/>
      <c r="H4343" s="31"/>
    </row>
    <row r="4344" spans="4:8">
      <c r="D4344" s="33"/>
      <c r="H4344" s="31"/>
    </row>
    <row r="4345" spans="4:8">
      <c r="D4345" s="33"/>
      <c r="H4345" s="31"/>
    </row>
    <row r="4346" spans="4:8">
      <c r="D4346" s="33"/>
      <c r="H4346" s="31"/>
    </row>
    <row r="4347" spans="4:8">
      <c r="D4347" s="33"/>
      <c r="H4347" s="31"/>
    </row>
    <row r="4348" spans="4:8">
      <c r="D4348" s="33"/>
      <c r="H4348" s="31"/>
    </row>
    <row r="4349" spans="4:8">
      <c r="D4349" s="33"/>
      <c r="H4349" s="31"/>
    </row>
    <row r="4350" spans="4:8">
      <c r="D4350" s="33"/>
      <c r="H4350" s="31"/>
    </row>
    <row r="4351" spans="4:8">
      <c r="D4351" s="33"/>
      <c r="H4351" s="31"/>
    </row>
    <row r="4352" spans="4:8">
      <c r="D4352" s="33"/>
      <c r="H4352" s="31"/>
    </row>
    <row r="4353" spans="4:8">
      <c r="D4353" s="33"/>
      <c r="H4353" s="31"/>
    </row>
    <row r="4354" spans="4:8">
      <c r="D4354" s="33"/>
      <c r="H4354" s="31"/>
    </row>
    <row r="4355" spans="4:8">
      <c r="D4355" s="33"/>
      <c r="H4355" s="31"/>
    </row>
    <row r="4356" spans="4:8">
      <c r="D4356" s="33"/>
      <c r="H4356" s="31"/>
    </row>
    <row r="4357" spans="4:8">
      <c r="D4357" s="33"/>
      <c r="H4357" s="31"/>
    </row>
    <row r="4358" spans="4:8">
      <c r="D4358" s="33"/>
      <c r="H4358" s="31"/>
    </row>
    <row r="4359" spans="4:8">
      <c r="D4359" s="33"/>
      <c r="H4359" s="31"/>
    </row>
    <row r="4360" spans="4:8">
      <c r="D4360" s="33"/>
      <c r="H4360" s="31"/>
    </row>
    <row r="4361" spans="4:8">
      <c r="D4361" s="33"/>
      <c r="H4361" s="31"/>
    </row>
    <row r="4362" spans="4:8">
      <c r="D4362" s="33"/>
      <c r="H4362" s="31"/>
    </row>
    <row r="4363" spans="4:8">
      <c r="D4363" s="33"/>
      <c r="H4363" s="31"/>
    </row>
    <row r="4364" spans="4:8">
      <c r="D4364" s="33"/>
      <c r="H4364" s="31"/>
    </row>
    <row r="4365" spans="4:8">
      <c r="D4365" s="33"/>
      <c r="H4365" s="31"/>
    </row>
    <row r="4366" spans="4:8">
      <c r="D4366" s="33"/>
      <c r="H4366" s="31"/>
    </row>
    <row r="4367" spans="4:8">
      <c r="D4367" s="33"/>
      <c r="H4367" s="31"/>
    </row>
    <row r="4368" spans="4:8">
      <c r="D4368" s="33"/>
      <c r="H4368" s="31"/>
    </row>
    <row r="4369" spans="4:8">
      <c r="D4369" s="33"/>
      <c r="H4369" s="31"/>
    </row>
    <row r="4370" spans="4:8">
      <c r="D4370" s="33"/>
      <c r="H4370" s="31"/>
    </row>
    <row r="4371" spans="4:8">
      <c r="D4371" s="33"/>
      <c r="H4371" s="31"/>
    </row>
    <row r="4372" spans="4:8">
      <c r="D4372" s="33"/>
      <c r="H4372" s="31"/>
    </row>
    <row r="4373" spans="4:8">
      <c r="D4373" s="33"/>
      <c r="H4373" s="31"/>
    </row>
    <row r="4374" spans="4:8">
      <c r="D4374" s="33"/>
      <c r="H4374" s="31"/>
    </row>
    <row r="4375" spans="4:8">
      <c r="D4375" s="33"/>
      <c r="H4375" s="31"/>
    </row>
    <row r="4376" spans="4:8">
      <c r="D4376" s="33"/>
      <c r="H4376" s="31"/>
    </row>
    <row r="4377" spans="4:8">
      <c r="D4377" s="33"/>
      <c r="H4377" s="31"/>
    </row>
    <row r="4378" spans="4:8">
      <c r="D4378" s="33"/>
      <c r="H4378" s="31"/>
    </row>
    <row r="4379" spans="4:8">
      <c r="D4379" s="33"/>
      <c r="H4379" s="31"/>
    </row>
    <row r="4380" spans="4:8">
      <c r="D4380" s="33"/>
      <c r="H4380" s="31"/>
    </row>
    <row r="4381" spans="4:8">
      <c r="D4381" s="33"/>
      <c r="H4381" s="31"/>
    </row>
    <row r="4382" spans="4:8">
      <c r="D4382" s="33"/>
      <c r="H4382" s="31"/>
    </row>
    <row r="4383" spans="4:8">
      <c r="D4383" s="33"/>
      <c r="H4383" s="31"/>
    </row>
    <row r="4384" spans="4:8">
      <c r="D4384" s="33"/>
      <c r="H4384" s="31"/>
    </row>
    <row r="4385" spans="4:8">
      <c r="D4385" s="33"/>
      <c r="H4385" s="31"/>
    </row>
    <row r="4386" spans="4:8">
      <c r="D4386" s="33"/>
      <c r="H4386" s="31"/>
    </row>
    <row r="4387" spans="4:8">
      <c r="D4387" s="33"/>
      <c r="H4387" s="31"/>
    </row>
    <row r="4388" spans="4:8">
      <c r="D4388" s="33"/>
      <c r="H4388" s="31"/>
    </row>
    <row r="4389" spans="4:8">
      <c r="D4389" s="33"/>
      <c r="H4389" s="31"/>
    </row>
    <row r="4390" spans="4:8">
      <c r="D4390" s="33"/>
      <c r="H4390" s="31"/>
    </row>
    <row r="4391" spans="4:8">
      <c r="D4391" s="33"/>
      <c r="H4391" s="31"/>
    </row>
    <row r="4392" spans="4:8">
      <c r="D4392" s="33"/>
      <c r="H4392" s="31"/>
    </row>
    <row r="4393" spans="4:8">
      <c r="D4393" s="33"/>
      <c r="H4393" s="31"/>
    </row>
    <row r="4394" spans="4:8">
      <c r="D4394" s="33"/>
      <c r="H4394" s="31"/>
    </row>
    <row r="4395" spans="4:8">
      <c r="D4395" s="33"/>
      <c r="H4395" s="31"/>
    </row>
    <row r="4396" spans="4:8">
      <c r="D4396" s="33"/>
      <c r="H4396" s="31"/>
    </row>
    <row r="4397" spans="4:8">
      <c r="D4397" s="33"/>
      <c r="H4397" s="31"/>
    </row>
    <row r="4398" spans="4:8">
      <c r="D4398" s="33"/>
      <c r="H4398" s="31"/>
    </row>
    <row r="4399" spans="4:8">
      <c r="D4399" s="33"/>
      <c r="H4399" s="31"/>
    </row>
    <row r="4400" spans="4:8">
      <c r="D4400" s="33"/>
      <c r="H4400" s="31"/>
    </row>
    <row r="4401" spans="4:8">
      <c r="D4401" s="33"/>
      <c r="H4401" s="31"/>
    </row>
    <row r="4402" spans="4:8">
      <c r="D4402" s="33"/>
      <c r="H4402" s="31"/>
    </row>
    <row r="4403" spans="4:8">
      <c r="D4403" s="33"/>
      <c r="H4403" s="31"/>
    </row>
    <row r="4404" spans="4:8">
      <c r="D4404" s="33"/>
      <c r="H4404" s="31"/>
    </row>
    <row r="4405" spans="4:8">
      <c r="D4405" s="33"/>
      <c r="H4405" s="31"/>
    </row>
    <row r="4406" spans="4:8">
      <c r="D4406" s="33"/>
      <c r="H4406" s="31"/>
    </row>
    <row r="4407" spans="4:8">
      <c r="D4407" s="33"/>
      <c r="H4407" s="31"/>
    </row>
    <row r="4408" spans="4:8">
      <c r="D4408" s="33"/>
      <c r="H4408" s="31"/>
    </row>
    <row r="4409" spans="4:8">
      <c r="D4409" s="33"/>
      <c r="H4409" s="31"/>
    </row>
    <row r="4410" spans="4:8">
      <c r="D4410" s="33"/>
      <c r="H4410" s="31"/>
    </row>
    <row r="4411" spans="4:8">
      <c r="D4411" s="33"/>
      <c r="H4411" s="31"/>
    </row>
    <row r="4412" spans="4:8">
      <c r="D4412" s="33"/>
      <c r="H4412" s="31"/>
    </row>
    <row r="4413" spans="4:8">
      <c r="D4413" s="33"/>
      <c r="H4413" s="31"/>
    </row>
    <row r="4414" spans="4:8">
      <c r="D4414" s="33"/>
      <c r="H4414" s="31"/>
    </row>
    <row r="4415" spans="4:8">
      <c r="D4415" s="33"/>
      <c r="H4415" s="31"/>
    </row>
    <row r="4416" spans="4:8">
      <c r="D4416" s="33"/>
      <c r="H4416" s="31"/>
    </row>
    <row r="4417" spans="4:8">
      <c r="D4417" s="33"/>
      <c r="H4417" s="31"/>
    </row>
    <row r="4418" spans="4:8">
      <c r="D4418" s="33"/>
      <c r="H4418" s="31"/>
    </row>
    <row r="4419" spans="4:8">
      <c r="D4419" s="33"/>
      <c r="H4419" s="31"/>
    </row>
    <row r="4420" spans="4:8">
      <c r="D4420" s="33"/>
      <c r="H4420" s="31"/>
    </row>
    <row r="4421" spans="4:8">
      <c r="D4421" s="33"/>
      <c r="H4421" s="31"/>
    </row>
    <row r="4422" spans="4:8">
      <c r="D4422" s="33"/>
      <c r="H4422" s="31"/>
    </row>
    <row r="4423" spans="4:8">
      <c r="D4423" s="33"/>
      <c r="H4423" s="31"/>
    </row>
    <row r="4424" spans="4:8">
      <c r="D4424" s="33"/>
      <c r="H4424" s="31"/>
    </row>
    <row r="4425" spans="4:8">
      <c r="D4425" s="33"/>
      <c r="H4425" s="31"/>
    </row>
    <row r="4426" spans="4:8">
      <c r="D4426" s="33"/>
      <c r="H4426" s="31"/>
    </row>
    <row r="4427" spans="4:8">
      <c r="D4427" s="33"/>
      <c r="H4427" s="31"/>
    </row>
    <row r="4428" spans="4:8">
      <c r="D4428" s="33"/>
      <c r="H4428" s="31"/>
    </row>
    <row r="4429" spans="4:8">
      <c r="D4429" s="33"/>
      <c r="H4429" s="31"/>
    </row>
    <row r="4430" spans="4:8">
      <c r="D4430" s="33"/>
      <c r="H4430" s="31"/>
    </row>
    <row r="4431" spans="4:8">
      <c r="D4431" s="33"/>
      <c r="H4431" s="31"/>
    </row>
    <row r="4432" spans="4:8">
      <c r="D4432" s="33"/>
      <c r="H4432" s="31"/>
    </row>
    <row r="4433" spans="4:8">
      <c r="D4433" s="33"/>
      <c r="H4433" s="31"/>
    </row>
    <row r="4434" spans="4:8">
      <c r="D4434" s="33"/>
      <c r="H4434" s="31"/>
    </row>
    <row r="4435" spans="4:8">
      <c r="D4435" s="33"/>
      <c r="H4435" s="31"/>
    </row>
    <row r="4436" spans="4:8">
      <c r="D4436" s="33"/>
      <c r="H4436" s="31"/>
    </row>
    <row r="4437" spans="4:8">
      <c r="D4437" s="33"/>
      <c r="H4437" s="31"/>
    </row>
    <row r="4438" spans="4:8">
      <c r="D4438" s="33"/>
      <c r="H4438" s="31"/>
    </row>
    <row r="4439" spans="4:8">
      <c r="D4439" s="33"/>
      <c r="H4439" s="31"/>
    </row>
    <row r="4440" spans="4:8">
      <c r="D4440" s="33"/>
      <c r="H4440" s="31"/>
    </row>
    <row r="4441" spans="4:8">
      <c r="D4441" s="33"/>
      <c r="H4441" s="31"/>
    </row>
    <row r="4442" spans="4:8">
      <c r="D4442" s="33"/>
      <c r="H4442" s="31"/>
    </row>
    <row r="4443" spans="4:8">
      <c r="D4443" s="33"/>
      <c r="H4443" s="31"/>
    </row>
    <row r="4444" spans="4:8">
      <c r="D4444" s="33"/>
      <c r="H4444" s="31"/>
    </row>
    <row r="4445" spans="4:8">
      <c r="D4445" s="33"/>
      <c r="H4445" s="31"/>
    </row>
    <row r="4446" spans="4:8">
      <c r="D4446" s="33"/>
      <c r="H4446" s="31"/>
    </row>
    <row r="4447" spans="4:8">
      <c r="D4447" s="33"/>
      <c r="H4447" s="31"/>
    </row>
    <row r="4448" spans="4:8">
      <c r="D4448" s="33"/>
      <c r="H4448" s="31"/>
    </row>
    <row r="4449" spans="4:8">
      <c r="D4449" s="33"/>
      <c r="H4449" s="31"/>
    </row>
    <row r="4450" spans="4:8">
      <c r="D4450" s="33"/>
      <c r="H4450" s="31"/>
    </row>
    <row r="4451" spans="4:8">
      <c r="D4451" s="33"/>
      <c r="H4451" s="31"/>
    </row>
    <row r="4452" spans="4:8">
      <c r="D4452" s="33"/>
      <c r="H4452" s="31"/>
    </row>
    <row r="4453" spans="4:8">
      <c r="D4453" s="33"/>
      <c r="H4453" s="31"/>
    </row>
    <row r="4454" spans="4:8">
      <c r="D4454" s="33"/>
      <c r="H4454" s="31"/>
    </row>
    <row r="4455" spans="4:8">
      <c r="D4455" s="33"/>
      <c r="H4455" s="31"/>
    </row>
    <row r="4456" spans="4:8">
      <c r="D4456" s="33"/>
      <c r="H4456" s="31"/>
    </row>
    <row r="4457" spans="4:8">
      <c r="D4457" s="33"/>
      <c r="H4457" s="31"/>
    </row>
    <row r="4458" spans="4:8">
      <c r="D4458" s="33"/>
      <c r="H4458" s="31"/>
    </row>
    <row r="4459" spans="4:8">
      <c r="D4459" s="33"/>
      <c r="H4459" s="31"/>
    </row>
    <row r="4460" spans="4:8">
      <c r="D4460" s="33"/>
      <c r="H4460" s="31"/>
    </row>
    <row r="4461" spans="4:8">
      <c r="D4461" s="33"/>
      <c r="H4461" s="31"/>
    </row>
    <row r="4462" spans="4:8">
      <c r="D4462" s="33"/>
      <c r="H4462" s="31"/>
    </row>
    <row r="4463" spans="4:8">
      <c r="D4463" s="33"/>
      <c r="H4463" s="31"/>
    </row>
    <row r="4464" spans="4:8">
      <c r="D4464" s="33"/>
      <c r="H4464" s="31"/>
    </row>
    <row r="4465" spans="4:8">
      <c r="D4465" s="33"/>
      <c r="H4465" s="31"/>
    </row>
    <row r="4466" spans="4:8">
      <c r="D4466" s="33"/>
      <c r="H4466" s="31"/>
    </row>
    <row r="4467" spans="4:8">
      <c r="D4467" s="33"/>
      <c r="H4467" s="31"/>
    </row>
    <row r="4468" spans="4:8">
      <c r="D4468" s="33"/>
      <c r="H4468" s="31"/>
    </row>
    <row r="4469" spans="4:8">
      <c r="D4469" s="33"/>
      <c r="H4469" s="31"/>
    </row>
    <row r="4470" spans="4:8">
      <c r="D4470" s="33"/>
      <c r="H4470" s="31"/>
    </row>
    <row r="4471" spans="4:8">
      <c r="D4471" s="33"/>
      <c r="H4471" s="31"/>
    </row>
    <row r="4472" spans="4:8">
      <c r="D4472" s="33"/>
      <c r="H4472" s="31"/>
    </row>
    <row r="4473" spans="4:8">
      <c r="D4473" s="33"/>
      <c r="H4473" s="31"/>
    </row>
    <row r="4474" spans="4:8">
      <c r="D4474" s="33"/>
      <c r="H4474" s="31"/>
    </row>
    <row r="4475" spans="4:8">
      <c r="D4475" s="33"/>
      <c r="H4475" s="31"/>
    </row>
    <row r="4476" spans="4:8">
      <c r="D4476" s="33"/>
      <c r="H4476" s="31"/>
    </row>
    <row r="4477" spans="4:8">
      <c r="D4477" s="33"/>
      <c r="H4477" s="31"/>
    </row>
    <row r="4478" spans="4:8">
      <c r="D4478" s="33"/>
      <c r="H4478" s="31"/>
    </row>
    <row r="4479" spans="4:8">
      <c r="D4479" s="33"/>
      <c r="H4479" s="31"/>
    </row>
    <row r="4480" spans="4:8">
      <c r="D4480" s="33"/>
      <c r="H4480" s="31"/>
    </row>
    <row r="4481" spans="4:8">
      <c r="D4481" s="33"/>
      <c r="H4481" s="31"/>
    </row>
    <row r="4482" spans="4:8">
      <c r="D4482" s="33"/>
      <c r="H4482" s="31"/>
    </row>
    <row r="4483" spans="4:8">
      <c r="D4483" s="33"/>
      <c r="H4483" s="31"/>
    </row>
    <row r="4484" spans="4:8">
      <c r="D4484" s="33"/>
      <c r="H4484" s="31"/>
    </row>
    <row r="4485" spans="4:8">
      <c r="D4485" s="33"/>
      <c r="H4485" s="31"/>
    </row>
    <row r="4486" spans="4:8">
      <c r="D4486" s="33"/>
      <c r="H4486" s="31"/>
    </row>
    <row r="4487" spans="4:8">
      <c r="D4487" s="33"/>
      <c r="H4487" s="31"/>
    </row>
    <row r="4488" spans="4:8">
      <c r="D4488" s="33"/>
      <c r="H4488" s="31"/>
    </row>
    <row r="4489" spans="4:8">
      <c r="D4489" s="33"/>
      <c r="H4489" s="31"/>
    </row>
    <row r="4490" spans="4:8">
      <c r="D4490" s="33"/>
      <c r="H4490" s="31"/>
    </row>
    <row r="4491" spans="4:8">
      <c r="D4491" s="33"/>
      <c r="H4491" s="31"/>
    </row>
    <row r="4492" spans="4:8">
      <c r="D4492" s="33"/>
      <c r="H4492" s="31"/>
    </row>
    <row r="4493" spans="4:8">
      <c r="D4493" s="33"/>
      <c r="H4493" s="31"/>
    </row>
    <row r="4494" spans="4:8">
      <c r="D4494" s="33"/>
      <c r="H4494" s="31"/>
    </row>
    <row r="4495" spans="4:8">
      <c r="D4495" s="33"/>
      <c r="H4495" s="31"/>
    </row>
    <row r="4496" spans="4:8">
      <c r="D4496" s="33"/>
      <c r="H4496" s="31"/>
    </row>
    <row r="4497" spans="4:8">
      <c r="D4497" s="33"/>
      <c r="H4497" s="31"/>
    </row>
    <row r="4498" spans="4:8">
      <c r="D4498" s="33"/>
      <c r="H4498" s="31"/>
    </row>
    <row r="4499" spans="4:8">
      <c r="D4499" s="33"/>
      <c r="H4499" s="31"/>
    </row>
    <row r="4500" spans="4:8">
      <c r="D4500" s="33"/>
      <c r="H4500" s="31"/>
    </row>
    <row r="4501" spans="4:8">
      <c r="D4501" s="33"/>
      <c r="H4501" s="31"/>
    </row>
    <row r="4502" spans="4:8">
      <c r="D4502" s="33"/>
      <c r="H4502" s="31"/>
    </row>
    <row r="4503" spans="4:8">
      <c r="D4503" s="33"/>
      <c r="H4503" s="31"/>
    </row>
    <row r="4504" spans="4:8">
      <c r="D4504" s="33"/>
      <c r="H4504" s="31"/>
    </row>
    <row r="4505" spans="4:8">
      <c r="D4505" s="33"/>
      <c r="H4505" s="31"/>
    </row>
    <row r="4506" spans="4:8">
      <c r="D4506" s="33"/>
      <c r="H4506" s="31"/>
    </row>
    <row r="4507" spans="4:8">
      <c r="D4507" s="33"/>
      <c r="H4507" s="31"/>
    </row>
    <row r="4508" spans="4:8">
      <c r="D4508" s="33"/>
      <c r="H4508" s="31"/>
    </row>
    <row r="4509" spans="4:8">
      <c r="D4509" s="33"/>
      <c r="H4509" s="31"/>
    </row>
    <row r="4510" spans="4:8">
      <c r="D4510" s="33"/>
      <c r="H4510" s="31"/>
    </row>
    <row r="4511" spans="4:8">
      <c r="D4511" s="33"/>
      <c r="H4511" s="31"/>
    </row>
    <row r="4512" spans="4:8">
      <c r="D4512" s="33"/>
      <c r="H4512" s="31"/>
    </row>
    <row r="4513" spans="4:8">
      <c r="D4513" s="33"/>
      <c r="H4513" s="31"/>
    </row>
    <row r="4514" spans="4:8">
      <c r="D4514" s="33"/>
      <c r="H4514" s="31"/>
    </row>
    <row r="4515" spans="4:8">
      <c r="D4515" s="33"/>
      <c r="H4515" s="31"/>
    </row>
    <row r="4516" spans="4:8">
      <c r="D4516" s="33"/>
      <c r="H4516" s="31"/>
    </row>
    <row r="4517" spans="4:8">
      <c r="D4517" s="33"/>
      <c r="H4517" s="31"/>
    </row>
    <row r="4518" spans="4:8">
      <c r="D4518" s="33"/>
      <c r="H4518" s="31"/>
    </row>
    <row r="4519" spans="4:8">
      <c r="D4519" s="33"/>
      <c r="H4519" s="31"/>
    </row>
    <row r="4520" spans="4:8">
      <c r="D4520" s="33"/>
      <c r="H4520" s="31"/>
    </row>
    <row r="4521" spans="4:8">
      <c r="D4521" s="33"/>
      <c r="H4521" s="31"/>
    </row>
    <row r="4522" spans="4:8">
      <c r="D4522" s="33"/>
      <c r="H4522" s="31"/>
    </row>
    <row r="4523" spans="4:8">
      <c r="D4523" s="33"/>
      <c r="H4523" s="31"/>
    </row>
    <row r="4524" spans="4:8">
      <c r="D4524" s="33"/>
      <c r="H4524" s="31"/>
    </row>
    <row r="4525" spans="4:8">
      <c r="D4525" s="33"/>
      <c r="H4525" s="31"/>
    </row>
    <row r="4526" spans="4:8">
      <c r="D4526" s="33"/>
      <c r="H4526" s="31"/>
    </row>
    <row r="4527" spans="4:8">
      <c r="D4527" s="33"/>
      <c r="H4527" s="31"/>
    </row>
    <row r="4528" spans="4:8">
      <c r="D4528" s="33"/>
      <c r="H4528" s="31"/>
    </row>
    <row r="4529" spans="4:8">
      <c r="D4529" s="33"/>
      <c r="H4529" s="31"/>
    </row>
    <row r="4530" spans="4:8">
      <c r="D4530" s="33"/>
      <c r="H4530" s="31"/>
    </row>
    <row r="4531" spans="4:8">
      <c r="D4531" s="33"/>
      <c r="H4531" s="31"/>
    </row>
    <row r="4532" spans="4:8">
      <c r="D4532" s="33"/>
      <c r="H4532" s="31"/>
    </row>
    <row r="4533" spans="4:8">
      <c r="D4533" s="33"/>
      <c r="H4533" s="31"/>
    </row>
    <row r="4534" spans="4:8">
      <c r="D4534" s="33"/>
      <c r="H4534" s="31"/>
    </row>
    <row r="4535" spans="4:8">
      <c r="D4535" s="33"/>
      <c r="H4535" s="31"/>
    </row>
    <row r="4536" spans="4:8">
      <c r="D4536" s="33"/>
      <c r="H4536" s="31"/>
    </row>
    <row r="4537" spans="4:8">
      <c r="D4537" s="33"/>
      <c r="H4537" s="31"/>
    </row>
    <row r="4538" spans="4:8">
      <c r="D4538" s="33"/>
      <c r="H4538" s="31"/>
    </row>
    <row r="4539" spans="4:8">
      <c r="D4539" s="33"/>
      <c r="H4539" s="31"/>
    </row>
    <row r="4540" spans="4:8">
      <c r="D4540" s="33"/>
      <c r="H4540" s="31"/>
    </row>
    <row r="4541" spans="4:8">
      <c r="D4541" s="33"/>
      <c r="H4541" s="31"/>
    </row>
    <row r="4542" spans="4:8">
      <c r="D4542" s="33"/>
      <c r="H4542" s="31"/>
    </row>
    <row r="4543" spans="4:8">
      <c r="D4543" s="33"/>
      <c r="H4543" s="31"/>
    </row>
    <row r="4544" spans="4:8">
      <c r="D4544" s="33"/>
      <c r="H4544" s="31"/>
    </row>
    <row r="4545" spans="4:8">
      <c r="D4545" s="33"/>
      <c r="H4545" s="31"/>
    </row>
    <row r="4546" spans="4:8">
      <c r="D4546" s="33"/>
      <c r="H4546" s="31"/>
    </row>
    <row r="4547" spans="4:8">
      <c r="D4547" s="33"/>
      <c r="H4547" s="31"/>
    </row>
    <row r="4548" spans="4:8">
      <c r="D4548" s="33"/>
      <c r="H4548" s="31"/>
    </row>
    <row r="4549" spans="4:8">
      <c r="D4549" s="33"/>
      <c r="H4549" s="31"/>
    </row>
    <row r="4550" spans="4:8">
      <c r="D4550" s="33"/>
      <c r="H4550" s="31"/>
    </row>
    <row r="4551" spans="4:8">
      <c r="D4551" s="33"/>
      <c r="H4551" s="31"/>
    </row>
    <row r="4552" spans="4:8">
      <c r="D4552" s="33"/>
      <c r="H4552" s="31"/>
    </row>
    <row r="4553" spans="4:8">
      <c r="D4553" s="33"/>
      <c r="H4553" s="31"/>
    </row>
    <row r="4554" spans="4:8">
      <c r="D4554" s="33"/>
      <c r="H4554" s="31"/>
    </row>
    <row r="4555" spans="4:8">
      <c r="D4555" s="33"/>
      <c r="H4555" s="31"/>
    </row>
    <row r="4556" spans="4:8">
      <c r="D4556" s="33"/>
      <c r="H4556" s="31"/>
    </row>
    <row r="4557" spans="4:8">
      <c r="D4557" s="33"/>
      <c r="H4557" s="31"/>
    </row>
    <row r="4558" spans="4:8">
      <c r="D4558" s="33"/>
      <c r="H4558" s="31"/>
    </row>
    <row r="4559" spans="4:8">
      <c r="D4559" s="33"/>
      <c r="H4559" s="31"/>
    </row>
    <row r="4560" spans="4:8">
      <c r="D4560" s="33"/>
      <c r="H4560" s="31"/>
    </row>
    <row r="4561" spans="4:8">
      <c r="D4561" s="33"/>
      <c r="H4561" s="31"/>
    </row>
    <row r="4562" spans="4:8">
      <c r="D4562" s="33"/>
      <c r="H4562" s="31"/>
    </row>
    <row r="4563" spans="4:8">
      <c r="D4563" s="33"/>
      <c r="H4563" s="31"/>
    </row>
    <row r="4564" spans="4:8">
      <c r="D4564" s="33"/>
      <c r="H4564" s="31"/>
    </row>
    <row r="4565" spans="4:8">
      <c r="D4565" s="33"/>
      <c r="H4565" s="31"/>
    </row>
    <row r="4566" spans="4:8">
      <c r="D4566" s="33"/>
      <c r="H4566" s="31"/>
    </row>
    <row r="4567" spans="4:8">
      <c r="D4567" s="33"/>
      <c r="H4567" s="31"/>
    </row>
    <row r="4568" spans="4:8">
      <c r="D4568" s="33"/>
      <c r="H4568" s="31"/>
    </row>
    <row r="4569" spans="4:8">
      <c r="D4569" s="33"/>
      <c r="H4569" s="31"/>
    </row>
    <row r="4570" spans="4:8">
      <c r="D4570" s="33"/>
      <c r="H4570" s="31"/>
    </row>
    <row r="4571" spans="4:8">
      <c r="D4571" s="33"/>
      <c r="H4571" s="31"/>
    </row>
    <row r="4572" spans="4:8">
      <c r="D4572" s="33"/>
      <c r="H4572" s="31"/>
    </row>
    <row r="4573" spans="4:8">
      <c r="D4573" s="33"/>
      <c r="H4573" s="31"/>
    </row>
    <row r="4574" spans="4:8">
      <c r="D4574" s="33"/>
      <c r="H4574" s="31"/>
    </row>
    <row r="4575" spans="4:8">
      <c r="D4575" s="33"/>
      <c r="H4575" s="31"/>
    </row>
    <row r="4576" spans="4:8">
      <c r="D4576" s="33"/>
      <c r="H4576" s="31"/>
    </row>
    <row r="4577" spans="4:8">
      <c r="D4577" s="33"/>
      <c r="H4577" s="31"/>
    </row>
    <row r="4578" spans="4:8">
      <c r="D4578" s="33"/>
      <c r="H4578" s="31"/>
    </row>
    <row r="4579" spans="4:8">
      <c r="D4579" s="33"/>
      <c r="H4579" s="31"/>
    </row>
    <row r="4580" spans="4:8">
      <c r="D4580" s="33"/>
      <c r="H4580" s="31"/>
    </row>
    <row r="4581" spans="4:8">
      <c r="D4581" s="33"/>
      <c r="H4581" s="31"/>
    </row>
    <row r="4582" spans="4:8">
      <c r="D4582" s="33"/>
      <c r="H4582" s="31"/>
    </row>
    <row r="4583" spans="4:8">
      <c r="D4583" s="33"/>
      <c r="H4583" s="31"/>
    </row>
    <row r="4584" spans="4:8">
      <c r="D4584" s="33"/>
      <c r="H4584" s="31"/>
    </row>
    <row r="4585" spans="4:8">
      <c r="D4585" s="33"/>
      <c r="H4585" s="31"/>
    </row>
    <row r="4586" spans="4:8">
      <c r="D4586" s="33"/>
      <c r="H4586" s="31"/>
    </row>
    <row r="4587" spans="4:8">
      <c r="D4587" s="33"/>
      <c r="H4587" s="31"/>
    </row>
    <row r="4588" spans="4:8">
      <c r="D4588" s="33"/>
      <c r="H4588" s="31"/>
    </row>
    <row r="4589" spans="4:8">
      <c r="D4589" s="33"/>
      <c r="H4589" s="31"/>
    </row>
    <row r="4590" spans="4:8">
      <c r="D4590" s="33"/>
      <c r="H4590" s="31"/>
    </row>
    <row r="4591" spans="4:8">
      <c r="D4591" s="33"/>
      <c r="H4591" s="31"/>
    </row>
    <row r="4592" spans="4:8">
      <c r="D4592" s="33"/>
      <c r="H4592" s="31"/>
    </row>
    <row r="4593" spans="4:8">
      <c r="D4593" s="33"/>
      <c r="H4593" s="31"/>
    </row>
    <row r="4594" spans="4:8">
      <c r="D4594" s="33"/>
      <c r="H4594" s="31"/>
    </row>
    <row r="4595" spans="4:8">
      <c r="D4595" s="33"/>
      <c r="H4595" s="31"/>
    </row>
    <row r="4596" spans="4:8">
      <c r="D4596" s="33"/>
      <c r="H4596" s="31"/>
    </row>
    <row r="4597" spans="4:8">
      <c r="D4597" s="33"/>
      <c r="H4597" s="31"/>
    </row>
    <row r="4598" spans="4:8">
      <c r="D4598" s="33"/>
      <c r="H4598" s="31"/>
    </row>
    <row r="4599" spans="4:8">
      <c r="D4599" s="33"/>
      <c r="H4599" s="31"/>
    </row>
    <row r="4600" spans="4:8">
      <c r="D4600" s="33"/>
      <c r="H4600" s="31"/>
    </row>
    <row r="4601" spans="4:8">
      <c r="D4601" s="33"/>
      <c r="H4601" s="31"/>
    </row>
    <row r="4602" spans="4:8">
      <c r="D4602" s="33"/>
      <c r="H4602" s="31"/>
    </row>
    <row r="4603" spans="4:8">
      <c r="D4603" s="33"/>
      <c r="H4603" s="31"/>
    </row>
    <row r="4604" spans="4:8">
      <c r="D4604" s="33"/>
      <c r="H4604" s="31"/>
    </row>
    <row r="4605" spans="4:8">
      <c r="D4605" s="33"/>
      <c r="H4605" s="31"/>
    </row>
    <row r="4606" spans="4:8">
      <c r="D4606" s="33"/>
      <c r="H4606" s="31"/>
    </row>
    <row r="4607" spans="4:8">
      <c r="D4607" s="33"/>
      <c r="H4607" s="31"/>
    </row>
    <row r="4608" spans="4:8">
      <c r="D4608" s="33"/>
      <c r="H4608" s="31"/>
    </row>
    <row r="4609" spans="4:8">
      <c r="D4609" s="33"/>
      <c r="H4609" s="31"/>
    </row>
    <row r="4610" spans="4:8">
      <c r="D4610" s="33"/>
      <c r="H4610" s="31"/>
    </row>
    <row r="4611" spans="4:8">
      <c r="D4611" s="33"/>
      <c r="H4611" s="31"/>
    </row>
    <row r="4612" spans="4:8">
      <c r="D4612" s="33"/>
      <c r="H4612" s="31"/>
    </row>
    <row r="4613" spans="4:8">
      <c r="D4613" s="33"/>
      <c r="H4613" s="31"/>
    </row>
    <row r="4614" spans="4:8">
      <c r="D4614" s="33"/>
      <c r="H4614" s="31"/>
    </row>
    <row r="4615" spans="4:8">
      <c r="D4615" s="33"/>
      <c r="H4615" s="31"/>
    </row>
    <row r="4616" spans="4:8">
      <c r="D4616" s="33"/>
      <c r="H4616" s="31"/>
    </row>
    <row r="4617" spans="4:8">
      <c r="D4617" s="33"/>
      <c r="H4617" s="31"/>
    </row>
    <row r="4618" spans="4:8">
      <c r="D4618" s="33"/>
      <c r="H4618" s="31"/>
    </row>
    <row r="4619" spans="4:8">
      <c r="D4619" s="33"/>
      <c r="H4619" s="31"/>
    </row>
    <row r="4620" spans="4:8">
      <c r="D4620" s="33"/>
      <c r="H4620" s="31"/>
    </row>
    <row r="4621" spans="4:8">
      <c r="D4621" s="33"/>
      <c r="H4621" s="31"/>
    </row>
    <row r="4622" spans="4:8">
      <c r="D4622" s="33"/>
      <c r="H4622" s="31"/>
    </row>
    <row r="4623" spans="4:8">
      <c r="D4623" s="33"/>
      <c r="H4623" s="31"/>
    </row>
    <row r="4624" spans="4:8">
      <c r="D4624" s="33"/>
      <c r="H4624" s="31"/>
    </row>
    <row r="4625" spans="4:8">
      <c r="D4625" s="33"/>
      <c r="H4625" s="31"/>
    </row>
    <row r="4626" spans="4:8">
      <c r="D4626" s="33"/>
      <c r="H4626" s="31"/>
    </row>
    <row r="4627" spans="4:8">
      <c r="D4627" s="33"/>
      <c r="H4627" s="31"/>
    </row>
    <row r="4628" spans="4:8">
      <c r="D4628" s="33"/>
      <c r="H4628" s="31"/>
    </row>
    <row r="4629" spans="4:8">
      <c r="D4629" s="33"/>
      <c r="H4629" s="31"/>
    </row>
    <row r="4630" spans="4:8">
      <c r="D4630" s="33"/>
      <c r="H4630" s="31"/>
    </row>
    <row r="4631" spans="4:8">
      <c r="D4631" s="33"/>
      <c r="H4631" s="31"/>
    </row>
    <row r="4632" spans="4:8">
      <c r="D4632" s="33"/>
      <c r="H4632" s="31"/>
    </row>
    <row r="4633" spans="4:8">
      <c r="D4633" s="33"/>
      <c r="H4633" s="31"/>
    </row>
    <row r="4634" spans="4:8">
      <c r="D4634" s="33"/>
      <c r="H4634" s="31"/>
    </row>
    <row r="4635" spans="4:8">
      <c r="D4635" s="33"/>
      <c r="H4635" s="31"/>
    </row>
    <row r="4636" spans="4:8">
      <c r="D4636" s="33"/>
      <c r="H4636" s="31"/>
    </row>
    <row r="4637" spans="4:8">
      <c r="D4637" s="33"/>
      <c r="H4637" s="31"/>
    </row>
    <row r="4638" spans="4:8">
      <c r="D4638" s="33"/>
      <c r="H4638" s="31"/>
    </row>
    <row r="4639" spans="4:8">
      <c r="D4639" s="33"/>
      <c r="H4639" s="31"/>
    </row>
    <row r="4640" spans="4:8">
      <c r="D4640" s="33"/>
      <c r="H4640" s="31"/>
    </row>
    <row r="4641" spans="4:8">
      <c r="D4641" s="33"/>
      <c r="H4641" s="31"/>
    </row>
    <row r="4642" spans="4:8">
      <c r="D4642" s="33"/>
      <c r="H4642" s="31"/>
    </row>
    <row r="4643" spans="4:8">
      <c r="D4643" s="33"/>
      <c r="H4643" s="31"/>
    </row>
    <row r="4644" spans="4:8">
      <c r="D4644" s="33"/>
      <c r="H4644" s="31"/>
    </row>
    <row r="4645" spans="4:8">
      <c r="D4645" s="33"/>
      <c r="H4645" s="31"/>
    </row>
    <row r="4646" spans="4:8">
      <c r="D4646" s="33"/>
      <c r="H4646" s="31"/>
    </row>
    <row r="4647" spans="4:8">
      <c r="D4647" s="33"/>
      <c r="H4647" s="31"/>
    </row>
    <row r="4648" spans="4:8">
      <c r="D4648" s="33"/>
      <c r="H4648" s="31"/>
    </row>
    <row r="4649" spans="4:8">
      <c r="D4649" s="33"/>
      <c r="H4649" s="31"/>
    </row>
    <row r="4650" spans="4:8">
      <c r="D4650" s="33"/>
      <c r="H4650" s="31"/>
    </row>
    <row r="4651" spans="4:8">
      <c r="D4651" s="33"/>
      <c r="H4651" s="31"/>
    </row>
    <row r="4652" spans="4:8">
      <c r="D4652" s="33"/>
      <c r="H4652" s="31"/>
    </row>
    <row r="4653" spans="4:8">
      <c r="D4653" s="33"/>
      <c r="H4653" s="31"/>
    </row>
    <row r="4654" spans="4:8">
      <c r="D4654" s="33"/>
      <c r="H4654" s="31"/>
    </row>
    <row r="4655" spans="4:8">
      <c r="D4655" s="33"/>
      <c r="H4655" s="31"/>
    </row>
    <row r="4656" spans="4:8">
      <c r="D4656" s="33"/>
      <c r="H4656" s="31"/>
    </row>
    <row r="4657" spans="4:8">
      <c r="D4657" s="33"/>
      <c r="H4657" s="31"/>
    </row>
    <row r="4658" spans="4:8">
      <c r="D4658" s="33"/>
      <c r="H4658" s="31"/>
    </row>
    <row r="4659" spans="4:8">
      <c r="D4659" s="33"/>
      <c r="H4659" s="31"/>
    </row>
    <row r="4660" spans="4:8">
      <c r="D4660" s="33"/>
      <c r="H4660" s="31"/>
    </row>
    <row r="4661" spans="4:8">
      <c r="D4661" s="33"/>
      <c r="H4661" s="31"/>
    </row>
    <row r="4662" spans="4:8">
      <c r="D4662" s="33"/>
      <c r="H4662" s="31"/>
    </row>
    <row r="4663" spans="4:8">
      <c r="D4663" s="33"/>
      <c r="H4663" s="31"/>
    </row>
    <row r="4664" spans="4:8">
      <c r="D4664" s="33"/>
      <c r="H4664" s="31"/>
    </row>
    <row r="4665" spans="4:8">
      <c r="D4665" s="33"/>
      <c r="H4665" s="31"/>
    </row>
    <row r="4666" spans="4:8">
      <c r="D4666" s="33"/>
      <c r="H4666" s="31"/>
    </row>
    <row r="4667" spans="4:8">
      <c r="D4667" s="33"/>
      <c r="H4667" s="31"/>
    </row>
    <row r="4668" spans="4:8">
      <c r="D4668" s="33"/>
      <c r="H4668" s="31"/>
    </row>
    <row r="4669" spans="4:8">
      <c r="D4669" s="33"/>
      <c r="H4669" s="31"/>
    </row>
    <row r="4670" spans="4:8">
      <c r="D4670" s="33"/>
      <c r="H4670" s="31"/>
    </row>
    <row r="4671" spans="4:8">
      <c r="D4671" s="33"/>
      <c r="H4671" s="31"/>
    </row>
    <row r="4672" spans="4:8">
      <c r="D4672" s="33"/>
      <c r="H4672" s="31"/>
    </row>
    <row r="4673" spans="4:8">
      <c r="D4673" s="33"/>
      <c r="H4673" s="31"/>
    </row>
    <row r="4674" spans="4:8">
      <c r="D4674" s="33"/>
      <c r="H4674" s="31"/>
    </row>
    <row r="4675" spans="4:8">
      <c r="D4675" s="33"/>
      <c r="H4675" s="31"/>
    </row>
    <row r="4676" spans="4:8">
      <c r="D4676" s="33"/>
      <c r="H4676" s="31"/>
    </row>
    <row r="4677" spans="4:8">
      <c r="D4677" s="33"/>
      <c r="H4677" s="31"/>
    </row>
    <row r="4678" spans="4:8">
      <c r="D4678" s="33"/>
      <c r="H4678" s="31"/>
    </row>
    <row r="4679" spans="4:8">
      <c r="D4679" s="33"/>
      <c r="H4679" s="31"/>
    </row>
    <row r="4680" spans="4:8">
      <c r="D4680" s="33"/>
      <c r="H4680" s="31"/>
    </row>
    <row r="4681" spans="4:8">
      <c r="D4681" s="33"/>
      <c r="H4681" s="31"/>
    </row>
    <row r="4682" spans="4:8">
      <c r="D4682" s="33"/>
      <c r="H4682" s="31"/>
    </row>
    <row r="4683" spans="4:8">
      <c r="D4683" s="33"/>
      <c r="H4683" s="31"/>
    </row>
    <row r="4684" spans="4:8">
      <c r="D4684" s="33"/>
      <c r="H4684" s="31"/>
    </row>
    <row r="4685" spans="4:8">
      <c r="D4685" s="33"/>
      <c r="H4685" s="31"/>
    </row>
    <row r="4686" spans="4:8">
      <c r="D4686" s="33"/>
      <c r="H4686" s="31"/>
    </row>
    <row r="4687" spans="4:8">
      <c r="D4687" s="33"/>
      <c r="H4687" s="31"/>
    </row>
    <row r="4688" spans="4:8">
      <c r="D4688" s="33"/>
      <c r="H4688" s="31"/>
    </row>
    <row r="4689" spans="4:8">
      <c r="D4689" s="33"/>
      <c r="H4689" s="31"/>
    </row>
    <row r="4690" spans="4:8">
      <c r="D4690" s="33"/>
      <c r="H4690" s="31"/>
    </row>
    <row r="4691" spans="4:8">
      <c r="D4691" s="33"/>
      <c r="H4691" s="31"/>
    </row>
    <row r="4692" spans="4:8">
      <c r="D4692" s="33"/>
      <c r="H4692" s="31"/>
    </row>
    <row r="4693" spans="4:8">
      <c r="D4693" s="33"/>
      <c r="H4693" s="31"/>
    </row>
    <row r="4694" spans="4:8">
      <c r="D4694" s="33"/>
      <c r="H4694" s="31"/>
    </row>
    <row r="4695" spans="4:8">
      <c r="D4695" s="33"/>
      <c r="H4695" s="31"/>
    </row>
    <row r="4696" spans="4:8">
      <c r="D4696" s="33"/>
      <c r="H4696" s="31"/>
    </row>
    <row r="4697" spans="4:8">
      <c r="D4697" s="33"/>
      <c r="H4697" s="31"/>
    </row>
    <row r="4698" spans="4:8">
      <c r="D4698" s="33"/>
      <c r="H4698" s="31"/>
    </row>
    <row r="4699" spans="4:8">
      <c r="D4699" s="33"/>
      <c r="H4699" s="31"/>
    </row>
    <row r="4700" spans="4:8">
      <c r="D4700" s="33"/>
      <c r="H4700" s="31"/>
    </row>
    <row r="4701" spans="4:8">
      <c r="D4701" s="33"/>
      <c r="H4701" s="31"/>
    </row>
    <row r="4702" spans="4:8">
      <c r="D4702" s="33"/>
      <c r="H4702" s="31"/>
    </row>
    <row r="4703" spans="4:8">
      <c r="D4703" s="33"/>
      <c r="H4703" s="31"/>
    </row>
    <row r="4704" spans="4:8">
      <c r="D4704" s="33"/>
      <c r="H4704" s="31"/>
    </row>
    <row r="4705" spans="4:8">
      <c r="D4705" s="33"/>
      <c r="H4705" s="31"/>
    </row>
    <row r="4706" spans="4:8">
      <c r="D4706" s="33"/>
      <c r="H4706" s="31"/>
    </row>
    <row r="4707" spans="4:8">
      <c r="D4707" s="33"/>
      <c r="H4707" s="31"/>
    </row>
    <row r="4708" spans="4:8">
      <c r="D4708" s="33"/>
      <c r="H4708" s="31"/>
    </row>
    <row r="4709" spans="4:8">
      <c r="D4709" s="33"/>
      <c r="H4709" s="31"/>
    </row>
    <row r="4710" spans="4:8">
      <c r="D4710" s="33"/>
      <c r="H4710" s="31"/>
    </row>
    <row r="4711" spans="4:8">
      <c r="D4711" s="33"/>
      <c r="H4711" s="31"/>
    </row>
    <row r="4712" spans="4:8">
      <c r="D4712" s="33"/>
      <c r="H4712" s="31"/>
    </row>
    <row r="4713" spans="4:8">
      <c r="D4713" s="33"/>
      <c r="H4713" s="31"/>
    </row>
    <row r="4714" spans="4:8">
      <c r="D4714" s="33"/>
      <c r="H4714" s="31"/>
    </row>
    <row r="4715" spans="4:8">
      <c r="D4715" s="33"/>
      <c r="H4715" s="31"/>
    </row>
    <row r="4716" spans="4:8">
      <c r="D4716" s="33"/>
      <c r="H4716" s="31"/>
    </row>
    <row r="4717" spans="4:8">
      <c r="D4717" s="33"/>
      <c r="H4717" s="31"/>
    </row>
    <row r="4718" spans="4:8">
      <c r="D4718" s="33"/>
      <c r="H4718" s="31"/>
    </row>
    <row r="4719" spans="4:8">
      <c r="D4719" s="33"/>
      <c r="H4719" s="31"/>
    </row>
    <row r="4720" spans="4:8">
      <c r="D4720" s="33"/>
      <c r="H4720" s="31"/>
    </row>
    <row r="4721" spans="4:8">
      <c r="D4721" s="33"/>
      <c r="H4721" s="31"/>
    </row>
    <row r="4722" spans="4:8">
      <c r="D4722" s="33"/>
      <c r="H4722" s="31"/>
    </row>
    <row r="4723" spans="4:8">
      <c r="D4723" s="33"/>
      <c r="H4723" s="31"/>
    </row>
    <row r="4724" spans="4:8">
      <c r="D4724" s="33"/>
      <c r="H4724" s="31"/>
    </row>
    <row r="4725" spans="4:8">
      <c r="D4725" s="33"/>
      <c r="H4725" s="31"/>
    </row>
    <row r="4726" spans="4:8">
      <c r="D4726" s="33"/>
      <c r="H4726" s="31"/>
    </row>
    <row r="4727" spans="4:8">
      <c r="D4727" s="33"/>
      <c r="H4727" s="31"/>
    </row>
    <row r="4728" spans="4:8">
      <c r="D4728" s="33"/>
      <c r="H4728" s="31"/>
    </row>
    <row r="4729" spans="4:8">
      <c r="D4729" s="33"/>
      <c r="H4729" s="31"/>
    </row>
    <row r="4730" spans="4:8">
      <c r="D4730" s="33"/>
      <c r="H4730" s="31"/>
    </row>
    <row r="4731" spans="4:8">
      <c r="D4731" s="33"/>
      <c r="H4731" s="31"/>
    </row>
    <row r="4732" spans="4:8">
      <c r="D4732" s="33"/>
      <c r="H4732" s="31"/>
    </row>
    <row r="4733" spans="4:8">
      <c r="D4733" s="33"/>
      <c r="H4733" s="31"/>
    </row>
    <row r="4734" spans="4:8">
      <c r="D4734" s="33"/>
      <c r="H4734" s="31"/>
    </row>
    <row r="4735" spans="4:8">
      <c r="D4735" s="33"/>
      <c r="H4735" s="31"/>
    </row>
    <row r="4736" spans="4:8">
      <c r="D4736" s="33"/>
      <c r="H4736" s="31"/>
    </row>
    <row r="4737" spans="4:8">
      <c r="D4737" s="33"/>
      <c r="H4737" s="31"/>
    </row>
    <row r="4738" spans="4:8">
      <c r="D4738" s="33"/>
      <c r="H4738" s="31"/>
    </row>
    <row r="4739" spans="4:8">
      <c r="D4739" s="33"/>
      <c r="H4739" s="31"/>
    </row>
    <row r="4740" spans="4:8">
      <c r="D4740" s="33"/>
      <c r="H4740" s="31"/>
    </row>
    <row r="4741" spans="4:8">
      <c r="D4741" s="33"/>
      <c r="H4741" s="31"/>
    </row>
    <row r="4742" spans="4:8">
      <c r="D4742" s="33"/>
      <c r="H4742" s="31"/>
    </row>
    <row r="4743" spans="4:8">
      <c r="D4743" s="33"/>
      <c r="H4743" s="31"/>
    </row>
    <row r="4744" spans="4:8">
      <c r="D4744" s="33"/>
      <c r="H4744" s="31"/>
    </row>
    <row r="4745" spans="4:8">
      <c r="D4745" s="33"/>
      <c r="H4745" s="31"/>
    </row>
    <row r="4746" spans="4:8">
      <c r="D4746" s="33"/>
      <c r="H4746" s="31"/>
    </row>
    <row r="4747" spans="4:8">
      <c r="D4747" s="33"/>
      <c r="H4747" s="31"/>
    </row>
    <row r="4748" spans="4:8">
      <c r="D4748" s="33"/>
      <c r="H4748" s="31"/>
    </row>
    <row r="4749" spans="4:8">
      <c r="D4749" s="33"/>
      <c r="H4749" s="31"/>
    </row>
    <row r="4750" spans="4:8">
      <c r="D4750" s="33"/>
      <c r="H4750" s="31"/>
    </row>
    <row r="4751" spans="4:8">
      <c r="D4751" s="33"/>
      <c r="H4751" s="31"/>
    </row>
    <row r="4752" spans="4:8">
      <c r="D4752" s="33"/>
      <c r="H4752" s="31"/>
    </row>
    <row r="4753" spans="4:8">
      <c r="D4753" s="33"/>
      <c r="H4753" s="31"/>
    </row>
    <row r="4754" spans="4:8">
      <c r="D4754" s="33"/>
      <c r="H4754" s="31"/>
    </row>
    <row r="4755" spans="4:8">
      <c r="D4755" s="33"/>
      <c r="H4755" s="31"/>
    </row>
    <row r="4756" spans="4:8">
      <c r="D4756" s="33"/>
      <c r="H4756" s="31"/>
    </row>
    <row r="4757" spans="4:8">
      <c r="D4757" s="33"/>
      <c r="H4757" s="31"/>
    </row>
    <row r="4758" spans="4:8">
      <c r="D4758" s="33"/>
      <c r="H4758" s="31"/>
    </row>
    <row r="4759" spans="4:8">
      <c r="D4759" s="33"/>
      <c r="H4759" s="31"/>
    </row>
    <row r="4760" spans="4:8">
      <c r="D4760" s="33"/>
      <c r="H4760" s="31"/>
    </row>
    <row r="4761" spans="4:8">
      <c r="D4761" s="33"/>
      <c r="H4761" s="31"/>
    </row>
    <row r="4762" spans="4:8">
      <c r="D4762" s="33"/>
      <c r="H4762" s="31"/>
    </row>
    <row r="4763" spans="4:8">
      <c r="D4763" s="33"/>
      <c r="H4763" s="31"/>
    </row>
    <row r="4764" spans="4:8">
      <c r="D4764" s="33"/>
      <c r="H4764" s="31"/>
    </row>
    <row r="4765" spans="4:8">
      <c r="D4765" s="33"/>
      <c r="H4765" s="31"/>
    </row>
    <row r="4766" spans="4:8">
      <c r="D4766" s="33"/>
      <c r="H4766" s="31"/>
    </row>
    <row r="4767" spans="4:8">
      <c r="D4767" s="33"/>
      <c r="H4767" s="31"/>
    </row>
    <row r="4768" spans="4:8">
      <c r="D4768" s="33"/>
      <c r="H4768" s="31"/>
    </row>
    <row r="4769" spans="4:8">
      <c r="D4769" s="33"/>
      <c r="H4769" s="31"/>
    </row>
    <row r="4770" spans="4:8">
      <c r="D4770" s="33"/>
      <c r="H4770" s="31"/>
    </row>
    <row r="4771" spans="4:8">
      <c r="D4771" s="33"/>
      <c r="H4771" s="31"/>
    </row>
    <row r="4772" spans="4:8">
      <c r="D4772" s="33"/>
      <c r="H4772" s="31"/>
    </row>
    <row r="4773" spans="4:8">
      <c r="D4773" s="33"/>
      <c r="H4773" s="31"/>
    </row>
    <row r="4774" spans="4:8">
      <c r="D4774" s="33"/>
      <c r="H4774" s="31"/>
    </row>
    <row r="4775" spans="4:8">
      <c r="D4775" s="33"/>
      <c r="H4775" s="31"/>
    </row>
    <row r="4776" spans="4:8">
      <c r="D4776" s="33"/>
      <c r="H4776" s="31"/>
    </row>
    <row r="4777" spans="4:8">
      <c r="D4777" s="33"/>
      <c r="H4777" s="31"/>
    </row>
    <row r="4778" spans="4:8">
      <c r="D4778" s="33"/>
      <c r="H4778" s="31"/>
    </row>
    <row r="4779" spans="4:8">
      <c r="D4779" s="33"/>
      <c r="H4779" s="31"/>
    </row>
    <row r="4780" spans="4:8">
      <c r="D4780" s="33"/>
      <c r="H4780" s="31"/>
    </row>
    <row r="4781" spans="4:8">
      <c r="D4781" s="33"/>
      <c r="H4781" s="31"/>
    </row>
    <row r="4782" spans="4:8">
      <c r="D4782" s="33"/>
      <c r="H4782" s="31"/>
    </row>
    <row r="4783" spans="4:8">
      <c r="D4783" s="33"/>
      <c r="H4783" s="31"/>
    </row>
    <row r="4784" spans="4:8">
      <c r="D4784" s="33"/>
      <c r="H4784" s="31"/>
    </row>
    <row r="4785" spans="4:8">
      <c r="D4785" s="33"/>
      <c r="H4785" s="31"/>
    </row>
    <row r="4786" spans="4:8">
      <c r="D4786" s="33"/>
      <c r="H4786" s="31"/>
    </row>
    <row r="4787" spans="4:8">
      <c r="D4787" s="33"/>
      <c r="H4787" s="31"/>
    </row>
    <row r="4788" spans="4:8">
      <c r="D4788" s="33"/>
      <c r="H4788" s="31"/>
    </row>
    <row r="4789" spans="4:8">
      <c r="D4789" s="33"/>
      <c r="H4789" s="31"/>
    </row>
    <row r="4790" spans="4:8">
      <c r="D4790" s="33"/>
      <c r="H4790" s="31"/>
    </row>
    <row r="4791" spans="4:8">
      <c r="D4791" s="33"/>
      <c r="H4791" s="31"/>
    </row>
    <row r="4792" spans="4:8">
      <c r="D4792" s="33"/>
      <c r="H4792" s="31"/>
    </row>
    <row r="4793" spans="4:8">
      <c r="D4793" s="33"/>
      <c r="H4793" s="31"/>
    </row>
    <row r="4794" spans="4:8">
      <c r="D4794" s="33"/>
      <c r="H4794" s="31"/>
    </row>
    <row r="4795" spans="4:8">
      <c r="D4795" s="33"/>
      <c r="H4795" s="31"/>
    </row>
    <row r="4796" spans="4:8">
      <c r="D4796" s="33"/>
      <c r="H4796" s="31"/>
    </row>
    <row r="4797" spans="4:8">
      <c r="D4797" s="33"/>
      <c r="H4797" s="31"/>
    </row>
    <row r="4798" spans="4:8">
      <c r="D4798" s="33"/>
      <c r="H4798" s="31"/>
    </row>
    <row r="4799" spans="4:8">
      <c r="D4799" s="33"/>
      <c r="H4799" s="31"/>
    </row>
    <row r="4800" spans="4:8">
      <c r="D4800" s="33"/>
      <c r="H4800" s="31"/>
    </row>
    <row r="4801" spans="4:8">
      <c r="D4801" s="33"/>
      <c r="H4801" s="31"/>
    </row>
    <row r="4802" spans="4:8">
      <c r="D4802" s="33"/>
      <c r="H4802" s="31"/>
    </row>
    <row r="4803" spans="4:8">
      <c r="D4803" s="33"/>
      <c r="H4803" s="31"/>
    </row>
    <row r="4804" spans="4:8">
      <c r="D4804" s="33"/>
      <c r="H4804" s="31"/>
    </row>
    <row r="4805" spans="4:8">
      <c r="D4805" s="33"/>
      <c r="H4805" s="31"/>
    </row>
    <row r="4806" spans="4:8">
      <c r="D4806" s="33"/>
      <c r="H4806" s="31"/>
    </row>
    <row r="4807" spans="4:8">
      <c r="D4807" s="33"/>
      <c r="H4807" s="31"/>
    </row>
    <row r="4808" spans="4:8">
      <c r="D4808" s="33"/>
      <c r="H4808" s="31"/>
    </row>
    <row r="4809" spans="4:8">
      <c r="D4809" s="33"/>
      <c r="H4809" s="31"/>
    </row>
    <row r="4810" spans="4:8">
      <c r="D4810" s="33"/>
      <c r="H4810" s="31"/>
    </row>
    <row r="4811" spans="4:8">
      <c r="D4811" s="33"/>
      <c r="H4811" s="31"/>
    </row>
    <row r="4812" spans="4:8">
      <c r="D4812" s="33"/>
      <c r="H4812" s="31"/>
    </row>
    <row r="4813" spans="4:8">
      <c r="D4813" s="33"/>
      <c r="H4813" s="31"/>
    </row>
    <row r="4814" spans="4:8">
      <c r="D4814" s="33"/>
      <c r="H4814" s="31"/>
    </row>
    <row r="4815" spans="4:8">
      <c r="D4815" s="33"/>
      <c r="H4815" s="31"/>
    </row>
    <row r="4816" spans="4:8">
      <c r="D4816" s="33"/>
      <c r="H4816" s="31"/>
    </row>
    <row r="4817" spans="4:8">
      <c r="D4817" s="33"/>
      <c r="H4817" s="31"/>
    </row>
    <row r="4818" spans="4:8">
      <c r="D4818" s="33"/>
      <c r="H4818" s="31"/>
    </row>
    <row r="4819" spans="4:8">
      <c r="D4819" s="33"/>
      <c r="H4819" s="31"/>
    </row>
    <row r="4820" spans="4:8">
      <c r="D4820" s="33"/>
      <c r="H4820" s="31"/>
    </row>
    <row r="4821" spans="4:8">
      <c r="D4821" s="33"/>
      <c r="H4821" s="31"/>
    </row>
    <row r="4822" spans="4:8">
      <c r="D4822" s="33"/>
      <c r="H4822" s="31"/>
    </row>
    <row r="4823" spans="4:8">
      <c r="D4823" s="33"/>
      <c r="H4823" s="31"/>
    </row>
    <row r="4824" spans="4:8">
      <c r="D4824" s="33"/>
      <c r="H4824" s="31"/>
    </row>
    <row r="4825" spans="4:8">
      <c r="D4825" s="33"/>
      <c r="H4825" s="31"/>
    </row>
    <row r="4826" spans="4:8">
      <c r="D4826" s="33"/>
      <c r="H4826" s="31"/>
    </row>
    <row r="4827" spans="4:8">
      <c r="D4827" s="33"/>
      <c r="H4827" s="31"/>
    </row>
    <row r="4828" spans="4:8">
      <c r="D4828" s="33"/>
      <c r="H4828" s="31"/>
    </row>
    <row r="4829" spans="4:8">
      <c r="D4829" s="33"/>
      <c r="H4829" s="31"/>
    </row>
    <row r="4830" spans="4:8">
      <c r="D4830" s="33"/>
      <c r="H4830" s="31"/>
    </row>
    <row r="4831" spans="4:8">
      <c r="D4831" s="33"/>
      <c r="H4831" s="31"/>
    </row>
    <row r="4832" spans="4:8">
      <c r="D4832" s="33"/>
      <c r="H4832" s="31"/>
    </row>
    <row r="4833" spans="4:8">
      <c r="D4833" s="33"/>
      <c r="H4833" s="31"/>
    </row>
    <row r="4834" spans="4:8">
      <c r="D4834" s="33"/>
      <c r="H4834" s="31"/>
    </row>
    <row r="4835" spans="4:8">
      <c r="D4835" s="33"/>
      <c r="H4835" s="31"/>
    </row>
    <row r="4836" spans="4:8">
      <c r="D4836" s="33"/>
      <c r="H4836" s="31"/>
    </row>
    <row r="4837" spans="4:8">
      <c r="D4837" s="33"/>
      <c r="H4837" s="31"/>
    </row>
    <row r="4838" spans="4:8">
      <c r="D4838" s="33"/>
      <c r="H4838" s="31"/>
    </row>
    <row r="4839" spans="4:8">
      <c r="D4839" s="33"/>
      <c r="H4839" s="31"/>
    </row>
    <row r="4840" spans="4:8">
      <c r="D4840" s="33"/>
      <c r="H4840" s="31"/>
    </row>
    <row r="4841" spans="4:8">
      <c r="D4841" s="33"/>
      <c r="H4841" s="31"/>
    </row>
    <row r="4842" spans="4:8">
      <c r="D4842" s="33"/>
      <c r="H4842" s="31"/>
    </row>
    <row r="4843" spans="4:8">
      <c r="D4843" s="33"/>
      <c r="H4843" s="31"/>
    </row>
    <row r="4844" spans="4:8">
      <c r="D4844" s="33"/>
      <c r="H4844" s="31"/>
    </row>
    <row r="4845" spans="4:8">
      <c r="D4845" s="33"/>
      <c r="H4845" s="31"/>
    </row>
    <row r="4846" spans="4:8">
      <c r="D4846" s="33"/>
      <c r="H4846" s="31"/>
    </row>
    <row r="4847" spans="4:8">
      <c r="D4847" s="33"/>
      <c r="H4847" s="31"/>
    </row>
    <row r="4848" spans="4:8">
      <c r="D4848" s="33"/>
      <c r="H4848" s="31"/>
    </row>
    <row r="4849" spans="4:8">
      <c r="D4849" s="33"/>
      <c r="H4849" s="31"/>
    </row>
    <row r="4850" spans="4:8">
      <c r="D4850" s="33"/>
      <c r="H4850" s="31"/>
    </row>
    <row r="4851" spans="4:8">
      <c r="D4851" s="33"/>
      <c r="H4851" s="31"/>
    </row>
    <row r="4852" spans="4:8">
      <c r="D4852" s="33"/>
      <c r="H4852" s="31"/>
    </row>
    <row r="4853" spans="4:8">
      <c r="D4853" s="33"/>
      <c r="H4853" s="31"/>
    </row>
    <row r="4854" spans="4:8">
      <c r="D4854" s="33"/>
      <c r="H4854" s="31"/>
    </row>
    <row r="4855" spans="4:8">
      <c r="D4855" s="33"/>
      <c r="H4855" s="31"/>
    </row>
    <row r="4856" spans="4:8">
      <c r="D4856" s="33"/>
      <c r="H4856" s="31"/>
    </row>
    <row r="4857" spans="4:8">
      <c r="D4857" s="33"/>
      <c r="H4857" s="31"/>
    </row>
    <row r="4858" spans="4:8">
      <c r="D4858" s="33"/>
      <c r="H4858" s="31"/>
    </row>
    <row r="4859" spans="4:8">
      <c r="D4859" s="33"/>
      <c r="H4859" s="31"/>
    </row>
    <row r="4860" spans="4:8">
      <c r="D4860" s="33"/>
      <c r="H4860" s="31"/>
    </row>
    <row r="4861" spans="4:8">
      <c r="D4861" s="33"/>
      <c r="H4861" s="31"/>
    </row>
    <row r="4862" spans="4:8">
      <c r="D4862" s="33"/>
      <c r="H4862" s="31"/>
    </row>
    <row r="4863" spans="4:8">
      <c r="D4863" s="33"/>
      <c r="H4863" s="31"/>
    </row>
    <row r="4864" spans="4:8">
      <c r="D4864" s="33"/>
      <c r="H4864" s="31"/>
    </row>
    <row r="4865" spans="4:8">
      <c r="D4865" s="33"/>
      <c r="H4865" s="31"/>
    </row>
    <row r="4866" spans="4:8">
      <c r="D4866" s="33"/>
      <c r="H4866" s="31"/>
    </row>
    <row r="4867" spans="4:8">
      <c r="D4867" s="33"/>
      <c r="H4867" s="31"/>
    </row>
    <row r="4868" spans="4:8">
      <c r="D4868" s="33"/>
      <c r="H4868" s="31"/>
    </row>
    <row r="4869" spans="4:8">
      <c r="D4869" s="33"/>
      <c r="H4869" s="31"/>
    </row>
    <row r="4870" spans="4:8">
      <c r="D4870" s="33"/>
      <c r="H4870" s="31"/>
    </row>
    <row r="4871" spans="4:8">
      <c r="D4871" s="33"/>
      <c r="H4871" s="31"/>
    </row>
    <row r="4872" spans="4:8">
      <c r="D4872" s="33"/>
      <c r="H4872" s="31"/>
    </row>
    <row r="4873" spans="4:8">
      <c r="D4873" s="33"/>
      <c r="H4873" s="31"/>
    </row>
    <row r="4874" spans="4:8">
      <c r="D4874" s="33"/>
      <c r="H4874" s="31"/>
    </row>
    <row r="4875" spans="4:8">
      <c r="D4875" s="33"/>
      <c r="H4875" s="31"/>
    </row>
    <row r="4876" spans="4:8">
      <c r="D4876" s="33"/>
      <c r="H4876" s="31"/>
    </row>
    <row r="4877" spans="4:8">
      <c r="D4877" s="33"/>
      <c r="H4877" s="31"/>
    </row>
    <row r="4878" spans="4:8">
      <c r="D4878" s="33"/>
      <c r="H4878" s="31"/>
    </row>
    <row r="4879" spans="4:8">
      <c r="D4879" s="33"/>
      <c r="H4879" s="31"/>
    </row>
    <row r="4880" spans="4:8">
      <c r="D4880" s="33"/>
      <c r="H4880" s="31"/>
    </row>
    <row r="4881" spans="4:8">
      <c r="D4881" s="33"/>
      <c r="H4881" s="31"/>
    </row>
    <row r="4882" spans="4:8">
      <c r="D4882" s="33"/>
      <c r="H4882" s="31"/>
    </row>
    <row r="4883" spans="4:8">
      <c r="D4883" s="33"/>
      <c r="H4883" s="31"/>
    </row>
    <row r="4884" spans="4:8">
      <c r="D4884" s="33"/>
      <c r="H4884" s="31"/>
    </row>
    <row r="4885" spans="4:8">
      <c r="D4885" s="33"/>
      <c r="H4885" s="31"/>
    </row>
    <row r="4886" spans="4:8">
      <c r="D4886" s="33"/>
      <c r="H4886" s="31"/>
    </row>
    <row r="4887" spans="4:8">
      <c r="D4887" s="33"/>
      <c r="H4887" s="31"/>
    </row>
    <row r="4888" spans="4:8">
      <c r="D4888" s="33"/>
      <c r="H4888" s="31"/>
    </row>
    <row r="4889" spans="4:8">
      <c r="D4889" s="33"/>
      <c r="H4889" s="31"/>
    </row>
    <row r="4890" spans="4:8">
      <c r="D4890" s="33"/>
      <c r="H4890" s="31"/>
    </row>
    <row r="4891" spans="4:8">
      <c r="D4891" s="33"/>
      <c r="H4891" s="31"/>
    </row>
    <row r="4892" spans="4:8">
      <c r="D4892" s="33"/>
      <c r="H4892" s="31"/>
    </row>
    <row r="4893" spans="4:8">
      <c r="D4893" s="33"/>
      <c r="H4893" s="31"/>
    </row>
    <row r="4894" spans="4:8">
      <c r="D4894" s="33"/>
      <c r="H4894" s="31"/>
    </row>
    <row r="4895" spans="4:8">
      <c r="D4895" s="33"/>
      <c r="H4895" s="31"/>
    </row>
    <row r="4896" spans="4:8">
      <c r="D4896" s="33"/>
      <c r="H4896" s="31"/>
    </row>
    <row r="4897" spans="4:8">
      <c r="D4897" s="33"/>
      <c r="H4897" s="31"/>
    </row>
    <row r="4898" spans="4:8">
      <c r="D4898" s="33"/>
      <c r="H4898" s="31"/>
    </row>
    <row r="4899" spans="4:8">
      <c r="D4899" s="33"/>
      <c r="H4899" s="31"/>
    </row>
    <row r="4900" spans="4:8">
      <c r="D4900" s="33"/>
      <c r="H4900" s="31"/>
    </row>
    <row r="4901" spans="4:8">
      <c r="D4901" s="33"/>
      <c r="H4901" s="31"/>
    </row>
    <row r="4902" spans="4:8">
      <c r="D4902" s="33"/>
      <c r="H4902" s="31"/>
    </row>
    <row r="4903" spans="4:8">
      <c r="D4903" s="33"/>
      <c r="H4903" s="31"/>
    </row>
    <row r="4904" spans="4:8">
      <c r="D4904" s="33"/>
      <c r="H4904" s="31"/>
    </row>
    <row r="4905" spans="4:8">
      <c r="D4905" s="33"/>
      <c r="H4905" s="31"/>
    </row>
    <row r="4906" spans="4:8">
      <c r="D4906" s="33"/>
      <c r="H4906" s="31"/>
    </row>
    <row r="4907" spans="4:8">
      <c r="D4907" s="33"/>
      <c r="H4907" s="31"/>
    </row>
    <row r="4908" spans="4:8">
      <c r="D4908" s="33"/>
      <c r="H4908" s="31"/>
    </row>
    <row r="4909" spans="4:8">
      <c r="D4909" s="33"/>
      <c r="H4909" s="31"/>
    </row>
    <row r="4910" spans="4:8">
      <c r="D4910" s="33"/>
      <c r="H4910" s="31"/>
    </row>
    <row r="4911" spans="4:8">
      <c r="D4911" s="33"/>
      <c r="H4911" s="31"/>
    </row>
    <row r="4912" spans="4:8">
      <c r="D4912" s="33"/>
      <c r="H4912" s="31"/>
    </row>
    <row r="4913" spans="4:8">
      <c r="D4913" s="33"/>
      <c r="H4913" s="31"/>
    </row>
    <row r="4914" spans="4:8">
      <c r="D4914" s="33"/>
      <c r="H4914" s="31"/>
    </row>
    <row r="4915" spans="4:8">
      <c r="D4915" s="33"/>
      <c r="H4915" s="31"/>
    </row>
    <row r="4916" spans="4:8">
      <c r="D4916" s="33"/>
      <c r="H4916" s="31"/>
    </row>
    <row r="4917" spans="4:8">
      <c r="D4917" s="33"/>
      <c r="H4917" s="31"/>
    </row>
    <row r="4918" spans="4:8">
      <c r="D4918" s="33"/>
      <c r="H4918" s="31"/>
    </row>
    <row r="4919" spans="4:8">
      <c r="D4919" s="33"/>
      <c r="H4919" s="31"/>
    </row>
    <row r="4920" spans="4:8">
      <c r="D4920" s="33"/>
      <c r="H4920" s="31"/>
    </row>
    <row r="4921" spans="4:8">
      <c r="D4921" s="33"/>
      <c r="H4921" s="31"/>
    </row>
    <row r="4922" spans="4:8">
      <c r="D4922" s="33"/>
      <c r="H4922" s="31"/>
    </row>
    <row r="4923" spans="4:8">
      <c r="D4923" s="33"/>
      <c r="H4923" s="31"/>
    </row>
    <row r="4924" spans="4:8">
      <c r="D4924" s="33"/>
      <c r="H4924" s="31"/>
    </row>
    <row r="4925" spans="4:8">
      <c r="D4925" s="33"/>
      <c r="H4925" s="31"/>
    </row>
    <row r="4926" spans="4:8">
      <c r="D4926" s="33"/>
      <c r="H4926" s="31"/>
    </row>
    <row r="4927" spans="4:8">
      <c r="D4927" s="33"/>
      <c r="H4927" s="31"/>
    </row>
    <row r="4928" spans="4:8">
      <c r="D4928" s="33"/>
      <c r="H4928" s="31"/>
    </row>
    <row r="4929" spans="4:8">
      <c r="D4929" s="33"/>
      <c r="H4929" s="31"/>
    </row>
    <row r="4930" spans="4:8">
      <c r="D4930" s="33"/>
      <c r="H4930" s="31"/>
    </row>
    <row r="4931" spans="4:8">
      <c r="D4931" s="33"/>
      <c r="H4931" s="31"/>
    </row>
    <row r="4932" spans="4:8">
      <c r="D4932" s="33"/>
      <c r="H4932" s="31"/>
    </row>
    <row r="4933" spans="4:8">
      <c r="D4933" s="33"/>
      <c r="H4933" s="31"/>
    </row>
    <row r="4934" spans="4:8">
      <c r="D4934" s="33"/>
      <c r="H4934" s="31"/>
    </row>
    <row r="4935" spans="4:8">
      <c r="D4935" s="33"/>
      <c r="H4935" s="31"/>
    </row>
    <row r="4936" spans="4:8">
      <c r="D4936" s="33"/>
      <c r="H4936" s="31"/>
    </row>
    <row r="4937" spans="4:8">
      <c r="D4937" s="33"/>
      <c r="H4937" s="31"/>
    </row>
    <row r="4938" spans="4:8">
      <c r="D4938" s="33"/>
      <c r="H4938" s="31"/>
    </row>
    <row r="4939" spans="4:8">
      <c r="D4939" s="33"/>
      <c r="H4939" s="31"/>
    </row>
    <row r="4940" spans="4:8">
      <c r="D4940" s="33"/>
      <c r="H4940" s="31"/>
    </row>
    <row r="4941" spans="4:8">
      <c r="D4941" s="33"/>
      <c r="H4941" s="31"/>
    </row>
    <row r="4942" spans="4:8">
      <c r="D4942" s="33"/>
      <c r="H4942" s="31"/>
    </row>
    <row r="4943" spans="4:8">
      <c r="D4943" s="33"/>
      <c r="H4943" s="31"/>
    </row>
    <row r="4944" spans="4:8">
      <c r="D4944" s="33"/>
      <c r="H4944" s="31"/>
    </row>
    <row r="4945" spans="4:8">
      <c r="D4945" s="33"/>
      <c r="H4945" s="31"/>
    </row>
    <row r="4946" spans="4:8">
      <c r="D4946" s="33"/>
      <c r="H4946" s="31"/>
    </row>
    <row r="4947" spans="4:8">
      <c r="D4947" s="33"/>
      <c r="H4947" s="31"/>
    </row>
    <row r="4948" spans="4:8">
      <c r="D4948" s="33"/>
      <c r="H4948" s="31"/>
    </row>
    <row r="4949" spans="4:8">
      <c r="D4949" s="33"/>
      <c r="H4949" s="31"/>
    </row>
    <row r="4950" spans="4:8">
      <c r="D4950" s="33"/>
      <c r="H4950" s="31"/>
    </row>
    <row r="4951" spans="4:8">
      <c r="D4951" s="33"/>
      <c r="H4951" s="31"/>
    </row>
    <row r="4952" spans="4:8">
      <c r="D4952" s="33"/>
      <c r="H4952" s="31"/>
    </row>
    <row r="4953" spans="4:8">
      <c r="D4953" s="33"/>
      <c r="H4953" s="31"/>
    </row>
    <row r="4954" spans="4:8">
      <c r="D4954" s="33"/>
      <c r="H4954" s="31"/>
    </row>
    <row r="4955" spans="4:8">
      <c r="D4955" s="33"/>
      <c r="H4955" s="31"/>
    </row>
    <row r="4956" spans="4:8">
      <c r="D4956" s="33"/>
      <c r="H4956" s="31"/>
    </row>
    <row r="4957" spans="4:8">
      <c r="D4957" s="33"/>
      <c r="H4957" s="31"/>
    </row>
    <row r="4958" spans="4:8">
      <c r="D4958" s="33"/>
      <c r="H4958" s="31"/>
    </row>
    <row r="4959" spans="4:8">
      <c r="D4959" s="33"/>
      <c r="H4959" s="31"/>
    </row>
    <row r="4960" spans="4:8">
      <c r="D4960" s="33"/>
      <c r="H4960" s="31"/>
    </row>
    <row r="4961" spans="4:8">
      <c r="D4961" s="33"/>
      <c r="H4961" s="31"/>
    </row>
    <row r="4962" spans="4:8">
      <c r="D4962" s="33"/>
      <c r="H4962" s="31"/>
    </row>
    <row r="4963" spans="4:8">
      <c r="D4963" s="33"/>
      <c r="H4963" s="31"/>
    </row>
    <row r="4964" spans="4:8">
      <c r="D4964" s="33"/>
      <c r="H4964" s="31"/>
    </row>
    <row r="4965" spans="4:8">
      <c r="D4965" s="33"/>
      <c r="H4965" s="31"/>
    </row>
    <row r="4966" spans="4:8">
      <c r="D4966" s="33"/>
      <c r="H4966" s="31"/>
    </row>
    <row r="4967" spans="4:8">
      <c r="D4967" s="33"/>
      <c r="H4967" s="31"/>
    </row>
    <row r="4968" spans="4:8">
      <c r="D4968" s="33"/>
      <c r="H4968" s="31"/>
    </row>
    <row r="4969" spans="4:8">
      <c r="D4969" s="33"/>
      <c r="H4969" s="31"/>
    </row>
    <row r="4970" spans="4:8">
      <c r="D4970" s="33"/>
      <c r="H4970" s="31"/>
    </row>
    <row r="4971" spans="4:8">
      <c r="D4971" s="33"/>
      <c r="H4971" s="31"/>
    </row>
    <row r="4972" spans="4:8">
      <c r="D4972" s="33"/>
      <c r="H4972" s="31"/>
    </row>
    <row r="4973" spans="4:8">
      <c r="D4973" s="33"/>
      <c r="H4973" s="31"/>
    </row>
    <row r="4974" spans="4:8">
      <c r="D4974" s="33"/>
      <c r="H4974" s="31"/>
    </row>
    <row r="4975" spans="4:8">
      <c r="D4975" s="33"/>
      <c r="H4975" s="31"/>
    </row>
    <row r="4976" spans="4:8">
      <c r="D4976" s="33"/>
      <c r="H4976" s="31"/>
    </row>
    <row r="4977" spans="4:8">
      <c r="D4977" s="33"/>
      <c r="H4977" s="31"/>
    </row>
    <row r="4978" spans="4:8">
      <c r="D4978" s="33"/>
      <c r="H4978" s="31"/>
    </row>
    <row r="4979" spans="4:8">
      <c r="D4979" s="33"/>
      <c r="H4979" s="31"/>
    </row>
    <row r="4980" spans="4:8">
      <c r="D4980" s="33"/>
      <c r="H4980" s="31"/>
    </row>
    <row r="4981" spans="4:8">
      <c r="D4981" s="33"/>
      <c r="H4981" s="31"/>
    </row>
    <row r="4982" spans="4:8">
      <c r="D4982" s="33"/>
      <c r="H4982" s="31"/>
    </row>
    <row r="4983" spans="4:8">
      <c r="D4983" s="33"/>
      <c r="H4983" s="31"/>
    </row>
    <row r="4984" spans="4:8">
      <c r="D4984" s="33"/>
      <c r="H4984" s="31"/>
    </row>
    <row r="4985" spans="4:8">
      <c r="D4985" s="33"/>
      <c r="H4985" s="31"/>
    </row>
    <row r="4986" spans="4:8">
      <c r="D4986" s="33"/>
      <c r="H4986" s="31"/>
    </row>
    <row r="4987" spans="4:8">
      <c r="D4987" s="33"/>
      <c r="H4987" s="31"/>
    </row>
    <row r="4988" spans="4:8">
      <c r="D4988" s="33"/>
      <c r="H4988" s="31"/>
    </row>
    <row r="4989" spans="4:8">
      <c r="D4989" s="33"/>
      <c r="H4989" s="31"/>
    </row>
    <row r="4990" spans="4:8">
      <c r="D4990" s="33"/>
      <c r="H4990" s="31"/>
    </row>
    <row r="4991" spans="4:8">
      <c r="D4991" s="33"/>
      <c r="H4991" s="31"/>
    </row>
    <row r="4992" spans="4:8">
      <c r="D4992" s="33"/>
      <c r="H4992" s="31"/>
    </row>
    <row r="4993" spans="4:8">
      <c r="D4993" s="33"/>
      <c r="H4993" s="31"/>
    </row>
    <row r="4994" spans="4:8">
      <c r="D4994" s="33"/>
      <c r="H4994" s="31"/>
    </row>
    <row r="4995" spans="4:8">
      <c r="D4995" s="33"/>
      <c r="H4995" s="31"/>
    </row>
    <row r="4996" spans="4:8">
      <c r="D4996" s="33"/>
      <c r="H4996" s="31"/>
    </row>
    <row r="4997" spans="4:8">
      <c r="D4997" s="33"/>
      <c r="H4997" s="31"/>
    </row>
    <row r="4998" spans="4:8">
      <c r="D4998" s="33"/>
      <c r="H4998" s="31"/>
    </row>
    <row r="4999" spans="4:8">
      <c r="D4999" s="33"/>
      <c r="H4999" s="31"/>
    </row>
    <row r="5000" spans="4:8">
      <c r="D5000" s="33"/>
      <c r="H5000" s="31"/>
    </row>
    <row r="5001" spans="4:8">
      <c r="D5001" s="33"/>
      <c r="H5001" s="31"/>
    </row>
    <row r="5002" spans="4:8">
      <c r="D5002" s="33"/>
      <c r="H5002" s="31"/>
    </row>
    <row r="5003" spans="4:8">
      <c r="D5003" s="33"/>
      <c r="H5003" s="31"/>
    </row>
    <row r="5004" spans="4:8">
      <c r="D5004" s="33"/>
      <c r="H5004" s="31"/>
    </row>
    <row r="5005" spans="4:8">
      <c r="D5005" s="33"/>
      <c r="H5005" s="31"/>
    </row>
    <row r="5006" spans="4:8">
      <c r="D5006" s="33"/>
      <c r="H5006" s="31"/>
    </row>
    <row r="5007" spans="4:8">
      <c r="D5007" s="33"/>
      <c r="H5007" s="31"/>
    </row>
    <row r="5008" spans="4:8">
      <c r="D5008" s="33"/>
      <c r="H5008" s="31"/>
    </row>
    <row r="5009" spans="4:8">
      <c r="D5009" s="33"/>
      <c r="H5009" s="31"/>
    </row>
    <row r="5010" spans="4:8">
      <c r="D5010" s="33"/>
      <c r="H5010" s="31"/>
    </row>
    <row r="5011" spans="4:8">
      <c r="D5011" s="33"/>
      <c r="H5011" s="31"/>
    </row>
    <row r="5012" spans="4:8">
      <c r="D5012" s="33"/>
      <c r="H5012" s="31"/>
    </row>
    <row r="5013" spans="4:8">
      <c r="D5013" s="33"/>
      <c r="H5013" s="31"/>
    </row>
    <row r="5014" spans="4:8">
      <c r="D5014" s="33"/>
      <c r="H5014" s="31"/>
    </row>
    <row r="5015" spans="4:8">
      <c r="D5015" s="33"/>
      <c r="H5015" s="31"/>
    </row>
    <row r="5016" spans="4:8">
      <c r="D5016" s="33"/>
      <c r="H5016" s="31"/>
    </row>
    <row r="5017" spans="4:8">
      <c r="D5017" s="33"/>
      <c r="H5017" s="31"/>
    </row>
    <row r="5018" spans="4:8">
      <c r="D5018" s="33"/>
      <c r="H5018" s="31"/>
    </row>
    <row r="5019" spans="4:8">
      <c r="D5019" s="33"/>
      <c r="H5019" s="31"/>
    </row>
    <row r="5020" spans="4:8">
      <c r="D5020" s="33"/>
      <c r="H5020" s="31"/>
    </row>
    <row r="5021" spans="4:8">
      <c r="D5021" s="33"/>
      <c r="H5021" s="31"/>
    </row>
    <row r="5022" spans="4:8">
      <c r="D5022" s="33"/>
      <c r="H5022" s="31"/>
    </row>
    <row r="5023" spans="4:8">
      <c r="D5023" s="33"/>
      <c r="H5023" s="31"/>
    </row>
    <row r="5024" spans="4:8">
      <c r="D5024" s="33"/>
      <c r="H5024" s="31"/>
    </row>
    <row r="5025" spans="4:8">
      <c r="D5025" s="33"/>
      <c r="H5025" s="31"/>
    </row>
    <row r="5026" spans="4:8">
      <c r="D5026" s="33"/>
      <c r="H5026" s="31"/>
    </row>
    <row r="5027" spans="4:8">
      <c r="D5027" s="33"/>
      <c r="H5027" s="31"/>
    </row>
    <row r="5028" spans="4:8">
      <c r="D5028" s="33"/>
      <c r="H5028" s="31"/>
    </row>
    <row r="5029" spans="4:8">
      <c r="D5029" s="33"/>
      <c r="H5029" s="31"/>
    </row>
    <row r="5030" spans="4:8">
      <c r="D5030" s="33"/>
      <c r="H5030" s="31"/>
    </row>
    <row r="5031" spans="4:8">
      <c r="D5031" s="33"/>
      <c r="H5031" s="31"/>
    </row>
    <row r="5032" spans="4:8">
      <c r="D5032" s="33"/>
      <c r="H5032" s="31"/>
    </row>
    <row r="5033" spans="4:8">
      <c r="D5033" s="33"/>
      <c r="H5033" s="31"/>
    </row>
    <row r="5034" spans="4:8">
      <c r="D5034" s="33"/>
      <c r="H5034" s="31"/>
    </row>
    <row r="5035" spans="4:8">
      <c r="D5035" s="33"/>
      <c r="H5035" s="31"/>
    </row>
    <row r="5036" spans="4:8">
      <c r="D5036" s="33"/>
      <c r="H5036" s="31"/>
    </row>
    <row r="5037" spans="4:8">
      <c r="D5037" s="33"/>
      <c r="H5037" s="31"/>
    </row>
    <row r="5038" spans="4:8">
      <c r="D5038" s="33"/>
      <c r="H5038" s="31"/>
    </row>
    <row r="5039" spans="4:8">
      <c r="D5039" s="33"/>
      <c r="H5039" s="31"/>
    </row>
    <row r="5040" spans="4:8">
      <c r="D5040" s="33"/>
      <c r="H5040" s="31"/>
    </row>
    <row r="5041" spans="4:8">
      <c r="D5041" s="33"/>
      <c r="H5041" s="31"/>
    </row>
    <row r="5042" spans="4:8">
      <c r="D5042" s="33"/>
      <c r="H5042" s="31"/>
    </row>
    <row r="5043" spans="4:8">
      <c r="D5043" s="33"/>
      <c r="H5043" s="31"/>
    </row>
    <row r="5044" spans="4:8">
      <c r="D5044" s="33"/>
      <c r="H5044" s="31"/>
    </row>
    <row r="5045" spans="4:8">
      <c r="D5045" s="33"/>
      <c r="H5045" s="31"/>
    </row>
    <row r="5046" spans="4:8">
      <c r="D5046" s="33"/>
      <c r="H5046" s="31"/>
    </row>
    <row r="5047" spans="4:8">
      <c r="D5047" s="33"/>
      <c r="H5047" s="31"/>
    </row>
    <row r="5048" spans="4:8">
      <c r="D5048" s="33"/>
      <c r="H5048" s="31"/>
    </row>
    <row r="5049" spans="4:8">
      <c r="D5049" s="33"/>
      <c r="H5049" s="31"/>
    </row>
    <row r="5050" spans="4:8">
      <c r="D5050" s="33"/>
      <c r="H5050" s="31"/>
    </row>
    <row r="5051" spans="4:8">
      <c r="D5051" s="33"/>
      <c r="H5051" s="31"/>
    </row>
    <row r="5052" spans="4:8">
      <c r="D5052" s="33"/>
      <c r="H5052" s="31"/>
    </row>
    <row r="5053" spans="4:8">
      <c r="D5053" s="33"/>
      <c r="H5053" s="31"/>
    </row>
    <row r="5054" spans="4:8">
      <c r="D5054" s="33"/>
      <c r="H5054" s="31"/>
    </row>
    <row r="5055" spans="4:8">
      <c r="D5055" s="33"/>
      <c r="H5055" s="31"/>
    </row>
    <row r="5056" spans="4:8">
      <c r="D5056" s="33"/>
      <c r="H5056" s="31"/>
    </row>
    <row r="5057" spans="4:8">
      <c r="D5057" s="33"/>
      <c r="H5057" s="31"/>
    </row>
    <row r="5058" spans="4:8">
      <c r="D5058" s="33"/>
      <c r="H5058" s="31"/>
    </row>
    <row r="5059" spans="4:8">
      <c r="D5059" s="33"/>
      <c r="H5059" s="31"/>
    </row>
    <row r="5060" spans="4:8">
      <c r="D5060" s="33"/>
      <c r="H5060" s="31"/>
    </row>
    <row r="5061" spans="4:8">
      <c r="D5061" s="33"/>
      <c r="H5061" s="31"/>
    </row>
    <row r="5062" spans="4:8">
      <c r="D5062" s="33"/>
      <c r="H5062" s="31"/>
    </row>
    <row r="5063" spans="4:8">
      <c r="D5063" s="33"/>
      <c r="H5063" s="31"/>
    </row>
    <row r="5064" spans="4:8">
      <c r="D5064" s="33"/>
      <c r="H5064" s="31"/>
    </row>
    <row r="5065" spans="4:8">
      <c r="D5065" s="33"/>
      <c r="H5065" s="31"/>
    </row>
    <row r="5066" spans="4:8">
      <c r="D5066" s="33"/>
      <c r="H5066" s="31"/>
    </row>
    <row r="5067" spans="4:8">
      <c r="D5067" s="33"/>
      <c r="H5067" s="31"/>
    </row>
    <row r="5068" spans="4:8">
      <c r="D5068" s="33"/>
      <c r="H5068" s="31"/>
    </row>
    <row r="5069" spans="4:8">
      <c r="D5069" s="33"/>
      <c r="H5069" s="31"/>
    </row>
    <row r="5070" spans="4:8">
      <c r="D5070" s="33"/>
      <c r="H5070" s="31"/>
    </row>
    <row r="5071" spans="4:8">
      <c r="D5071" s="33"/>
      <c r="H5071" s="31"/>
    </row>
    <row r="5072" spans="4:8">
      <c r="D5072" s="33"/>
      <c r="H5072" s="31"/>
    </row>
    <row r="5073" spans="4:8">
      <c r="D5073" s="33"/>
      <c r="H5073" s="31"/>
    </row>
    <row r="5074" spans="4:8">
      <c r="D5074" s="33"/>
      <c r="H5074" s="31"/>
    </row>
    <row r="5075" spans="4:8">
      <c r="D5075" s="33"/>
      <c r="H5075" s="31"/>
    </row>
    <row r="5076" spans="4:8">
      <c r="D5076" s="33"/>
      <c r="H5076" s="31"/>
    </row>
    <row r="5077" spans="4:8">
      <c r="D5077" s="33"/>
      <c r="H5077" s="31"/>
    </row>
    <row r="5078" spans="4:8">
      <c r="D5078" s="33"/>
      <c r="H5078" s="31"/>
    </row>
    <row r="5079" spans="4:8">
      <c r="D5079" s="33"/>
      <c r="H5079" s="31"/>
    </row>
    <row r="5080" spans="4:8">
      <c r="D5080" s="33"/>
      <c r="H5080" s="31"/>
    </row>
    <row r="5081" spans="4:8">
      <c r="D5081" s="33"/>
      <c r="H5081" s="31"/>
    </row>
    <row r="5082" spans="4:8">
      <c r="D5082" s="33"/>
      <c r="H5082" s="31"/>
    </row>
    <row r="5083" spans="4:8">
      <c r="D5083" s="33"/>
      <c r="H5083" s="31"/>
    </row>
    <row r="5084" spans="4:8">
      <c r="D5084" s="33"/>
      <c r="H5084" s="31"/>
    </row>
    <row r="5085" spans="4:8">
      <c r="D5085" s="33"/>
      <c r="H5085" s="31"/>
    </row>
    <row r="5086" spans="4:8">
      <c r="D5086" s="33"/>
      <c r="H5086" s="31"/>
    </row>
    <row r="5087" spans="4:8">
      <c r="D5087" s="33"/>
      <c r="H5087" s="31"/>
    </row>
    <row r="5088" spans="4:8">
      <c r="D5088" s="33"/>
      <c r="H5088" s="31"/>
    </row>
    <row r="5089" spans="4:8">
      <c r="D5089" s="33"/>
      <c r="H5089" s="31"/>
    </row>
    <row r="5090" spans="4:8">
      <c r="D5090" s="33"/>
      <c r="H5090" s="31"/>
    </row>
    <row r="5091" spans="4:8">
      <c r="D5091" s="33"/>
      <c r="H5091" s="31"/>
    </row>
    <row r="5092" spans="4:8">
      <c r="D5092" s="33"/>
      <c r="H5092" s="31"/>
    </row>
    <row r="5093" spans="4:8">
      <c r="D5093" s="33"/>
      <c r="H5093" s="31"/>
    </row>
    <row r="5094" spans="4:8">
      <c r="D5094" s="33"/>
      <c r="H5094" s="31"/>
    </row>
    <row r="5095" spans="4:8">
      <c r="D5095" s="33"/>
      <c r="H5095" s="31"/>
    </row>
    <row r="5096" spans="4:8">
      <c r="D5096" s="33"/>
      <c r="H5096" s="31"/>
    </row>
    <row r="5097" spans="4:8">
      <c r="D5097" s="33"/>
      <c r="H5097" s="31"/>
    </row>
    <row r="5098" spans="4:8">
      <c r="D5098" s="33"/>
      <c r="H5098" s="31"/>
    </row>
    <row r="5099" spans="4:8">
      <c r="D5099" s="33"/>
      <c r="H5099" s="31"/>
    </row>
    <row r="5100" spans="4:8">
      <c r="D5100" s="33"/>
      <c r="H5100" s="31"/>
    </row>
    <row r="5101" spans="4:8">
      <c r="D5101" s="33"/>
      <c r="H5101" s="31"/>
    </row>
    <row r="5102" spans="4:8">
      <c r="D5102" s="33"/>
      <c r="H5102" s="31"/>
    </row>
    <row r="5103" spans="4:8">
      <c r="D5103" s="33"/>
      <c r="H5103" s="31"/>
    </row>
    <row r="5104" spans="4:8">
      <c r="D5104" s="33"/>
      <c r="H5104" s="31"/>
    </row>
    <row r="5105" spans="4:8">
      <c r="D5105" s="33"/>
      <c r="H5105" s="31"/>
    </row>
    <row r="5106" spans="4:8">
      <c r="D5106" s="33"/>
      <c r="H5106" s="31"/>
    </row>
    <row r="5107" spans="4:8">
      <c r="D5107" s="33"/>
      <c r="H5107" s="31"/>
    </row>
    <row r="5108" spans="4:8">
      <c r="D5108" s="33"/>
      <c r="H5108" s="31"/>
    </row>
    <row r="5109" spans="4:8">
      <c r="D5109" s="33"/>
      <c r="H5109" s="31"/>
    </row>
    <row r="5110" spans="4:8">
      <c r="D5110" s="33"/>
      <c r="H5110" s="31"/>
    </row>
    <row r="5111" spans="4:8">
      <c r="D5111" s="33"/>
      <c r="H5111" s="31"/>
    </row>
    <row r="5112" spans="4:8">
      <c r="D5112" s="33"/>
      <c r="H5112" s="31"/>
    </row>
    <row r="5113" spans="4:8">
      <c r="D5113" s="33"/>
      <c r="H5113" s="31"/>
    </row>
    <row r="5114" spans="4:8">
      <c r="D5114" s="33"/>
      <c r="H5114" s="31"/>
    </row>
    <row r="5115" spans="4:8">
      <c r="D5115" s="33"/>
      <c r="H5115" s="31"/>
    </row>
    <row r="5116" spans="4:8">
      <c r="D5116" s="33"/>
      <c r="H5116" s="31"/>
    </row>
    <row r="5117" spans="4:8">
      <c r="D5117" s="33"/>
      <c r="H5117" s="31"/>
    </row>
    <row r="5118" spans="4:8">
      <c r="D5118" s="33"/>
      <c r="H5118" s="31"/>
    </row>
    <row r="5119" spans="4:8">
      <c r="D5119" s="33"/>
      <c r="H5119" s="31"/>
    </row>
    <row r="5120" spans="4:8">
      <c r="D5120" s="33"/>
      <c r="H5120" s="31"/>
    </row>
    <row r="5121" spans="4:8">
      <c r="D5121" s="33"/>
      <c r="H5121" s="31"/>
    </row>
    <row r="5122" spans="4:8">
      <c r="D5122" s="33"/>
      <c r="H5122" s="31"/>
    </row>
    <row r="5123" spans="4:8">
      <c r="D5123" s="33"/>
      <c r="H5123" s="31"/>
    </row>
    <row r="5124" spans="4:8">
      <c r="D5124" s="33"/>
      <c r="H5124" s="31"/>
    </row>
    <row r="5125" spans="4:8">
      <c r="D5125" s="33"/>
      <c r="H5125" s="31"/>
    </row>
    <row r="5126" spans="4:8">
      <c r="D5126" s="33"/>
      <c r="H5126" s="31"/>
    </row>
    <row r="5127" spans="4:8">
      <c r="D5127" s="33"/>
      <c r="H5127" s="31"/>
    </row>
    <row r="5128" spans="4:8">
      <c r="D5128" s="33"/>
      <c r="H5128" s="31"/>
    </row>
    <row r="5129" spans="4:8">
      <c r="D5129" s="33"/>
      <c r="H5129" s="31"/>
    </row>
    <row r="5130" spans="4:8">
      <c r="D5130" s="33"/>
      <c r="H5130" s="31"/>
    </row>
    <row r="5131" spans="4:8">
      <c r="D5131" s="33"/>
      <c r="H5131" s="31"/>
    </row>
    <row r="5132" spans="4:8">
      <c r="D5132" s="33"/>
      <c r="H5132" s="31"/>
    </row>
    <row r="5133" spans="4:8">
      <c r="D5133" s="33"/>
      <c r="H5133" s="31"/>
    </row>
    <row r="5134" spans="4:8">
      <c r="D5134" s="33"/>
      <c r="H5134" s="31"/>
    </row>
    <row r="5135" spans="4:8">
      <c r="D5135" s="33"/>
      <c r="H5135" s="31"/>
    </row>
    <row r="5136" spans="4:8">
      <c r="D5136" s="33"/>
      <c r="H5136" s="31"/>
    </row>
    <row r="5137" spans="4:8">
      <c r="D5137" s="33"/>
      <c r="H5137" s="31"/>
    </row>
    <row r="5138" spans="4:8">
      <c r="D5138" s="33"/>
      <c r="H5138" s="31"/>
    </row>
    <row r="5139" spans="4:8">
      <c r="D5139" s="33"/>
      <c r="H5139" s="31"/>
    </row>
    <row r="5140" spans="4:8">
      <c r="D5140" s="33"/>
      <c r="H5140" s="31"/>
    </row>
    <row r="5141" spans="4:8">
      <c r="D5141" s="33"/>
      <c r="H5141" s="31"/>
    </row>
    <row r="5142" spans="4:8">
      <c r="D5142" s="33"/>
      <c r="H5142" s="31"/>
    </row>
    <row r="5143" spans="4:8">
      <c r="D5143" s="33"/>
      <c r="H5143" s="31"/>
    </row>
    <row r="5144" spans="4:8">
      <c r="D5144" s="33"/>
      <c r="H5144" s="31"/>
    </row>
    <row r="5145" spans="4:8">
      <c r="D5145" s="33"/>
      <c r="H5145" s="31"/>
    </row>
    <row r="5146" spans="4:8">
      <c r="D5146" s="33"/>
      <c r="H5146" s="31"/>
    </row>
    <row r="5147" spans="4:8">
      <c r="D5147" s="33"/>
      <c r="H5147" s="31"/>
    </row>
    <row r="5148" spans="4:8">
      <c r="D5148" s="33"/>
      <c r="H5148" s="31"/>
    </row>
    <row r="5149" spans="4:8">
      <c r="D5149" s="33"/>
      <c r="H5149" s="31"/>
    </row>
    <row r="5150" spans="4:8">
      <c r="D5150" s="33"/>
      <c r="H5150" s="31"/>
    </row>
    <row r="5151" spans="4:8">
      <c r="D5151" s="33"/>
      <c r="H5151" s="31"/>
    </row>
    <row r="5152" spans="4:8">
      <c r="D5152" s="33"/>
      <c r="H5152" s="31"/>
    </row>
    <row r="5153" spans="4:8">
      <c r="D5153" s="33"/>
      <c r="H5153" s="31"/>
    </row>
    <row r="5154" spans="4:8">
      <c r="D5154" s="33"/>
      <c r="H5154" s="31"/>
    </row>
    <row r="5155" spans="4:8">
      <c r="D5155" s="33"/>
      <c r="H5155" s="31"/>
    </row>
    <row r="5156" spans="4:8">
      <c r="D5156" s="33"/>
      <c r="H5156" s="31"/>
    </row>
    <row r="5157" spans="4:8">
      <c r="D5157" s="33"/>
      <c r="H5157" s="31"/>
    </row>
    <row r="5158" spans="4:8">
      <c r="D5158" s="33"/>
      <c r="H5158" s="31"/>
    </row>
    <row r="5159" spans="4:8">
      <c r="D5159" s="33"/>
      <c r="H5159" s="31"/>
    </row>
    <row r="5160" spans="4:8">
      <c r="D5160" s="33"/>
      <c r="H5160" s="31"/>
    </row>
    <row r="5161" spans="4:8">
      <c r="D5161" s="33"/>
      <c r="H5161" s="31"/>
    </row>
    <row r="5162" spans="4:8">
      <c r="D5162" s="33"/>
      <c r="H5162" s="31"/>
    </row>
    <row r="5163" spans="4:8">
      <c r="D5163" s="33"/>
      <c r="H5163" s="31"/>
    </row>
    <row r="5164" spans="4:8">
      <c r="D5164" s="33"/>
      <c r="H5164" s="31"/>
    </row>
    <row r="5165" spans="4:8">
      <c r="D5165" s="33"/>
      <c r="H5165" s="31"/>
    </row>
    <row r="5166" spans="4:8">
      <c r="D5166" s="33"/>
      <c r="H5166" s="31"/>
    </row>
    <row r="5167" spans="4:8">
      <c r="D5167" s="33"/>
      <c r="H5167" s="31"/>
    </row>
    <row r="5168" spans="4:8">
      <c r="D5168" s="33"/>
      <c r="H5168" s="31"/>
    </row>
    <row r="5169" spans="4:8">
      <c r="D5169" s="33"/>
      <c r="H5169" s="31"/>
    </row>
    <row r="5170" spans="4:8">
      <c r="D5170" s="33"/>
      <c r="H5170" s="31"/>
    </row>
    <row r="5171" spans="4:8">
      <c r="D5171" s="33"/>
      <c r="H5171" s="31"/>
    </row>
    <row r="5172" spans="4:8">
      <c r="D5172" s="33"/>
      <c r="H5172" s="31"/>
    </row>
    <row r="5173" spans="4:8">
      <c r="D5173" s="33"/>
      <c r="H5173" s="31"/>
    </row>
    <row r="5174" spans="4:8">
      <c r="D5174" s="33"/>
      <c r="H5174" s="31"/>
    </row>
    <row r="5175" spans="4:8">
      <c r="D5175" s="33"/>
      <c r="H5175" s="31"/>
    </row>
    <row r="5176" spans="4:8">
      <c r="D5176" s="33"/>
      <c r="H5176" s="31"/>
    </row>
    <row r="5177" spans="4:8">
      <c r="D5177" s="33"/>
      <c r="H5177" s="31"/>
    </row>
    <row r="5178" spans="4:8">
      <c r="D5178" s="33"/>
      <c r="H5178" s="31"/>
    </row>
    <row r="5179" spans="4:8">
      <c r="D5179" s="33"/>
      <c r="H5179" s="31"/>
    </row>
    <row r="5180" spans="4:8">
      <c r="D5180" s="33"/>
      <c r="H5180" s="31"/>
    </row>
    <row r="5181" spans="4:8">
      <c r="D5181" s="33"/>
      <c r="H5181" s="31"/>
    </row>
    <row r="5182" spans="4:8">
      <c r="D5182" s="33"/>
      <c r="H5182" s="31"/>
    </row>
    <row r="5183" spans="4:8">
      <c r="D5183" s="33"/>
      <c r="H5183" s="31"/>
    </row>
    <row r="5184" spans="4:8">
      <c r="D5184" s="33"/>
      <c r="H5184" s="31"/>
    </row>
    <row r="5185" spans="4:8">
      <c r="D5185" s="33"/>
      <c r="H5185" s="31"/>
    </row>
    <row r="5186" spans="4:8">
      <c r="D5186" s="33"/>
      <c r="H5186" s="31"/>
    </row>
    <row r="5187" spans="4:8">
      <c r="D5187" s="33"/>
      <c r="H5187" s="31"/>
    </row>
    <row r="5188" spans="4:8">
      <c r="D5188" s="33"/>
      <c r="H5188" s="31"/>
    </row>
    <row r="5189" spans="4:8">
      <c r="D5189" s="33"/>
      <c r="H5189" s="31"/>
    </row>
    <row r="5190" spans="4:8">
      <c r="D5190" s="33"/>
      <c r="H5190" s="31"/>
    </row>
    <row r="5191" spans="4:8">
      <c r="D5191" s="33"/>
      <c r="H5191" s="31"/>
    </row>
    <row r="5192" spans="4:8">
      <c r="D5192" s="33"/>
      <c r="H5192" s="31"/>
    </row>
    <row r="5193" spans="4:8">
      <c r="D5193" s="33"/>
      <c r="H5193" s="31"/>
    </row>
    <row r="5194" spans="4:8">
      <c r="D5194" s="33"/>
      <c r="H5194" s="31"/>
    </row>
    <row r="5195" spans="4:8">
      <c r="D5195" s="33"/>
      <c r="H5195" s="31"/>
    </row>
    <row r="5196" spans="4:8">
      <c r="D5196" s="33"/>
      <c r="H5196" s="31"/>
    </row>
    <row r="5197" spans="4:8">
      <c r="D5197" s="33"/>
      <c r="H5197" s="31"/>
    </row>
    <row r="5198" spans="4:8">
      <c r="D5198" s="33"/>
      <c r="H5198" s="31"/>
    </row>
    <row r="5199" spans="4:8">
      <c r="D5199" s="33"/>
      <c r="H5199" s="31"/>
    </row>
    <row r="5200" spans="4:8">
      <c r="D5200" s="33"/>
      <c r="H5200" s="31"/>
    </row>
    <row r="5201" spans="4:8">
      <c r="D5201" s="33"/>
      <c r="H5201" s="31"/>
    </row>
    <row r="5202" spans="4:8">
      <c r="D5202" s="33"/>
      <c r="H5202" s="31"/>
    </row>
    <row r="5203" spans="4:8">
      <c r="D5203" s="33"/>
      <c r="H5203" s="31"/>
    </row>
    <row r="5204" spans="4:8">
      <c r="D5204" s="33"/>
      <c r="H5204" s="31"/>
    </row>
    <row r="5205" spans="4:8">
      <c r="D5205" s="33"/>
      <c r="H5205" s="31"/>
    </row>
    <row r="5206" spans="4:8">
      <c r="D5206" s="33"/>
      <c r="H5206" s="31"/>
    </row>
    <row r="5207" spans="4:8">
      <c r="D5207" s="33"/>
      <c r="H5207" s="31"/>
    </row>
    <row r="5208" spans="4:8">
      <c r="D5208" s="33"/>
      <c r="H5208" s="31"/>
    </row>
    <row r="5209" spans="4:8">
      <c r="D5209" s="33"/>
      <c r="H5209" s="31"/>
    </row>
    <row r="5210" spans="4:8">
      <c r="D5210" s="33"/>
      <c r="H5210" s="31"/>
    </row>
    <row r="5211" spans="4:8">
      <c r="D5211" s="33"/>
      <c r="H5211" s="31"/>
    </row>
    <row r="5212" spans="4:8">
      <c r="D5212" s="33"/>
      <c r="H5212" s="31"/>
    </row>
    <row r="5213" spans="4:8">
      <c r="D5213" s="33"/>
      <c r="H5213" s="31"/>
    </row>
    <row r="5214" spans="4:8">
      <c r="D5214" s="33"/>
      <c r="H5214" s="31"/>
    </row>
    <row r="5215" spans="4:8">
      <c r="D5215" s="33"/>
      <c r="H5215" s="31"/>
    </row>
    <row r="5216" spans="4:8">
      <c r="D5216" s="33"/>
      <c r="H5216" s="31"/>
    </row>
    <row r="5217" spans="4:8">
      <c r="D5217" s="33"/>
      <c r="H5217" s="31"/>
    </row>
    <row r="5218" spans="4:8">
      <c r="D5218" s="33"/>
      <c r="H5218" s="31"/>
    </row>
    <row r="5219" spans="4:8">
      <c r="D5219" s="33"/>
      <c r="H5219" s="31"/>
    </row>
    <row r="5220" spans="4:8">
      <c r="D5220" s="33"/>
      <c r="H5220" s="31"/>
    </row>
    <row r="5221" spans="4:8">
      <c r="D5221" s="33"/>
      <c r="H5221" s="31"/>
    </row>
    <row r="5222" spans="4:8">
      <c r="D5222" s="33"/>
      <c r="H5222" s="31"/>
    </row>
    <row r="5223" spans="4:8">
      <c r="D5223" s="33"/>
      <c r="H5223" s="31"/>
    </row>
    <row r="5224" spans="4:8">
      <c r="D5224" s="33"/>
      <c r="H5224" s="31"/>
    </row>
    <row r="5225" spans="4:8">
      <c r="D5225" s="33"/>
      <c r="H5225" s="31"/>
    </row>
    <row r="5226" spans="4:8">
      <c r="D5226" s="33"/>
      <c r="H5226" s="31"/>
    </row>
    <row r="5227" spans="4:8">
      <c r="D5227" s="33"/>
      <c r="H5227" s="31"/>
    </row>
    <row r="5228" spans="4:8">
      <c r="D5228" s="33"/>
      <c r="H5228" s="31"/>
    </row>
    <row r="5229" spans="4:8">
      <c r="D5229" s="33"/>
      <c r="H5229" s="31"/>
    </row>
    <row r="5230" spans="4:8">
      <c r="D5230" s="33"/>
      <c r="H5230" s="31"/>
    </row>
    <row r="5231" spans="4:8">
      <c r="D5231" s="33"/>
      <c r="H5231" s="31"/>
    </row>
    <row r="5232" spans="4:8">
      <c r="D5232" s="33"/>
      <c r="H5232" s="31"/>
    </row>
    <row r="5233" spans="4:8">
      <c r="D5233" s="33"/>
      <c r="H5233" s="31"/>
    </row>
    <row r="5234" spans="4:8">
      <c r="D5234" s="33"/>
      <c r="H5234" s="31"/>
    </row>
    <row r="5235" spans="4:8">
      <c r="D5235" s="33"/>
      <c r="H5235" s="31"/>
    </row>
    <row r="5236" spans="4:8">
      <c r="D5236" s="33"/>
      <c r="H5236" s="31"/>
    </row>
    <row r="5237" spans="4:8">
      <c r="D5237" s="33"/>
      <c r="H5237" s="31"/>
    </row>
    <row r="5238" spans="4:8">
      <c r="D5238" s="33"/>
      <c r="H5238" s="31"/>
    </row>
    <row r="5239" spans="4:8">
      <c r="D5239" s="33"/>
      <c r="H5239" s="31"/>
    </row>
    <row r="5240" spans="4:8">
      <c r="D5240" s="33"/>
      <c r="H5240" s="31"/>
    </row>
    <row r="5241" spans="4:8">
      <c r="D5241" s="33"/>
      <c r="H5241" s="31"/>
    </row>
    <row r="5242" spans="4:8">
      <c r="D5242" s="33"/>
      <c r="H5242" s="31"/>
    </row>
    <row r="5243" spans="4:8">
      <c r="D5243" s="33"/>
      <c r="H5243" s="31"/>
    </row>
    <row r="5244" spans="4:8">
      <c r="D5244" s="33"/>
      <c r="H5244" s="31"/>
    </row>
    <row r="5245" spans="4:8">
      <c r="D5245" s="33"/>
      <c r="H5245" s="31"/>
    </row>
    <row r="5246" spans="4:8">
      <c r="D5246" s="33"/>
      <c r="H5246" s="31"/>
    </row>
    <row r="5247" spans="4:8">
      <c r="D5247" s="33"/>
      <c r="H5247" s="31"/>
    </row>
    <row r="5248" spans="4:8">
      <c r="D5248" s="33"/>
      <c r="H5248" s="31"/>
    </row>
    <row r="5249" spans="4:8">
      <c r="D5249" s="33"/>
      <c r="H5249" s="31"/>
    </row>
    <row r="5250" spans="4:8">
      <c r="D5250" s="33"/>
      <c r="H5250" s="31"/>
    </row>
    <row r="5251" spans="4:8">
      <c r="D5251" s="33"/>
      <c r="H5251" s="31"/>
    </row>
    <row r="5252" spans="4:8">
      <c r="D5252" s="33"/>
      <c r="H5252" s="31"/>
    </row>
    <row r="5253" spans="4:8">
      <c r="D5253" s="33"/>
      <c r="H5253" s="31"/>
    </row>
    <row r="5254" spans="4:8">
      <c r="D5254" s="33"/>
      <c r="H5254" s="31"/>
    </row>
    <row r="5255" spans="4:8">
      <c r="D5255" s="33"/>
      <c r="H5255" s="31"/>
    </row>
    <row r="5256" spans="4:8">
      <c r="D5256" s="33"/>
      <c r="H5256" s="31"/>
    </row>
    <row r="5257" spans="4:8">
      <c r="D5257" s="33"/>
      <c r="H5257" s="31"/>
    </row>
    <row r="5258" spans="4:8">
      <c r="D5258" s="33"/>
      <c r="H5258" s="31"/>
    </row>
    <row r="5259" spans="4:8">
      <c r="D5259" s="33"/>
      <c r="H5259" s="31"/>
    </row>
    <row r="5260" spans="4:8">
      <c r="D5260" s="33"/>
      <c r="H5260" s="31"/>
    </row>
    <row r="5261" spans="4:8">
      <c r="D5261" s="33"/>
      <c r="H5261" s="31"/>
    </row>
    <row r="5262" spans="4:8">
      <c r="D5262" s="33"/>
      <c r="H5262" s="31"/>
    </row>
    <row r="5263" spans="4:8">
      <c r="D5263" s="33"/>
      <c r="H5263" s="31"/>
    </row>
    <row r="5264" spans="4:8">
      <c r="D5264" s="33"/>
      <c r="H5264" s="31"/>
    </row>
    <row r="5265" spans="4:8">
      <c r="D5265" s="33"/>
      <c r="H5265" s="31"/>
    </row>
    <row r="5266" spans="4:8">
      <c r="D5266" s="33"/>
      <c r="H5266" s="31"/>
    </row>
    <row r="5267" spans="4:8">
      <c r="D5267" s="33"/>
      <c r="H5267" s="31"/>
    </row>
    <row r="5268" spans="4:8">
      <c r="D5268" s="33"/>
      <c r="H5268" s="31"/>
    </row>
    <row r="5269" spans="4:8">
      <c r="D5269" s="33"/>
      <c r="H5269" s="31"/>
    </row>
    <row r="5270" spans="4:8">
      <c r="D5270" s="33"/>
      <c r="H5270" s="31"/>
    </row>
    <row r="5271" spans="4:8">
      <c r="D5271" s="33"/>
      <c r="H5271" s="31"/>
    </row>
    <row r="5272" spans="4:8">
      <c r="D5272" s="33"/>
      <c r="H5272" s="31"/>
    </row>
    <row r="5273" spans="4:8">
      <c r="D5273" s="33"/>
      <c r="H5273" s="31"/>
    </row>
    <row r="5274" spans="4:8">
      <c r="D5274" s="33"/>
      <c r="H5274" s="31"/>
    </row>
    <row r="5275" spans="4:8">
      <c r="D5275" s="33"/>
      <c r="H5275" s="31"/>
    </row>
    <row r="5276" spans="4:8">
      <c r="D5276" s="33"/>
      <c r="H5276" s="31"/>
    </row>
    <row r="5277" spans="4:8">
      <c r="D5277" s="33"/>
      <c r="H5277" s="31"/>
    </row>
    <row r="5278" spans="4:8">
      <c r="D5278" s="33"/>
      <c r="H5278" s="31"/>
    </row>
    <row r="5279" spans="4:8">
      <c r="D5279" s="33"/>
      <c r="H5279" s="31"/>
    </row>
    <row r="5280" spans="4:8">
      <c r="D5280" s="33"/>
      <c r="H5280" s="31"/>
    </row>
    <row r="5281" spans="4:8">
      <c r="D5281" s="33"/>
      <c r="H5281" s="31"/>
    </row>
    <row r="5282" spans="4:8">
      <c r="D5282" s="33"/>
      <c r="H5282" s="31"/>
    </row>
    <row r="5283" spans="4:8">
      <c r="D5283" s="33"/>
      <c r="H5283" s="31"/>
    </row>
    <row r="5284" spans="4:8">
      <c r="D5284" s="33"/>
      <c r="H5284" s="31"/>
    </row>
    <row r="5285" spans="4:8">
      <c r="D5285" s="33"/>
      <c r="H5285" s="31"/>
    </row>
    <row r="5286" spans="4:8">
      <c r="D5286" s="33"/>
      <c r="H5286" s="31"/>
    </row>
    <row r="5287" spans="4:8">
      <c r="D5287" s="33"/>
      <c r="H5287" s="31"/>
    </row>
    <row r="5288" spans="4:8">
      <c r="D5288" s="33"/>
      <c r="H5288" s="31"/>
    </row>
    <row r="5289" spans="4:8">
      <c r="D5289" s="33"/>
      <c r="H5289" s="31"/>
    </row>
    <row r="5290" spans="4:8">
      <c r="D5290" s="33"/>
      <c r="H5290" s="31"/>
    </row>
    <row r="5291" spans="4:8">
      <c r="D5291" s="33"/>
      <c r="H5291" s="31"/>
    </row>
    <row r="5292" spans="4:8">
      <c r="D5292" s="33"/>
      <c r="H5292" s="31"/>
    </row>
    <row r="5293" spans="4:8">
      <c r="D5293" s="33"/>
      <c r="H5293" s="31"/>
    </row>
    <row r="5294" spans="4:8">
      <c r="D5294" s="33"/>
      <c r="H5294" s="31"/>
    </row>
    <row r="5295" spans="4:8">
      <c r="D5295" s="33"/>
      <c r="H5295" s="31"/>
    </row>
    <row r="5296" spans="4:8">
      <c r="D5296" s="33"/>
      <c r="H5296" s="31"/>
    </row>
    <row r="5297" spans="4:8">
      <c r="D5297" s="33"/>
      <c r="H5297" s="31"/>
    </row>
    <row r="5298" spans="4:8">
      <c r="D5298" s="33"/>
      <c r="H5298" s="31"/>
    </row>
    <row r="5299" spans="4:8">
      <c r="D5299" s="33"/>
      <c r="H5299" s="31"/>
    </row>
    <row r="5300" spans="4:8">
      <c r="D5300" s="33"/>
      <c r="H5300" s="31"/>
    </row>
    <row r="5301" spans="4:8">
      <c r="D5301" s="33"/>
      <c r="H5301" s="31"/>
    </row>
    <row r="5302" spans="4:8">
      <c r="D5302" s="33"/>
      <c r="H5302" s="31"/>
    </row>
    <row r="5303" spans="4:8">
      <c r="D5303" s="33"/>
      <c r="H5303" s="31"/>
    </row>
    <row r="5304" spans="4:8">
      <c r="D5304" s="33"/>
      <c r="H5304" s="31"/>
    </row>
    <row r="5305" spans="4:8">
      <c r="D5305" s="33"/>
      <c r="H5305" s="31"/>
    </row>
    <row r="5306" spans="4:8">
      <c r="D5306" s="33"/>
      <c r="H5306" s="31"/>
    </row>
    <row r="5307" spans="4:8">
      <c r="D5307" s="33"/>
      <c r="H5307" s="31"/>
    </row>
    <row r="5308" spans="4:8">
      <c r="D5308" s="33"/>
      <c r="H5308" s="31"/>
    </row>
    <row r="5309" spans="4:8">
      <c r="D5309" s="33"/>
      <c r="H5309" s="31"/>
    </row>
    <row r="5310" spans="4:8">
      <c r="D5310" s="33"/>
      <c r="H5310" s="31"/>
    </row>
    <row r="5311" spans="4:8">
      <c r="D5311" s="33"/>
      <c r="H5311" s="31"/>
    </row>
    <row r="5312" spans="4:8">
      <c r="D5312" s="33"/>
      <c r="H5312" s="31"/>
    </row>
    <row r="5313" spans="4:8">
      <c r="D5313" s="33"/>
      <c r="H5313" s="31"/>
    </row>
    <row r="5314" spans="4:8">
      <c r="D5314" s="33"/>
      <c r="H5314" s="31"/>
    </row>
    <row r="5315" spans="4:8">
      <c r="D5315" s="33"/>
      <c r="H5315" s="31"/>
    </row>
    <row r="5316" spans="4:8">
      <c r="D5316" s="33"/>
      <c r="H5316" s="31"/>
    </row>
    <row r="5317" spans="4:8">
      <c r="D5317" s="33"/>
      <c r="H5317" s="31"/>
    </row>
    <row r="5318" spans="4:8">
      <c r="D5318" s="33"/>
      <c r="H5318" s="31"/>
    </row>
    <row r="5319" spans="4:8">
      <c r="D5319" s="33"/>
      <c r="H5319" s="31"/>
    </row>
    <row r="5320" spans="4:8">
      <c r="D5320" s="33"/>
      <c r="H5320" s="31"/>
    </row>
    <row r="5321" spans="4:8">
      <c r="D5321" s="33"/>
      <c r="H5321" s="31"/>
    </row>
    <row r="5322" spans="4:8">
      <c r="D5322" s="33"/>
      <c r="H5322" s="31"/>
    </row>
    <row r="5323" spans="4:8">
      <c r="D5323" s="33"/>
      <c r="H5323" s="31"/>
    </row>
    <row r="5324" spans="4:8">
      <c r="D5324" s="33"/>
      <c r="H5324" s="31"/>
    </row>
    <row r="5325" spans="4:8">
      <c r="D5325" s="33"/>
      <c r="H5325" s="31"/>
    </row>
    <row r="5326" spans="4:8">
      <c r="D5326" s="33"/>
      <c r="H5326" s="31"/>
    </row>
    <row r="5327" spans="4:8">
      <c r="D5327" s="33"/>
      <c r="H5327" s="31"/>
    </row>
    <row r="5328" spans="4:8">
      <c r="D5328" s="33"/>
      <c r="H5328" s="31"/>
    </row>
    <row r="5329" spans="4:8">
      <c r="D5329" s="33"/>
      <c r="H5329" s="31"/>
    </row>
    <row r="5330" spans="4:8">
      <c r="D5330" s="33"/>
      <c r="H5330" s="31"/>
    </row>
    <row r="5331" spans="4:8">
      <c r="D5331" s="33"/>
      <c r="H5331" s="31"/>
    </row>
    <row r="5332" spans="4:8">
      <c r="D5332" s="33"/>
      <c r="H5332" s="31"/>
    </row>
    <row r="5333" spans="4:8">
      <c r="D5333" s="33"/>
      <c r="H5333" s="31"/>
    </row>
    <row r="5334" spans="4:8">
      <c r="D5334" s="33"/>
      <c r="H5334" s="31"/>
    </row>
    <row r="5335" spans="4:8">
      <c r="D5335" s="33"/>
      <c r="H5335" s="31"/>
    </row>
    <row r="5336" spans="4:8">
      <c r="D5336" s="33"/>
      <c r="H5336" s="31"/>
    </row>
    <row r="5337" spans="4:8">
      <c r="D5337" s="33"/>
      <c r="H5337" s="31"/>
    </row>
    <row r="5338" spans="4:8">
      <c r="D5338" s="33"/>
      <c r="H5338" s="31"/>
    </row>
    <row r="5339" spans="4:8">
      <c r="D5339" s="33"/>
      <c r="H5339" s="31"/>
    </row>
    <row r="5340" spans="4:8">
      <c r="D5340" s="33"/>
      <c r="H5340" s="31"/>
    </row>
    <row r="5341" spans="4:8">
      <c r="D5341" s="33"/>
      <c r="H5341" s="31"/>
    </row>
    <row r="5342" spans="4:8">
      <c r="D5342" s="33"/>
      <c r="H5342" s="31"/>
    </row>
    <row r="5343" spans="4:8">
      <c r="D5343" s="33"/>
      <c r="H5343" s="31"/>
    </row>
    <row r="5344" spans="4:8">
      <c r="D5344" s="33"/>
      <c r="H5344" s="31"/>
    </row>
    <row r="5345" spans="4:8">
      <c r="D5345" s="33"/>
      <c r="H5345" s="31"/>
    </row>
    <row r="5346" spans="4:8">
      <c r="D5346" s="33"/>
      <c r="H5346" s="31"/>
    </row>
    <row r="5347" spans="4:8">
      <c r="D5347" s="33"/>
      <c r="H5347" s="31"/>
    </row>
    <row r="5348" spans="4:8">
      <c r="D5348" s="33"/>
      <c r="H5348" s="31"/>
    </row>
    <row r="5349" spans="4:8">
      <c r="D5349" s="33"/>
      <c r="H5349" s="31"/>
    </row>
    <row r="5350" spans="4:8">
      <c r="D5350" s="33"/>
      <c r="H5350" s="31"/>
    </row>
    <row r="5351" spans="4:8">
      <c r="D5351" s="33"/>
      <c r="H5351" s="31"/>
    </row>
    <row r="5352" spans="4:8">
      <c r="D5352" s="33"/>
      <c r="H5352" s="31"/>
    </row>
    <row r="5353" spans="4:8">
      <c r="D5353" s="33"/>
      <c r="H5353" s="31"/>
    </row>
    <row r="5354" spans="4:8">
      <c r="D5354" s="33"/>
      <c r="H5354" s="31"/>
    </row>
    <row r="5355" spans="4:8">
      <c r="D5355" s="33"/>
      <c r="H5355" s="31"/>
    </row>
    <row r="5356" spans="4:8">
      <c r="D5356" s="33"/>
      <c r="H5356" s="31"/>
    </row>
    <row r="5357" spans="4:8">
      <c r="D5357" s="33"/>
      <c r="H5357" s="31"/>
    </row>
    <row r="5358" spans="4:8">
      <c r="D5358" s="33"/>
      <c r="H5358" s="31"/>
    </row>
    <row r="5359" spans="4:8">
      <c r="D5359" s="33"/>
      <c r="H5359" s="31"/>
    </row>
    <row r="5360" spans="4:8">
      <c r="D5360" s="33"/>
      <c r="H5360" s="31"/>
    </row>
    <row r="5361" spans="4:8">
      <c r="D5361" s="33"/>
      <c r="H5361" s="31"/>
    </row>
    <row r="5362" spans="4:8">
      <c r="D5362" s="33"/>
      <c r="H5362" s="31"/>
    </row>
    <row r="5363" spans="4:8">
      <c r="D5363" s="33"/>
      <c r="H5363" s="31"/>
    </row>
    <row r="5364" spans="4:8">
      <c r="D5364" s="33"/>
      <c r="H5364" s="31"/>
    </row>
    <row r="5365" spans="4:8">
      <c r="D5365" s="33"/>
      <c r="H5365" s="31"/>
    </row>
    <row r="5366" spans="4:8">
      <c r="D5366" s="33"/>
      <c r="H5366" s="31"/>
    </row>
    <row r="5367" spans="4:8">
      <c r="D5367" s="33"/>
      <c r="H5367" s="31"/>
    </row>
    <row r="5368" spans="4:8">
      <c r="D5368" s="33"/>
      <c r="H5368" s="31"/>
    </row>
    <row r="5369" spans="4:8">
      <c r="D5369" s="33"/>
      <c r="H5369" s="31"/>
    </row>
    <row r="5370" spans="4:8">
      <c r="D5370" s="33"/>
      <c r="H5370" s="31"/>
    </row>
    <row r="5371" spans="4:8">
      <c r="D5371" s="33"/>
      <c r="H5371" s="31"/>
    </row>
    <row r="5372" spans="4:8">
      <c r="D5372" s="33"/>
      <c r="H5372" s="31"/>
    </row>
    <row r="5373" spans="4:8">
      <c r="D5373" s="33"/>
      <c r="H5373" s="31"/>
    </row>
    <row r="5374" spans="4:8">
      <c r="D5374" s="33"/>
      <c r="H5374" s="31"/>
    </row>
    <row r="5375" spans="4:8">
      <c r="D5375" s="33"/>
      <c r="H5375" s="31"/>
    </row>
    <row r="5376" spans="4:8">
      <c r="D5376" s="33"/>
      <c r="H5376" s="31"/>
    </row>
    <row r="5377" spans="4:8">
      <c r="D5377" s="33"/>
      <c r="H5377" s="31"/>
    </row>
    <row r="5378" spans="4:8">
      <c r="D5378" s="33"/>
      <c r="H5378" s="31"/>
    </row>
    <row r="5379" spans="4:8">
      <c r="D5379" s="33"/>
      <c r="H5379" s="31"/>
    </row>
    <row r="5380" spans="4:8">
      <c r="D5380" s="33"/>
      <c r="H5380" s="31"/>
    </row>
    <row r="5381" spans="4:8">
      <c r="D5381" s="33"/>
      <c r="H5381" s="31"/>
    </row>
    <row r="5382" spans="4:8">
      <c r="D5382" s="33"/>
      <c r="H5382" s="31"/>
    </row>
    <row r="5383" spans="4:8">
      <c r="D5383" s="33"/>
      <c r="H5383" s="31"/>
    </row>
    <row r="5384" spans="4:8">
      <c r="D5384" s="33"/>
      <c r="H5384" s="31"/>
    </row>
    <row r="5385" spans="4:8">
      <c r="D5385" s="33"/>
      <c r="H5385" s="31"/>
    </row>
    <row r="5386" spans="4:8">
      <c r="D5386" s="33"/>
      <c r="H5386" s="31"/>
    </row>
    <row r="5387" spans="4:8">
      <c r="D5387" s="33"/>
      <c r="H5387" s="31"/>
    </row>
    <row r="5388" spans="4:8">
      <c r="D5388" s="33"/>
      <c r="H5388" s="31"/>
    </row>
    <row r="5389" spans="4:8">
      <c r="D5389" s="33"/>
      <c r="H5389" s="31"/>
    </row>
    <row r="5390" spans="4:8">
      <c r="D5390" s="33"/>
      <c r="H5390" s="31"/>
    </row>
    <row r="5391" spans="4:8">
      <c r="D5391" s="33"/>
      <c r="H5391" s="31"/>
    </row>
    <row r="5392" spans="4:8">
      <c r="D5392" s="33"/>
      <c r="H5392" s="31"/>
    </row>
    <row r="5393" spans="4:8">
      <c r="D5393" s="33"/>
      <c r="H5393" s="31"/>
    </row>
    <row r="5394" spans="4:8">
      <c r="D5394" s="33"/>
      <c r="H5394" s="31"/>
    </row>
    <row r="5395" spans="4:8">
      <c r="D5395" s="33"/>
      <c r="H5395" s="31"/>
    </row>
    <row r="5396" spans="4:8">
      <c r="D5396" s="33"/>
      <c r="H5396" s="31"/>
    </row>
    <row r="5397" spans="4:8">
      <c r="D5397" s="33"/>
      <c r="H5397" s="31"/>
    </row>
    <row r="5398" spans="4:8">
      <c r="D5398" s="33"/>
      <c r="H5398" s="31"/>
    </row>
    <row r="5399" spans="4:8">
      <c r="D5399" s="33"/>
      <c r="H5399" s="31"/>
    </row>
    <row r="5400" spans="4:8">
      <c r="D5400" s="33"/>
      <c r="H5400" s="31"/>
    </row>
    <row r="5401" spans="4:8">
      <c r="D5401" s="33"/>
      <c r="H5401" s="31"/>
    </row>
    <row r="5402" spans="4:8">
      <c r="D5402" s="33"/>
      <c r="H5402" s="31"/>
    </row>
    <row r="5403" spans="4:8">
      <c r="D5403" s="33"/>
      <c r="H5403" s="31"/>
    </row>
    <row r="5404" spans="4:8">
      <c r="D5404" s="33"/>
      <c r="H5404" s="31"/>
    </row>
    <row r="5405" spans="4:8">
      <c r="D5405" s="33"/>
      <c r="H5405" s="31"/>
    </row>
    <row r="5406" spans="4:8">
      <c r="D5406" s="33"/>
      <c r="H5406" s="31"/>
    </row>
    <row r="5407" spans="4:8">
      <c r="D5407" s="33"/>
      <c r="H5407" s="31"/>
    </row>
    <row r="5408" spans="4:8">
      <c r="D5408" s="33"/>
      <c r="H5408" s="31"/>
    </row>
    <row r="5409" spans="4:8">
      <c r="D5409" s="33"/>
      <c r="H5409" s="31"/>
    </row>
    <row r="5410" spans="4:8">
      <c r="D5410" s="33"/>
      <c r="H5410" s="31"/>
    </row>
    <row r="5411" spans="4:8">
      <c r="D5411" s="33"/>
      <c r="H5411" s="31"/>
    </row>
    <row r="5412" spans="4:8">
      <c r="D5412" s="33"/>
      <c r="H5412" s="31"/>
    </row>
    <row r="5413" spans="4:8">
      <c r="D5413" s="33"/>
      <c r="H5413" s="31"/>
    </row>
    <row r="5414" spans="4:8">
      <c r="D5414" s="33"/>
      <c r="H5414" s="31"/>
    </row>
    <row r="5415" spans="4:8">
      <c r="D5415" s="33"/>
      <c r="H5415" s="31"/>
    </row>
    <row r="5416" spans="4:8">
      <c r="D5416" s="33"/>
      <c r="H5416" s="31"/>
    </row>
    <row r="5417" spans="4:8">
      <c r="D5417" s="33"/>
      <c r="H5417" s="31"/>
    </row>
    <row r="5418" spans="4:8">
      <c r="D5418" s="33"/>
      <c r="H5418" s="31"/>
    </row>
    <row r="5419" spans="4:8">
      <c r="D5419" s="33"/>
      <c r="H5419" s="31"/>
    </row>
    <row r="5420" spans="4:8">
      <c r="D5420" s="33"/>
      <c r="H5420" s="31"/>
    </row>
    <row r="5421" spans="4:8">
      <c r="D5421" s="33"/>
      <c r="H5421" s="31"/>
    </row>
    <row r="5422" spans="4:8">
      <c r="D5422" s="33"/>
      <c r="H5422" s="31"/>
    </row>
    <row r="5423" spans="4:8">
      <c r="D5423" s="33"/>
      <c r="H5423" s="31"/>
    </row>
    <row r="5424" spans="4:8">
      <c r="D5424" s="33"/>
      <c r="H5424" s="31"/>
    </row>
    <row r="5425" spans="4:8">
      <c r="D5425" s="33"/>
      <c r="H5425" s="31"/>
    </row>
    <row r="5426" spans="4:8">
      <c r="D5426" s="33"/>
      <c r="H5426" s="31"/>
    </row>
    <row r="5427" spans="4:8">
      <c r="D5427" s="33"/>
      <c r="H5427" s="31"/>
    </row>
    <row r="5428" spans="4:8">
      <c r="D5428" s="33"/>
      <c r="H5428" s="31"/>
    </row>
    <row r="5429" spans="4:8">
      <c r="D5429" s="33"/>
      <c r="H5429" s="31"/>
    </row>
    <row r="5430" spans="4:8">
      <c r="D5430" s="33"/>
      <c r="H5430" s="31"/>
    </row>
    <row r="5431" spans="4:8">
      <c r="D5431" s="33"/>
      <c r="H5431" s="31"/>
    </row>
    <row r="5432" spans="4:8">
      <c r="D5432" s="33"/>
      <c r="H5432" s="31"/>
    </row>
    <row r="5433" spans="4:8">
      <c r="D5433" s="33"/>
      <c r="H5433" s="31"/>
    </row>
    <row r="5434" spans="4:8">
      <c r="D5434" s="33"/>
      <c r="H5434" s="31"/>
    </row>
    <row r="5435" spans="4:8">
      <c r="D5435" s="33"/>
      <c r="H5435" s="31"/>
    </row>
    <row r="5436" spans="4:8">
      <c r="D5436" s="33"/>
      <c r="H5436" s="31"/>
    </row>
    <row r="5437" spans="4:8">
      <c r="D5437" s="33"/>
      <c r="H5437" s="31"/>
    </row>
    <row r="5438" spans="4:8">
      <c r="D5438" s="33"/>
      <c r="H5438" s="31"/>
    </row>
    <row r="5439" spans="4:8">
      <c r="D5439" s="33"/>
      <c r="H5439" s="31"/>
    </row>
    <row r="5440" spans="4:8">
      <c r="D5440" s="33"/>
      <c r="H5440" s="31"/>
    </row>
    <row r="5441" spans="4:8">
      <c r="D5441" s="33"/>
      <c r="H5441" s="31"/>
    </row>
    <row r="5442" spans="4:8">
      <c r="D5442" s="33"/>
      <c r="H5442" s="31"/>
    </row>
    <row r="5443" spans="4:8">
      <c r="D5443" s="33"/>
      <c r="H5443" s="31"/>
    </row>
    <row r="5444" spans="4:8">
      <c r="D5444" s="33"/>
      <c r="H5444" s="31"/>
    </row>
    <row r="5445" spans="4:8">
      <c r="D5445" s="33"/>
      <c r="H5445" s="31"/>
    </row>
    <row r="5446" spans="4:8">
      <c r="D5446" s="33"/>
      <c r="H5446" s="31"/>
    </row>
    <row r="5447" spans="4:8">
      <c r="D5447" s="33"/>
      <c r="H5447" s="31"/>
    </row>
    <row r="5448" spans="4:8">
      <c r="D5448" s="33"/>
      <c r="H5448" s="31"/>
    </row>
    <row r="5449" spans="4:8">
      <c r="D5449" s="33"/>
      <c r="H5449" s="31"/>
    </row>
    <row r="5450" spans="4:8">
      <c r="D5450" s="33"/>
      <c r="H5450" s="31"/>
    </row>
    <row r="5451" spans="4:8">
      <c r="D5451" s="33"/>
      <c r="H5451" s="31"/>
    </row>
    <row r="5452" spans="4:8">
      <c r="D5452" s="33"/>
      <c r="H5452" s="31"/>
    </row>
    <row r="5453" spans="4:8">
      <c r="D5453" s="33"/>
      <c r="H5453" s="31"/>
    </row>
    <row r="5454" spans="4:8">
      <c r="D5454" s="33"/>
      <c r="H5454" s="31"/>
    </row>
    <row r="5455" spans="4:8">
      <c r="D5455" s="33"/>
      <c r="H5455" s="31"/>
    </row>
    <row r="5456" spans="4:8">
      <c r="D5456" s="33"/>
      <c r="H5456" s="31"/>
    </row>
    <row r="5457" spans="4:8">
      <c r="D5457" s="33"/>
      <c r="H5457" s="31"/>
    </row>
    <row r="5458" spans="4:8">
      <c r="D5458" s="33"/>
      <c r="H5458" s="31"/>
    </row>
    <row r="5459" spans="4:8">
      <c r="D5459" s="33"/>
      <c r="H5459" s="31"/>
    </row>
    <row r="5460" spans="4:8">
      <c r="D5460" s="33"/>
      <c r="H5460" s="31"/>
    </row>
    <row r="5461" spans="4:8">
      <c r="D5461" s="33"/>
      <c r="H5461" s="31"/>
    </row>
    <row r="5462" spans="4:8">
      <c r="D5462" s="33"/>
      <c r="H5462" s="31"/>
    </row>
    <row r="5463" spans="4:8">
      <c r="D5463" s="33"/>
      <c r="H5463" s="31"/>
    </row>
    <row r="5464" spans="4:8">
      <c r="D5464" s="33"/>
      <c r="H5464" s="31"/>
    </row>
    <row r="5465" spans="4:8">
      <c r="D5465" s="33"/>
      <c r="H5465" s="31"/>
    </row>
    <row r="5466" spans="4:8">
      <c r="D5466" s="33"/>
      <c r="H5466" s="31"/>
    </row>
    <row r="5467" spans="4:8">
      <c r="D5467" s="33"/>
      <c r="H5467" s="31"/>
    </row>
    <row r="5468" spans="4:8">
      <c r="D5468" s="33"/>
      <c r="H5468" s="31"/>
    </row>
    <row r="5469" spans="4:8">
      <c r="D5469" s="33"/>
      <c r="H5469" s="31"/>
    </row>
    <row r="5470" spans="4:8">
      <c r="D5470" s="33"/>
      <c r="H5470" s="31"/>
    </row>
    <row r="5471" spans="4:8">
      <c r="D5471" s="33"/>
      <c r="H5471" s="31"/>
    </row>
    <row r="5472" spans="4:8">
      <c r="D5472" s="33"/>
      <c r="H5472" s="31"/>
    </row>
    <row r="5473" spans="4:8">
      <c r="D5473" s="33"/>
      <c r="H5473" s="31"/>
    </row>
    <row r="5474" spans="4:8">
      <c r="D5474" s="33"/>
      <c r="H5474" s="31"/>
    </row>
    <row r="5475" spans="4:8">
      <c r="D5475" s="33"/>
      <c r="H5475" s="31"/>
    </row>
    <row r="5476" spans="4:8">
      <c r="D5476" s="33"/>
      <c r="H5476" s="31"/>
    </row>
    <row r="5477" spans="4:8">
      <c r="D5477" s="33"/>
      <c r="H5477" s="31"/>
    </row>
    <row r="5478" spans="4:8">
      <c r="D5478" s="33"/>
      <c r="H5478" s="31"/>
    </row>
    <row r="5479" spans="4:8">
      <c r="D5479" s="33"/>
      <c r="H5479" s="31"/>
    </row>
    <row r="5480" spans="4:8">
      <c r="D5480" s="33"/>
      <c r="H5480" s="31"/>
    </row>
    <row r="5481" spans="4:8">
      <c r="D5481" s="33"/>
      <c r="H5481" s="31"/>
    </row>
    <row r="5482" spans="4:8">
      <c r="D5482" s="33"/>
      <c r="H5482" s="31"/>
    </row>
    <row r="5483" spans="4:8">
      <c r="D5483" s="33"/>
      <c r="H5483" s="31"/>
    </row>
    <row r="5484" spans="4:8">
      <c r="D5484" s="33"/>
      <c r="H5484" s="31"/>
    </row>
    <row r="5485" spans="4:8">
      <c r="D5485" s="33"/>
      <c r="H5485" s="31"/>
    </row>
    <row r="5486" spans="4:8">
      <c r="D5486" s="33"/>
      <c r="H5486" s="31"/>
    </row>
    <row r="5487" spans="4:8">
      <c r="D5487" s="33"/>
      <c r="H5487" s="31"/>
    </row>
    <row r="5488" spans="4:8">
      <c r="D5488" s="33"/>
      <c r="H5488" s="31"/>
    </row>
    <row r="5489" spans="4:8">
      <c r="D5489" s="33"/>
      <c r="H5489" s="31"/>
    </row>
    <row r="5490" spans="4:8">
      <c r="D5490" s="33"/>
      <c r="H5490" s="31"/>
    </row>
    <row r="5491" spans="4:8">
      <c r="D5491" s="33"/>
      <c r="H5491" s="31"/>
    </row>
    <row r="5492" spans="4:8">
      <c r="D5492" s="33"/>
      <c r="H5492" s="31"/>
    </row>
    <row r="5493" spans="4:8">
      <c r="D5493" s="33"/>
      <c r="H5493" s="31"/>
    </row>
    <row r="5494" spans="4:8">
      <c r="D5494" s="33"/>
      <c r="H5494" s="31"/>
    </row>
    <row r="5495" spans="4:8">
      <c r="D5495" s="33"/>
      <c r="H5495" s="31"/>
    </row>
    <row r="5496" spans="4:8">
      <c r="D5496" s="33"/>
      <c r="H5496" s="31"/>
    </row>
    <row r="5497" spans="4:8">
      <c r="D5497" s="33"/>
      <c r="H5497" s="31"/>
    </row>
    <row r="5498" spans="4:8">
      <c r="D5498" s="33"/>
      <c r="H5498" s="31"/>
    </row>
    <row r="5499" spans="4:8">
      <c r="D5499" s="33"/>
      <c r="H5499" s="31"/>
    </row>
    <row r="5500" spans="4:8">
      <c r="D5500" s="33"/>
      <c r="H5500" s="31"/>
    </row>
    <row r="5501" spans="4:8">
      <c r="D5501" s="33"/>
      <c r="H5501" s="31"/>
    </row>
    <row r="5502" spans="4:8">
      <c r="D5502" s="33"/>
      <c r="H5502" s="31"/>
    </row>
    <row r="5503" spans="4:8">
      <c r="D5503" s="33"/>
      <c r="H5503" s="31"/>
    </row>
    <row r="5504" spans="4:8">
      <c r="D5504" s="33"/>
      <c r="H5504" s="31"/>
    </row>
    <row r="5505" spans="4:8">
      <c r="D5505" s="33"/>
      <c r="H5505" s="31"/>
    </row>
    <row r="5506" spans="4:8">
      <c r="D5506" s="33"/>
      <c r="H5506" s="31"/>
    </row>
    <row r="5507" spans="4:8">
      <c r="D5507" s="33"/>
      <c r="H5507" s="31"/>
    </row>
    <row r="5508" spans="4:8">
      <c r="D5508" s="33"/>
      <c r="H5508" s="31"/>
    </row>
    <row r="5509" spans="4:8">
      <c r="D5509" s="33"/>
      <c r="H5509" s="31"/>
    </row>
    <row r="5510" spans="4:8">
      <c r="D5510" s="33"/>
      <c r="H5510" s="31"/>
    </row>
    <row r="5511" spans="4:8">
      <c r="D5511" s="33"/>
      <c r="H5511" s="31"/>
    </row>
    <row r="5512" spans="4:8">
      <c r="D5512" s="33"/>
      <c r="H5512" s="31"/>
    </row>
    <row r="5513" spans="4:8">
      <c r="D5513" s="33"/>
      <c r="H5513" s="31"/>
    </row>
    <row r="5514" spans="4:8">
      <c r="D5514" s="33"/>
      <c r="H5514" s="31"/>
    </row>
    <row r="5515" spans="4:8">
      <c r="D5515" s="33"/>
      <c r="H5515" s="31"/>
    </row>
    <row r="5516" spans="4:8">
      <c r="D5516" s="33"/>
      <c r="H5516" s="31"/>
    </row>
    <row r="5517" spans="4:8">
      <c r="D5517" s="33"/>
      <c r="H5517" s="31"/>
    </row>
    <row r="5518" spans="4:8">
      <c r="D5518" s="33"/>
      <c r="H5518" s="31"/>
    </row>
    <row r="5519" spans="4:8">
      <c r="D5519" s="33"/>
      <c r="H5519" s="31"/>
    </row>
    <row r="5520" spans="4:8">
      <c r="D5520" s="33"/>
      <c r="H5520" s="31"/>
    </row>
    <row r="5521" spans="4:8">
      <c r="D5521" s="33"/>
      <c r="H5521" s="31"/>
    </row>
    <row r="5522" spans="4:8">
      <c r="D5522" s="33"/>
      <c r="H5522" s="31"/>
    </row>
    <row r="5523" spans="4:8">
      <c r="D5523" s="33"/>
      <c r="H5523" s="31"/>
    </row>
    <row r="5524" spans="4:8">
      <c r="D5524" s="33"/>
      <c r="H5524" s="31"/>
    </row>
    <row r="5525" spans="4:8">
      <c r="D5525" s="33"/>
      <c r="H5525" s="31"/>
    </row>
    <row r="5526" spans="4:8">
      <c r="D5526" s="33"/>
      <c r="H5526" s="31"/>
    </row>
    <row r="5527" spans="4:8">
      <c r="D5527" s="33"/>
      <c r="H5527" s="31"/>
    </row>
    <row r="5528" spans="4:8">
      <c r="D5528" s="33"/>
      <c r="H5528" s="31"/>
    </row>
    <row r="5529" spans="4:8">
      <c r="D5529" s="33"/>
      <c r="H5529" s="31"/>
    </row>
    <row r="5530" spans="4:8">
      <c r="D5530" s="33"/>
      <c r="H5530" s="31"/>
    </row>
    <row r="5531" spans="4:8">
      <c r="D5531" s="33"/>
      <c r="H5531" s="31"/>
    </row>
    <row r="5532" spans="4:8">
      <c r="D5532" s="33"/>
      <c r="H5532" s="31"/>
    </row>
    <row r="5533" spans="4:8">
      <c r="D5533" s="33"/>
      <c r="H5533" s="31"/>
    </row>
    <row r="5534" spans="4:8">
      <c r="D5534" s="33"/>
      <c r="H5534" s="31"/>
    </row>
    <row r="5535" spans="4:8">
      <c r="D5535" s="33"/>
      <c r="H5535" s="31"/>
    </row>
    <row r="5536" spans="4:8">
      <c r="D5536" s="33"/>
      <c r="H5536" s="31"/>
    </row>
    <row r="5537" spans="4:8">
      <c r="D5537" s="33"/>
      <c r="H5537" s="31"/>
    </row>
    <row r="5538" spans="4:8">
      <c r="D5538" s="33"/>
      <c r="H5538" s="31"/>
    </row>
    <row r="5539" spans="4:8">
      <c r="D5539" s="33"/>
      <c r="H5539" s="31"/>
    </row>
    <row r="5540" spans="4:8">
      <c r="D5540" s="33"/>
      <c r="H5540" s="31"/>
    </row>
    <row r="5541" spans="4:8">
      <c r="D5541" s="33"/>
      <c r="H5541" s="31"/>
    </row>
    <row r="5542" spans="4:8">
      <c r="D5542" s="33"/>
      <c r="H5542" s="31"/>
    </row>
    <row r="5543" spans="4:8">
      <c r="D5543" s="33"/>
      <c r="H5543" s="31"/>
    </row>
    <row r="5544" spans="4:8">
      <c r="D5544" s="33"/>
      <c r="H5544" s="31"/>
    </row>
    <row r="5545" spans="4:8">
      <c r="D5545" s="33"/>
      <c r="H5545" s="31"/>
    </row>
    <row r="5546" spans="4:8">
      <c r="D5546" s="33"/>
      <c r="H5546" s="31"/>
    </row>
    <row r="5547" spans="4:8">
      <c r="D5547" s="33"/>
      <c r="H5547" s="31"/>
    </row>
    <row r="5548" spans="4:8">
      <c r="D5548" s="33"/>
      <c r="H5548" s="31"/>
    </row>
    <row r="5549" spans="4:8">
      <c r="D5549" s="33"/>
      <c r="H5549" s="31"/>
    </row>
    <row r="5550" spans="4:8">
      <c r="D5550" s="33"/>
      <c r="H5550" s="31"/>
    </row>
    <row r="5551" spans="4:8">
      <c r="D5551" s="33"/>
      <c r="H5551" s="31"/>
    </row>
    <row r="5552" spans="4:8">
      <c r="D5552" s="33"/>
      <c r="H5552" s="31"/>
    </row>
    <row r="5553" spans="4:8">
      <c r="D5553" s="33"/>
      <c r="H5553" s="31"/>
    </row>
    <row r="5554" spans="4:8">
      <c r="D5554" s="33"/>
      <c r="H5554" s="31"/>
    </row>
    <row r="5555" spans="4:8">
      <c r="D5555" s="33"/>
      <c r="H5555" s="31"/>
    </row>
    <row r="5556" spans="4:8">
      <c r="D5556" s="33"/>
      <c r="H5556" s="31"/>
    </row>
    <row r="5557" spans="4:8">
      <c r="D5557" s="33"/>
      <c r="H5557" s="31"/>
    </row>
    <row r="5558" spans="4:8">
      <c r="D5558" s="33"/>
      <c r="H5558" s="31"/>
    </row>
    <row r="5559" spans="4:8">
      <c r="D5559" s="33"/>
      <c r="H5559" s="31"/>
    </row>
    <row r="5560" spans="4:8">
      <c r="D5560" s="33"/>
      <c r="H5560" s="31"/>
    </row>
    <row r="5561" spans="4:8">
      <c r="D5561" s="33"/>
      <c r="H5561" s="31"/>
    </row>
    <row r="5562" spans="4:8">
      <c r="D5562" s="33"/>
      <c r="H5562" s="31"/>
    </row>
    <row r="5563" spans="4:8">
      <c r="D5563" s="33"/>
      <c r="H5563" s="31"/>
    </row>
    <row r="5564" spans="4:8">
      <c r="D5564" s="33"/>
      <c r="H5564" s="31"/>
    </row>
    <row r="5565" spans="4:8">
      <c r="D5565" s="33"/>
      <c r="H5565" s="31"/>
    </row>
    <row r="5566" spans="4:8">
      <c r="D5566" s="33"/>
      <c r="H5566" s="31"/>
    </row>
    <row r="5567" spans="4:8">
      <c r="D5567" s="33"/>
      <c r="H5567" s="31"/>
    </row>
    <row r="5568" spans="4:8">
      <c r="D5568" s="33"/>
      <c r="H5568" s="31"/>
    </row>
    <row r="5569" spans="4:8">
      <c r="D5569" s="33"/>
      <c r="H5569" s="31"/>
    </row>
    <row r="5570" spans="4:8">
      <c r="D5570" s="33"/>
      <c r="H5570" s="31"/>
    </row>
    <row r="5571" spans="4:8">
      <c r="D5571" s="33"/>
      <c r="H5571" s="31"/>
    </row>
    <row r="5572" spans="4:8">
      <c r="D5572" s="33"/>
      <c r="H5572" s="31"/>
    </row>
    <row r="5573" spans="4:8">
      <c r="D5573" s="33"/>
      <c r="H5573" s="31"/>
    </row>
    <row r="5574" spans="4:8">
      <c r="D5574" s="33"/>
      <c r="H5574" s="31"/>
    </row>
    <row r="5575" spans="4:8">
      <c r="D5575" s="33"/>
      <c r="H5575" s="31"/>
    </row>
    <row r="5576" spans="4:8">
      <c r="D5576" s="33"/>
      <c r="H5576" s="31"/>
    </row>
    <row r="5577" spans="4:8">
      <c r="D5577" s="33"/>
      <c r="H5577" s="31"/>
    </row>
    <row r="5578" spans="4:8">
      <c r="D5578" s="33"/>
      <c r="H5578" s="31"/>
    </row>
    <row r="5579" spans="4:8">
      <c r="D5579" s="33"/>
      <c r="H5579" s="31"/>
    </row>
    <row r="5580" spans="4:8">
      <c r="D5580" s="33"/>
      <c r="H5580" s="31"/>
    </row>
    <row r="5581" spans="4:8">
      <c r="D5581" s="33"/>
      <c r="H5581" s="31"/>
    </row>
    <row r="5582" spans="4:8">
      <c r="D5582" s="33"/>
      <c r="H5582" s="31"/>
    </row>
    <row r="5583" spans="4:8">
      <c r="D5583" s="33"/>
      <c r="H5583" s="31"/>
    </row>
    <row r="5584" spans="4:8">
      <c r="D5584" s="33"/>
      <c r="H5584" s="31"/>
    </row>
    <row r="5585" spans="4:8">
      <c r="D5585" s="33"/>
      <c r="H5585" s="31"/>
    </row>
    <row r="5586" spans="4:8">
      <c r="D5586" s="33"/>
      <c r="H5586" s="31"/>
    </row>
    <row r="5587" spans="4:8">
      <c r="D5587" s="33"/>
      <c r="H5587" s="31"/>
    </row>
    <row r="5588" spans="4:8">
      <c r="D5588" s="33"/>
      <c r="H5588" s="31"/>
    </row>
    <row r="5589" spans="4:8">
      <c r="D5589" s="33"/>
      <c r="H5589" s="31"/>
    </row>
    <row r="5590" spans="4:8">
      <c r="D5590" s="33"/>
      <c r="H5590" s="31"/>
    </row>
    <row r="5591" spans="4:8">
      <c r="D5591" s="33"/>
      <c r="H5591" s="31"/>
    </row>
    <row r="5592" spans="4:8">
      <c r="D5592" s="33"/>
      <c r="H5592" s="31"/>
    </row>
    <row r="5593" spans="4:8">
      <c r="D5593" s="33"/>
      <c r="H5593" s="31"/>
    </row>
    <row r="5594" spans="4:8">
      <c r="D5594" s="33"/>
      <c r="H5594" s="31"/>
    </row>
    <row r="5595" spans="4:8">
      <c r="D5595" s="33"/>
      <c r="H5595" s="31"/>
    </row>
    <row r="5596" spans="4:8">
      <c r="D5596" s="33"/>
      <c r="H5596" s="31"/>
    </row>
    <row r="5597" spans="4:8">
      <c r="D5597" s="33"/>
      <c r="H5597" s="31"/>
    </row>
    <row r="5598" spans="4:8">
      <c r="D5598" s="33"/>
      <c r="H5598" s="31"/>
    </row>
    <row r="5599" spans="4:8">
      <c r="D5599" s="33"/>
      <c r="H5599" s="31"/>
    </row>
    <row r="5600" spans="4:8">
      <c r="D5600" s="33"/>
      <c r="H5600" s="31"/>
    </row>
    <row r="5601" spans="4:8">
      <c r="D5601" s="33"/>
      <c r="H5601" s="31"/>
    </row>
    <row r="5602" spans="4:8">
      <c r="D5602" s="33"/>
      <c r="H5602" s="31"/>
    </row>
    <row r="5603" spans="4:8">
      <c r="D5603" s="33"/>
      <c r="H5603" s="31"/>
    </row>
    <row r="5604" spans="4:8">
      <c r="D5604" s="33"/>
      <c r="H5604" s="31"/>
    </row>
    <row r="5605" spans="4:8">
      <c r="D5605" s="33"/>
      <c r="H5605" s="31"/>
    </row>
    <row r="5606" spans="4:8">
      <c r="D5606" s="33"/>
      <c r="H5606" s="31"/>
    </row>
    <row r="5607" spans="4:8">
      <c r="D5607" s="33"/>
      <c r="H5607" s="31"/>
    </row>
    <row r="5608" spans="4:8">
      <c r="D5608" s="33"/>
      <c r="H5608" s="31"/>
    </row>
    <row r="5609" spans="4:8">
      <c r="D5609" s="33"/>
      <c r="H5609" s="31"/>
    </row>
    <row r="5610" spans="4:8">
      <c r="D5610" s="33"/>
      <c r="H5610" s="31"/>
    </row>
    <row r="5611" spans="4:8">
      <c r="D5611" s="33"/>
      <c r="H5611" s="31"/>
    </row>
    <row r="5612" spans="4:8">
      <c r="D5612" s="33"/>
      <c r="H5612" s="31"/>
    </row>
    <row r="5613" spans="4:8">
      <c r="D5613" s="33"/>
      <c r="H5613" s="31"/>
    </row>
    <row r="5614" spans="4:8">
      <c r="D5614" s="33"/>
      <c r="H5614" s="31"/>
    </row>
    <row r="5615" spans="4:8">
      <c r="D5615" s="33"/>
      <c r="H5615" s="31"/>
    </row>
    <row r="5616" spans="4:8">
      <c r="D5616" s="33"/>
      <c r="H5616" s="31"/>
    </row>
    <row r="5617" spans="4:8">
      <c r="D5617" s="33"/>
      <c r="H5617" s="31"/>
    </row>
    <row r="5618" spans="4:8">
      <c r="D5618" s="33"/>
      <c r="H5618" s="31"/>
    </row>
    <row r="5619" spans="4:8">
      <c r="D5619" s="33"/>
      <c r="H5619" s="31"/>
    </row>
    <row r="5620" spans="4:8">
      <c r="D5620" s="33"/>
      <c r="H5620" s="31"/>
    </row>
    <row r="5621" spans="4:8">
      <c r="D5621" s="33"/>
      <c r="H5621" s="31"/>
    </row>
    <row r="5622" spans="4:8">
      <c r="D5622" s="33"/>
      <c r="H5622" s="31"/>
    </row>
    <row r="5623" spans="4:8">
      <c r="D5623" s="33"/>
      <c r="H5623" s="31"/>
    </row>
    <row r="5624" spans="4:8">
      <c r="D5624" s="33"/>
      <c r="H5624" s="31"/>
    </row>
    <row r="5625" spans="4:8">
      <c r="D5625" s="33"/>
      <c r="H5625" s="31"/>
    </row>
    <row r="5626" spans="4:8">
      <c r="D5626" s="33"/>
      <c r="H5626" s="31"/>
    </row>
    <row r="5627" spans="4:8">
      <c r="D5627" s="33"/>
      <c r="H5627" s="31"/>
    </row>
    <row r="5628" spans="4:8">
      <c r="D5628" s="33"/>
      <c r="H5628" s="31"/>
    </row>
    <row r="5629" spans="4:8">
      <c r="D5629" s="33"/>
      <c r="H5629" s="31"/>
    </row>
    <row r="5630" spans="4:8">
      <c r="D5630" s="33"/>
      <c r="H5630" s="31"/>
    </row>
    <row r="5631" spans="4:8">
      <c r="D5631" s="33"/>
      <c r="H5631" s="31"/>
    </row>
    <row r="5632" spans="4:8">
      <c r="D5632" s="33"/>
      <c r="H5632" s="31"/>
    </row>
    <row r="5633" spans="4:8">
      <c r="D5633" s="33"/>
      <c r="H5633" s="31"/>
    </row>
    <row r="5634" spans="4:8">
      <c r="D5634" s="33"/>
      <c r="H5634" s="31"/>
    </row>
    <row r="5635" spans="4:8">
      <c r="D5635" s="33"/>
      <c r="H5635" s="31"/>
    </row>
    <row r="5636" spans="4:8">
      <c r="D5636" s="33"/>
      <c r="H5636" s="31"/>
    </row>
    <row r="5637" spans="4:8">
      <c r="D5637" s="33"/>
      <c r="H5637" s="31"/>
    </row>
    <row r="5638" spans="4:8">
      <c r="D5638" s="33"/>
      <c r="H5638" s="31"/>
    </row>
    <row r="5639" spans="4:8">
      <c r="D5639" s="33"/>
      <c r="H5639" s="31"/>
    </row>
    <row r="5640" spans="4:8">
      <c r="D5640" s="33"/>
      <c r="H5640" s="31"/>
    </row>
    <row r="5641" spans="4:8">
      <c r="D5641" s="33"/>
      <c r="H5641" s="31"/>
    </row>
    <row r="5642" spans="4:8">
      <c r="D5642" s="33"/>
      <c r="H5642" s="31"/>
    </row>
    <row r="5643" spans="4:8">
      <c r="D5643" s="33"/>
      <c r="H5643" s="31"/>
    </row>
    <row r="5644" spans="4:8">
      <c r="D5644" s="33"/>
      <c r="H5644" s="31"/>
    </row>
    <row r="5645" spans="4:8">
      <c r="D5645" s="33"/>
      <c r="H5645" s="31"/>
    </row>
    <row r="5646" spans="4:8">
      <c r="D5646" s="33"/>
      <c r="H5646" s="31"/>
    </row>
    <row r="5647" spans="4:8">
      <c r="D5647" s="33"/>
      <c r="H5647" s="31"/>
    </row>
    <row r="5648" spans="4:8">
      <c r="D5648" s="33"/>
      <c r="H5648" s="31"/>
    </row>
    <row r="5649" spans="4:8">
      <c r="D5649" s="33"/>
      <c r="H5649" s="31"/>
    </row>
    <row r="5650" spans="4:8">
      <c r="D5650" s="33"/>
      <c r="H5650" s="31"/>
    </row>
    <row r="5651" spans="4:8">
      <c r="D5651" s="33"/>
      <c r="H5651" s="31"/>
    </row>
    <row r="5652" spans="4:8">
      <c r="D5652" s="33"/>
      <c r="H5652" s="31"/>
    </row>
    <row r="5653" spans="4:8">
      <c r="D5653" s="33"/>
      <c r="H5653" s="31"/>
    </row>
    <row r="5654" spans="4:8">
      <c r="D5654" s="33"/>
      <c r="H5654" s="31"/>
    </row>
    <row r="5655" spans="4:8">
      <c r="D5655" s="33"/>
      <c r="H5655" s="31"/>
    </row>
    <row r="5656" spans="4:8">
      <c r="D5656" s="33"/>
      <c r="H5656" s="31"/>
    </row>
    <row r="5657" spans="4:8">
      <c r="D5657" s="33"/>
      <c r="H5657" s="31"/>
    </row>
    <row r="5658" spans="4:8">
      <c r="D5658" s="33"/>
      <c r="H5658" s="31"/>
    </row>
    <row r="5659" spans="4:8">
      <c r="D5659" s="33"/>
      <c r="H5659" s="31"/>
    </row>
    <row r="5660" spans="4:8">
      <c r="D5660" s="33"/>
      <c r="H5660" s="31"/>
    </row>
    <row r="5661" spans="4:8">
      <c r="D5661" s="33"/>
      <c r="H5661" s="31"/>
    </row>
    <row r="5662" spans="4:8">
      <c r="D5662" s="33"/>
      <c r="H5662" s="31"/>
    </row>
    <row r="5663" spans="4:8">
      <c r="D5663" s="33"/>
      <c r="H5663" s="31"/>
    </row>
    <row r="5664" spans="4:8">
      <c r="D5664" s="33"/>
      <c r="H5664" s="31"/>
    </row>
    <row r="5665" spans="4:8">
      <c r="D5665" s="33"/>
      <c r="H5665" s="31"/>
    </row>
    <row r="5666" spans="4:8">
      <c r="D5666" s="33"/>
      <c r="H5666" s="31"/>
    </row>
    <row r="5667" spans="4:8">
      <c r="D5667" s="33"/>
      <c r="H5667" s="31"/>
    </row>
    <row r="5668" spans="4:8">
      <c r="D5668" s="33"/>
      <c r="H5668" s="31"/>
    </row>
    <row r="5669" spans="4:8">
      <c r="D5669" s="33"/>
      <c r="H5669" s="31"/>
    </row>
    <row r="5670" spans="4:8">
      <c r="D5670" s="33"/>
      <c r="H5670" s="31"/>
    </row>
    <row r="5671" spans="4:8">
      <c r="D5671" s="33"/>
      <c r="H5671" s="31"/>
    </row>
    <row r="5672" spans="4:8">
      <c r="D5672" s="33"/>
      <c r="H5672" s="31"/>
    </row>
    <row r="5673" spans="4:8">
      <c r="D5673" s="33"/>
      <c r="H5673" s="31"/>
    </row>
    <row r="5674" spans="4:8">
      <c r="D5674" s="33"/>
      <c r="H5674" s="31"/>
    </row>
    <row r="5675" spans="4:8">
      <c r="D5675" s="33"/>
      <c r="H5675" s="31"/>
    </row>
    <row r="5676" spans="4:8">
      <c r="D5676" s="33"/>
      <c r="H5676" s="31"/>
    </row>
    <row r="5677" spans="4:8">
      <c r="D5677" s="33"/>
      <c r="H5677" s="31"/>
    </row>
    <row r="5678" spans="4:8">
      <c r="D5678" s="33"/>
      <c r="H5678" s="31"/>
    </row>
    <row r="5679" spans="4:8">
      <c r="D5679" s="33"/>
      <c r="H5679" s="31"/>
    </row>
    <row r="5680" spans="4:8">
      <c r="D5680" s="33"/>
      <c r="H5680" s="31"/>
    </row>
    <row r="5681" spans="4:8">
      <c r="D5681" s="33"/>
      <c r="H5681" s="31"/>
    </row>
    <row r="5682" spans="4:8">
      <c r="D5682" s="33"/>
      <c r="H5682" s="31"/>
    </row>
    <row r="5683" spans="4:8">
      <c r="D5683" s="33"/>
      <c r="H5683" s="31"/>
    </row>
    <row r="5684" spans="4:8">
      <c r="D5684" s="33"/>
      <c r="H5684" s="31"/>
    </row>
    <row r="5685" spans="4:8">
      <c r="D5685" s="33"/>
      <c r="H5685" s="31"/>
    </row>
    <row r="5686" spans="4:8">
      <c r="D5686" s="33"/>
      <c r="H5686" s="31"/>
    </row>
    <row r="5687" spans="4:8">
      <c r="D5687" s="33"/>
      <c r="H5687" s="31"/>
    </row>
    <row r="5688" spans="4:8">
      <c r="D5688" s="33"/>
      <c r="H5688" s="31"/>
    </row>
    <row r="5689" spans="4:8">
      <c r="D5689" s="33"/>
      <c r="H5689" s="31"/>
    </row>
    <row r="5690" spans="4:8">
      <c r="D5690" s="33"/>
      <c r="H5690" s="31"/>
    </row>
    <row r="5691" spans="4:8">
      <c r="D5691" s="33"/>
      <c r="H5691" s="31"/>
    </row>
    <row r="5692" spans="4:8">
      <c r="D5692" s="33"/>
      <c r="H5692" s="31"/>
    </row>
    <row r="5693" spans="4:8">
      <c r="D5693" s="33"/>
      <c r="H5693" s="31"/>
    </row>
    <row r="5694" spans="4:8">
      <c r="D5694" s="33"/>
      <c r="H5694" s="31"/>
    </row>
    <row r="5695" spans="4:8">
      <c r="D5695" s="33"/>
      <c r="H5695" s="31"/>
    </row>
    <row r="5696" spans="4:8">
      <c r="D5696" s="33"/>
      <c r="H5696" s="31"/>
    </row>
    <row r="5697" spans="4:8">
      <c r="D5697" s="33"/>
      <c r="H5697" s="31"/>
    </row>
    <row r="5698" spans="4:8">
      <c r="D5698" s="33"/>
      <c r="H5698" s="31"/>
    </row>
    <row r="5699" spans="4:8">
      <c r="D5699" s="33"/>
      <c r="H5699" s="31"/>
    </row>
    <row r="5700" spans="4:8">
      <c r="D5700" s="33"/>
      <c r="H5700" s="31"/>
    </row>
    <row r="5701" spans="4:8">
      <c r="D5701" s="33"/>
      <c r="H5701" s="31"/>
    </row>
    <row r="5702" spans="4:8">
      <c r="D5702" s="33"/>
      <c r="H5702" s="31"/>
    </row>
    <row r="5703" spans="4:8">
      <c r="D5703" s="33"/>
      <c r="H5703" s="31"/>
    </row>
    <row r="5704" spans="4:8">
      <c r="D5704" s="33"/>
      <c r="H5704" s="31"/>
    </row>
    <row r="5705" spans="4:8">
      <c r="D5705" s="33"/>
      <c r="H5705" s="31"/>
    </row>
    <row r="5706" spans="4:8">
      <c r="D5706" s="33"/>
      <c r="H5706" s="31"/>
    </row>
    <row r="5707" spans="4:8">
      <c r="D5707" s="33"/>
      <c r="H5707" s="31"/>
    </row>
    <row r="5708" spans="4:8">
      <c r="D5708" s="33"/>
      <c r="H5708" s="31"/>
    </row>
    <row r="5709" spans="4:8">
      <c r="D5709" s="33"/>
      <c r="H5709" s="31"/>
    </row>
    <row r="5710" spans="4:8">
      <c r="D5710" s="33"/>
      <c r="H5710" s="31"/>
    </row>
    <row r="5711" spans="4:8">
      <c r="D5711" s="33"/>
      <c r="H5711" s="31"/>
    </row>
    <row r="5712" spans="4:8">
      <c r="D5712" s="33"/>
      <c r="H5712" s="31"/>
    </row>
    <row r="5713" spans="4:8">
      <c r="D5713" s="33"/>
      <c r="H5713" s="31"/>
    </row>
    <row r="5714" spans="4:8">
      <c r="D5714" s="33"/>
      <c r="H5714" s="31"/>
    </row>
    <row r="5715" spans="4:8">
      <c r="D5715" s="33"/>
      <c r="H5715" s="31"/>
    </row>
    <row r="5716" spans="4:8">
      <c r="D5716" s="33"/>
      <c r="H5716" s="31"/>
    </row>
    <row r="5717" spans="4:8">
      <c r="D5717" s="33"/>
      <c r="H5717" s="31"/>
    </row>
    <row r="5718" spans="4:8">
      <c r="D5718" s="33"/>
      <c r="H5718" s="31"/>
    </row>
    <row r="5719" spans="4:8">
      <c r="D5719" s="33"/>
      <c r="H5719" s="31"/>
    </row>
    <row r="5720" spans="4:8">
      <c r="D5720" s="33"/>
      <c r="H5720" s="31"/>
    </row>
    <row r="5721" spans="4:8">
      <c r="D5721" s="33"/>
      <c r="H5721" s="31"/>
    </row>
    <row r="5722" spans="4:8">
      <c r="D5722" s="33"/>
      <c r="H5722" s="31"/>
    </row>
    <row r="5723" spans="4:8">
      <c r="D5723" s="33"/>
      <c r="H5723" s="31"/>
    </row>
    <row r="5724" spans="4:8">
      <c r="D5724" s="33"/>
      <c r="H5724" s="31"/>
    </row>
    <row r="5725" spans="4:8">
      <c r="D5725" s="33"/>
      <c r="H5725" s="31"/>
    </row>
    <row r="5726" spans="4:8">
      <c r="D5726" s="33"/>
      <c r="H5726" s="31"/>
    </row>
    <row r="5727" spans="4:8">
      <c r="D5727" s="33"/>
      <c r="H5727" s="31"/>
    </row>
    <row r="5728" spans="4:8">
      <c r="D5728" s="33"/>
      <c r="H5728" s="31"/>
    </row>
    <row r="5729" spans="4:8">
      <c r="D5729" s="33"/>
      <c r="H5729" s="31"/>
    </row>
    <row r="5730" spans="4:8">
      <c r="D5730" s="33"/>
      <c r="H5730" s="31"/>
    </row>
    <row r="5731" spans="4:8">
      <c r="D5731" s="33"/>
      <c r="H5731" s="31"/>
    </row>
    <row r="5732" spans="4:8">
      <c r="D5732" s="33"/>
      <c r="H5732" s="31"/>
    </row>
    <row r="5733" spans="4:8">
      <c r="D5733" s="33"/>
      <c r="H5733" s="31"/>
    </row>
    <row r="5734" spans="4:8">
      <c r="D5734" s="33"/>
      <c r="H5734" s="31"/>
    </row>
    <row r="5735" spans="4:8">
      <c r="D5735" s="33"/>
      <c r="H5735" s="31"/>
    </row>
    <row r="5736" spans="4:8">
      <c r="D5736" s="33"/>
      <c r="H5736" s="31"/>
    </row>
    <row r="5737" spans="4:8">
      <c r="D5737" s="33"/>
      <c r="H5737" s="31"/>
    </row>
    <row r="5738" spans="4:8">
      <c r="D5738" s="33"/>
      <c r="H5738" s="31"/>
    </row>
    <row r="5739" spans="4:8">
      <c r="D5739" s="33"/>
      <c r="H5739" s="31"/>
    </row>
    <row r="5740" spans="4:8">
      <c r="D5740" s="33"/>
      <c r="H5740" s="31"/>
    </row>
    <row r="5741" spans="4:8">
      <c r="D5741" s="33"/>
      <c r="H5741" s="31"/>
    </row>
    <row r="5742" spans="4:8">
      <c r="D5742" s="33"/>
      <c r="H5742" s="31"/>
    </row>
    <row r="5743" spans="4:8">
      <c r="D5743" s="33"/>
      <c r="H5743" s="31"/>
    </row>
    <row r="5744" spans="4:8">
      <c r="D5744" s="33"/>
      <c r="H5744" s="31"/>
    </row>
    <row r="5745" spans="4:8">
      <c r="D5745" s="33"/>
      <c r="H5745" s="31"/>
    </row>
    <row r="5746" spans="4:8">
      <c r="D5746" s="33"/>
      <c r="H5746" s="31"/>
    </row>
    <row r="5747" spans="4:8">
      <c r="D5747" s="33"/>
      <c r="H5747" s="31"/>
    </row>
    <row r="5748" spans="4:8">
      <c r="D5748" s="33"/>
      <c r="H5748" s="31"/>
    </row>
    <row r="5749" spans="4:8">
      <c r="D5749" s="33"/>
      <c r="H5749" s="31"/>
    </row>
    <row r="5750" spans="4:8">
      <c r="D5750" s="33"/>
      <c r="H5750" s="31"/>
    </row>
    <row r="5751" spans="4:8">
      <c r="D5751" s="33"/>
      <c r="H5751" s="31"/>
    </row>
    <row r="5752" spans="4:8">
      <c r="D5752" s="33"/>
      <c r="H5752" s="31"/>
    </row>
    <row r="5753" spans="4:8">
      <c r="D5753" s="33"/>
      <c r="H5753" s="31"/>
    </row>
    <row r="5754" spans="4:8">
      <c r="D5754" s="33"/>
      <c r="H5754" s="31"/>
    </row>
    <row r="5755" spans="4:8">
      <c r="D5755" s="33"/>
      <c r="H5755" s="31"/>
    </row>
    <row r="5756" spans="4:8">
      <c r="D5756" s="33"/>
      <c r="H5756" s="31"/>
    </row>
    <row r="5757" spans="4:8">
      <c r="D5757" s="33"/>
      <c r="H5757" s="31"/>
    </row>
    <row r="5758" spans="4:8">
      <c r="D5758" s="33"/>
      <c r="H5758" s="31"/>
    </row>
    <row r="5759" spans="4:8">
      <c r="D5759" s="33"/>
      <c r="H5759" s="31"/>
    </row>
    <row r="5760" spans="4:8">
      <c r="D5760" s="33"/>
      <c r="H5760" s="31"/>
    </row>
    <row r="5761" spans="4:8">
      <c r="D5761" s="33"/>
      <c r="H5761" s="31"/>
    </row>
    <row r="5762" spans="4:8">
      <c r="D5762" s="33"/>
      <c r="H5762" s="31"/>
    </row>
    <row r="5763" spans="4:8">
      <c r="D5763" s="33"/>
      <c r="H5763" s="31"/>
    </row>
    <row r="5764" spans="4:8">
      <c r="D5764" s="33"/>
      <c r="H5764" s="31"/>
    </row>
    <row r="5765" spans="4:8">
      <c r="D5765" s="33"/>
      <c r="H5765" s="31"/>
    </row>
    <row r="5766" spans="4:8">
      <c r="D5766" s="33"/>
      <c r="H5766" s="31"/>
    </row>
    <row r="5767" spans="4:8">
      <c r="D5767" s="33"/>
      <c r="H5767" s="31"/>
    </row>
    <row r="5768" spans="4:8">
      <c r="D5768" s="33"/>
      <c r="H5768" s="31"/>
    </row>
    <row r="5769" spans="4:8">
      <c r="D5769" s="33"/>
      <c r="H5769" s="31"/>
    </row>
    <row r="5770" spans="4:8">
      <c r="D5770" s="33"/>
      <c r="H5770" s="31"/>
    </row>
    <row r="5771" spans="4:8">
      <c r="D5771" s="33"/>
      <c r="H5771" s="31"/>
    </row>
    <row r="5772" spans="4:8">
      <c r="D5772" s="33"/>
      <c r="H5772" s="31"/>
    </row>
    <row r="5773" spans="4:8">
      <c r="D5773" s="33"/>
      <c r="H5773" s="31"/>
    </row>
    <row r="5774" spans="4:8">
      <c r="D5774" s="33"/>
      <c r="H5774" s="31"/>
    </row>
    <row r="5775" spans="4:8">
      <c r="D5775" s="33"/>
      <c r="H5775" s="31"/>
    </row>
    <row r="5776" spans="4:8">
      <c r="D5776" s="33"/>
      <c r="H5776" s="31"/>
    </row>
    <row r="5777" spans="4:8">
      <c r="D5777" s="33"/>
      <c r="H5777" s="31"/>
    </row>
    <row r="5778" spans="4:8">
      <c r="D5778" s="33"/>
      <c r="H5778" s="31"/>
    </row>
    <row r="5779" spans="4:8">
      <c r="D5779" s="33"/>
      <c r="H5779" s="31"/>
    </row>
    <row r="5780" spans="4:8">
      <c r="D5780" s="33"/>
      <c r="H5780" s="31"/>
    </row>
    <row r="5781" spans="4:8">
      <c r="D5781" s="33"/>
      <c r="H5781" s="31"/>
    </row>
    <row r="5782" spans="4:8">
      <c r="D5782" s="33"/>
      <c r="H5782" s="31"/>
    </row>
    <row r="5783" spans="4:8">
      <c r="D5783" s="33"/>
      <c r="H5783" s="31"/>
    </row>
    <row r="5784" spans="4:8">
      <c r="D5784" s="33"/>
      <c r="H5784" s="31"/>
    </row>
    <row r="5785" spans="4:8">
      <c r="D5785" s="33"/>
      <c r="H5785" s="31"/>
    </row>
    <row r="5786" spans="4:8">
      <c r="D5786" s="33"/>
      <c r="H5786" s="31"/>
    </row>
    <row r="5787" spans="4:8">
      <c r="D5787" s="33"/>
      <c r="H5787" s="31"/>
    </row>
    <row r="5788" spans="4:8">
      <c r="D5788" s="33"/>
      <c r="H5788" s="31"/>
    </row>
    <row r="5789" spans="4:8">
      <c r="D5789" s="33"/>
      <c r="H5789" s="31"/>
    </row>
    <row r="5790" spans="4:8">
      <c r="D5790" s="33"/>
      <c r="H5790" s="31"/>
    </row>
    <row r="5791" spans="4:8">
      <c r="D5791" s="33"/>
      <c r="H5791" s="31"/>
    </row>
    <row r="5792" spans="4:8">
      <c r="D5792" s="33"/>
      <c r="H5792" s="31"/>
    </row>
    <row r="5793" spans="4:8">
      <c r="D5793" s="33"/>
      <c r="H5793" s="31"/>
    </row>
    <row r="5794" spans="4:8">
      <c r="D5794" s="33"/>
      <c r="H5794" s="31"/>
    </row>
    <row r="5795" spans="4:8">
      <c r="D5795" s="33"/>
      <c r="H5795" s="31"/>
    </row>
    <row r="5796" spans="4:8">
      <c r="D5796" s="33"/>
      <c r="H5796" s="31"/>
    </row>
    <row r="5797" spans="4:8">
      <c r="D5797" s="33"/>
      <c r="H5797" s="31"/>
    </row>
    <row r="5798" spans="4:8">
      <c r="D5798" s="33"/>
      <c r="H5798" s="31"/>
    </row>
    <row r="5799" spans="4:8">
      <c r="D5799" s="33"/>
      <c r="H5799" s="31"/>
    </row>
    <row r="5800" spans="4:8">
      <c r="D5800" s="33"/>
      <c r="H5800" s="31"/>
    </row>
    <row r="5801" spans="4:8">
      <c r="D5801" s="33"/>
      <c r="H5801" s="31"/>
    </row>
    <row r="5802" spans="4:8">
      <c r="D5802" s="33"/>
      <c r="H5802" s="31"/>
    </row>
    <row r="5803" spans="4:8">
      <c r="D5803" s="33"/>
      <c r="H5803" s="31"/>
    </row>
    <row r="5804" spans="4:8">
      <c r="D5804" s="33"/>
      <c r="H5804" s="31"/>
    </row>
    <row r="5805" spans="4:8">
      <c r="D5805" s="33"/>
      <c r="H5805" s="31"/>
    </row>
    <row r="5806" spans="4:8">
      <c r="D5806" s="33"/>
      <c r="H5806" s="31"/>
    </row>
    <row r="5807" spans="4:8">
      <c r="D5807" s="33"/>
      <c r="H5807" s="31"/>
    </row>
    <row r="5808" spans="4:8">
      <c r="D5808" s="33"/>
      <c r="H5808" s="31"/>
    </row>
    <row r="5809" spans="4:8">
      <c r="D5809" s="33"/>
      <c r="H5809" s="31"/>
    </row>
    <row r="5810" spans="4:8">
      <c r="D5810" s="33"/>
      <c r="H5810" s="31"/>
    </row>
    <row r="5811" spans="4:8">
      <c r="D5811" s="33"/>
      <c r="H5811" s="31"/>
    </row>
    <row r="5812" spans="4:8">
      <c r="D5812" s="33"/>
      <c r="H5812" s="31"/>
    </row>
    <row r="5813" spans="4:8">
      <c r="D5813" s="33"/>
      <c r="H5813" s="31"/>
    </row>
    <row r="5814" spans="4:8">
      <c r="D5814" s="33"/>
      <c r="H5814" s="31"/>
    </row>
    <row r="5815" spans="4:8">
      <c r="D5815" s="33"/>
      <c r="H5815" s="31"/>
    </row>
    <row r="5816" spans="4:8">
      <c r="D5816" s="33"/>
      <c r="H5816" s="31"/>
    </row>
    <row r="5817" spans="4:8">
      <c r="D5817" s="33"/>
      <c r="H5817" s="31"/>
    </row>
    <row r="5818" spans="4:8">
      <c r="D5818" s="33"/>
      <c r="H5818" s="31"/>
    </row>
    <row r="5819" spans="4:8">
      <c r="D5819" s="33"/>
      <c r="H5819" s="31"/>
    </row>
    <row r="5820" spans="4:8">
      <c r="D5820" s="33"/>
      <c r="H5820" s="31"/>
    </row>
    <row r="5821" spans="4:8">
      <c r="D5821" s="33"/>
      <c r="H5821" s="31"/>
    </row>
    <row r="5822" spans="4:8">
      <c r="D5822" s="33"/>
      <c r="H5822" s="31"/>
    </row>
    <row r="5823" spans="4:8">
      <c r="D5823" s="33"/>
      <c r="H5823" s="31"/>
    </row>
    <row r="5824" spans="4:8">
      <c r="D5824" s="33"/>
      <c r="H5824" s="31"/>
    </row>
    <row r="5825" spans="4:8">
      <c r="D5825" s="33"/>
      <c r="H5825" s="31"/>
    </row>
    <row r="5826" spans="4:8">
      <c r="D5826" s="33"/>
      <c r="H5826" s="31"/>
    </row>
    <row r="5827" spans="4:8">
      <c r="D5827" s="33"/>
      <c r="H5827" s="31"/>
    </row>
    <row r="5828" spans="4:8">
      <c r="D5828" s="33"/>
      <c r="H5828" s="31"/>
    </row>
    <row r="5829" spans="4:8">
      <c r="D5829" s="33"/>
      <c r="H5829" s="31"/>
    </row>
    <row r="5830" spans="4:8">
      <c r="D5830" s="33"/>
      <c r="H5830" s="31"/>
    </row>
    <row r="5831" spans="4:8">
      <c r="D5831" s="33"/>
      <c r="H5831" s="31"/>
    </row>
    <row r="5832" spans="4:8">
      <c r="D5832" s="33"/>
      <c r="H5832" s="31"/>
    </row>
    <row r="5833" spans="4:8">
      <c r="D5833" s="33"/>
      <c r="H5833" s="31"/>
    </row>
    <row r="5834" spans="4:8">
      <c r="D5834" s="33"/>
      <c r="H5834" s="31"/>
    </row>
    <row r="5835" spans="4:8">
      <c r="D5835" s="33"/>
      <c r="H5835" s="31"/>
    </row>
    <row r="5836" spans="4:8">
      <c r="D5836" s="33"/>
      <c r="H5836" s="31"/>
    </row>
    <row r="5837" spans="4:8">
      <c r="D5837" s="33"/>
      <c r="H5837" s="31"/>
    </row>
    <row r="5838" spans="4:8">
      <c r="D5838" s="33"/>
      <c r="H5838" s="31"/>
    </row>
    <row r="5839" spans="4:8">
      <c r="D5839" s="33"/>
      <c r="H5839" s="31"/>
    </row>
    <row r="5840" spans="4:8">
      <c r="D5840" s="33"/>
      <c r="H5840" s="31"/>
    </row>
    <row r="5841" spans="4:8">
      <c r="D5841" s="33"/>
      <c r="H5841" s="31"/>
    </row>
    <row r="5842" spans="4:8">
      <c r="D5842" s="33"/>
      <c r="H5842" s="31"/>
    </row>
    <row r="5843" spans="4:8">
      <c r="D5843" s="33"/>
      <c r="H5843" s="31"/>
    </row>
    <row r="5844" spans="4:8">
      <c r="D5844" s="33"/>
      <c r="H5844" s="31"/>
    </row>
    <row r="5845" spans="4:8">
      <c r="D5845" s="33"/>
      <c r="H5845" s="31"/>
    </row>
    <row r="5846" spans="4:8">
      <c r="D5846" s="33"/>
      <c r="H5846" s="31"/>
    </row>
    <row r="5847" spans="4:8">
      <c r="D5847" s="33"/>
      <c r="H5847" s="31"/>
    </row>
    <row r="5848" spans="4:8">
      <c r="D5848" s="33"/>
      <c r="H5848" s="31"/>
    </row>
    <row r="5849" spans="4:8">
      <c r="D5849" s="33"/>
      <c r="H5849" s="31"/>
    </row>
    <row r="5850" spans="4:8">
      <c r="D5850" s="33"/>
      <c r="H5850" s="31"/>
    </row>
    <row r="5851" spans="4:8">
      <c r="D5851" s="33"/>
      <c r="H5851" s="31"/>
    </row>
    <row r="5852" spans="4:8">
      <c r="D5852" s="33"/>
      <c r="H5852" s="31"/>
    </row>
    <row r="5853" spans="4:8">
      <c r="D5853" s="33"/>
      <c r="H5853" s="31"/>
    </row>
    <row r="5854" spans="4:8">
      <c r="D5854" s="33"/>
      <c r="H5854" s="31"/>
    </row>
    <row r="5855" spans="4:8">
      <c r="D5855" s="33"/>
      <c r="H5855" s="31"/>
    </row>
    <row r="5856" spans="4:8">
      <c r="D5856" s="33"/>
      <c r="H5856" s="31"/>
    </row>
    <row r="5857" spans="4:8">
      <c r="D5857" s="33"/>
      <c r="H5857" s="31"/>
    </row>
    <row r="5858" spans="4:8">
      <c r="D5858" s="33"/>
      <c r="H5858" s="31"/>
    </row>
    <row r="5859" spans="4:8">
      <c r="D5859" s="33"/>
      <c r="H5859" s="31"/>
    </row>
    <row r="5860" spans="4:8">
      <c r="D5860" s="33"/>
      <c r="H5860" s="31"/>
    </row>
    <row r="5861" spans="4:8">
      <c r="D5861" s="33"/>
      <c r="H5861" s="31"/>
    </row>
    <row r="5862" spans="4:8">
      <c r="D5862" s="33"/>
      <c r="H5862" s="31"/>
    </row>
    <row r="5863" spans="4:8">
      <c r="D5863" s="33"/>
      <c r="H5863" s="31"/>
    </row>
    <row r="5864" spans="4:8">
      <c r="D5864" s="33"/>
      <c r="H5864" s="31"/>
    </row>
    <row r="5865" spans="4:8">
      <c r="D5865" s="33"/>
      <c r="H5865" s="31"/>
    </row>
    <row r="5866" spans="4:8">
      <c r="D5866" s="33"/>
      <c r="H5866" s="31"/>
    </row>
    <row r="5867" spans="4:8">
      <c r="D5867" s="33"/>
      <c r="H5867" s="31"/>
    </row>
    <row r="5868" spans="4:8">
      <c r="D5868" s="33"/>
      <c r="H5868" s="31"/>
    </row>
    <row r="5869" spans="4:8">
      <c r="D5869" s="33"/>
      <c r="H5869" s="31"/>
    </row>
    <row r="5870" spans="4:8">
      <c r="D5870" s="33"/>
      <c r="H5870" s="31"/>
    </row>
    <row r="5871" spans="4:8">
      <c r="D5871" s="33"/>
      <c r="H5871" s="31"/>
    </row>
    <row r="5872" spans="4:8">
      <c r="D5872" s="33"/>
      <c r="H5872" s="31"/>
    </row>
    <row r="5873" spans="4:8">
      <c r="D5873" s="33"/>
      <c r="H5873" s="31"/>
    </row>
    <row r="5874" spans="4:8">
      <c r="D5874" s="33"/>
      <c r="H5874" s="31"/>
    </row>
    <row r="5875" spans="4:8">
      <c r="D5875" s="33"/>
      <c r="H5875" s="31"/>
    </row>
    <row r="5876" spans="4:8">
      <c r="D5876" s="33"/>
      <c r="H5876" s="31"/>
    </row>
    <row r="5877" spans="4:8">
      <c r="D5877" s="33"/>
      <c r="H5877" s="31"/>
    </row>
    <row r="5878" spans="4:8">
      <c r="D5878" s="33"/>
      <c r="H5878" s="31"/>
    </row>
    <row r="5879" spans="4:8">
      <c r="D5879" s="33"/>
      <c r="H5879" s="31"/>
    </row>
    <row r="5880" spans="4:8">
      <c r="D5880" s="33"/>
      <c r="H5880" s="31"/>
    </row>
    <row r="5881" spans="4:8">
      <c r="D5881" s="33"/>
      <c r="H5881" s="31"/>
    </row>
    <row r="5882" spans="4:8">
      <c r="D5882" s="33"/>
      <c r="H5882" s="31"/>
    </row>
    <row r="5883" spans="4:8">
      <c r="D5883" s="33"/>
      <c r="H5883" s="31"/>
    </row>
    <row r="5884" spans="4:8">
      <c r="D5884" s="33"/>
      <c r="H5884" s="31"/>
    </row>
    <row r="5885" spans="4:8">
      <c r="D5885" s="33"/>
      <c r="H5885" s="31"/>
    </row>
    <row r="5886" spans="4:8">
      <c r="D5886" s="33"/>
      <c r="H5886" s="31"/>
    </row>
    <row r="5887" spans="4:8">
      <c r="D5887" s="33"/>
      <c r="H5887" s="31"/>
    </row>
    <row r="5888" spans="4:8">
      <c r="D5888" s="33"/>
      <c r="H5888" s="31"/>
    </row>
    <row r="5889" spans="4:8">
      <c r="D5889" s="33"/>
      <c r="H5889" s="31"/>
    </row>
    <row r="5890" spans="4:8">
      <c r="D5890" s="33"/>
      <c r="H5890" s="31"/>
    </row>
    <row r="5891" spans="4:8">
      <c r="D5891" s="33"/>
      <c r="H5891" s="31"/>
    </row>
    <row r="5892" spans="4:8">
      <c r="D5892" s="33"/>
      <c r="H5892" s="31"/>
    </row>
    <row r="5893" spans="4:8">
      <c r="D5893" s="33"/>
      <c r="H5893" s="31"/>
    </row>
    <row r="5894" spans="4:8">
      <c r="D5894" s="33"/>
      <c r="H5894" s="31"/>
    </row>
    <row r="5895" spans="4:8">
      <c r="D5895" s="33"/>
      <c r="H5895" s="31"/>
    </row>
    <row r="5896" spans="4:8">
      <c r="D5896" s="33"/>
      <c r="H5896" s="31"/>
    </row>
    <row r="5897" spans="4:8">
      <c r="D5897" s="33"/>
      <c r="H5897" s="31"/>
    </row>
    <row r="5898" spans="4:8">
      <c r="D5898" s="33"/>
      <c r="H5898" s="31"/>
    </row>
    <row r="5899" spans="4:8">
      <c r="D5899" s="33"/>
      <c r="H5899" s="31"/>
    </row>
    <row r="5900" spans="4:8">
      <c r="D5900" s="33"/>
      <c r="H5900" s="31"/>
    </row>
    <row r="5901" spans="4:8">
      <c r="D5901" s="33"/>
      <c r="H5901" s="31"/>
    </row>
    <row r="5902" spans="4:8">
      <c r="D5902" s="33"/>
      <c r="H5902" s="31"/>
    </row>
    <row r="5903" spans="4:8">
      <c r="D5903" s="33"/>
      <c r="H5903" s="31"/>
    </row>
    <row r="5904" spans="4:8">
      <c r="D5904" s="33"/>
      <c r="H5904" s="31"/>
    </row>
    <row r="5905" spans="4:8">
      <c r="D5905" s="33"/>
      <c r="H5905" s="31"/>
    </row>
    <row r="5906" spans="4:8">
      <c r="D5906" s="33"/>
      <c r="H5906" s="31"/>
    </row>
    <row r="5907" spans="4:8">
      <c r="D5907" s="33"/>
      <c r="H5907" s="31"/>
    </row>
    <row r="5908" spans="4:8">
      <c r="D5908" s="33"/>
      <c r="H5908" s="31"/>
    </row>
    <row r="5909" spans="4:8">
      <c r="D5909" s="33"/>
      <c r="H5909" s="31"/>
    </row>
    <row r="5910" spans="4:8">
      <c r="D5910" s="33"/>
      <c r="H5910" s="31"/>
    </row>
    <row r="5911" spans="4:8">
      <c r="D5911" s="33"/>
      <c r="H5911" s="31"/>
    </row>
    <row r="5912" spans="4:8">
      <c r="D5912" s="33"/>
      <c r="H5912" s="31"/>
    </row>
    <row r="5913" spans="4:8">
      <c r="D5913" s="33"/>
      <c r="H5913" s="31"/>
    </row>
    <row r="5914" spans="4:8">
      <c r="D5914" s="33"/>
      <c r="H5914" s="31"/>
    </row>
    <row r="5915" spans="4:8">
      <c r="D5915" s="33"/>
      <c r="H5915" s="31"/>
    </row>
    <row r="5916" spans="4:8">
      <c r="D5916" s="33"/>
      <c r="H5916" s="31"/>
    </row>
    <row r="5917" spans="4:8">
      <c r="D5917" s="33"/>
      <c r="H5917" s="31"/>
    </row>
    <row r="5918" spans="4:8">
      <c r="D5918" s="33"/>
      <c r="H5918" s="31"/>
    </row>
    <row r="5919" spans="4:8">
      <c r="D5919" s="33"/>
      <c r="H5919" s="31"/>
    </row>
    <row r="5920" spans="4:8">
      <c r="D5920" s="33"/>
      <c r="H5920" s="31"/>
    </row>
    <row r="5921" spans="4:8">
      <c r="D5921" s="33"/>
      <c r="H5921" s="31"/>
    </row>
    <row r="5922" spans="4:8">
      <c r="D5922" s="33"/>
      <c r="H5922" s="31"/>
    </row>
    <row r="5923" spans="4:8">
      <c r="D5923" s="33"/>
      <c r="H5923" s="31"/>
    </row>
    <row r="5924" spans="4:8">
      <c r="D5924" s="33"/>
      <c r="H5924" s="31"/>
    </row>
    <row r="5925" spans="4:8">
      <c r="D5925" s="33"/>
      <c r="H5925" s="31"/>
    </row>
    <row r="5926" spans="4:8">
      <c r="D5926" s="33"/>
      <c r="H5926" s="31"/>
    </row>
    <row r="5927" spans="4:8">
      <c r="D5927" s="33"/>
      <c r="H5927" s="31"/>
    </row>
    <row r="5928" spans="4:8">
      <c r="D5928" s="33"/>
      <c r="H5928" s="31"/>
    </row>
    <row r="5929" spans="4:8">
      <c r="D5929" s="33"/>
      <c r="H5929" s="31"/>
    </row>
    <row r="5930" spans="4:8">
      <c r="D5930" s="33"/>
      <c r="H5930" s="31"/>
    </row>
    <row r="5931" spans="4:8">
      <c r="D5931" s="33"/>
      <c r="H5931" s="31"/>
    </row>
    <row r="5932" spans="4:8">
      <c r="D5932" s="33"/>
      <c r="H5932" s="31"/>
    </row>
    <row r="5933" spans="4:8">
      <c r="D5933" s="33"/>
      <c r="H5933" s="31"/>
    </row>
    <row r="5934" spans="4:8">
      <c r="D5934" s="33"/>
      <c r="H5934" s="31"/>
    </row>
    <row r="5935" spans="4:8">
      <c r="D5935" s="33"/>
      <c r="H5935" s="31"/>
    </row>
    <row r="5936" spans="4:8">
      <c r="D5936" s="33"/>
      <c r="H5936" s="31"/>
    </row>
    <row r="5937" spans="4:8">
      <c r="D5937" s="33"/>
      <c r="H5937" s="31"/>
    </row>
    <row r="5938" spans="4:8">
      <c r="D5938" s="33"/>
      <c r="H5938" s="31"/>
    </row>
    <row r="5939" spans="4:8">
      <c r="D5939" s="33"/>
      <c r="H5939" s="31"/>
    </row>
    <row r="5940" spans="4:8">
      <c r="D5940" s="33"/>
      <c r="H5940" s="31"/>
    </row>
    <row r="5941" spans="4:8">
      <c r="D5941" s="33"/>
      <c r="H5941" s="31"/>
    </row>
    <row r="5942" spans="4:8">
      <c r="D5942" s="33"/>
      <c r="H5942" s="31"/>
    </row>
    <row r="5943" spans="4:8">
      <c r="D5943" s="33"/>
      <c r="H5943" s="31"/>
    </row>
    <row r="5944" spans="4:8">
      <c r="D5944" s="33"/>
      <c r="H5944" s="31"/>
    </row>
    <row r="5945" spans="4:8">
      <c r="D5945" s="33"/>
      <c r="H5945" s="31"/>
    </row>
    <row r="5946" spans="4:8">
      <c r="D5946" s="33"/>
      <c r="H5946" s="31"/>
    </row>
    <row r="5947" spans="4:8">
      <c r="D5947" s="33"/>
      <c r="H5947" s="31"/>
    </row>
    <row r="5948" spans="4:8">
      <c r="D5948" s="33"/>
      <c r="H5948" s="31"/>
    </row>
    <row r="5949" spans="4:8">
      <c r="D5949" s="33"/>
      <c r="H5949" s="31"/>
    </row>
    <row r="5950" spans="4:8">
      <c r="D5950" s="33"/>
      <c r="H5950" s="31"/>
    </row>
    <row r="5951" spans="4:8">
      <c r="D5951" s="33"/>
      <c r="H5951" s="31"/>
    </row>
    <row r="5952" spans="4:8">
      <c r="D5952" s="33"/>
      <c r="H5952" s="31"/>
    </row>
    <row r="5953" spans="4:8">
      <c r="D5953" s="33"/>
      <c r="H5953" s="31"/>
    </row>
    <row r="5954" spans="4:8">
      <c r="D5954" s="33"/>
      <c r="H5954" s="31"/>
    </row>
    <row r="5955" spans="4:8">
      <c r="D5955" s="33"/>
      <c r="H5955" s="31"/>
    </row>
    <row r="5956" spans="4:8">
      <c r="D5956" s="33"/>
      <c r="H5956" s="31"/>
    </row>
    <row r="5957" spans="4:8">
      <c r="D5957" s="33"/>
      <c r="H5957" s="31"/>
    </row>
    <row r="5958" spans="4:8">
      <c r="D5958" s="33"/>
      <c r="H5958" s="31"/>
    </row>
    <row r="5959" spans="4:8">
      <c r="D5959" s="33"/>
      <c r="H5959" s="31"/>
    </row>
    <row r="5960" spans="4:8">
      <c r="D5960" s="33"/>
      <c r="H5960" s="31"/>
    </row>
    <row r="5961" spans="4:8">
      <c r="D5961" s="33"/>
      <c r="H5961" s="31"/>
    </row>
    <row r="5962" spans="4:8">
      <c r="D5962" s="33"/>
      <c r="H5962" s="31"/>
    </row>
    <row r="5963" spans="4:8">
      <c r="D5963" s="33"/>
      <c r="H5963" s="31"/>
    </row>
    <row r="5964" spans="4:8">
      <c r="D5964" s="33"/>
      <c r="H5964" s="31"/>
    </row>
    <row r="5965" spans="4:8">
      <c r="D5965" s="33"/>
      <c r="H5965" s="31"/>
    </row>
    <row r="5966" spans="4:8">
      <c r="D5966" s="33"/>
      <c r="H5966" s="31"/>
    </row>
    <row r="5967" spans="4:8">
      <c r="D5967" s="33"/>
      <c r="H5967" s="31"/>
    </row>
    <row r="5968" spans="4:8">
      <c r="D5968" s="33"/>
      <c r="H5968" s="31"/>
    </row>
    <row r="5969" spans="4:8">
      <c r="D5969" s="33"/>
      <c r="H5969" s="31"/>
    </row>
    <row r="5970" spans="4:8">
      <c r="D5970" s="33"/>
      <c r="H5970" s="31"/>
    </row>
    <row r="5971" spans="4:8">
      <c r="D5971" s="33"/>
      <c r="H5971" s="31"/>
    </row>
    <row r="5972" spans="4:8">
      <c r="D5972" s="33"/>
      <c r="H5972" s="31"/>
    </row>
    <row r="5973" spans="4:8">
      <c r="D5973" s="33"/>
      <c r="H5973" s="31"/>
    </row>
    <row r="5974" spans="4:8">
      <c r="D5974" s="33"/>
      <c r="H5974" s="31"/>
    </row>
    <row r="5975" spans="4:8">
      <c r="D5975" s="33"/>
      <c r="H5975" s="31"/>
    </row>
    <row r="5976" spans="4:8">
      <c r="D5976" s="33"/>
      <c r="H5976" s="31"/>
    </row>
    <row r="5977" spans="4:8">
      <c r="D5977" s="33"/>
      <c r="H5977" s="31"/>
    </row>
    <row r="5978" spans="4:8">
      <c r="D5978" s="33"/>
      <c r="H5978" s="31"/>
    </row>
    <row r="5979" spans="4:8">
      <c r="D5979" s="33"/>
      <c r="H5979" s="31"/>
    </row>
    <row r="5980" spans="4:8">
      <c r="D5980" s="33"/>
      <c r="H5980" s="31"/>
    </row>
    <row r="5981" spans="4:8">
      <c r="D5981" s="33"/>
      <c r="H5981" s="31"/>
    </row>
    <row r="5982" spans="4:8">
      <c r="D5982" s="33"/>
      <c r="H5982" s="31"/>
    </row>
    <row r="5983" spans="4:8">
      <c r="D5983" s="33"/>
      <c r="H5983" s="31"/>
    </row>
    <row r="5984" spans="4:8">
      <c r="D5984" s="33"/>
      <c r="H5984" s="31"/>
    </row>
    <row r="5985" spans="4:8">
      <c r="D5985" s="33"/>
      <c r="H5985" s="31"/>
    </row>
    <row r="5986" spans="4:8">
      <c r="D5986" s="33"/>
      <c r="H5986" s="31"/>
    </row>
    <row r="5987" spans="4:8">
      <c r="D5987" s="33"/>
      <c r="H5987" s="31"/>
    </row>
    <row r="5988" spans="4:8">
      <c r="D5988" s="33"/>
      <c r="H5988" s="31"/>
    </row>
    <row r="5989" spans="4:8">
      <c r="D5989" s="33"/>
      <c r="H5989" s="31"/>
    </row>
    <row r="5990" spans="4:8">
      <c r="D5990" s="33"/>
      <c r="H5990" s="31"/>
    </row>
    <row r="5991" spans="4:8">
      <c r="D5991" s="33"/>
      <c r="H5991" s="31"/>
    </row>
    <row r="5992" spans="4:8">
      <c r="D5992" s="33"/>
      <c r="H5992" s="31"/>
    </row>
    <row r="5993" spans="4:8">
      <c r="D5993" s="33"/>
      <c r="H5993" s="31"/>
    </row>
    <row r="5994" spans="4:8">
      <c r="D5994" s="33"/>
      <c r="H5994" s="31"/>
    </row>
    <row r="5995" spans="4:8">
      <c r="D5995" s="33"/>
      <c r="H5995" s="31"/>
    </row>
    <row r="5996" spans="4:8">
      <c r="D5996" s="33"/>
      <c r="H5996" s="31"/>
    </row>
    <row r="5997" spans="4:8">
      <c r="D5997" s="33"/>
      <c r="H5997" s="31"/>
    </row>
    <row r="5998" spans="4:8">
      <c r="D5998" s="33"/>
      <c r="H5998" s="31"/>
    </row>
    <row r="5999" spans="4:8">
      <c r="D5999" s="33"/>
      <c r="H5999" s="31"/>
    </row>
    <row r="6000" spans="4:8">
      <c r="D6000" s="33"/>
      <c r="H6000" s="31"/>
    </row>
    <row r="6001" spans="4:8">
      <c r="D6001" s="33"/>
      <c r="H6001" s="31"/>
    </row>
    <row r="6002" spans="4:8">
      <c r="D6002" s="33"/>
      <c r="H6002" s="31"/>
    </row>
    <row r="6003" spans="4:8">
      <c r="D6003" s="33"/>
      <c r="H6003" s="31"/>
    </row>
    <row r="6004" spans="4:8">
      <c r="D6004" s="33"/>
      <c r="H6004" s="31"/>
    </row>
    <row r="6005" spans="4:8">
      <c r="D6005" s="33"/>
      <c r="H6005" s="31"/>
    </row>
    <row r="6006" spans="4:8">
      <c r="D6006" s="33"/>
      <c r="H6006" s="31"/>
    </row>
    <row r="6007" spans="4:8">
      <c r="D6007" s="33"/>
      <c r="H6007" s="31"/>
    </row>
    <row r="6008" spans="4:8">
      <c r="D6008" s="33"/>
      <c r="H6008" s="31"/>
    </row>
    <row r="6009" spans="4:8">
      <c r="D6009" s="33"/>
      <c r="H6009" s="31"/>
    </row>
    <row r="6010" spans="4:8">
      <c r="D6010" s="33"/>
      <c r="H6010" s="31"/>
    </row>
    <row r="6011" spans="4:8">
      <c r="D6011" s="33"/>
      <c r="H6011" s="31"/>
    </row>
    <row r="6012" spans="4:8">
      <c r="D6012" s="33"/>
      <c r="H6012" s="31"/>
    </row>
    <row r="6013" spans="4:8">
      <c r="D6013" s="33"/>
      <c r="H6013" s="31"/>
    </row>
    <row r="6014" spans="4:8">
      <c r="D6014" s="33"/>
      <c r="H6014" s="31"/>
    </row>
    <row r="6015" spans="4:8">
      <c r="D6015" s="33"/>
      <c r="H6015" s="31"/>
    </row>
    <row r="6016" spans="4:8">
      <c r="D6016" s="33"/>
      <c r="H6016" s="31"/>
    </row>
    <row r="6017" spans="4:8">
      <c r="D6017" s="33"/>
      <c r="H6017" s="31"/>
    </row>
    <row r="6018" spans="4:8">
      <c r="D6018" s="33"/>
      <c r="H6018" s="31"/>
    </row>
    <row r="6019" spans="4:8">
      <c r="D6019" s="33"/>
      <c r="H6019" s="31"/>
    </row>
    <row r="6020" spans="4:8">
      <c r="D6020" s="33"/>
      <c r="H6020" s="31"/>
    </row>
    <row r="6021" spans="4:8">
      <c r="D6021" s="33"/>
      <c r="H6021" s="31"/>
    </row>
    <row r="6022" spans="4:8">
      <c r="D6022" s="33"/>
      <c r="H6022" s="31"/>
    </row>
    <row r="6023" spans="4:8">
      <c r="D6023" s="33"/>
      <c r="H6023" s="31"/>
    </row>
    <row r="6024" spans="4:8">
      <c r="D6024" s="33"/>
      <c r="H6024" s="31"/>
    </row>
    <row r="6025" spans="4:8">
      <c r="D6025" s="33"/>
      <c r="H6025" s="31"/>
    </row>
    <row r="6026" spans="4:8">
      <c r="D6026" s="33"/>
      <c r="H6026" s="31"/>
    </row>
    <row r="6027" spans="4:8">
      <c r="D6027" s="33"/>
      <c r="H6027" s="31"/>
    </row>
    <row r="6028" spans="4:8">
      <c r="D6028" s="33"/>
      <c r="H6028" s="31"/>
    </row>
    <row r="6029" spans="4:8">
      <c r="D6029" s="33"/>
      <c r="H6029" s="31"/>
    </row>
    <row r="6030" spans="4:8">
      <c r="D6030" s="33"/>
      <c r="H6030" s="31"/>
    </row>
    <row r="6031" spans="4:8">
      <c r="D6031" s="33"/>
      <c r="H6031" s="31"/>
    </row>
    <row r="6032" spans="4:8">
      <c r="D6032" s="33"/>
      <c r="H6032" s="31"/>
    </row>
    <row r="6033" spans="4:8">
      <c r="D6033" s="33"/>
      <c r="H6033" s="31"/>
    </row>
    <row r="6034" spans="4:8">
      <c r="D6034" s="33"/>
      <c r="H6034" s="31"/>
    </row>
    <row r="6035" spans="4:8">
      <c r="D6035" s="33"/>
      <c r="H6035" s="31"/>
    </row>
    <row r="6036" spans="4:8">
      <c r="D6036" s="33"/>
      <c r="H6036" s="31"/>
    </row>
    <row r="6037" spans="4:8">
      <c r="D6037" s="33"/>
      <c r="H6037" s="31"/>
    </row>
    <row r="6038" spans="4:8">
      <c r="D6038" s="33"/>
      <c r="H6038" s="31"/>
    </row>
    <row r="6039" spans="4:8">
      <c r="D6039" s="33"/>
      <c r="H6039" s="31"/>
    </row>
    <row r="6040" spans="4:8">
      <c r="D6040" s="33"/>
      <c r="H6040" s="31"/>
    </row>
    <row r="6041" spans="4:8">
      <c r="D6041" s="33"/>
      <c r="H6041" s="31"/>
    </row>
    <row r="6042" spans="4:8">
      <c r="D6042" s="33"/>
      <c r="H6042" s="31"/>
    </row>
    <row r="6043" spans="4:8">
      <c r="D6043" s="33"/>
      <c r="H6043" s="31"/>
    </row>
    <row r="6044" spans="4:8">
      <c r="D6044" s="33"/>
      <c r="H6044" s="31"/>
    </row>
    <row r="6045" spans="4:8">
      <c r="D6045" s="33"/>
      <c r="H6045" s="31"/>
    </row>
    <row r="6046" spans="4:8">
      <c r="D6046" s="33"/>
      <c r="H6046" s="31"/>
    </row>
    <row r="6047" spans="4:8">
      <c r="D6047" s="33"/>
      <c r="H6047" s="31"/>
    </row>
    <row r="6048" spans="4:8">
      <c r="D6048" s="33"/>
      <c r="H6048" s="31"/>
    </row>
    <row r="6049" spans="4:8">
      <c r="D6049" s="33"/>
      <c r="H6049" s="31"/>
    </row>
    <row r="6050" spans="4:8">
      <c r="D6050" s="33"/>
      <c r="H6050" s="31"/>
    </row>
    <row r="6051" spans="4:8">
      <c r="D6051" s="33"/>
      <c r="H6051" s="31"/>
    </row>
    <row r="6052" spans="4:8">
      <c r="D6052" s="33"/>
      <c r="H6052" s="31"/>
    </row>
    <row r="6053" spans="4:8">
      <c r="D6053" s="33"/>
      <c r="H6053" s="31"/>
    </row>
    <row r="6054" spans="4:8">
      <c r="D6054" s="33"/>
      <c r="H6054" s="31"/>
    </row>
    <row r="6055" spans="4:8">
      <c r="D6055" s="33"/>
      <c r="H6055" s="31"/>
    </row>
    <row r="6056" spans="4:8">
      <c r="D6056" s="33"/>
      <c r="H6056" s="31"/>
    </row>
    <row r="6057" spans="4:8">
      <c r="D6057" s="33"/>
      <c r="H6057" s="31"/>
    </row>
    <row r="6058" spans="4:8">
      <c r="D6058" s="33"/>
      <c r="H6058" s="31"/>
    </row>
    <row r="6059" spans="4:8">
      <c r="D6059" s="33"/>
      <c r="H6059" s="31"/>
    </row>
    <row r="6060" spans="4:8">
      <c r="D6060" s="33"/>
      <c r="H6060" s="31"/>
    </row>
    <row r="6061" spans="4:8">
      <c r="D6061" s="33"/>
      <c r="H6061" s="31"/>
    </row>
    <row r="6062" spans="4:8">
      <c r="D6062" s="33"/>
      <c r="H6062" s="31"/>
    </row>
    <row r="6063" spans="4:8">
      <c r="D6063" s="33"/>
      <c r="H6063" s="31"/>
    </row>
    <row r="6064" spans="4:8">
      <c r="D6064" s="33"/>
      <c r="H6064" s="31"/>
    </row>
    <row r="6065" spans="4:8">
      <c r="D6065" s="33"/>
      <c r="H6065" s="31"/>
    </row>
    <row r="6066" spans="4:8">
      <c r="D6066" s="33"/>
      <c r="H6066" s="31"/>
    </row>
    <row r="6067" spans="4:8">
      <c r="D6067" s="33"/>
      <c r="H6067" s="31"/>
    </row>
    <row r="6068" spans="4:8">
      <c r="D6068" s="33"/>
      <c r="H6068" s="31"/>
    </row>
    <row r="6069" spans="4:8">
      <c r="D6069" s="33"/>
      <c r="H6069" s="31"/>
    </row>
    <row r="6070" spans="4:8">
      <c r="D6070" s="33"/>
      <c r="H6070" s="31"/>
    </row>
    <row r="6071" spans="4:8">
      <c r="D6071" s="33"/>
      <c r="H6071" s="31"/>
    </row>
    <row r="6072" spans="4:8">
      <c r="D6072" s="33"/>
      <c r="H6072" s="31"/>
    </row>
    <row r="6073" spans="4:8">
      <c r="D6073" s="33"/>
      <c r="H6073" s="31"/>
    </row>
    <row r="6074" spans="4:8">
      <c r="D6074" s="33"/>
      <c r="H6074" s="31"/>
    </row>
    <row r="6075" spans="4:8">
      <c r="D6075" s="33"/>
      <c r="H6075" s="31"/>
    </row>
    <row r="6076" spans="4:8">
      <c r="D6076" s="33"/>
      <c r="H6076" s="31"/>
    </row>
    <row r="6077" spans="4:8">
      <c r="D6077" s="33"/>
      <c r="H6077" s="31"/>
    </row>
    <row r="6078" spans="4:8">
      <c r="D6078" s="33"/>
      <c r="H6078" s="31"/>
    </row>
    <row r="6079" spans="4:8">
      <c r="D6079" s="33"/>
      <c r="H6079" s="31"/>
    </row>
    <row r="6080" spans="4:8">
      <c r="D6080" s="33"/>
      <c r="H6080" s="31"/>
    </row>
    <row r="6081" spans="4:8">
      <c r="D6081" s="33"/>
      <c r="H6081" s="31"/>
    </row>
    <row r="6082" spans="4:8">
      <c r="D6082" s="33"/>
      <c r="H6082" s="31"/>
    </row>
    <row r="6083" spans="4:8">
      <c r="D6083" s="33"/>
      <c r="H6083" s="31"/>
    </row>
    <row r="6084" spans="4:8">
      <c r="D6084" s="33"/>
      <c r="H6084" s="31"/>
    </row>
    <row r="6085" spans="4:8">
      <c r="D6085" s="33"/>
      <c r="H6085" s="31"/>
    </row>
    <row r="6086" spans="4:8">
      <c r="D6086" s="33"/>
      <c r="H6086" s="31"/>
    </row>
    <row r="6087" spans="4:8">
      <c r="D6087" s="33"/>
      <c r="H6087" s="31"/>
    </row>
    <row r="6088" spans="4:8">
      <c r="D6088" s="33"/>
      <c r="H6088" s="31"/>
    </row>
    <row r="6089" spans="4:8">
      <c r="D6089" s="33"/>
      <c r="H6089" s="31"/>
    </row>
    <row r="6090" spans="4:8">
      <c r="D6090" s="33"/>
      <c r="H6090" s="31"/>
    </row>
    <row r="6091" spans="4:8">
      <c r="D6091" s="33"/>
      <c r="H6091" s="31"/>
    </row>
    <row r="6092" spans="4:8">
      <c r="D6092" s="33"/>
      <c r="H6092" s="31"/>
    </row>
    <row r="6093" spans="4:8">
      <c r="D6093" s="33"/>
      <c r="H6093" s="31"/>
    </row>
    <row r="6094" spans="4:8">
      <c r="D6094" s="33"/>
      <c r="H6094" s="31"/>
    </row>
    <row r="6095" spans="4:8">
      <c r="D6095" s="33"/>
      <c r="H6095" s="31"/>
    </row>
    <row r="6096" spans="4:8">
      <c r="D6096" s="33"/>
      <c r="H6096" s="31"/>
    </row>
    <row r="6097" spans="4:8">
      <c r="D6097" s="33"/>
      <c r="H6097" s="31"/>
    </row>
    <row r="6098" spans="4:8">
      <c r="D6098" s="33"/>
      <c r="H6098" s="31"/>
    </row>
    <row r="6099" spans="4:8">
      <c r="D6099" s="33"/>
      <c r="H6099" s="31"/>
    </row>
    <row r="6100" spans="4:8">
      <c r="D6100" s="33"/>
      <c r="H6100" s="31"/>
    </row>
    <row r="6101" spans="4:8">
      <c r="D6101" s="33"/>
      <c r="H6101" s="31"/>
    </row>
    <row r="6102" spans="4:8">
      <c r="D6102" s="33"/>
      <c r="H6102" s="31"/>
    </row>
    <row r="6103" spans="4:8">
      <c r="D6103" s="33"/>
      <c r="H6103" s="31"/>
    </row>
    <row r="6104" spans="4:8">
      <c r="D6104" s="33"/>
      <c r="H6104" s="31"/>
    </row>
    <row r="6105" spans="4:8">
      <c r="D6105" s="33"/>
      <c r="H6105" s="31"/>
    </row>
    <row r="6106" spans="4:8">
      <c r="D6106" s="33"/>
      <c r="H6106" s="31"/>
    </row>
    <row r="6107" spans="4:8">
      <c r="D6107" s="33"/>
      <c r="H6107" s="31"/>
    </row>
    <row r="6108" spans="4:8">
      <c r="D6108" s="33"/>
      <c r="H6108" s="31"/>
    </row>
    <row r="6109" spans="4:8">
      <c r="D6109" s="33"/>
      <c r="H6109" s="31"/>
    </row>
    <row r="6110" spans="4:8">
      <c r="D6110" s="33"/>
      <c r="H6110" s="31"/>
    </row>
    <row r="6111" spans="4:8">
      <c r="D6111" s="33"/>
      <c r="H6111" s="31"/>
    </row>
    <row r="6112" spans="4:8">
      <c r="D6112" s="33"/>
      <c r="H6112" s="31"/>
    </row>
    <row r="6113" spans="4:8">
      <c r="D6113" s="33"/>
      <c r="H6113" s="31"/>
    </row>
    <row r="6114" spans="4:8">
      <c r="D6114" s="33"/>
      <c r="H6114" s="31"/>
    </row>
    <row r="6115" spans="4:8">
      <c r="D6115" s="33"/>
      <c r="H6115" s="31"/>
    </row>
    <row r="6116" spans="4:8">
      <c r="D6116" s="33"/>
      <c r="H6116" s="31"/>
    </row>
    <row r="6117" spans="4:8">
      <c r="D6117" s="33"/>
      <c r="H6117" s="31"/>
    </row>
    <row r="6118" spans="4:8">
      <c r="D6118" s="33"/>
      <c r="H6118" s="31"/>
    </row>
    <row r="6119" spans="4:8">
      <c r="D6119" s="33"/>
      <c r="H6119" s="31"/>
    </row>
    <row r="6120" spans="4:8">
      <c r="D6120" s="33"/>
      <c r="H6120" s="31"/>
    </row>
    <row r="6121" spans="4:8">
      <c r="D6121" s="33"/>
      <c r="H6121" s="31"/>
    </row>
    <row r="6122" spans="4:8">
      <c r="D6122" s="33"/>
      <c r="H6122" s="31"/>
    </row>
    <row r="6123" spans="4:8">
      <c r="D6123" s="33"/>
      <c r="H6123" s="31"/>
    </row>
    <row r="6124" spans="4:8">
      <c r="D6124" s="33"/>
      <c r="H6124" s="31"/>
    </row>
    <row r="6125" spans="4:8">
      <c r="D6125" s="33"/>
      <c r="H6125" s="31"/>
    </row>
    <row r="6126" spans="4:8">
      <c r="D6126" s="33"/>
      <c r="H6126" s="31"/>
    </row>
    <row r="6127" spans="4:8">
      <c r="D6127" s="33"/>
      <c r="H6127" s="31"/>
    </row>
    <row r="6128" spans="4:8">
      <c r="D6128" s="33"/>
      <c r="H6128" s="31"/>
    </row>
    <row r="6129" spans="4:8">
      <c r="D6129" s="33"/>
      <c r="H6129" s="31"/>
    </row>
    <row r="6130" spans="4:8">
      <c r="D6130" s="33"/>
      <c r="H6130" s="31"/>
    </row>
    <row r="6131" spans="4:8">
      <c r="D6131" s="33"/>
      <c r="H6131" s="31"/>
    </row>
    <row r="6132" spans="4:8">
      <c r="D6132" s="33"/>
      <c r="H6132" s="31"/>
    </row>
    <row r="6133" spans="4:8">
      <c r="D6133" s="33"/>
      <c r="H6133" s="31"/>
    </row>
    <row r="6134" spans="4:8">
      <c r="D6134" s="33"/>
      <c r="H6134" s="31"/>
    </row>
    <row r="6135" spans="4:8">
      <c r="D6135" s="33"/>
      <c r="H6135" s="31"/>
    </row>
    <row r="6136" spans="4:8">
      <c r="D6136" s="33"/>
      <c r="H6136" s="31"/>
    </row>
    <row r="6137" spans="4:8">
      <c r="D6137" s="33"/>
      <c r="H6137" s="31"/>
    </row>
    <row r="6138" spans="4:8">
      <c r="D6138" s="33"/>
      <c r="H6138" s="31"/>
    </row>
    <row r="6139" spans="4:8">
      <c r="D6139" s="33"/>
      <c r="H6139" s="31"/>
    </row>
    <row r="6140" spans="4:8">
      <c r="D6140" s="33"/>
      <c r="H6140" s="31"/>
    </row>
    <row r="6141" spans="4:8">
      <c r="D6141" s="33"/>
      <c r="H6141" s="31"/>
    </row>
    <row r="6142" spans="4:8">
      <c r="D6142" s="33"/>
      <c r="H6142" s="31"/>
    </row>
    <row r="6143" spans="4:8">
      <c r="D6143" s="33"/>
      <c r="H6143" s="31"/>
    </row>
    <row r="6144" spans="4:8">
      <c r="D6144" s="33"/>
      <c r="H6144" s="31"/>
    </row>
    <row r="6145" spans="4:8">
      <c r="D6145" s="33"/>
      <c r="H6145" s="31"/>
    </row>
    <row r="6146" spans="4:8">
      <c r="D6146" s="33"/>
      <c r="H6146" s="31"/>
    </row>
    <row r="6147" spans="4:8">
      <c r="D6147" s="33"/>
      <c r="H6147" s="31"/>
    </row>
    <row r="6148" spans="4:8">
      <c r="D6148" s="33"/>
      <c r="H6148" s="31"/>
    </row>
    <row r="6149" spans="4:8">
      <c r="D6149" s="33"/>
      <c r="H6149" s="31"/>
    </row>
    <row r="6150" spans="4:8">
      <c r="D6150" s="33"/>
      <c r="H6150" s="31"/>
    </row>
    <row r="6151" spans="4:8">
      <c r="D6151" s="33"/>
      <c r="H6151" s="31"/>
    </row>
    <row r="6152" spans="4:8">
      <c r="D6152" s="33"/>
      <c r="H6152" s="31"/>
    </row>
    <row r="6153" spans="4:8">
      <c r="D6153" s="33"/>
      <c r="H6153" s="31"/>
    </row>
    <row r="6154" spans="4:8">
      <c r="D6154" s="33"/>
      <c r="H6154" s="31"/>
    </row>
    <row r="6155" spans="4:8">
      <c r="D6155" s="33"/>
      <c r="H6155" s="31"/>
    </row>
    <row r="6156" spans="4:8">
      <c r="D6156" s="33"/>
      <c r="H6156" s="31"/>
    </row>
    <row r="6157" spans="4:8">
      <c r="D6157" s="33"/>
      <c r="H6157" s="31"/>
    </row>
    <row r="6158" spans="4:8">
      <c r="D6158" s="33"/>
      <c r="H6158" s="31"/>
    </row>
    <row r="6159" spans="4:8">
      <c r="D6159" s="33"/>
      <c r="H6159" s="31"/>
    </row>
    <row r="6160" spans="4:8">
      <c r="D6160" s="33"/>
      <c r="H6160" s="31"/>
    </row>
    <row r="6161" spans="4:8">
      <c r="D6161" s="33"/>
      <c r="H6161" s="31"/>
    </row>
    <row r="6162" spans="4:8">
      <c r="D6162" s="33"/>
      <c r="H6162" s="31"/>
    </row>
    <row r="6163" spans="4:8">
      <c r="D6163" s="33"/>
      <c r="H6163" s="31"/>
    </row>
    <row r="6164" spans="4:8">
      <c r="D6164" s="33"/>
      <c r="H6164" s="31"/>
    </row>
    <row r="6165" spans="4:8">
      <c r="D6165" s="33"/>
      <c r="H6165" s="31"/>
    </row>
    <row r="6166" spans="4:8">
      <c r="D6166" s="33"/>
      <c r="H6166" s="31"/>
    </row>
    <row r="6167" spans="4:8">
      <c r="D6167" s="33"/>
      <c r="H6167" s="31"/>
    </row>
    <row r="6168" spans="4:8">
      <c r="D6168" s="33"/>
      <c r="H6168" s="31"/>
    </row>
    <row r="6169" spans="4:8">
      <c r="D6169" s="33"/>
      <c r="H6169" s="31"/>
    </row>
    <row r="6170" spans="4:8">
      <c r="D6170" s="33"/>
      <c r="H6170" s="31"/>
    </row>
    <row r="6171" spans="4:8">
      <c r="D6171" s="33"/>
      <c r="H6171" s="31"/>
    </row>
    <row r="6172" spans="4:8">
      <c r="D6172" s="33"/>
      <c r="H6172" s="31"/>
    </row>
    <row r="6173" spans="4:8">
      <c r="D6173" s="33"/>
      <c r="H6173" s="31"/>
    </row>
    <row r="6174" spans="4:8">
      <c r="D6174" s="33"/>
      <c r="H6174" s="31"/>
    </row>
    <row r="6175" spans="4:8">
      <c r="D6175" s="33"/>
      <c r="H6175" s="31"/>
    </row>
    <row r="6176" spans="4:8">
      <c r="D6176" s="33"/>
      <c r="H6176" s="31"/>
    </row>
    <row r="6177" spans="4:8">
      <c r="D6177" s="33"/>
      <c r="H6177" s="31"/>
    </row>
    <row r="6178" spans="4:8">
      <c r="D6178" s="33"/>
      <c r="H6178" s="31"/>
    </row>
    <row r="6179" spans="4:8">
      <c r="D6179" s="33"/>
      <c r="H6179" s="31"/>
    </row>
    <row r="6180" spans="4:8">
      <c r="D6180" s="33"/>
      <c r="H6180" s="31"/>
    </row>
    <row r="6181" spans="4:8">
      <c r="D6181" s="33"/>
      <c r="H6181" s="31"/>
    </row>
    <row r="6182" spans="4:8">
      <c r="D6182" s="33"/>
      <c r="H6182" s="31"/>
    </row>
    <row r="6183" spans="4:8">
      <c r="D6183" s="33"/>
      <c r="H6183" s="31"/>
    </row>
    <row r="6184" spans="4:8">
      <c r="D6184" s="33"/>
      <c r="H6184" s="31"/>
    </row>
    <row r="6185" spans="4:8">
      <c r="D6185" s="33"/>
      <c r="H6185" s="31"/>
    </row>
    <row r="6186" spans="4:8">
      <c r="D6186" s="33"/>
      <c r="H6186" s="31"/>
    </row>
    <row r="6187" spans="4:8">
      <c r="D6187" s="33"/>
      <c r="H6187" s="31"/>
    </row>
    <row r="6188" spans="4:8">
      <c r="D6188" s="33"/>
      <c r="H6188" s="31"/>
    </row>
    <row r="6189" spans="4:8">
      <c r="D6189" s="33"/>
      <c r="H6189" s="31"/>
    </row>
    <row r="6190" spans="4:8">
      <c r="D6190" s="33"/>
      <c r="H6190" s="31"/>
    </row>
    <row r="6191" spans="4:8">
      <c r="D6191" s="33"/>
      <c r="H6191" s="31"/>
    </row>
    <row r="6192" spans="4:8">
      <c r="D6192" s="33"/>
      <c r="H6192" s="31"/>
    </row>
    <row r="6193" spans="4:8">
      <c r="D6193" s="33"/>
      <c r="H6193" s="31"/>
    </row>
    <row r="6194" spans="4:8">
      <c r="D6194" s="33"/>
      <c r="H6194" s="31"/>
    </row>
    <row r="6195" spans="4:8">
      <c r="D6195" s="33"/>
      <c r="H6195" s="31"/>
    </row>
    <row r="6196" spans="4:8">
      <c r="D6196" s="33"/>
      <c r="H6196" s="31"/>
    </row>
    <row r="6197" spans="4:8">
      <c r="D6197" s="33"/>
      <c r="H6197" s="31"/>
    </row>
    <row r="6198" spans="4:8">
      <c r="D6198" s="33"/>
      <c r="H6198" s="31"/>
    </row>
    <row r="6199" spans="4:8">
      <c r="D6199" s="33"/>
      <c r="H6199" s="31"/>
    </row>
    <row r="6200" spans="4:8">
      <c r="D6200" s="33"/>
      <c r="H6200" s="31"/>
    </row>
    <row r="6201" spans="4:8">
      <c r="D6201" s="33"/>
      <c r="H6201" s="31"/>
    </row>
    <row r="6202" spans="4:8">
      <c r="D6202" s="33"/>
      <c r="H6202" s="31"/>
    </row>
    <row r="6203" spans="4:8">
      <c r="D6203" s="33"/>
      <c r="H6203" s="31"/>
    </row>
    <row r="6204" spans="4:8">
      <c r="D6204" s="33"/>
      <c r="H6204" s="31"/>
    </row>
    <row r="6205" spans="4:8">
      <c r="D6205" s="33"/>
      <c r="H6205" s="31"/>
    </row>
    <row r="6206" spans="4:8">
      <c r="D6206" s="33"/>
      <c r="H6206" s="31"/>
    </row>
    <row r="6207" spans="4:8">
      <c r="D6207" s="33"/>
      <c r="H6207" s="31"/>
    </row>
    <row r="6208" spans="4:8">
      <c r="D6208" s="33"/>
      <c r="H6208" s="31"/>
    </row>
    <row r="6209" spans="4:8">
      <c r="D6209" s="33"/>
      <c r="H6209" s="31"/>
    </row>
    <row r="6210" spans="4:8">
      <c r="D6210" s="33"/>
      <c r="H6210" s="31"/>
    </row>
    <row r="6211" spans="4:8">
      <c r="D6211" s="33"/>
      <c r="H6211" s="31"/>
    </row>
    <row r="6212" spans="4:8">
      <c r="D6212" s="33"/>
      <c r="H6212" s="31"/>
    </row>
    <row r="6213" spans="4:8">
      <c r="D6213" s="33"/>
      <c r="H6213" s="31"/>
    </row>
    <row r="6214" spans="4:8">
      <c r="D6214" s="33"/>
      <c r="H6214" s="31"/>
    </row>
    <row r="6215" spans="4:8">
      <c r="D6215" s="33"/>
      <c r="H6215" s="31"/>
    </row>
    <row r="6216" spans="4:8">
      <c r="D6216" s="33"/>
      <c r="H6216" s="31"/>
    </row>
    <row r="6217" spans="4:8">
      <c r="D6217" s="33"/>
      <c r="H6217" s="31"/>
    </row>
    <row r="6218" spans="4:8">
      <c r="D6218" s="33"/>
      <c r="H6218" s="31"/>
    </row>
    <row r="6219" spans="4:8">
      <c r="D6219" s="33"/>
      <c r="H6219" s="31"/>
    </row>
    <row r="6220" spans="4:8">
      <c r="D6220" s="33"/>
      <c r="H6220" s="31"/>
    </row>
    <row r="6221" spans="4:8">
      <c r="D6221" s="33"/>
      <c r="H6221" s="31"/>
    </row>
    <row r="6222" spans="4:8">
      <c r="D6222" s="33"/>
      <c r="H6222" s="31"/>
    </row>
    <row r="6223" spans="4:8">
      <c r="D6223" s="33"/>
      <c r="H6223" s="31"/>
    </row>
    <row r="6224" spans="4:8">
      <c r="D6224" s="33"/>
      <c r="H6224" s="31"/>
    </row>
    <row r="6225" spans="4:8">
      <c r="D6225" s="33"/>
      <c r="H6225" s="31"/>
    </row>
    <row r="6226" spans="4:8">
      <c r="D6226" s="33"/>
      <c r="H6226" s="31"/>
    </row>
    <row r="6227" spans="4:8">
      <c r="D6227" s="33"/>
      <c r="H6227" s="31"/>
    </row>
    <row r="6228" spans="4:8">
      <c r="D6228" s="33"/>
      <c r="H6228" s="31"/>
    </row>
    <row r="6229" spans="4:8">
      <c r="D6229" s="33"/>
      <c r="H6229" s="31"/>
    </row>
    <row r="6230" spans="4:8">
      <c r="D6230" s="33"/>
      <c r="H6230" s="31"/>
    </row>
    <row r="6231" spans="4:8">
      <c r="D6231" s="33"/>
      <c r="H6231" s="31"/>
    </row>
    <row r="6232" spans="4:8">
      <c r="D6232" s="33"/>
      <c r="H6232" s="31"/>
    </row>
    <row r="6233" spans="4:8">
      <c r="D6233" s="33"/>
      <c r="H6233" s="31"/>
    </row>
    <row r="6234" spans="4:8">
      <c r="D6234" s="33"/>
      <c r="H6234" s="31"/>
    </row>
    <row r="6235" spans="4:8">
      <c r="D6235" s="33"/>
      <c r="H6235" s="31"/>
    </row>
    <row r="6236" spans="4:8">
      <c r="D6236" s="33"/>
      <c r="H6236" s="31"/>
    </row>
    <row r="6237" spans="4:8">
      <c r="D6237" s="33"/>
      <c r="H6237" s="31"/>
    </row>
    <row r="6238" spans="4:8">
      <c r="D6238" s="33"/>
      <c r="H6238" s="31"/>
    </row>
    <row r="6239" spans="4:8">
      <c r="D6239" s="33"/>
      <c r="H6239" s="31"/>
    </row>
    <row r="6240" spans="4:8">
      <c r="D6240" s="33"/>
      <c r="H6240" s="31"/>
    </row>
    <row r="6241" spans="4:8">
      <c r="D6241" s="33"/>
      <c r="H6241" s="31"/>
    </row>
    <row r="6242" spans="4:8">
      <c r="D6242" s="33"/>
      <c r="H6242" s="31"/>
    </row>
    <row r="6243" spans="4:8">
      <c r="D6243" s="33"/>
      <c r="H6243" s="31"/>
    </row>
    <row r="6244" spans="4:8">
      <c r="D6244" s="33"/>
      <c r="H6244" s="31"/>
    </row>
    <row r="6245" spans="4:8">
      <c r="D6245" s="33"/>
      <c r="H6245" s="31"/>
    </row>
    <row r="6246" spans="4:8">
      <c r="D6246" s="33"/>
      <c r="H6246" s="31"/>
    </row>
    <row r="6247" spans="4:8">
      <c r="D6247" s="33"/>
      <c r="H6247" s="31"/>
    </row>
    <row r="6248" spans="4:8">
      <c r="D6248" s="33"/>
      <c r="H6248" s="31"/>
    </row>
    <row r="6249" spans="4:8">
      <c r="D6249" s="33"/>
      <c r="H6249" s="31"/>
    </row>
    <row r="6250" spans="4:8">
      <c r="D6250" s="33"/>
      <c r="H6250" s="31"/>
    </row>
    <row r="6251" spans="4:8">
      <c r="D6251" s="33"/>
      <c r="H6251" s="31"/>
    </row>
    <row r="6252" spans="4:8">
      <c r="D6252" s="33"/>
      <c r="H6252" s="31"/>
    </row>
    <row r="6253" spans="4:8">
      <c r="D6253" s="33"/>
      <c r="H6253" s="31"/>
    </row>
    <row r="6254" spans="4:8">
      <c r="D6254" s="33"/>
      <c r="H6254" s="31"/>
    </row>
    <row r="6255" spans="4:8">
      <c r="D6255" s="33"/>
      <c r="H6255" s="31"/>
    </row>
    <row r="6256" spans="4:8">
      <c r="D6256" s="33"/>
      <c r="H6256" s="31"/>
    </row>
    <row r="6257" spans="4:8">
      <c r="D6257" s="33"/>
      <c r="H6257" s="31"/>
    </row>
    <row r="6258" spans="4:8">
      <c r="D6258" s="33"/>
      <c r="H6258" s="31"/>
    </row>
    <row r="6259" spans="4:8">
      <c r="D6259" s="33"/>
      <c r="H6259" s="31"/>
    </row>
    <row r="6260" spans="4:8">
      <c r="D6260" s="33"/>
      <c r="H6260" s="31"/>
    </row>
    <row r="6261" spans="4:8">
      <c r="D6261" s="33"/>
      <c r="H6261" s="31"/>
    </row>
    <row r="6262" spans="4:8">
      <c r="D6262" s="33"/>
      <c r="H6262" s="31"/>
    </row>
    <row r="6263" spans="4:8">
      <c r="D6263" s="33"/>
      <c r="H6263" s="31"/>
    </row>
    <row r="6264" spans="4:8">
      <c r="D6264" s="33"/>
      <c r="H6264" s="31"/>
    </row>
    <row r="6265" spans="4:8">
      <c r="D6265" s="33"/>
      <c r="H6265" s="31"/>
    </row>
    <row r="6266" spans="4:8">
      <c r="D6266" s="33"/>
      <c r="H6266" s="31"/>
    </row>
    <row r="6267" spans="4:8">
      <c r="D6267" s="33"/>
      <c r="H6267" s="31"/>
    </row>
    <row r="6268" spans="4:8">
      <c r="D6268" s="33"/>
      <c r="H6268" s="31"/>
    </row>
    <row r="6269" spans="4:8">
      <c r="D6269" s="33"/>
      <c r="H6269" s="31"/>
    </row>
    <row r="6270" spans="4:8">
      <c r="D6270" s="33"/>
      <c r="H6270" s="31"/>
    </row>
    <row r="6271" spans="4:8">
      <c r="D6271" s="33"/>
      <c r="H6271" s="31"/>
    </row>
    <row r="6272" spans="4:8">
      <c r="D6272" s="33"/>
      <c r="H6272" s="31"/>
    </row>
    <row r="6273" spans="4:8">
      <c r="D6273" s="33"/>
      <c r="H6273" s="31"/>
    </row>
    <row r="6274" spans="4:8">
      <c r="D6274" s="33"/>
      <c r="H6274" s="31"/>
    </row>
    <row r="6275" spans="4:8">
      <c r="D6275" s="33"/>
      <c r="H6275" s="31"/>
    </row>
    <row r="6276" spans="4:8">
      <c r="D6276" s="33"/>
      <c r="H6276" s="31"/>
    </row>
    <row r="6277" spans="4:8">
      <c r="D6277" s="33"/>
      <c r="H6277" s="31"/>
    </row>
    <row r="6278" spans="4:8">
      <c r="D6278" s="33"/>
      <c r="H6278" s="31"/>
    </row>
    <row r="6279" spans="4:8">
      <c r="D6279" s="33"/>
      <c r="H6279" s="31"/>
    </row>
    <row r="6280" spans="4:8">
      <c r="D6280" s="33"/>
      <c r="H6280" s="31"/>
    </row>
    <row r="6281" spans="4:8">
      <c r="D6281" s="33"/>
      <c r="H6281" s="31"/>
    </row>
    <row r="6282" spans="4:8">
      <c r="D6282" s="33"/>
      <c r="H6282" s="31"/>
    </row>
    <row r="6283" spans="4:8">
      <c r="D6283" s="33"/>
      <c r="H6283" s="31"/>
    </row>
    <row r="6284" spans="4:8">
      <c r="D6284" s="33"/>
      <c r="H6284" s="31"/>
    </row>
    <row r="6285" spans="4:8">
      <c r="D6285" s="33"/>
      <c r="H6285" s="31"/>
    </row>
    <row r="6286" spans="4:8">
      <c r="D6286" s="33"/>
      <c r="H6286" s="31"/>
    </row>
    <row r="6287" spans="4:8">
      <c r="D6287" s="33"/>
      <c r="H6287" s="31"/>
    </row>
    <row r="6288" spans="4:8">
      <c r="D6288" s="33"/>
      <c r="H6288" s="31"/>
    </row>
    <row r="6289" spans="4:8">
      <c r="D6289" s="33"/>
      <c r="H6289" s="31"/>
    </row>
    <row r="6290" spans="4:8">
      <c r="D6290" s="33"/>
      <c r="H6290" s="31"/>
    </row>
    <row r="6291" spans="4:8">
      <c r="D6291" s="33"/>
      <c r="H6291" s="31"/>
    </row>
    <row r="6292" spans="4:8">
      <c r="D6292" s="33"/>
      <c r="H6292" s="31"/>
    </row>
    <row r="6293" spans="4:8">
      <c r="D6293" s="33"/>
      <c r="H6293" s="31"/>
    </row>
    <row r="6294" spans="4:8">
      <c r="D6294" s="33"/>
      <c r="H6294" s="31"/>
    </row>
    <row r="6295" spans="4:8">
      <c r="D6295" s="33"/>
      <c r="H6295" s="31"/>
    </row>
    <row r="6296" spans="4:8">
      <c r="D6296" s="33"/>
      <c r="H6296" s="31"/>
    </row>
    <row r="6297" spans="4:8">
      <c r="D6297" s="33"/>
      <c r="H6297" s="31"/>
    </row>
    <row r="6298" spans="4:8">
      <c r="D6298" s="33"/>
      <c r="H6298" s="31"/>
    </row>
    <row r="6299" spans="4:8">
      <c r="D6299" s="33"/>
      <c r="H6299" s="31"/>
    </row>
    <row r="6300" spans="4:8">
      <c r="D6300" s="33"/>
      <c r="H6300" s="31"/>
    </row>
    <row r="6301" spans="4:8">
      <c r="D6301" s="33"/>
      <c r="H6301" s="31"/>
    </row>
    <row r="6302" spans="4:8">
      <c r="D6302" s="33"/>
      <c r="H6302" s="31"/>
    </row>
    <row r="6303" spans="4:8">
      <c r="D6303" s="33"/>
      <c r="H6303" s="31"/>
    </row>
    <row r="6304" spans="4:8">
      <c r="D6304" s="33"/>
      <c r="H6304" s="31"/>
    </row>
    <row r="6305" spans="4:8">
      <c r="D6305" s="33"/>
      <c r="H6305" s="31"/>
    </row>
    <row r="6306" spans="4:8">
      <c r="D6306" s="33"/>
      <c r="H6306" s="31"/>
    </row>
    <row r="6307" spans="4:8">
      <c r="D6307" s="33"/>
      <c r="H6307" s="31"/>
    </row>
    <row r="6308" spans="4:8">
      <c r="D6308" s="33"/>
      <c r="H6308" s="31"/>
    </row>
    <row r="6309" spans="4:8">
      <c r="D6309" s="33"/>
      <c r="H6309" s="31"/>
    </row>
    <row r="6310" spans="4:8">
      <c r="D6310" s="33"/>
      <c r="H6310" s="31"/>
    </row>
    <row r="6311" spans="4:8">
      <c r="D6311" s="33"/>
      <c r="H6311" s="31"/>
    </row>
    <row r="6312" spans="4:8">
      <c r="D6312" s="33"/>
      <c r="H6312" s="31"/>
    </row>
    <row r="6313" spans="4:8">
      <c r="D6313" s="33"/>
      <c r="H6313" s="31"/>
    </row>
    <row r="6314" spans="4:8">
      <c r="D6314" s="33"/>
      <c r="H6314" s="31"/>
    </row>
    <row r="6315" spans="4:8">
      <c r="D6315" s="33"/>
      <c r="H6315" s="31"/>
    </row>
    <row r="6316" spans="4:8">
      <c r="D6316" s="33"/>
      <c r="H6316" s="31"/>
    </row>
    <row r="6317" spans="4:8">
      <c r="D6317" s="33"/>
      <c r="H6317" s="31"/>
    </row>
    <row r="6318" spans="4:8">
      <c r="D6318" s="33"/>
      <c r="H6318" s="31"/>
    </row>
    <row r="6319" spans="4:8">
      <c r="D6319" s="33"/>
      <c r="H6319" s="31"/>
    </row>
    <row r="6320" spans="4:8">
      <c r="D6320" s="33"/>
      <c r="H6320" s="31"/>
    </row>
    <row r="6321" spans="4:8">
      <c r="D6321" s="33"/>
      <c r="H6321" s="31"/>
    </row>
    <row r="6322" spans="4:8">
      <c r="D6322" s="33"/>
      <c r="H6322" s="31"/>
    </row>
    <row r="6323" spans="4:8">
      <c r="D6323" s="33"/>
      <c r="H6323" s="31"/>
    </row>
    <row r="6324" spans="4:8">
      <c r="D6324" s="33"/>
      <c r="H6324" s="31"/>
    </row>
    <row r="6325" spans="4:8">
      <c r="D6325" s="33"/>
      <c r="H6325" s="31"/>
    </row>
    <row r="6326" spans="4:8">
      <c r="D6326" s="33"/>
      <c r="H6326" s="31"/>
    </row>
    <row r="6327" spans="4:8">
      <c r="D6327" s="33"/>
      <c r="H6327" s="31"/>
    </row>
    <row r="6328" spans="4:8">
      <c r="D6328" s="33"/>
      <c r="H6328" s="31"/>
    </row>
    <row r="6329" spans="4:8">
      <c r="D6329" s="33"/>
      <c r="H6329" s="31"/>
    </row>
    <row r="6330" spans="4:8">
      <c r="D6330" s="33"/>
      <c r="H6330" s="31"/>
    </row>
    <row r="6331" spans="4:8">
      <c r="D6331" s="33"/>
      <c r="H6331" s="31"/>
    </row>
    <row r="6332" spans="4:8">
      <c r="D6332" s="33"/>
      <c r="H6332" s="31"/>
    </row>
    <row r="6333" spans="4:8">
      <c r="D6333" s="33"/>
      <c r="H6333" s="31"/>
    </row>
    <row r="6334" spans="4:8">
      <c r="D6334" s="33"/>
      <c r="H6334" s="31"/>
    </row>
    <row r="6335" spans="4:8">
      <c r="D6335" s="33"/>
      <c r="H6335" s="31"/>
    </row>
    <row r="6336" spans="4:8">
      <c r="D6336" s="33"/>
      <c r="H6336" s="31"/>
    </row>
    <row r="6337" spans="4:8">
      <c r="D6337" s="33"/>
      <c r="H6337" s="31"/>
    </row>
    <row r="6338" spans="4:8">
      <c r="D6338" s="33"/>
      <c r="H6338" s="31"/>
    </row>
    <row r="6339" spans="4:8">
      <c r="D6339" s="33"/>
      <c r="H6339" s="31"/>
    </row>
    <row r="6340" spans="4:8">
      <c r="D6340" s="33"/>
      <c r="H6340" s="31"/>
    </row>
    <row r="6341" spans="4:8">
      <c r="D6341" s="33"/>
      <c r="H6341" s="31"/>
    </row>
    <row r="6342" spans="4:8">
      <c r="D6342" s="33"/>
      <c r="H6342" s="31"/>
    </row>
    <row r="6343" spans="4:8">
      <c r="D6343" s="33"/>
      <c r="H6343" s="31"/>
    </row>
    <row r="6344" spans="4:8">
      <c r="D6344" s="33"/>
      <c r="H6344" s="31"/>
    </row>
    <row r="6345" spans="4:8">
      <c r="D6345" s="33"/>
      <c r="H6345" s="31"/>
    </row>
    <row r="6346" spans="4:8">
      <c r="D6346" s="33"/>
      <c r="H6346" s="31"/>
    </row>
    <row r="6347" spans="4:8">
      <c r="D6347" s="33"/>
      <c r="H6347" s="31"/>
    </row>
    <row r="6348" spans="4:8">
      <c r="D6348" s="33"/>
      <c r="H6348" s="31"/>
    </row>
    <row r="6349" spans="4:8">
      <c r="D6349" s="33"/>
      <c r="H6349" s="31"/>
    </row>
    <row r="6350" spans="4:8">
      <c r="D6350" s="33"/>
      <c r="H6350" s="31"/>
    </row>
    <row r="6351" spans="4:8">
      <c r="D6351" s="33"/>
      <c r="H6351" s="31"/>
    </row>
    <row r="6352" spans="4:8">
      <c r="D6352" s="33"/>
      <c r="H6352" s="31"/>
    </row>
    <row r="6353" spans="4:8">
      <c r="D6353" s="33"/>
      <c r="H6353" s="31"/>
    </row>
    <row r="6354" spans="4:8">
      <c r="D6354" s="33"/>
      <c r="H6354" s="31"/>
    </row>
    <row r="6355" spans="4:8">
      <c r="D6355" s="33"/>
      <c r="H6355" s="31"/>
    </row>
    <row r="6356" spans="4:8">
      <c r="D6356" s="33"/>
      <c r="H6356" s="31"/>
    </row>
    <row r="6357" spans="4:8">
      <c r="D6357" s="33"/>
      <c r="H6357" s="31"/>
    </row>
    <row r="6358" spans="4:8">
      <c r="D6358" s="33"/>
      <c r="H6358" s="31"/>
    </row>
    <row r="6359" spans="4:8">
      <c r="D6359" s="33"/>
      <c r="H6359" s="31"/>
    </row>
    <row r="6360" spans="4:8">
      <c r="D6360" s="33"/>
      <c r="H6360" s="31"/>
    </row>
    <row r="6361" spans="4:8">
      <c r="D6361" s="33"/>
      <c r="H6361" s="31"/>
    </row>
    <row r="6362" spans="4:8">
      <c r="D6362" s="33"/>
      <c r="H6362" s="31"/>
    </row>
    <row r="6363" spans="4:8">
      <c r="D6363" s="33"/>
      <c r="H6363" s="31"/>
    </row>
    <row r="6364" spans="4:8">
      <c r="D6364" s="33"/>
      <c r="H6364" s="31"/>
    </row>
    <row r="6365" spans="4:8">
      <c r="D6365" s="33"/>
      <c r="H6365" s="31"/>
    </row>
    <row r="6366" spans="4:8">
      <c r="D6366" s="33"/>
      <c r="H6366" s="31"/>
    </row>
    <row r="6367" spans="4:8">
      <c r="D6367" s="33"/>
      <c r="H6367" s="31"/>
    </row>
    <row r="6368" spans="4:8">
      <c r="D6368" s="33"/>
      <c r="H6368" s="31"/>
    </row>
    <row r="6369" spans="4:8">
      <c r="D6369" s="33"/>
      <c r="H6369" s="31"/>
    </row>
    <row r="6370" spans="4:8">
      <c r="D6370" s="33"/>
      <c r="H6370" s="31"/>
    </row>
    <row r="6371" spans="4:8">
      <c r="D6371" s="33"/>
      <c r="H6371" s="31"/>
    </row>
    <row r="6372" spans="4:8">
      <c r="D6372" s="33"/>
      <c r="H6372" s="31"/>
    </row>
    <row r="6373" spans="4:8">
      <c r="D6373" s="33"/>
      <c r="H6373" s="31"/>
    </row>
    <row r="6374" spans="4:8">
      <c r="D6374" s="33"/>
      <c r="H6374" s="31"/>
    </row>
    <row r="6375" spans="4:8">
      <c r="D6375" s="33"/>
      <c r="H6375" s="31"/>
    </row>
    <row r="6376" spans="4:8">
      <c r="D6376" s="33"/>
      <c r="H6376" s="31"/>
    </row>
    <row r="6377" spans="4:8">
      <c r="D6377" s="33"/>
      <c r="H6377" s="31"/>
    </row>
    <row r="6378" spans="4:8">
      <c r="D6378" s="33"/>
      <c r="H6378" s="31"/>
    </row>
    <row r="6379" spans="4:8">
      <c r="D6379" s="33"/>
      <c r="H6379" s="31"/>
    </row>
    <row r="6380" spans="4:8">
      <c r="D6380" s="33"/>
      <c r="H6380" s="31"/>
    </row>
    <row r="6381" spans="4:8">
      <c r="D6381" s="33"/>
      <c r="H6381" s="31"/>
    </row>
    <row r="6382" spans="4:8">
      <c r="D6382" s="33"/>
      <c r="H6382" s="31"/>
    </row>
    <row r="6383" spans="4:8">
      <c r="D6383" s="33"/>
      <c r="H6383" s="31"/>
    </row>
    <row r="6384" spans="4:8">
      <c r="D6384" s="33"/>
      <c r="H6384" s="31"/>
    </row>
    <row r="6385" spans="4:8">
      <c r="D6385" s="33"/>
      <c r="H6385" s="31"/>
    </row>
    <row r="6386" spans="4:8">
      <c r="D6386" s="33"/>
      <c r="H6386" s="31"/>
    </row>
    <row r="6387" spans="4:8">
      <c r="D6387" s="33"/>
      <c r="H6387" s="31"/>
    </row>
    <row r="6388" spans="4:8">
      <c r="D6388" s="33"/>
      <c r="H6388" s="31"/>
    </row>
    <row r="6389" spans="4:8">
      <c r="D6389" s="33"/>
      <c r="H6389" s="31"/>
    </row>
    <row r="6390" spans="4:8">
      <c r="D6390" s="33"/>
      <c r="H6390" s="31"/>
    </row>
    <row r="6391" spans="4:8">
      <c r="D6391" s="33"/>
      <c r="H6391" s="31"/>
    </row>
    <row r="6392" spans="4:8">
      <c r="D6392" s="33"/>
      <c r="H6392" s="31"/>
    </row>
    <row r="6393" spans="4:8">
      <c r="D6393" s="33"/>
      <c r="H6393" s="31"/>
    </row>
    <row r="6394" spans="4:8">
      <c r="D6394" s="33"/>
      <c r="H6394" s="31"/>
    </row>
    <row r="6395" spans="4:8">
      <c r="D6395" s="33"/>
      <c r="H6395" s="31"/>
    </row>
    <row r="6396" spans="4:8">
      <c r="D6396" s="33"/>
      <c r="H6396" s="31"/>
    </row>
    <row r="6397" spans="4:8">
      <c r="D6397" s="33"/>
      <c r="H6397" s="31"/>
    </row>
    <row r="6398" spans="4:8">
      <c r="D6398" s="33"/>
      <c r="H6398" s="31"/>
    </row>
    <row r="6399" spans="4:8">
      <c r="D6399" s="33"/>
      <c r="H6399" s="31"/>
    </row>
    <row r="6400" spans="4:8">
      <c r="D6400" s="33"/>
      <c r="H6400" s="31"/>
    </row>
    <row r="6401" spans="4:8">
      <c r="D6401" s="33"/>
      <c r="H6401" s="31"/>
    </row>
    <row r="6402" spans="4:8">
      <c r="D6402" s="33"/>
      <c r="H6402" s="31"/>
    </row>
    <row r="6403" spans="4:8">
      <c r="D6403" s="33"/>
      <c r="H6403" s="31"/>
    </row>
    <row r="6404" spans="4:8">
      <c r="D6404" s="33"/>
      <c r="H6404" s="31"/>
    </row>
    <row r="6405" spans="4:8">
      <c r="D6405" s="33"/>
      <c r="H6405" s="31"/>
    </row>
    <row r="6406" spans="4:8">
      <c r="D6406" s="33"/>
      <c r="H6406" s="31"/>
    </row>
    <row r="6407" spans="4:8">
      <c r="D6407" s="33"/>
      <c r="H6407" s="31"/>
    </row>
    <row r="6408" spans="4:8">
      <c r="D6408" s="33"/>
      <c r="H6408" s="31"/>
    </row>
    <row r="6409" spans="4:8">
      <c r="D6409" s="33"/>
      <c r="H6409" s="31"/>
    </row>
    <row r="6410" spans="4:8">
      <c r="D6410" s="33"/>
      <c r="H6410" s="31"/>
    </row>
    <row r="6411" spans="4:8">
      <c r="D6411" s="33"/>
      <c r="H6411" s="31"/>
    </row>
    <row r="6412" spans="4:8">
      <c r="D6412" s="33"/>
      <c r="H6412" s="31"/>
    </row>
    <row r="6413" spans="4:8">
      <c r="D6413" s="33"/>
      <c r="H6413" s="31"/>
    </row>
    <row r="6414" spans="4:8">
      <c r="D6414" s="33"/>
      <c r="H6414" s="31"/>
    </row>
    <row r="6415" spans="4:8">
      <c r="D6415" s="33"/>
      <c r="H6415" s="31"/>
    </row>
    <row r="6416" spans="4:8">
      <c r="D6416" s="33"/>
      <c r="H6416" s="31"/>
    </row>
    <row r="6417" spans="4:8">
      <c r="D6417" s="33"/>
      <c r="H6417" s="31"/>
    </row>
    <row r="6418" spans="4:8">
      <c r="D6418" s="33"/>
      <c r="H6418" s="31"/>
    </row>
    <row r="6419" spans="4:8">
      <c r="D6419" s="33"/>
      <c r="H6419" s="31"/>
    </row>
    <row r="6420" spans="4:8">
      <c r="D6420" s="33"/>
      <c r="H6420" s="31"/>
    </row>
    <row r="6421" spans="4:8">
      <c r="D6421" s="33"/>
      <c r="H6421" s="31"/>
    </row>
    <row r="6422" spans="4:8">
      <c r="D6422" s="33"/>
      <c r="H6422" s="31"/>
    </row>
    <row r="6423" spans="4:8">
      <c r="D6423" s="33"/>
      <c r="H6423" s="31"/>
    </row>
    <row r="6424" spans="4:8">
      <c r="D6424" s="33"/>
      <c r="H6424" s="31"/>
    </row>
    <row r="6425" spans="4:8">
      <c r="D6425" s="33"/>
      <c r="H6425" s="31"/>
    </row>
    <row r="6426" spans="4:8">
      <c r="D6426" s="33"/>
      <c r="H6426" s="31"/>
    </row>
    <row r="6427" spans="4:8">
      <c r="D6427" s="33"/>
      <c r="H6427" s="31"/>
    </row>
    <row r="6428" spans="4:8">
      <c r="D6428" s="33"/>
      <c r="H6428" s="31"/>
    </row>
    <row r="6429" spans="4:8">
      <c r="D6429" s="33"/>
      <c r="H6429" s="31"/>
    </row>
    <row r="6430" spans="4:8">
      <c r="D6430" s="33"/>
      <c r="H6430" s="31"/>
    </row>
    <row r="6431" spans="4:8">
      <c r="D6431" s="33"/>
      <c r="H6431" s="31"/>
    </row>
    <row r="6432" spans="4:8">
      <c r="D6432" s="33"/>
      <c r="H6432" s="31"/>
    </row>
    <row r="6433" spans="4:8">
      <c r="D6433" s="33"/>
      <c r="H6433" s="31"/>
    </row>
    <row r="6434" spans="4:8">
      <c r="D6434" s="33"/>
      <c r="H6434" s="31"/>
    </row>
    <row r="6435" spans="4:8">
      <c r="D6435" s="33"/>
      <c r="H6435" s="31"/>
    </row>
    <row r="6436" spans="4:8">
      <c r="D6436" s="33"/>
      <c r="H6436" s="31"/>
    </row>
    <row r="6437" spans="4:8">
      <c r="D6437" s="33"/>
      <c r="H6437" s="31"/>
    </row>
    <row r="6438" spans="4:8">
      <c r="D6438" s="33"/>
      <c r="H6438" s="31"/>
    </row>
    <row r="6439" spans="4:8">
      <c r="D6439" s="33"/>
      <c r="H6439" s="31"/>
    </row>
    <row r="6440" spans="4:8">
      <c r="D6440" s="33"/>
      <c r="H6440" s="31"/>
    </row>
    <row r="6441" spans="4:8">
      <c r="D6441" s="33"/>
      <c r="H6441" s="31"/>
    </row>
    <row r="6442" spans="4:8">
      <c r="D6442" s="33"/>
      <c r="H6442" s="31"/>
    </row>
    <row r="6443" spans="4:8">
      <c r="D6443" s="33"/>
      <c r="H6443" s="31"/>
    </row>
    <row r="6444" spans="4:8">
      <c r="D6444" s="33"/>
      <c r="H6444" s="31"/>
    </row>
    <row r="6445" spans="4:8">
      <c r="D6445" s="33"/>
      <c r="H6445" s="31"/>
    </row>
    <row r="6446" spans="4:8">
      <c r="D6446" s="33"/>
      <c r="H6446" s="31"/>
    </row>
    <row r="6447" spans="4:8">
      <c r="D6447" s="33"/>
      <c r="H6447" s="31"/>
    </row>
    <row r="6448" spans="4:8">
      <c r="D6448" s="33"/>
      <c r="H6448" s="31"/>
    </row>
    <row r="6449" spans="4:8">
      <c r="D6449" s="33"/>
      <c r="H6449" s="31"/>
    </row>
    <row r="6450" spans="4:8">
      <c r="D6450" s="33"/>
      <c r="H6450" s="31"/>
    </row>
    <row r="6451" spans="4:8">
      <c r="D6451" s="33"/>
      <c r="H6451" s="31"/>
    </row>
    <row r="6452" spans="4:8">
      <c r="D6452" s="33"/>
      <c r="H6452" s="31"/>
    </row>
    <row r="6453" spans="4:8">
      <c r="D6453" s="33"/>
      <c r="H6453" s="31"/>
    </row>
    <row r="6454" spans="4:8">
      <c r="D6454" s="33"/>
      <c r="H6454" s="31"/>
    </row>
    <row r="6455" spans="4:8">
      <c r="D6455" s="33"/>
      <c r="H6455" s="31"/>
    </row>
    <row r="6456" spans="4:8">
      <c r="D6456" s="33"/>
      <c r="H6456" s="31"/>
    </row>
    <row r="6457" spans="4:8">
      <c r="D6457" s="33"/>
      <c r="H6457" s="31"/>
    </row>
    <row r="6458" spans="4:8">
      <c r="D6458" s="33"/>
      <c r="H6458" s="31"/>
    </row>
    <row r="6459" spans="4:8">
      <c r="D6459" s="33"/>
      <c r="H6459" s="31"/>
    </row>
    <row r="6460" spans="4:8">
      <c r="D6460" s="33"/>
      <c r="H6460" s="31"/>
    </row>
    <row r="6461" spans="4:8">
      <c r="D6461" s="33"/>
      <c r="H6461" s="31"/>
    </row>
    <row r="6462" spans="4:8">
      <c r="D6462" s="33"/>
      <c r="H6462" s="31"/>
    </row>
    <row r="6463" spans="4:8">
      <c r="D6463" s="33"/>
      <c r="H6463" s="31"/>
    </row>
    <row r="6464" spans="4:8">
      <c r="D6464" s="33"/>
      <c r="H6464" s="31"/>
    </row>
    <row r="6465" spans="4:8">
      <c r="D6465" s="33"/>
      <c r="H6465" s="31"/>
    </row>
    <row r="6466" spans="4:8">
      <c r="D6466" s="33"/>
      <c r="H6466" s="31"/>
    </row>
    <row r="6467" spans="4:8">
      <c r="D6467" s="33"/>
      <c r="H6467" s="31"/>
    </row>
    <row r="6468" spans="4:8">
      <c r="D6468" s="33"/>
      <c r="H6468" s="31"/>
    </row>
    <row r="6469" spans="4:8">
      <c r="D6469" s="33"/>
      <c r="H6469" s="31"/>
    </row>
    <row r="6470" spans="4:8">
      <c r="D6470" s="33"/>
      <c r="H6470" s="31"/>
    </row>
    <row r="6471" spans="4:8">
      <c r="D6471" s="33"/>
      <c r="H6471" s="31"/>
    </row>
    <row r="6472" spans="4:8">
      <c r="D6472" s="33"/>
      <c r="H6472" s="31"/>
    </row>
    <row r="6473" spans="4:8">
      <c r="D6473" s="33"/>
      <c r="H6473" s="31"/>
    </row>
    <row r="6474" spans="4:8">
      <c r="D6474" s="33"/>
      <c r="H6474" s="31"/>
    </row>
    <row r="6475" spans="4:8">
      <c r="D6475" s="33"/>
      <c r="H6475" s="31"/>
    </row>
    <row r="6476" spans="4:8">
      <c r="D6476" s="33"/>
      <c r="H6476" s="31"/>
    </row>
    <row r="6477" spans="4:8">
      <c r="D6477" s="33"/>
      <c r="H6477" s="31"/>
    </row>
    <row r="6478" spans="4:8">
      <c r="D6478" s="33"/>
      <c r="H6478" s="31"/>
    </row>
    <row r="6479" spans="4:8">
      <c r="D6479" s="33"/>
      <c r="H6479" s="31"/>
    </row>
    <row r="6480" spans="4:8">
      <c r="D6480" s="33"/>
      <c r="H6480" s="31"/>
    </row>
    <row r="6481" spans="4:8">
      <c r="D6481" s="33"/>
      <c r="H6481" s="31"/>
    </row>
    <row r="6482" spans="4:8">
      <c r="D6482" s="33"/>
      <c r="H6482" s="31"/>
    </row>
    <row r="6483" spans="4:8">
      <c r="D6483" s="33"/>
      <c r="H6483" s="31"/>
    </row>
    <row r="6484" spans="4:8">
      <c r="D6484" s="33"/>
      <c r="H6484" s="31"/>
    </row>
    <row r="6485" spans="4:8">
      <c r="D6485" s="33"/>
      <c r="H6485" s="31"/>
    </row>
    <row r="6486" spans="4:8">
      <c r="D6486" s="33"/>
      <c r="H6486" s="31"/>
    </row>
    <row r="6487" spans="4:8">
      <c r="D6487" s="33"/>
      <c r="H6487" s="31"/>
    </row>
    <row r="6488" spans="4:8">
      <c r="D6488" s="33"/>
      <c r="H6488" s="31"/>
    </row>
    <row r="6489" spans="4:8">
      <c r="D6489" s="33"/>
      <c r="H6489" s="31"/>
    </row>
    <row r="6490" spans="4:8">
      <c r="D6490" s="33"/>
      <c r="H6490" s="31"/>
    </row>
    <row r="6491" spans="4:8">
      <c r="D6491" s="33"/>
      <c r="H6491" s="31"/>
    </row>
    <row r="6492" spans="4:8">
      <c r="D6492" s="33"/>
      <c r="H6492" s="31"/>
    </row>
    <row r="6493" spans="4:8">
      <c r="D6493" s="33"/>
      <c r="H6493" s="31"/>
    </row>
    <row r="6494" spans="4:8">
      <c r="D6494" s="33"/>
      <c r="H6494" s="31"/>
    </row>
    <row r="6495" spans="4:8">
      <c r="D6495" s="33"/>
      <c r="H6495" s="31"/>
    </row>
    <row r="6496" spans="4:8">
      <c r="D6496" s="33"/>
      <c r="H6496" s="31"/>
    </row>
    <row r="6497" spans="4:8">
      <c r="D6497" s="33"/>
      <c r="H6497" s="31"/>
    </row>
    <row r="6498" spans="4:8">
      <c r="D6498" s="33"/>
      <c r="H6498" s="31"/>
    </row>
    <row r="6499" spans="4:8">
      <c r="D6499" s="33"/>
      <c r="H6499" s="31"/>
    </row>
    <row r="6500" spans="4:8">
      <c r="D6500" s="33"/>
      <c r="H6500" s="31"/>
    </row>
    <row r="6501" spans="4:8">
      <c r="D6501" s="33"/>
      <c r="H6501" s="31"/>
    </row>
    <row r="6502" spans="4:8">
      <c r="D6502" s="33"/>
      <c r="H6502" s="31"/>
    </row>
    <row r="6503" spans="4:8">
      <c r="D6503" s="33"/>
      <c r="H6503" s="31"/>
    </row>
    <row r="6504" spans="4:8">
      <c r="D6504" s="33"/>
      <c r="H6504" s="31"/>
    </row>
    <row r="6505" spans="4:8">
      <c r="D6505" s="33"/>
      <c r="H6505" s="31"/>
    </row>
    <row r="6506" spans="4:8">
      <c r="D6506" s="33"/>
      <c r="H6506" s="31"/>
    </row>
    <row r="6507" spans="4:8">
      <c r="D6507" s="33"/>
      <c r="H6507" s="31"/>
    </row>
    <row r="6508" spans="4:8">
      <c r="D6508" s="33"/>
      <c r="H6508" s="31"/>
    </row>
    <row r="6509" spans="4:8">
      <c r="D6509" s="33"/>
      <c r="H6509" s="31"/>
    </row>
    <row r="6510" spans="4:8">
      <c r="D6510" s="33"/>
      <c r="H6510" s="31"/>
    </row>
    <row r="6511" spans="4:8">
      <c r="D6511" s="33"/>
      <c r="H6511" s="31"/>
    </row>
    <row r="6512" spans="4:8">
      <c r="D6512" s="33"/>
      <c r="H6512" s="31"/>
    </row>
    <row r="6513" spans="4:8">
      <c r="D6513" s="33"/>
      <c r="H6513" s="31"/>
    </row>
    <row r="6514" spans="4:8">
      <c r="D6514" s="33"/>
      <c r="H6514" s="31"/>
    </row>
    <row r="6515" spans="4:8">
      <c r="D6515" s="33"/>
      <c r="H6515" s="31"/>
    </row>
    <row r="6516" spans="4:8">
      <c r="D6516" s="33"/>
      <c r="H6516" s="31"/>
    </row>
    <row r="6517" spans="4:8">
      <c r="D6517" s="33"/>
      <c r="H6517" s="31"/>
    </row>
    <row r="6518" spans="4:8">
      <c r="D6518" s="33"/>
      <c r="H6518" s="31"/>
    </row>
    <row r="6519" spans="4:8">
      <c r="D6519" s="33"/>
      <c r="H6519" s="31"/>
    </row>
    <row r="6520" spans="4:8">
      <c r="D6520" s="33"/>
      <c r="H6520" s="31"/>
    </row>
    <row r="6521" spans="4:8">
      <c r="D6521" s="33"/>
      <c r="H6521" s="31"/>
    </row>
    <row r="6522" spans="4:8">
      <c r="D6522" s="33"/>
      <c r="H6522" s="31"/>
    </row>
    <row r="6523" spans="4:8">
      <c r="D6523" s="33"/>
      <c r="H6523" s="31"/>
    </row>
    <row r="6524" spans="4:8">
      <c r="D6524" s="33"/>
      <c r="H6524" s="31"/>
    </row>
    <row r="6525" spans="4:8">
      <c r="D6525" s="33"/>
      <c r="H6525" s="31"/>
    </row>
    <row r="6526" spans="4:8">
      <c r="D6526" s="33"/>
      <c r="H6526" s="31"/>
    </row>
    <row r="6527" spans="4:8">
      <c r="D6527" s="33"/>
      <c r="H6527" s="31"/>
    </row>
    <row r="6528" spans="4:8">
      <c r="D6528" s="33"/>
      <c r="H6528" s="31"/>
    </row>
    <row r="6529" spans="4:8">
      <c r="D6529" s="33"/>
      <c r="H6529" s="31"/>
    </row>
    <row r="6530" spans="4:8">
      <c r="D6530" s="33"/>
      <c r="H6530" s="31"/>
    </row>
    <row r="6531" spans="4:8">
      <c r="D6531" s="33"/>
      <c r="H6531" s="31"/>
    </row>
    <row r="6532" spans="4:8">
      <c r="D6532" s="33"/>
      <c r="H6532" s="31"/>
    </row>
    <row r="6533" spans="4:8">
      <c r="D6533" s="33"/>
      <c r="H6533" s="31"/>
    </row>
    <row r="6534" spans="4:8">
      <c r="D6534" s="33"/>
      <c r="H6534" s="31"/>
    </row>
    <row r="6535" spans="4:8">
      <c r="D6535" s="33"/>
      <c r="H6535" s="31"/>
    </row>
    <row r="6536" spans="4:8">
      <c r="D6536" s="33"/>
      <c r="H6536" s="31"/>
    </row>
    <row r="6537" spans="4:8">
      <c r="D6537" s="33"/>
      <c r="H6537" s="31"/>
    </row>
    <row r="6538" spans="4:8">
      <c r="D6538" s="33"/>
      <c r="H6538" s="31"/>
    </row>
    <row r="6539" spans="4:8">
      <c r="D6539" s="33"/>
      <c r="H6539" s="31"/>
    </row>
    <row r="6540" spans="4:8">
      <c r="D6540" s="33"/>
      <c r="H6540" s="31"/>
    </row>
    <row r="6541" spans="4:8">
      <c r="D6541" s="33"/>
      <c r="H6541" s="31"/>
    </row>
    <row r="6542" spans="4:8">
      <c r="D6542" s="33"/>
      <c r="H6542" s="31"/>
    </row>
    <row r="6543" spans="4:8">
      <c r="D6543" s="33"/>
      <c r="H6543" s="31"/>
    </row>
    <row r="6544" spans="4:8">
      <c r="D6544" s="33"/>
      <c r="H6544" s="31"/>
    </row>
    <row r="6545" spans="4:8">
      <c r="D6545" s="33"/>
      <c r="H6545" s="31"/>
    </row>
    <row r="6546" spans="4:8">
      <c r="D6546" s="33"/>
      <c r="H6546" s="31"/>
    </row>
    <row r="6547" spans="4:8">
      <c r="D6547" s="33"/>
      <c r="H6547" s="31"/>
    </row>
    <row r="6548" spans="4:8">
      <c r="D6548" s="33"/>
      <c r="H6548" s="31"/>
    </row>
    <row r="6549" spans="4:8">
      <c r="D6549" s="33"/>
      <c r="H6549" s="31"/>
    </row>
    <row r="6550" spans="4:8">
      <c r="D6550" s="33"/>
      <c r="H6550" s="31"/>
    </row>
    <row r="6551" spans="4:8">
      <c r="D6551" s="33"/>
      <c r="H6551" s="31"/>
    </row>
    <row r="6552" spans="4:8">
      <c r="D6552" s="33"/>
      <c r="H6552" s="31"/>
    </row>
    <row r="6553" spans="4:8">
      <c r="D6553" s="33"/>
      <c r="H6553" s="31"/>
    </row>
    <row r="6554" spans="4:8">
      <c r="D6554" s="33"/>
      <c r="H6554" s="31"/>
    </row>
    <row r="6555" spans="4:8">
      <c r="D6555" s="33"/>
      <c r="H6555" s="31"/>
    </row>
    <row r="6556" spans="4:8">
      <c r="D6556" s="33"/>
      <c r="H6556" s="31"/>
    </row>
    <row r="6557" spans="4:8">
      <c r="D6557" s="33"/>
      <c r="H6557" s="31"/>
    </row>
    <row r="6558" spans="4:8">
      <c r="D6558" s="33"/>
      <c r="H6558" s="31"/>
    </row>
    <row r="6559" spans="4:8">
      <c r="D6559" s="33"/>
      <c r="H6559" s="31"/>
    </row>
    <row r="6560" spans="4:8">
      <c r="D6560" s="33"/>
      <c r="H6560" s="31"/>
    </row>
    <row r="6561" spans="4:8">
      <c r="D6561" s="33"/>
      <c r="H6561" s="31"/>
    </row>
    <row r="6562" spans="4:8">
      <c r="D6562" s="33"/>
      <c r="H6562" s="31"/>
    </row>
    <row r="6563" spans="4:8">
      <c r="D6563" s="33"/>
      <c r="H6563" s="31"/>
    </row>
    <row r="6564" spans="4:8">
      <c r="D6564" s="33"/>
      <c r="H6564" s="31"/>
    </row>
    <row r="6565" spans="4:8">
      <c r="D6565" s="33"/>
      <c r="H6565" s="31"/>
    </row>
    <row r="6566" spans="4:8">
      <c r="D6566" s="33"/>
      <c r="H6566" s="31"/>
    </row>
    <row r="6567" spans="4:8">
      <c r="D6567" s="33"/>
      <c r="H6567" s="31"/>
    </row>
    <row r="6568" spans="4:8">
      <c r="D6568" s="33"/>
      <c r="H6568" s="31"/>
    </row>
    <row r="6569" spans="4:8">
      <c r="D6569" s="33"/>
      <c r="H6569" s="31"/>
    </row>
    <row r="6570" spans="4:8">
      <c r="D6570" s="33"/>
      <c r="H6570" s="31"/>
    </row>
    <row r="6571" spans="4:8">
      <c r="D6571" s="33"/>
      <c r="H6571" s="31"/>
    </row>
    <row r="6572" spans="4:8">
      <c r="D6572" s="33"/>
      <c r="H6572" s="31"/>
    </row>
    <row r="6573" spans="4:8">
      <c r="D6573" s="33"/>
      <c r="H6573" s="31"/>
    </row>
    <row r="6574" spans="4:8">
      <c r="D6574" s="33"/>
      <c r="H6574" s="31"/>
    </row>
    <row r="6575" spans="4:8">
      <c r="D6575" s="33"/>
      <c r="H6575" s="31"/>
    </row>
    <row r="6576" spans="4:8">
      <c r="D6576" s="33"/>
      <c r="H6576" s="31"/>
    </row>
    <row r="6577" spans="4:8">
      <c r="D6577" s="33"/>
      <c r="H6577" s="31"/>
    </row>
    <row r="6578" spans="4:8">
      <c r="D6578" s="33"/>
      <c r="H6578" s="31"/>
    </row>
    <row r="6579" spans="4:8">
      <c r="D6579" s="33"/>
      <c r="H6579" s="31"/>
    </row>
    <row r="6580" spans="4:8">
      <c r="D6580" s="33"/>
      <c r="H6580" s="31"/>
    </row>
    <row r="6581" spans="4:8">
      <c r="D6581" s="33"/>
      <c r="H6581" s="31"/>
    </row>
    <row r="6582" spans="4:8">
      <c r="D6582" s="33"/>
      <c r="H6582" s="31"/>
    </row>
    <row r="6583" spans="4:8">
      <c r="D6583" s="33"/>
      <c r="H6583" s="31"/>
    </row>
    <row r="6584" spans="4:8">
      <c r="D6584" s="33"/>
      <c r="H6584" s="31"/>
    </row>
    <row r="6585" spans="4:8">
      <c r="D6585" s="33"/>
      <c r="H6585" s="31"/>
    </row>
    <row r="6586" spans="4:8">
      <c r="D6586" s="33"/>
      <c r="H6586" s="31"/>
    </row>
    <row r="6587" spans="4:8">
      <c r="D6587" s="33"/>
      <c r="H6587" s="31"/>
    </row>
    <row r="6588" spans="4:8">
      <c r="D6588" s="33"/>
      <c r="H6588" s="31"/>
    </row>
    <row r="6589" spans="4:8">
      <c r="D6589" s="33"/>
      <c r="H6589" s="31"/>
    </row>
    <row r="6590" spans="4:8">
      <c r="D6590" s="33"/>
      <c r="H6590" s="31"/>
    </row>
    <row r="6591" spans="4:8">
      <c r="D6591" s="33"/>
      <c r="H6591" s="31"/>
    </row>
    <row r="6592" spans="4:8">
      <c r="D6592" s="33"/>
      <c r="H6592" s="31"/>
    </row>
    <row r="6593" spans="4:8">
      <c r="D6593" s="33"/>
      <c r="H6593" s="31"/>
    </row>
    <row r="6594" spans="4:8">
      <c r="D6594" s="33"/>
      <c r="H6594" s="31"/>
    </row>
    <row r="6595" spans="4:8">
      <c r="D6595" s="33"/>
      <c r="H6595" s="31"/>
    </row>
    <row r="6596" spans="4:8">
      <c r="D6596" s="33"/>
      <c r="H6596" s="31"/>
    </row>
    <row r="6597" spans="4:8">
      <c r="D6597" s="33"/>
      <c r="H6597" s="31"/>
    </row>
    <row r="6598" spans="4:8">
      <c r="D6598" s="33"/>
      <c r="H6598" s="31"/>
    </row>
    <row r="6599" spans="4:8">
      <c r="D6599" s="33"/>
      <c r="H6599" s="31"/>
    </row>
    <row r="6600" spans="4:8">
      <c r="D6600" s="33"/>
      <c r="H6600" s="31"/>
    </row>
    <row r="6601" spans="4:8">
      <c r="D6601" s="33"/>
      <c r="H6601" s="31"/>
    </row>
    <row r="6602" spans="4:8">
      <c r="D6602" s="33"/>
      <c r="H6602" s="31"/>
    </row>
    <row r="6603" spans="4:8">
      <c r="D6603" s="33"/>
      <c r="H6603" s="31"/>
    </row>
    <row r="6604" spans="4:8">
      <c r="D6604" s="33"/>
      <c r="H6604" s="31"/>
    </row>
    <row r="6605" spans="4:8">
      <c r="D6605" s="33"/>
      <c r="H6605" s="31"/>
    </row>
    <row r="6606" spans="4:8">
      <c r="D6606" s="33"/>
      <c r="H6606" s="31"/>
    </row>
    <row r="6607" spans="4:8">
      <c r="D6607" s="33"/>
      <c r="H6607" s="31"/>
    </row>
    <row r="6608" spans="4:8">
      <c r="D6608" s="33"/>
      <c r="H6608" s="31"/>
    </row>
    <row r="6609" spans="4:8">
      <c r="D6609" s="33"/>
      <c r="H6609" s="31"/>
    </row>
    <row r="6610" spans="4:8">
      <c r="D6610" s="33"/>
      <c r="H6610" s="31"/>
    </row>
    <row r="6611" spans="4:8">
      <c r="D6611" s="33"/>
      <c r="H6611" s="31"/>
    </row>
    <row r="6612" spans="4:8">
      <c r="D6612" s="33"/>
      <c r="H6612" s="31"/>
    </row>
    <row r="6613" spans="4:8">
      <c r="D6613" s="33"/>
      <c r="H6613" s="31"/>
    </row>
    <row r="6614" spans="4:8">
      <c r="D6614" s="33"/>
      <c r="H6614" s="31"/>
    </row>
    <row r="6615" spans="4:8">
      <c r="D6615" s="33"/>
      <c r="H6615" s="31"/>
    </row>
    <row r="6616" spans="4:8">
      <c r="D6616" s="33"/>
      <c r="H6616" s="31"/>
    </row>
    <row r="6617" spans="4:8">
      <c r="D6617" s="33"/>
      <c r="H6617" s="31"/>
    </row>
    <row r="6618" spans="4:8">
      <c r="D6618" s="33"/>
      <c r="H6618" s="31"/>
    </row>
    <row r="6619" spans="4:8">
      <c r="D6619" s="33"/>
      <c r="H6619" s="31"/>
    </row>
    <row r="6620" spans="4:8">
      <c r="D6620" s="33"/>
      <c r="H6620" s="31"/>
    </row>
    <row r="6621" spans="4:8">
      <c r="D6621" s="33"/>
      <c r="H6621" s="31"/>
    </row>
    <row r="6622" spans="4:8">
      <c r="D6622" s="33"/>
      <c r="H6622" s="31"/>
    </row>
    <row r="6623" spans="4:8">
      <c r="D6623" s="33"/>
      <c r="H6623" s="31"/>
    </row>
    <row r="6624" spans="4:8">
      <c r="D6624" s="33"/>
      <c r="H6624" s="31"/>
    </row>
    <row r="6625" spans="4:8">
      <c r="D6625" s="33"/>
      <c r="H6625" s="31"/>
    </row>
    <row r="6626" spans="4:8">
      <c r="D6626" s="33"/>
      <c r="H6626" s="31"/>
    </row>
    <row r="6627" spans="4:8">
      <c r="D6627" s="33"/>
      <c r="H6627" s="31"/>
    </row>
    <row r="6628" spans="4:8">
      <c r="D6628" s="33"/>
      <c r="H6628" s="31"/>
    </row>
    <row r="6629" spans="4:8">
      <c r="D6629" s="33"/>
      <c r="H6629" s="31"/>
    </row>
    <row r="6630" spans="4:8">
      <c r="D6630" s="33"/>
      <c r="H6630" s="31"/>
    </row>
    <row r="6631" spans="4:8">
      <c r="D6631" s="33"/>
      <c r="H6631" s="31"/>
    </row>
    <row r="6632" spans="4:8">
      <c r="D6632" s="33"/>
      <c r="H6632" s="31"/>
    </row>
    <row r="6633" spans="4:8">
      <c r="D6633" s="33"/>
      <c r="H6633" s="31"/>
    </row>
    <row r="6634" spans="4:8">
      <c r="D6634" s="33"/>
      <c r="H6634" s="31"/>
    </row>
    <row r="6635" spans="4:8">
      <c r="D6635" s="33"/>
      <c r="H6635" s="31"/>
    </row>
    <row r="6636" spans="4:8">
      <c r="D6636" s="33"/>
      <c r="H6636" s="31"/>
    </row>
    <row r="6637" spans="4:8">
      <c r="D6637" s="33"/>
      <c r="H6637" s="31"/>
    </row>
    <row r="6638" spans="4:8">
      <c r="D6638" s="33"/>
      <c r="H6638" s="31"/>
    </row>
    <row r="6639" spans="4:8">
      <c r="D6639" s="33"/>
      <c r="H6639" s="31"/>
    </row>
    <row r="6640" spans="4:8">
      <c r="D6640" s="33"/>
      <c r="H6640" s="31"/>
    </row>
    <row r="6641" spans="4:8">
      <c r="D6641" s="33"/>
      <c r="H6641" s="31"/>
    </row>
    <row r="6642" spans="4:8">
      <c r="D6642" s="33"/>
      <c r="H6642" s="31"/>
    </row>
    <row r="6643" spans="4:8">
      <c r="D6643" s="33"/>
      <c r="H6643" s="31"/>
    </row>
    <row r="6644" spans="4:8">
      <c r="D6644" s="33"/>
      <c r="H6644" s="31"/>
    </row>
    <row r="6645" spans="4:8">
      <c r="D6645" s="33"/>
      <c r="H6645" s="31"/>
    </row>
    <row r="6646" spans="4:8">
      <c r="D6646" s="33"/>
      <c r="H6646" s="31"/>
    </row>
    <row r="6647" spans="4:8">
      <c r="D6647" s="33"/>
      <c r="H6647" s="31"/>
    </row>
    <row r="6648" spans="4:8">
      <c r="D6648" s="33"/>
      <c r="H6648" s="31"/>
    </row>
    <row r="6649" spans="4:8">
      <c r="D6649" s="33"/>
      <c r="H6649" s="31"/>
    </row>
    <row r="6650" spans="4:8">
      <c r="D6650" s="33"/>
      <c r="H6650" s="31"/>
    </row>
    <row r="6651" spans="4:8">
      <c r="D6651" s="33"/>
      <c r="H6651" s="31"/>
    </row>
    <row r="6652" spans="4:8">
      <c r="D6652" s="33"/>
      <c r="H6652" s="31"/>
    </row>
    <row r="6653" spans="4:8">
      <c r="D6653" s="33"/>
      <c r="H6653" s="31"/>
    </row>
    <row r="6654" spans="4:8">
      <c r="D6654" s="33"/>
      <c r="H6654" s="31"/>
    </row>
    <row r="6655" spans="4:8">
      <c r="D6655" s="33"/>
      <c r="H6655" s="31"/>
    </row>
    <row r="6656" spans="4:8">
      <c r="D6656" s="33"/>
      <c r="H6656" s="31"/>
    </row>
    <row r="6657" spans="4:8">
      <c r="D6657" s="33"/>
      <c r="H6657" s="31"/>
    </row>
    <row r="6658" spans="4:8">
      <c r="D6658" s="33"/>
      <c r="H6658" s="31"/>
    </row>
    <row r="6659" spans="4:8">
      <c r="D6659" s="33"/>
      <c r="H6659" s="31"/>
    </row>
    <row r="6660" spans="4:8">
      <c r="D6660" s="33"/>
      <c r="H6660" s="31"/>
    </row>
    <row r="6661" spans="4:8">
      <c r="D6661" s="33"/>
      <c r="H6661" s="31"/>
    </row>
    <row r="6662" spans="4:8">
      <c r="D6662" s="33"/>
      <c r="H6662" s="31"/>
    </row>
    <row r="6663" spans="4:8">
      <c r="D6663" s="33"/>
      <c r="H6663" s="31"/>
    </row>
    <row r="6664" spans="4:8">
      <c r="D6664" s="33"/>
      <c r="H6664" s="31"/>
    </row>
    <row r="6665" spans="4:8">
      <c r="D6665" s="33"/>
      <c r="H6665" s="31"/>
    </row>
    <row r="6666" spans="4:8">
      <c r="D6666" s="33"/>
      <c r="H6666" s="31"/>
    </row>
    <row r="6667" spans="4:8">
      <c r="D6667" s="33"/>
      <c r="H6667" s="31"/>
    </row>
    <row r="6668" spans="4:8">
      <c r="D6668" s="33"/>
      <c r="H6668" s="31"/>
    </row>
    <row r="6669" spans="4:8">
      <c r="D6669" s="33"/>
      <c r="H6669" s="31"/>
    </row>
    <row r="6670" spans="4:8">
      <c r="D6670" s="33"/>
      <c r="H6670" s="31"/>
    </row>
    <row r="6671" spans="4:8">
      <c r="D6671" s="33"/>
      <c r="H6671" s="31"/>
    </row>
    <row r="6672" spans="4:8">
      <c r="D6672" s="33"/>
      <c r="H6672" s="31"/>
    </row>
    <row r="6673" spans="4:8">
      <c r="D6673" s="33"/>
      <c r="H6673" s="31"/>
    </row>
    <row r="6674" spans="4:8">
      <c r="D6674" s="33"/>
      <c r="H6674" s="31"/>
    </row>
    <row r="6675" spans="4:8">
      <c r="D6675" s="33"/>
      <c r="H6675" s="31"/>
    </row>
    <row r="6676" spans="4:8">
      <c r="D6676" s="33"/>
      <c r="H6676" s="31"/>
    </row>
    <row r="6677" spans="4:8">
      <c r="D6677" s="33"/>
      <c r="H6677" s="31"/>
    </row>
    <row r="6678" spans="4:8">
      <c r="D6678" s="33"/>
      <c r="H6678" s="31"/>
    </row>
    <row r="6679" spans="4:8">
      <c r="D6679" s="33"/>
      <c r="H6679" s="31"/>
    </row>
    <row r="6680" spans="4:8">
      <c r="D6680" s="33"/>
      <c r="H6680" s="31"/>
    </row>
    <row r="6681" spans="4:8">
      <c r="D6681" s="33"/>
      <c r="H6681" s="31"/>
    </row>
    <row r="6682" spans="4:8">
      <c r="D6682" s="33"/>
      <c r="H6682" s="31"/>
    </row>
    <row r="6683" spans="4:8">
      <c r="D6683" s="33"/>
      <c r="H6683" s="31"/>
    </row>
    <row r="6684" spans="4:8">
      <c r="D6684" s="33"/>
      <c r="H6684" s="31"/>
    </row>
    <row r="6685" spans="4:8">
      <c r="D6685" s="33"/>
      <c r="H6685" s="31"/>
    </row>
    <row r="6686" spans="4:8">
      <c r="D6686" s="33"/>
      <c r="H6686" s="31"/>
    </row>
    <row r="6687" spans="4:8">
      <c r="D6687" s="33"/>
      <c r="H6687" s="31"/>
    </row>
    <row r="6688" spans="4:8">
      <c r="D6688" s="33"/>
      <c r="H6688" s="31"/>
    </row>
    <row r="6689" spans="4:8">
      <c r="D6689" s="33"/>
      <c r="H6689" s="31"/>
    </row>
    <row r="6690" spans="4:8">
      <c r="D6690" s="33"/>
      <c r="H6690" s="31"/>
    </row>
    <row r="6691" spans="4:8">
      <c r="D6691" s="33"/>
      <c r="H6691" s="31"/>
    </row>
    <row r="6692" spans="4:8">
      <c r="D6692" s="33"/>
      <c r="H6692" s="31"/>
    </row>
    <row r="6693" spans="4:8">
      <c r="D6693" s="33"/>
      <c r="H6693" s="31"/>
    </row>
    <row r="6694" spans="4:8">
      <c r="D6694" s="33"/>
      <c r="H6694" s="31"/>
    </row>
    <row r="6695" spans="4:8">
      <c r="D6695" s="33"/>
      <c r="H6695" s="31"/>
    </row>
    <row r="6696" spans="4:8">
      <c r="D6696" s="33"/>
      <c r="H6696" s="31"/>
    </row>
    <row r="6697" spans="4:8">
      <c r="D6697" s="33"/>
      <c r="H6697" s="31"/>
    </row>
    <row r="6698" spans="4:8">
      <c r="D6698" s="33"/>
      <c r="H6698" s="31"/>
    </row>
    <row r="6699" spans="4:8">
      <c r="D6699" s="33"/>
      <c r="H6699" s="31"/>
    </row>
    <row r="6700" spans="4:8">
      <c r="D6700" s="33"/>
      <c r="H6700" s="31"/>
    </row>
    <row r="6701" spans="4:8">
      <c r="D6701" s="33"/>
      <c r="H6701" s="31"/>
    </row>
    <row r="6702" spans="4:8">
      <c r="D6702" s="33"/>
      <c r="H6702" s="31"/>
    </row>
    <row r="6703" spans="4:8">
      <c r="D6703" s="33"/>
      <c r="H6703" s="31"/>
    </row>
    <row r="6704" spans="4:8">
      <c r="D6704" s="33"/>
      <c r="H6704" s="31"/>
    </row>
    <row r="6705" spans="4:8">
      <c r="D6705" s="33"/>
      <c r="H6705" s="31"/>
    </row>
    <row r="6706" spans="4:8">
      <c r="D6706" s="33"/>
      <c r="H6706" s="31"/>
    </row>
    <row r="6707" spans="4:8">
      <c r="D6707" s="33"/>
      <c r="H6707" s="31"/>
    </row>
    <row r="6708" spans="4:8">
      <c r="D6708" s="33"/>
      <c r="H6708" s="31"/>
    </row>
    <row r="6709" spans="4:8">
      <c r="D6709" s="33"/>
      <c r="H6709" s="31"/>
    </row>
    <row r="6710" spans="4:8">
      <c r="D6710" s="33"/>
      <c r="H6710" s="31"/>
    </row>
    <row r="6711" spans="4:8">
      <c r="D6711" s="33"/>
      <c r="H6711" s="31"/>
    </row>
    <row r="6712" spans="4:8">
      <c r="D6712" s="33"/>
      <c r="H6712" s="31"/>
    </row>
    <row r="6713" spans="4:8">
      <c r="D6713" s="33"/>
      <c r="H6713" s="31"/>
    </row>
    <row r="6714" spans="4:8">
      <c r="D6714" s="33"/>
      <c r="H6714" s="31"/>
    </row>
    <row r="6715" spans="4:8">
      <c r="D6715" s="33"/>
      <c r="H6715" s="31"/>
    </row>
    <row r="6716" spans="4:8">
      <c r="D6716" s="33"/>
      <c r="H6716" s="31"/>
    </row>
    <row r="6717" spans="4:8">
      <c r="D6717" s="33"/>
      <c r="H6717" s="31"/>
    </row>
    <row r="6718" spans="4:8">
      <c r="D6718" s="33"/>
      <c r="H6718" s="31"/>
    </row>
    <row r="6719" spans="4:8">
      <c r="D6719" s="33"/>
      <c r="H6719" s="31"/>
    </row>
    <row r="6720" spans="4:8">
      <c r="D6720" s="33"/>
      <c r="H6720" s="31"/>
    </row>
    <row r="6721" spans="4:8">
      <c r="D6721" s="33"/>
      <c r="H6721" s="31"/>
    </row>
    <row r="6722" spans="4:8">
      <c r="D6722" s="33"/>
      <c r="H6722" s="31"/>
    </row>
    <row r="6723" spans="4:8">
      <c r="D6723" s="33"/>
      <c r="H6723" s="31"/>
    </row>
    <row r="6724" spans="4:8">
      <c r="D6724" s="33"/>
      <c r="H6724" s="31"/>
    </row>
    <row r="6725" spans="4:8">
      <c r="D6725" s="33"/>
      <c r="H6725" s="31"/>
    </row>
    <row r="6726" spans="4:8">
      <c r="D6726" s="33"/>
      <c r="H6726" s="31"/>
    </row>
    <row r="6727" spans="4:8">
      <c r="D6727" s="33"/>
      <c r="H6727" s="31"/>
    </row>
    <row r="6728" spans="4:8">
      <c r="D6728" s="33"/>
      <c r="H6728" s="31"/>
    </row>
    <row r="6729" spans="4:8">
      <c r="D6729" s="33"/>
      <c r="H6729" s="31"/>
    </row>
    <row r="6730" spans="4:8">
      <c r="D6730" s="33"/>
      <c r="H6730" s="31"/>
    </row>
    <row r="6731" spans="4:8">
      <c r="D6731" s="33"/>
      <c r="H6731" s="31"/>
    </row>
    <row r="6732" spans="4:8">
      <c r="D6732" s="33"/>
      <c r="H6732" s="31"/>
    </row>
    <row r="6733" spans="4:8">
      <c r="D6733" s="33"/>
      <c r="H6733" s="31"/>
    </row>
    <row r="6734" spans="4:8">
      <c r="D6734" s="33"/>
      <c r="H6734" s="31"/>
    </row>
    <row r="6735" spans="4:8">
      <c r="D6735" s="33"/>
      <c r="H6735" s="31"/>
    </row>
    <row r="6736" spans="4:8">
      <c r="D6736" s="33"/>
      <c r="H6736" s="31"/>
    </row>
    <row r="6737" spans="4:8">
      <c r="D6737" s="33"/>
      <c r="H6737" s="31"/>
    </row>
    <row r="6738" spans="4:8">
      <c r="D6738" s="33"/>
      <c r="H6738" s="31"/>
    </row>
    <row r="6739" spans="4:8">
      <c r="D6739" s="33"/>
      <c r="H6739" s="31"/>
    </row>
    <row r="6740" spans="4:8">
      <c r="D6740" s="33"/>
      <c r="H6740" s="31"/>
    </row>
    <row r="6741" spans="4:8">
      <c r="D6741" s="33"/>
      <c r="H6741" s="31"/>
    </row>
    <row r="6742" spans="4:8">
      <c r="D6742" s="33"/>
      <c r="H6742" s="31"/>
    </row>
    <row r="6743" spans="4:8">
      <c r="D6743" s="33"/>
      <c r="H6743" s="31"/>
    </row>
    <row r="6744" spans="4:8">
      <c r="D6744" s="33"/>
      <c r="H6744" s="31"/>
    </row>
    <row r="6745" spans="4:8">
      <c r="D6745" s="33"/>
      <c r="H6745" s="31"/>
    </row>
    <row r="6746" spans="4:8">
      <c r="D6746" s="33"/>
      <c r="H6746" s="31"/>
    </row>
    <row r="6747" spans="4:8">
      <c r="D6747" s="33"/>
      <c r="H6747" s="31"/>
    </row>
    <row r="6748" spans="4:8">
      <c r="D6748" s="33"/>
      <c r="H6748" s="31"/>
    </row>
    <row r="6749" spans="4:8">
      <c r="D6749" s="33"/>
      <c r="H6749" s="31"/>
    </row>
    <row r="6750" spans="4:8">
      <c r="D6750" s="33"/>
      <c r="H6750" s="31"/>
    </row>
    <row r="6751" spans="4:8">
      <c r="D6751" s="33"/>
      <c r="H6751" s="31"/>
    </row>
    <row r="6752" spans="4:8">
      <c r="D6752" s="33"/>
      <c r="H6752" s="31"/>
    </row>
    <row r="6753" spans="4:8">
      <c r="D6753" s="33"/>
      <c r="H6753" s="31"/>
    </row>
    <row r="6754" spans="4:8">
      <c r="D6754" s="33"/>
      <c r="H6754" s="31"/>
    </row>
    <row r="6755" spans="4:8">
      <c r="D6755" s="33"/>
      <c r="H6755" s="31"/>
    </row>
    <row r="6756" spans="4:8">
      <c r="D6756" s="33"/>
      <c r="H6756" s="31"/>
    </row>
    <row r="6757" spans="4:8">
      <c r="D6757" s="33"/>
      <c r="H6757" s="31"/>
    </row>
    <row r="6758" spans="4:8">
      <c r="D6758" s="33"/>
      <c r="H6758" s="31"/>
    </row>
    <row r="6759" spans="4:8">
      <c r="D6759" s="33"/>
      <c r="H6759" s="31"/>
    </row>
    <row r="6760" spans="4:8">
      <c r="D6760" s="33"/>
      <c r="H6760" s="31"/>
    </row>
    <row r="6761" spans="4:8">
      <c r="D6761" s="33"/>
      <c r="H6761" s="31"/>
    </row>
    <row r="6762" spans="4:8">
      <c r="D6762" s="33"/>
      <c r="H6762" s="31"/>
    </row>
    <row r="6763" spans="4:8">
      <c r="D6763" s="33"/>
      <c r="H6763" s="31"/>
    </row>
    <row r="6764" spans="4:8">
      <c r="D6764" s="33"/>
      <c r="H6764" s="31"/>
    </row>
    <row r="6765" spans="4:8">
      <c r="D6765" s="33"/>
      <c r="H6765" s="31"/>
    </row>
    <row r="6766" spans="4:8">
      <c r="D6766" s="33"/>
      <c r="H6766" s="31"/>
    </row>
    <row r="6767" spans="4:8">
      <c r="D6767" s="33"/>
      <c r="H6767" s="31"/>
    </row>
    <row r="6768" spans="4:8">
      <c r="D6768" s="33"/>
      <c r="H6768" s="31"/>
    </row>
    <row r="6769" spans="4:8">
      <c r="D6769" s="33"/>
      <c r="H6769" s="31"/>
    </row>
    <row r="6770" spans="4:8">
      <c r="D6770" s="33"/>
      <c r="H6770" s="31"/>
    </row>
    <row r="6771" spans="4:8">
      <c r="D6771" s="33"/>
      <c r="H6771" s="31"/>
    </row>
    <row r="6772" spans="4:8">
      <c r="D6772" s="33"/>
      <c r="H6772" s="31"/>
    </row>
    <row r="6773" spans="4:8">
      <c r="D6773" s="33"/>
      <c r="H6773" s="31"/>
    </row>
    <row r="6774" spans="4:8">
      <c r="D6774" s="33"/>
      <c r="H6774" s="31"/>
    </row>
    <row r="6775" spans="4:8">
      <c r="D6775" s="33"/>
      <c r="H6775" s="31"/>
    </row>
    <row r="6776" spans="4:8">
      <c r="D6776" s="33"/>
      <c r="H6776" s="31"/>
    </row>
    <row r="6777" spans="4:8">
      <c r="D6777" s="33"/>
      <c r="H6777" s="31"/>
    </row>
    <row r="6778" spans="4:8">
      <c r="D6778" s="33"/>
      <c r="H6778" s="31"/>
    </row>
    <row r="6779" spans="4:8">
      <c r="D6779" s="33"/>
      <c r="H6779" s="31"/>
    </row>
    <row r="6780" spans="4:8">
      <c r="D6780" s="33"/>
      <c r="H6780" s="31"/>
    </row>
    <row r="6781" spans="4:8">
      <c r="D6781" s="33"/>
      <c r="H6781" s="31"/>
    </row>
    <row r="6782" spans="4:8">
      <c r="D6782" s="33"/>
      <c r="H6782" s="31"/>
    </row>
    <row r="6783" spans="4:8">
      <c r="D6783" s="33"/>
      <c r="H6783" s="31"/>
    </row>
    <row r="6784" spans="4:8">
      <c r="D6784" s="33"/>
      <c r="H6784" s="31"/>
    </row>
    <row r="6785" spans="4:8">
      <c r="D6785" s="33"/>
      <c r="H6785" s="31"/>
    </row>
    <row r="6786" spans="4:8">
      <c r="D6786" s="33"/>
      <c r="H6786" s="31"/>
    </row>
    <row r="6787" spans="4:8">
      <c r="D6787" s="33"/>
      <c r="H6787" s="31"/>
    </row>
    <row r="6788" spans="4:8">
      <c r="D6788" s="33"/>
      <c r="H6788" s="31"/>
    </row>
    <row r="6789" spans="4:8">
      <c r="D6789" s="33"/>
      <c r="H6789" s="31"/>
    </row>
    <row r="6790" spans="4:8">
      <c r="D6790" s="33"/>
      <c r="H6790" s="31"/>
    </row>
    <row r="6791" spans="4:8">
      <c r="D6791" s="33"/>
      <c r="H6791" s="31"/>
    </row>
    <row r="6792" spans="4:8">
      <c r="D6792" s="33"/>
      <c r="H6792" s="31"/>
    </row>
    <row r="6793" spans="4:8">
      <c r="D6793" s="33"/>
      <c r="H6793" s="31"/>
    </row>
    <row r="6794" spans="4:8">
      <c r="D6794" s="33"/>
      <c r="H6794" s="31"/>
    </row>
    <row r="6795" spans="4:8">
      <c r="D6795" s="33"/>
      <c r="H6795" s="31"/>
    </row>
    <row r="6796" spans="4:8">
      <c r="D6796" s="33"/>
      <c r="H6796" s="31"/>
    </row>
    <row r="6797" spans="4:8">
      <c r="D6797" s="33"/>
      <c r="H6797" s="31"/>
    </row>
    <row r="6798" spans="4:8">
      <c r="D6798" s="33"/>
      <c r="H6798" s="31"/>
    </row>
    <row r="6799" spans="4:8">
      <c r="D6799" s="33"/>
      <c r="H6799" s="31"/>
    </row>
    <row r="6800" spans="4:8">
      <c r="D6800" s="33"/>
      <c r="H6800" s="31"/>
    </row>
    <row r="6801" spans="4:8">
      <c r="D6801" s="33"/>
      <c r="H6801" s="31"/>
    </row>
    <row r="6802" spans="4:8">
      <c r="D6802" s="33"/>
      <c r="H6802" s="31"/>
    </row>
    <row r="6803" spans="4:8">
      <c r="D6803" s="33"/>
      <c r="H6803" s="31"/>
    </row>
    <row r="6804" spans="4:8">
      <c r="D6804" s="33"/>
      <c r="H6804" s="31"/>
    </row>
    <row r="6805" spans="4:8">
      <c r="D6805" s="33"/>
      <c r="H6805" s="31"/>
    </row>
    <row r="6806" spans="4:8">
      <c r="D6806" s="33"/>
      <c r="H6806" s="31"/>
    </row>
    <row r="6807" spans="4:8">
      <c r="D6807" s="33"/>
      <c r="H6807" s="31"/>
    </row>
    <row r="6808" spans="4:8">
      <c r="D6808" s="33"/>
      <c r="H6808" s="31"/>
    </row>
    <row r="6809" spans="4:8">
      <c r="D6809" s="33"/>
      <c r="H6809" s="31"/>
    </row>
    <row r="6810" spans="4:8">
      <c r="D6810" s="33"/>
      <c r="H6810" s="31"/>
    </row>
    <row r="6811" spans="4:8">
      <c r="D6811" s="33"/>
      <c r="H6811" s="31"/>
    </row>
    <row r="6812" spans="4:8">
      <c r="D6812" s="33"/>
      <c r="H6812" s="31"/>
    </row>
    <row r="6813" spans="4:8">
      <c r="D6813" s="33"/>
      <c r="H6813" s="31"/>
    </row>
    <row r="6814" spans="4:8">
      <c r="D6814" s="33"/>
      <c r="H6814" s="31"/>
    </row>
    <row r="6815" spans="4:8">
      <c r="D6815" s="33"/>
      <c r="H6815" s="31"/>
    </row>
    <row r="6816" spans="4:8">
      <c r="D6816" s="33"/>
      <c r="H6816" s="31"/>
    </row>
    <row r="6817" spans="4:8">
      <c r="D6817" s="33"/>
      <c r="H6817" s="31"/>
    </row>
    <row r="6818" spans="4:8">
      <c r="D6818" s="33"/>
      <c r="H6818" s="31"/>
    </row>
    <row r="6819" spans="4:8">
      <c r="D6819" s="33"/>
      <c r="H6819" s="31"/>
    </row>
    <row r="6820" spans="4:8">
      <c r="D6820" s="33"/>
      <c r="H6820" s="31"/>
    </row>
    <row r="6821" spans="4:8">
      <c r="D6821" s="33"/>
      <c r="H6821" s="31"/>
    </row>
    <row r="6822" spans="4:8">
      <c r="D6822" s="33"/>
      <c r="H6822" s="31"/>
    </row>
    <row r="6823" spans="4:8">
      <c r="D6823" s="33"/>
      <c r="H6823" s="31"/>
    </row>
    <row r="6824" spans="4:8">
      <c r="D6824" s="33"/>
      <c r="H6824" s="31"/>
    </row>
    <row r="6825" spans="4:8">
      <c r="D6825" s="33"/>
      <c r="H6825" s="31"/>
    </row>
    <row r="6826" spans="4:8">
      <c r="D6826" s="33"/>
      <c r="H6826" s="31"/>
    </row>
    <row r="6827" spans="4:8">
      <c r="D6827" s="33"/>
      <c r="H6827" s="31"/>
    </row>
    <row r="6828" spans="4:8">
      <c r="D6828" s="33"/>
      <c r="H6828" s="31"/>
    </row>
    <row r="6829" spans="4:8">
      <c r="D6829" s="33"/>
      <c r="H6829" s="31"/>
    </row>
    <row r="6830" spans="4:8">
      <c r="D6830" s="33"/>
      <c r="H6830" s="31"/>
    </row>
    <row r="6831" spans="4:8">
      <c r="D6831" s="33"/>
      <c r="H6831" s="31"/>
    </row>
    <row r="6832" spans="4:8">
      <c r="D6832" s="33"/>
      <c r="H6832" s="31"/>
    </row>
    <row r="6833" spans="4:8">
      <c r="D6833" s="33"/>
      <c r="H6833" s="31"/>
    </row>
    <row r="6834" spans="4:8">
      <c r="D6834" s="33"/>
      <c r="H6834" s="31"/>
    </row>
    <row r="6835" spans="4:8">
      <c r="D6835" s="33"/>
      <c r="H6835" s="31"/>
    </row>
    <row r="6836" spans="4:8">
      <c r="D6836" s="33"/>
      <c r="H6836" s="31"/>
    </row>
    <row r="6837" spans="4:8">
      <c r="D6837" s="33"/>
      <c r="H6837" s="31"/>
    </row>
    <row r="6838" spans="4:8">
      <c r="D6838" s="33"/>
      <c r="H6838" s="31"/>
    </row>
    <row r="6839" spans="4:8">
      <c r="D6839" s="33"/>
      <c r="H6839" s="31"/>
    </row>
    <row r="6840" spans="4:8">
      <c r="D6840" s="33"/>
      <c r="H6840" s="31"/>
    </row>
    <row r="6841" spans="4:8">
      <c r="D6841" s="33"/>
      <c r="H6841" s="31"/>
    </row>
    <row r="6842" spans="4:8">
      <c r="D6842" s="33"/>
      <c r="H6842" s="31"/>
    </row>
    <row r="6843" spans="4:8">
      <c r="D6843" s="33"/>
      <c r="H6843" s="31"/>
    </row>
    <row r="6844" spans="4:8">
      <c r="D6844" s="33"/>
      <c r="H6844" s="31"/>
    </row>
    <row r="6845" spans="4:8">
      <c r="D6845" s="33"/>
      <c r="H6845" s="31"/>
    </row>
    <row r="6846" spans="4:8">
      <c r="D6846" s="33"/>
      <c r="H6846" s="31"/>
    </row>
    <row r="6847" spans="4:8">
      <c r="D6847" s="33"/>
      <c r="H6847" s="31"/>
    </row>
    <row r="6848" spans="4:8">
      <c r="D6848" s="33"/>
      <c r="H6848" s="31"/>
    </row>
    <row r="6849" spans="4:8">
      <c r="D6849" s="33"/>
      <c r="H6849" s="31"/>
    </row>
    <row r="6850" spans="4:8">
      <c r="D6850" s="33"/>
      <c r="H6850" s="31"/>
    </row>
    <row r="6851" spans="4:8">
      <c r="D6851" s="33"/>
      <c r="H6851" s="31"/>
    </row>
    <row r="6852" spans="4:8">
      <c r="D6852" s="33"/>
      <c r="H6852" s="31"/>
    </row>
    <row r="6853" spans="4:8">
      <c r="D6853" s="33"/>
      <c r="H6853" s="31"/>
    </row>
    <row r="6854" spans="4:8">
      <c r="D6854" s="33"/>
      <c r="H6854" s="31"/>
    </row>
    <row r="6855" spans="4:8">
      <c r="D6855" s="33"/>
      <c r="H6855" s="31"/>
    </row>
    <row r="6856" spans="4:8">
      <c r="D6856" s="33"/>
      <c r="H6856" s="31"/>
    </row>
    <row r="6857" spans="4:8">
      <c r="D6857" s="33"/>
      <c r="H6857" s="31"/>
    </row>
    <row r="6858" spans="4:8">
      <c r="D6858" s="33"/>
      <c r="H6858" s="31"/>
    </row>
    <row r="6859" spans="4:8">
      <c r="D6859" s="33"/>
      <c r="H6859" s="31"/>
    </row>
    <row r="6860" spans="4:8">
      <c r="D6860" s="33"/>
      <c r="H6860" s="31"/>
    </row>
    <row r="6861" spans="4:8">
      <c r="D6861" s="33"/>
      <c r="H6861" s="31"/>
    </row>
    <row r="6862" spans="4:8">
      <c r="D6862" s="33"/>
      <c r="H6862" s="31"/>
    </row>
    <row r="6863" spans="4:8">
      <c r="D6863" s="33"/>
      <c r="H6863" s="31"/>
    </row>
    <row r="6864" spans="4:8">
      <c r="D6864" s="33"/>
      <c r="H6864" s="31"/>
    </row>
    <row r="6865" spans="4:8">
      <c r="D6865" s="33"/>
      <c r="H6865" s="31"/>
    </row>
    <row r="6866" spans="4:8">
      <c r="D6866" s="33"/>
      <c r="H6866" s="31"/>
    </row>
    <row r="6867" spans="4:8">
      <c r="D6867" s="33"/>
      <c r="H6867" s="31"/>
    </row>
    <row r="6868" spans="4:8">
      <c r="D6868" s="33"/>
      <c r="H6868" s="31"/>
    </row>
    <row r="6869" spans="4:8">
      <c r="D6869" s="33"/>
      <c r="H6869" s="31"/>
    </row>
    <row r="6870" spans="4:8">
      <c r="D6870" s="33"/>
      <c r="H6870" s="31"/>
    </row>
    <row r="6871" spans="4:8">
      <c r="D6871" s="33"/>
      <c r="H6871" s="31"/>
    </row>
    <row r="6872" spans="4:8">
      <c r="D6872" s="33"/>
      <c r="H6872" s="31"/>
    </row>
    <row r="6873" spans="4:8">
      <c r="D6873" s="33"/>
      <c r="H6873" s="31"/>
    </row>
    <row r="6874" spans="4:8">
      <c r="D6874" s="33"/>
      <c r="H6874" s="31"/>
    </row>
    <row r="6875" spans="4:8">
      <c r="D6875" s="33"/>
      <c r="H6875" s="31"/>
    </row>
    <row r="6876" spans="4:8">
      <c r="D6876" s="33"/>
      <c r="H6876" s="31"/>
    </row>
    <row r="6877" spans="4:8">
      <c r="D6877" s="33"/>
      <c r="H6877" s="31"/>
    </row>
    <row r="6878" spans="4:8">
      <c r="D6878" s="33"/>
      <c r="H6878" s="31"/>
    </row>
    <row r="6879" spans="4:8">
      <c r="D6879" s="33"/>
      <c r="H6879" s="31"/>
    </row>
    <row r="6880" spans="4:8">
      <c r="D6880" s="33"/>
      <c r="H6880" s="31"/>
    </row>
    <row r="6881" spans="4:8">
      <c r="D6881" s="33"/>
      <c r="H6881" s="31"/>
    </row>
    <row r="6882" spans="4:8">
      <c r="D6882" s="33"/>
      <c r="H6882" s="31"/>
    </row>
    <row r="6883" spans="4:8">
      <c r="D6883" s="33"/>
      <c r="H6883" s="31"/>
    </row>
    <row r="6884" spans="4:8">
      <c r="D6884" s="33"/>
      <c r="H6884" s="31"/>
    </row>
    <row r="6885" spans="4:8">
      <c r="D6885" s="33"/>
      <c r="H6885" s="31"/>
    </row>
    <row r="6886" spans="4:8">
      <c r="D6886" s="33"/>
      <c r="H6886" s="31"/>
    </row>
    <row r="6887" spans="4:8">
      <c r="D6887" s="33"/>
      <c r="H6887" s="31"/>
    </row>
    <row r="6888" spans="4:8">
      <c r="D6888" s="33"/>
      <c r="H6888" s="31"/>
    </row>
    <row r="6889" spans="4:8">
      <c r="D6889" s="33"/>
      <c r="H6889" s="31"/>
    </row>
    <row r="6890" spans="4:8">
      <c r="D6890" s="33"/>
      <c r="H6890" s="31"/>
    </row>
    <row r="6891" spans="4:8">
      <c r="D6891" s="33"/>
      <c r="H6891" s="31"/>
    </row>
    <row r="6892" spans="4:8">
      <c r="D6892" s="33"/>
      <c r="H6892" s="31"/>
    </row>
    <row r="6893" spans="4:8">
      <c r="D6893" s="33"/>
      <c r="H6893" s="31"/>
    </row>
    <row r="6894" spans="4:8">
      <c r="D6894" s="33"/>
      <c r="H6894" s="31"/>
    </row>
    <row r="6895" spans="4:8">
      <c r="D6895" s="33"/>
      <c r="H6895" s="31"/>
    </row>
    <row r="6896" spans="4:8">
      <c r="D6896" s="33"/>
      <c r="H6896" s="31"/>
    </row>
    <row r="6897" spans="4:8">
      <c r="D6897" s="33"/>
      <c r="H6897" s="31"/>
    </row>
    <row r="6898" spans="4:8">
      <c r="D6898" s="33"/>
      <c r="H6898" s="31"/>
    </row>
    <row r="6899" spans="4:8">
      <c r="D6899" s="33"/>
      <c r="H6899" s="31"/>
    </row>
    <row r="6900" spans="4:8">
      <c r="D6900" s="33"/>
      <c r="H6900" s="31"/>
    </row>
    <row r="6901" spans="4:8">
      <c r="D6901" s="33"/>
      <c r="H6901" s="31"/>
    </row>
    <row r="6902" spans="4:8">
      <c r="D6902" s="33"/>
      <c r="H6902" s="31"/>
    </row>
    <row r="6903" spans="4:8">
      <c r="D6903" s="33"/>
      <c r="H6903" s="31"/>
    </row>
    <row r="6904" spans="4:8">
      <c r="D6904" s="33"/>
      <c r="H6904" s="31"/>
    </row>
    <row r="6905" spans="4:8">
      <c r="D6905" s="33"/>
      <c r="H6905" s="31"/>
    </row>
    <row r="6906" spans="4:8">
      <c r="D6906" s="33"/>
      <c r="H6906" s="31"/>
    </row>
    <row r="6907" spans="4:8">
      <c r="D6907" s="33"/>
      <c r="H6907" s="31"/>
    </row>
    <row r="6908" spans="4:8">
      <c r="D6908" s="33"/>
      <c r="H6908" s="31"/>
    </row>
    <row r="6909" spans="4:8">
      <c r="D6909" s="33"/>
      <c r="H6909" s="31"/>
    </row>
    <row r="6910" spans="4:8">
      <c r="D6910" s="33"/>
      <c r="H6910" s="31"/>
    </row>
    <row r="6911" spans="4:8">
      <c r="D6911" s="33"/>
      <c r="H6911" s="31"/>
    </row>
    <row r="6912" spans="4:8">
      <c r="D6912" s="33"/>
      <c r="H6912" s="31"/>
    </row>
    <row r="6913" spans="4:8">
      <c r="D6913" s="33"/>
      <c r="H6913" s="31"/>
    </row>
    <row r="6914" spans="4:8">
      <c r="D6914" s="33"/>
      <c r="H6914" s="31"/>
    </row>
    <row r="6915" spans="4:8">
      <c r="D6915" s="33"/>
      <c r="H6915" s="31"/>
    </row>
    <row r="6916" spans="4:8">
      <c r="D6916" s="33"/>
      <c r="H6916" s="31"/>
    </row>
    <row r="6917" spans="4:8">
      <c r="D6917" s="33"/>
      <c r="H6917" s="31"/>
    </row>
    <row r="6918" spans="4:8">
      <c r="D6918" s="33"/>
      <c r="H6918" s="31"/>
    </row>
    <row r="6919" spans="4:8">
      <c r="D6919" s="33"/>
      <c r="H6919" s="31"/>
    </row>
    <row r="6920" spans="4:8">
      <c r="D6920" s="33"/>
      <c r="H6920" s="31"/>
    </row>
    <row r="6921" spans="4:8">
      <c r="D6921" s="33"/>
      <c r="H6921" s="31"/>
    </row>
    <row r="6922" spans="4:8">
      <c r="D6922" s="33"/>
      <c r="H6922" s="31"/>
    </row>
    <row r="6923" spans="4:8">
      <c r="D6923" s="33"/>
      <c r="H6923" s="31"/>
    </row>
    <row r="6924" spans="4:8">
      <c r="D6924" s="33"/>
      <c r="H6924" s="31"/>
    </row>
    <row r="6925" spans="4:8">
      <c r="D6925" s="33"/>
      <c r="H6925" s="31"/>
    </row>
    <row r="6926" spans="4:8">
      <c r="D6926" s="33"/>
      <c r="H6926" s="31"/>
    </row>
    <row r="6927" spans="4:8">
      <c r="D6927" s="33"/>
      <c r="H6927" s="31"/>
    </row>
    <row r="6928" spans="4:8">
      <c r="D6928" s="33"/>
      <c r="H6928" s="31"/>
    </row>
    <row r="6929" spans="4:8">
      <c r="D6929" s="33"/>
      <c r="H6929" s="31"/>
    </row>
    <row r="6930" spans="4:8">
      <c r="D6930" s="33"/>
      <c r="H6930" s="31"/>
    </row>
    <row r="6931" spans="4:8">
      <c r="D6931" s="33"/>
      <c r="H6931" s="31"/>
    </row>
    <row r="6932" spans="4:8">
      <c r="D6932" s="33"/>
      <c r="H6932" s="31"/>
    </row>
    <row r="6933" spans="4:8">
      <c r="D6933" s="33"/>
      <c r="H6933" s="31"/>
    </row>
    <row r="6934" spans="4:8">
      <c r="D6934" s="33"/>
      <c r="H6934" s="31"/>
    </row>
    <row r="6935" spans="4:8">
      <c r="D6935" s="33"/>
      <c r="H6935" s="31"/>
    </row>
    <row r="6936" spans="4:8">
      <c r="D6936" s="33"/>
      <c r="H6936" s="31"/>
    </row>
    <row r="6937" spans="4:8">
      <c r="D6937" s="33"/>
      <c r="H6937" s="31"/>
    </row>
    <row r="6938" spans="4:8">
      <c r="D6938" s="33"/>
      <c r="H6938" s="31"/>
    </row>
    <row r="6939" spans="4:8">
      <c r="D6939" s="33"/>
      <c r="H6939" s="31"/>
    </row>
    <row r="6940" spans="4:8">
      <c r="D6940" s="33"/>
      <c r="H6940" s="31"/>
    </row>
    <row r="6941" spans="4:8">
      <c r="D6941" s="33"/>
      <c r="H6941" s="31"/>
    </row>
    <row r="6942" spans="4:8">
      <c r="D6942" s="33"/>
      <c r="H6942" s="31"/>
    </row>
    <row r="6943" spans="4:8">
      <c r="D6943" s="33"/>
      <c r="H6943" s="31"/>
    </row>
    <row r="6944" spans="4:8">
      <c r="D6944" s="33"/>
      <c r="H6944" s="31"/>
    </row>
    <row r="6945" spans="4:8">
      <c r="D6945" s="33"/>
      <c r="H6945" s="31"/>
    </row>
    <row r="6946" spans="4:8">
      <c r="D6946" s="33"/>
      <c r="H6946" s="31"/>
    </row>
    <row r="6947" spans="4:8">
      <c r="D6947" s="33"/>
      <c r="H6947" s="31"/>
    </row>
    <row r="6948" spans="4:8">
      <c r="D6948" s="33"/>
      <c r="H6948" s="31"/>
    </row>
    <row r="6949" spans="4:8">
      <c r="D6949" s="33"/>
      <c r="H6949" s="31"/>
    </row>
    <row r="6950" spans="4:8">
      <c r="D6950" s="33"/>
      <c r="H6950" s="31"/>
    </row>
    <row r="6951" spans="4:8">
      <c r="D6951" s="33"/>
      <c r="H6951" s="31"/>
    </row>
    <row r="6952" spans="4:8">
      <c r="D6952" s="33"/>
      <c r="H6952" s="31"/>
    </row>
    <row r="6953" spans="4:8">
      <c r="D6953" s="33"/>
      <c r="H6953" s="31"/>
    </row>
    <row r="6954" spans="4:8">
      <c r="D6954" s="33"/>
      <c r="H6954" s="31"/>
    </row>
    <row r="6955" spans="4:8">
      <c r="D6955" s="33"/>
      <c r="H6955" s="31"/>
    </row>
    <row r="6956" spans="4:8">
      <c r="D6956" s="33"/>
      <c r="H6956" s="31"/>
    </row>
    <row r="6957" spans="4:8">
      <c r="D6957" s="33"/>
      <c r="H6957" s="31"/>
    </row>
    <row r="6958" spans="4:8">
      <c r="D6958" s="33"/>
      <c r="H6958" s="31"/>
    </row>
    <row r="6959" spans="4:8">
      <c r="D6959" s="33"/>
      <c r="H6959" s="31"/>
    </row>
    <row r="6960" spans="4:8">
      <c r="D6960" s="33"/>
      <c r="H6960" s="31"/>
    </row>
    <row r="6961" spans="4:8">
      <c r="D6961" s="33"/>
      <c r="H6961" s="31"/>
    </row>
    <row r="6962" spans="4:8">
      <c r="D6962" s="33"/>
      <c r="H6962" s="31"/>
    </row>
    <row r="6963" spans="4:8">
      <c r="D6963" s="33"/>
      <c r="H6963" s="31"/>
    </row>
    <row r="6964" spans="4:8">
      <c r="D6964" s="33"/>
      <c r="H6964" s="31"/>
    </row>
    <row r="6965" spans="4:8">
      <c r="D6965" s="33"/>
      <c r="H6965" s="31"/>
    </row>
    <row r="6966" spans="4:8">
      <c r="D6966" s="33"/>
      <c r="H6966" s="31"/>
    </row>
    <row r="6967" spans="4:8">
      <c r="D6967" s="33"/>
      <c r="H6967" s="31"/>
    </row>
    <row r="6968" spans="4:8">
      <c r="D6968" s="33"/>
      <c r="H6968" s="31"/>
    </row>
    <row r="6969" spans="4:8">
      <c r="D6969" s="33"/>
      <c r="H6969" s="31"/>
    </row>
    <row r="6970" spans="4:8">
      <c r="D6970" s="33"/>
      <c r="H6970" s="31"/>
    </row>
    <row r="6971" spans="4:8">
      <c r="D6971" s="33"/>
      <c r="H6971" s="31"/>
    </row>
    <row r="6972" spans="4:8">
      <c r="D6972" s="33"/>
      <c r="H6972" s="31"/>
    </row>
    <row r="6973" spans="4:8">
      <c r="D6973" s="33"/>
      <c r="H6973" s="31"/>
    </row>
    <row r="6974" spans="4:8">
      <c r="D6974" s="33"/>
      <c r="H6974" s="31"/>
    </row>
    <row r="6975" spans="4:8">
      <c r="D6975" s="33"/>
      <c r="H6975" s="31"/>
    </row>
    <row r="6976" spans="4:8">
      <c r="D6976" s="33"/>
      <c r="H6976" s="31"/>
    </row>
    <row r="6977" spans="4:8">
      <c r="D6977" s="33"/>
      <c r="H6977" s="31"/>
    </row>
    <row r="6978" spans="4:8">
      <c r="D6978" s="33"/>
      <c r="H6978" s="31"/>
    </row>
    <row r="6979" spans="4:8">
      <c r="D6979" s="33"/>
      <c r="H6979" s="31"/>
    </row>
    <row r="6980" spans="4:8">
      <c r="D6980" s="33"/>
      <c r="H6980" s="31"/>
    </row>
    <row r="6981" spans="4:8">
      <c r="D6981" s="33"/>
      <c r="H6981" s="31"/>
    </row>
    <row r="6982" spans="4:8">
      <c r="D6982" s="33"/>
      <c r="H6982" s="31"/>
    </row>
    <row r="6983" spans="4:8">
      <c r="D6983" s="33"/>
      <c r="H6983" s="31"/>
    </row>
    <row r="6984" spans="4:8">
      <c r="D6984" s="33"/>
      <c r="H6984" s="31"/>
    </row>
    <row r="6985" spans="4:8">
      <c r="D6985" s="33"/>
      <c r="H6985" s="31"/>
    </row>
    <row r="6986" spans="4:8">
      <c r="D6986" s="33"/>
      <c r="H6986" s="31"/>
    </row>
    <row r="6987" spans="4:8">
      <c r="D6987" s="33"/>
      <c r="H6987" s="31"/>
    </row>
    <row r="6988" spans="4:8">
      <c r="D6988" s="33"/>
      <c r="H6988" s="31"/>
    </row>
    <row r="6989" spans="4:8">
      <c r="D6989" s="33"/>
      <c r="H6989" s="31"/>
    </row>
    <row r="6990" spans="4:8">
      <c r="D6990" s="33"/>
      <c r="H6990" s="31"/>
    </row>
    <row r="6991" spans="4:8">
      <c r="D6991" s="33"/>
      <c r="H6991" s="31"/>
    </row>
    <row r="6992" spans="4:8">
      <c r="D6992" s="33"/>
      <c r="H6992" s="31"/>
    </row>
    <row r="6993" spans="4:8">
      <c r="D6993" s="33"/>
      <c r="H6993" s="31"/>
    </row>
    <row r="6994" spans="4:8">
      <c r="D6994" s="33"/>
      <c r="H6994" s="31"/>
    </row>
    <row r="6995" spans="4:8">
      <c r="D6995" s="33"/>
      <c r="H6995" s="31"/>
    </row>
    <row r="6996" spans="4:8">
      <c r="D6996" s="33"/>
      <c r="H6996" s="31"/>
    </row>
    <row r="6997" spans="4:8">
      <c r="D6997" s="33"/>
      <c r="H6997" s="31"/>
    </row>
    <row r="6998" spans="4:8">
      <c r="D6998" s="33"/>
      <c r="H6998" s="31"/>
    </row>
    <row r="6999" spans="4:8">
      <c r="D6999" s="33"/>
      <c r="H6999" s="31"/>
    </row>
    <row r="7000" spans="4:8">
      <c r="D7000" s="33"/>
      <c r="H7000" s="31"/>
    </row>
    <row r="7001" spans="4:8">
      <c r="D7001" s="33"/>
      <c r="H7001" s="31"/>
    </row>
    <row r="7002" spans="4:8">
      <c r="D7002" s="33"/>
      <c r="H7002" s="31"/>
    </row>
    <row r="7003" spans="4:8">
      <c r="D7003" s="33"/>
      <c r="H7003" s="31"/>
    </row>
    <row r="7004" spans="4:8">
      <c r="D7004" s="33"/>
      <c r="H7004" s="31"/>
    </row>
    <row r="7005" spans="4:8">
      <c r="D7005" s="33"/>
      <c r="H7005" s="31"/>
    </row>
    <row r="7006" spans="4:8">
      <c r="D7006" s="33"/>
      <c r="H7006" s="31"/>
    </row>
    <row r="7007" spans="4:8">
      <c r="D7007" s="33"/>
      <c r="H7007" s="31"/>
    </row>
    <row r="7008" spans="4:8">
      <c r="D7008" s="33"/>
      <c r="H7008" s="31"/>
    </row>
    <row r="7009" spans="4:8">
      <c r="D7009" s="33"/>
      <c r="H7009" s="31"/>
    </row>
    <row r="7010" spans="4:8">
      <c r="D7010" s="33"/>
      <c r="H7010" s="31"/>
    </row>
    <row r="7011" spans="4:8">
      <c r="D7011" s="33"/>
      <c r="H7011" s="31"/>
    </row>
    <row r="7012" spans="4:8">
      <c r="D7012" s="33"/>
      <c r="H7012" s="31"/>
    </row>
    <row r="7013" spans="4:8">
      <c r="D7013" s="33"/>
      <c r="H7013" s="31"/>
    </row>
    <row r="7014" spans="4:8">
      <c r="D7014" s="33"/>
      <c r="H7014" s="31"/>
    </row>
    <row r="7015" spans="4:8">
      <c r="D7015" s="33"/>
      <c r="H7015" s="31"/>
    </row>
    <row r="7016" spans="4:8">
      <c r="D7016" s="33"/>
      <c r="H7016" s="31"/>
    </row>
    <row r="7017" spans="4:8">
      <c r="D7017" s="33"/>
      <c r="H7017" s="31"/>
    </row>
    <row r="7018" spans="4:8">
      <c r="D7018" s="33"/>
      <c r="H7018" s="31"/>
    </row>
    <row r="7019" spans="4:8">
      <c r="D7019" s="33"/>
      <c r="H7019" s="31"/>
    </row>
    <row r="7020" spans="4:8">
      <c r="D7020" s="33"/>
      <c r="H7020" s="31"/>
    </row>
    <row r="7021" spans="4:8">
      <c r="D7021" s="33"/>
      <c r="H7021" s="31"/>
    </row>
    <row r="7022" spans="4:8">
      <c r="D7022" s="33"/>
      <c r="H7022" s="31"/>
    </row>
    <row r="7023" spans="4:8">
      <c r="D7023" s="33"/>
      <c r="H7023" s="31"/>
    </row>
    <row r="7024" spans="4:8">
      <c r="D7024" s="33"/>
      <c r="H7024" s="31"/>
    </row>
    <row r="7025" spans="4:8">
      <c r="D7025" s="33"/>
      <c r="H7025" s="31"/>
    </row>
    <row r="7026" spans="4:8">
      <c r="D7026" s="33"/>
      <c r="H7026" s="31"/>
    </row>
    <row r="7027" spans="4:8">
      <c r="D7027" s="33"/>
      <c r="H7027" s="31"/>
    </row>
    <row r="7028" spans="4:8">
      <c r="D7028" s="33"/>
      <c r="H7028" s="31"/>
    </row>
    <row r="7029" spans="4:8">
      <c r="D7029" s="33"/>
      <c r="H7029" s="31"/>
    </row>
    <row r="7030" spans="4:8">
      <c r="D7030" s="33"/>
      <c r="H7030" s="31"/>
    </row>
    <row r="7031" spans="4:8">
      <c r="D7031" s="33"/>
      <c r="H7031" s="31"/>
    </row>
    <row r="7032" spans="4:8">
      <c r="D7032" s="33"/>
      <c r="H7032" s="31"/>
    </row>
    <row r="7033" spans="4:8">
      <c r="D7033" s="33"/>
      <c r="H7033" s="31"/>
    </row>
    <row r="7034" spans="4:8">
      <c r="D7034" s="33"/>
      <c r="H7034" s="31"/>
    </row>
    <row r="7035" spans="4:8">
      <c r="D7035" s="33"/>
      <c r="H7035" s="31"/>
    </row>
    <row r="7036" spans="4:8">
      <c r="D7036" s="33"/>
      <c r="H7036" s="31"/>
    </row>
    <row r="7037" spans="4:8">
      <c r="D7037" s="33"/>
      <c r="H7037" s="31"/>
    </row>
    <row r="7038" spans="4:8">
      <c r="D7038" s="33"/>
      <c r="H7038" s="31"/>
    </row>
    <row r="7039" spans="4:8">
      <c r="D7039" s="33"/>
      <c r="H7039" s="31"/>
    </row>
    <row r="7040" spans="4:8">
      <c r="D7040" s="33"/>
      <c r="H7040" s="31"/>
    </row>
    <row r="7041" spans="4:8">
      <c r="D7041" s="33"/>
      <c r="H7041" s="31"/>
    </row>
    <row r="7042" spans="4:8">
      <c r="D7042" s="33"/>
      <c r="H7042" s="31"/>
    </row>
    <row r="7043" spans="4:8">
      <c r="D7043" s="33"/>
      <c r="H7043" s="31"/>
    </row>
    <row r="7044" spans="4:8">
      <c r="D7044" s="33"/>
      <c r="H7044" s="31"/>
    </row>
    <row r="7045" spans="4:8">
      <c r="D7045" s="33"/>
      <c r="H7045" s="31"/>
    </row>
    <row r="7046" spans="4:8">
      <c r="D7046" s="33"/>
      <c r="H7046" s="31"/>
    </row>
    <row r="7047" spans="4:8">
      <c r="D7047" s="33"/>
      <c r="H7047" s="31"/>
    </row>
    <row r="7048" spans="4:8">
      <c r="D7048" s="33"/>
      <c r="H7048" s="31"/>
    </row>
    <row r="7049" spans="4:8">
      <c r="D7049" s="33"/>
      <c r="H7049" s="31"/>
    </row>
    <row r="7050" spans="4:8">
      <c r="D7050" s="33"/>
      <c r="H7050" s="31"/>
    </row>
    <row r="7051" spans="4:8">
      <c r="D7051" s="33"/>
      <c r="H7051" s="31"/>
    </row>
    <row r="7052" spans="4:8">
      <c r="D7052" s="33"/>
      <c r="H7052" s="31"/>
    </row>
    <row r="7053" spans="4:8">
      <c r="D7053" s="33"/>
      <c r="H7053" s="31"/>
    </row>
    <row r="7054" spans="4:8">
      <c r="D7054" s="33"/>
      <c r="H7054" s="31"/>
    </row>
    <row r="7055" spans="4:8">
      <c r="D7055" s="33"/>
      <c r="H7055" s="31"/>
    </row>
    <row r="7056" spans="4:8">
      <c r="D7056" s="33"/>
      <c r="H7056" s="31"/>
    </row>
    <row r="7057" spans="4:8">
      <c r="D7057" s="33"/>
      <c r="H7057" s="31"/>
    </row>
    <row r="7058" spans="4:8">
      <c r="D7058" s="33"/>
      <c r="H7058" s="31"/>
    </row>
    <row r="7059" spans="4:8">
      <c r="D7059" s="33"/>
      <c r="H7059" s="31"/>
    </row>
    <row r="7060" spans="4:8">
      <c r="D7060" s="33"/>
      <c r="H7060" s="31"/>
    </row>
    <row r="7061" spans="4:8">
      <c r="D7061" s="33"/>
      <c r="H7061" s="31"/>
    </row>
    <row r="7062" spans="4:8">
      <c r="D7062" s="33"/>
      <c r="H7062" s="31"/>
    </row>
    <row r="7063" spans="4:8">
      <c r="D7063" s="33"/>
      <c r="H7063" s="31"/>
    </row>
    <row r="7064" spans="4:8">
      <c r="D7064" s="33"/>
      <c r="H7064" s="31"/>
    </row>
    <row r="7065" spans="4:8">
      <c r="D7065" s="33"/>
      <c r="H7065" s="31"/>
    </row>
    <row r="7066" spans="4:8">
      <c r="D7066" s="33"/>
      <c r="H7066" s="31"/>
    </row>
    <row r="7067" spans="4:8">
      <c r="D7067" s="33"/>
      <c r="H7067" s="31"/>
    </row>
    <row r="7068" spans="4:8">
      <c r="D7068" s="33"/>
      <c r="H7068" s="31"/>
    </row>
    <row r="7069" spans="4:8">
      <c r="D7069" s="33"/>
      <c r="H7069" s="31"/>
    </row>
    <row r="7070" spans="4:8">
      <c r="D7070" s="33"/>
      <c r="H7070" s="31"/>
    </row>
    <row r="7071" spans="4:8">
      <c r="D7071" s="33"/>
      <c r="H7071" s="31"/>
    </row>
    <row r="7072" spans="4:8">
      <c r="D7072" s="33"/>
      <c r="H7072" s="31"/>
    </row>
    <row r="7073" spans="4:8">
      <c r="D7073" s="33"/>
      <c r="H7073" s="31"/>
    </row>
    <row r="7074" spans="4:8">
      <c r="D7074" s="33"/>
      <c r="H7074" s="31"/>
    </row>
    <row r="7075" spans="4:8">
      <c r="D7075" s="33"/>
      <c r="H7075" s="31"/>
    </row>
    <row r="7076" spans="4:8">
      <c r="D7076" s="33"/>
      <c r="H7076" s="31"/>
    </row>
    <row r="7077" spans="4:8">
      <c r="D7077" s="33"/>
      <c r="H7077" s="31"/>
    </row>
    <row r="7078" spans="4:8">
      <c r="D7078" s="33"/>
      <c r="H7078" s="31"/>
    </row>
    <row r="7079" spans="4:8">
      <c r="D7079" s="33"/>
      <c r="H7079" s="31"/>
    </row>
    <row r="7080" spans="4:8">
      <c r="D7080" s="33"/>
      <c r="H7080" s="31"/>
    </row>
    <row r="7081" spans="4:8">
      <c r="D7081" s="33"/>
      <c r="H7081" s="31"/>
    </row>
    <row r="7082" spans="4:8">
      <c r="D7082" s="33"/>
      <c r="H7082" s="31"/>
    </row>
    <row r="7083" spans="4:8">
      <c r="D7083" s="33"/>
      <c r="H7083" s="31"/>
    </row>
    <row r="7084" spans="4:8">
      <c r="D7084" s="33"/>
      <c r="H7084" s="31"/>
    </row>
    <row r="7085" spans="4:8">
      <c r="D7085" s="33"/>
      <c r="H7085" s="31"/>
    </row>
    <row r="7086" spans="4:8">
      <c r="D7086" s="33"/>
      <c r="H7086" s="31"/>
    </row>
    <row r="7087" spans="4:8">
      <c r="D7087" s="33"/>
      <c r="H7087" s="31"/>
    </row>
    <row r="7088" spans="4:8">
      <c r="D7088" s="33"/>
      <c r="H7088" s="31"/>
    </row>
    <row r="7089" spans="4:8">
      <c r="D7089" s="33"/>
      <c r="H7089" s="31"/>
    </row>
    <row r="7090" spans="4:8">
      <c r="D7090" s="33"/>
      <c r="H7090" s="31"/>
    </row>
    <row r="7091" spans="4:8">
      <c r="D7091" s="33"/>
      <c r="H7091" s="31"/>
    </row>
    <row r="7092" spans="4:8">
      <c r="D7092" s="33"/>
      <c r="H7092" s="31"/>
    </row>
    <row r="7093" spans="4:8">
      <c r="D7093" s="33"/>
      <c r="H7093" s="31"/>
    </row>
    <row r="7094" spans="4:8">
      <c r="D7094" s="33"/>
      <c r="H7094" s="31"/>
    </row>
    <row r="7095" spans="4:8">
      <c r="D7095" s="33"/>
      <c r="H7095" s="31"/>
    </row>
    <row r="7096" spans="4:8">
      <c r="D7096" s="33"/>
      <c r="H7096" s="31"/>
    </row>
    <row r="7097" spans="4:8">
      <c r="D7097" s="33"/>
      <c r="H7097" s="31"/>
    </row>
    <row r="7098" spans="4:8">
      <c r="D7098" s="33"/>
      <c r="H7098" s="31"/>
    </row>
    <row r="7099" spans="4:8">
      <c r="D7099" s="33"/>
      <c r="H7099" s="31"/>
    </row>
    <row r="7100" spans="4:8">
      <c r="D7100" s="33"/>
      <c r="H7100" s="31"/>
    </row>
    <row r="7101" spans="4:8">
      <c r="D7101" s="33"/>
      <c r="H7101" s="31"/>
    </row>
    <row r="7102" spans="4:8">
      <c r="D7102" s="33"/>
      <c r="H7102" s="31"/>
    </row>
    <row r="7103" spans="4:8">
      <c r="D7103" s="33"/>
      <c r="H7103" s="31"/>
    </row>
    <row r="7104" spans="4:8">
      <c r="D7104" s="33"/>
      <c r="H7104" s="31"/>
    </row>
    <row r="7105" spans="4:8">
      <c r="D7105" s="33"/>
      <c r="H7105" s="31"/>
    </row>
    <row r="7106" spans="4:8">
      <c r="D7106" s="33"/>
      <c r="H7106" s="31"/>
    </row>
    <row r="7107" spans="4:8">
      <c r="D7107" s="33"/>
      <c r="H7107" s="31"/>
    </row>
    <row r="7108" spans="4:8">
      <c r="D7108" s="33"/>
      <c r="H7108" s="31"/>
    </row>
    <row r="7109" spans="4:8">
      <c r="D7109" s="33"/>
      <c r="H7109" s="31"/>
    </row>
    <row r="7110" spans="4:8">
      <c r="D7110" s="33"/>
      <c r="H7110" s="31"/>
    </row>
    <row r="7111" spans="4:8">
      <c r="D7111" s="33"/>
      <c r="H7111" s="31"/>
    </row>
    <row r="7112" spans="4:8">
      <c r="D7112" s="33"/>
      <c r="H7112" s="31"/>
    </row>
    <row r="7113" spans="4:8">
      <c r="D7113" s="33"/>
      <c r="H7113" s="31"/>
    </row>
    <row r="7114" spans="4:8">
      <c r="D7114" s="33"/>
      <c r="H7114" s="31"/>
    </row>
    <row r="7115" spans="4:8">
      <c r="D7115" s="33"/>
      <c r="H7115" s="31"/>
    </row>
    <row r="7116" spans="4:8">
      <c r="D7116" s="33"/>
      <c r="H7116" s="31"/>
    </row>
    <row r="7117" spans="4:8">
      <c r="D7117" s="33"/>
      <c r="H7117" s="31"/>
    </row>
    <row r="7118" spans="4:8">
      <c r="D7118" s="33"/>
      <c r="H7118" s="31"/>
    </row>
    <row r="7119" spans="4:8">
      <c r="D7119" s="33"/>
      <c r="H7119" s="31"/>
    </row>
    <row r="7120" spans="4:8">
      <c r="D7120" s="33"/>
      <c r="H7120" s="31"/>
    </row>
    <row r="7121" spans="4:8">
      <c r="D7121" s="33"/>
      <c r="H7121" s="31"/>
    </row>
    <row r="7122" spans="4:8">
      <c r="D7122" s="33"/>
      <c r="H7122" s="31"/>
    </row>
    <row r="7123" spans="4:8">
      <c r="D7123" s="33"/>
      <c r="H7123" s="31"/>
    </row>
    <row r="7124" spans="4:8">
      <c r="D7124" s="33"/>
      <c r="H7124" s="31"/>
    </row>
    <row r="7125" spans="4:8">
      <c r="D7125" s="33"/>
      <c r="H7125" s="31"/>
    </row>
    <row r="7126" spans="4:8">
      <c r="D7126" s="33"/>
      <c r="H7126" s="31"/>
    </row>
    <row r="7127" spans="4:8">
      <c r="D7127" s="33"/>
      <c r="H7127" s="31"/>
    </row>
    <row r="7128" spans="4:8">
      <c r="D7128" s="33"/>
      <c r="H7128" s="31"/>
    </row>
    <row r="7129" spans="4:8">
      <c r="D7129" s="33"/>
      <c r="H7129" s="31"/>
    </row>
    <row r="7130" spans="4:8">
      <c r="D7130" s="33"/>
      <c r="H7130" s="31"/>
    </row>
    <row r="7131" spans="4:8">
      <c r="D7131" s="33"/>
      <c r="H7131" s="31"/>
    </row>
    <row r="7132" spans="4:8">
      <c r="D7132" s="33"/>
      <c r="H7132" s="31"/>
    </row>
    <row r="7133" spans="4:8">
      <c r="D7133" s="33"/>
      <c r="H7133" s="31"/>
    </row>
    <row r="7134" spans="4:8">
      <c r="D7134" s="33"/>
      <c r="H7134" s="31"/>
    </row>
    <row r="7135" spans="4:8">
      <c r="D7135" s="33"/>
      <c r="H7135" s="31"/>
    </row>
    <row r="7136" spans="4:8">
      <c r="D7136" s="33"/>
      <c r="H7136" s="31"/>
    </row>
    <row r="7137" spans="4:8">
      <c r="D7137" s="33"/>
      <c r="H7137" s="31"/>
    </row>
    <row r="7138" spans="4:8">
      <c r="D7138" s="33"/>
      <c r="H7138" s="31"/>
    </row>
    <row r="7139" spans="4:8">
      <c r="D7139" s="33"/>
      <c r="H7139" s="31"/>
    </row>
    <row r="7140" spans="4:8">
      <c r="D7140" s="33"/>
      <c r="H7140" s="31"/>
    </row>
    <row r="7141" spans="4:8">
      <c r="D7141" s="33"/>
      <c r="H7141" s="31"/>
    </row>
    <row r="7142" spans="4:8">
      <c r="D7142" s="33"/>
      <c r="H7142" s="31"/>
    </row>
    <row r="7143" spans="4:8">
      <c r="D7143" s="33"/>
      <c r="H7143" s="31"/>
    </row>
    <row r="7144" spans="4:8">
      <c r="D7144" s="33"/>
      <c r="H7144" s="31"/>
    </row>
    <row r="7145" spans="4:8">
      <c r="D7145" s="33"/>
      <c r="H7145" s="31"/>
    </row>
    <row r="7146" spans="4:8">
      <c r="D7146" s="33"/>
      <c r="H7146" s="31"/>
    </row>
    <row r="7147" spans="4:8">
      <c r="D7147" s="33"/>
      <c r="H7147" s="31"/>
    </row>
    <row r="7148" spans="4:8">
      <c r="D7148" s="33"/>
      <c r="H7148" s="31"/>
    </row>
    <row r="7149" spans="4:8">
      <c r="D7149" s="33"/>
      <c r="H7149" s="31"/>
    </row>
    <row r="7150" spans="4:8">
      <c r="D7150" s="33"/>
      <c r="H7150" s="31"/>
    </row>
    <row r="7151" spans="4:8">
      <c r="D7151" s="33"/>
      <c r="H7151" s="31"/>
    </row>
    <row r="7152" spans="4:8">
      <c r="D7152" s="33"/>
      <c r="H7152" s="31"/>
    </row>
    <row r="7153" spans="4:8">
      <c r="D7153" s="33"/>
      <c r="H7153" s="31"/>
    </row>
    <row r="7154" spans="4:8">
      <c r="D7154" s="33"/>
      <c r="H7154" s="31"/>
    </row>
    <row r="7155" spans="4:8">
      <c r="D7155" s="33"/>
      <c r="H7155" s="31"/>
    </row>
    <row r="7156" spans="4:8">
      <c r="D7156" s="33"/>
      <c r="H7156" s="31"/>
    </row>
    <row r="7157" spans="4:8">
      <c r="D7157" s="33"/>
      <c r="H7157" s="31"/>
    </row>
    <row r="7158" spans="4:8">
      <c r="D7158" s="33"/>
      <c r="H7158" s="31"/>
    </row>
    <row r="7159" spans="4:8">
      <c r="D7159" s="33"/>
      <c r="H7159" s="31"/>
    </row>
    <row r="7160" spans="4:8">
      <c r="D7160" s="33"/>
      <c r="H7160" s="31"/>
    </row>
    <row r="7161" spans="4:8">
      <c r="D7161" s="33"/>
      <c r="H7161" s="31"/>
    </row>
    <row r="7162" spans="4:8">
      <c r="D7162" s="33"/>
      <c r="H7162" s="31"/>
    </row>
    <row r="7163" spans="4:8">
      <c r="D7163" s="33"/>
      <c r="H7163" s="31"/>
    </row>
    <row r="7164" spans="4:8">
      <c r="D7164" s="33"/>
      <c r="H7164" s="31"/>
    </row>
    <row r="7165" spans="4:8">
      <c r="D7165" s="33"/>
      <c r="H7165" s="31"/>
    </row>
    <row r="7166" spans="4:8">
      <c r="D7166" s="33"/>
      <c r="H7166" s="31"/>
    </row>
    <row r="7167" spans="4:8">
      <c r="D7167" s="33"/>
      <c r="H7167" s="31"/>
    </row>
    <row r="7168" spans="4:8">
      <c r="D7168" s="33"/>
      <c r="H7168" s="31"/>
    </row>
    <row r="7169" spans="4:8">
      <c r="D7169" s="33"/>
      <c r="H7169" s="31"/>
    </row>
    <row r="7170" spans="4:8">
      <c r="D7170" s="33"/>
      <c r="H7170" s="31"/>
    </row>
    <row r="7171" spans="4:8">
      <c r="D7171" s="33"/>
      <c r="H7171" s="31"/>
    </row>
    <row r="7172" spans="4:8">
      <c r="D7172" s="33"/>
      <c r="H7172" s="31"/>
    </row>
    <row r="7173" spans="4:8">
      <c r="D7173" s="33"/>
      <c r="H7173" s="31"/>
    </row>
    <row r="7174" spans="4:8">
      <c r="D7174" s="33"/>
      <c r="H7174" s="31"/>
    </row>
    <row r="7175" spans="4:8">
      <c r="D7175" s="33"/>
      <c r="H7175" s="31"/>
    </row>
    <row r="7176" spans="4:8">
      <c r="D7176" s="33"/>
      <c r="H7176" s="31"/>
    </row>
    <row r="7177" spans="4:8">
      <c r="D7177" s="33"/>
      <c r="H7177" s="31"/>
    </row>
    <row r="7178" spans="4:8">
      <c r="D7178" s="33"/>
      <c r="H7178" s="31"/>
    </row>
    <row r="7179" spans="4:8">
      <c r="D7179" s="33"/>
      <c r="H7179" s="31"/>
    </row>
    <row r="7180" spans="4:8">
      <c r="D7180" s="33"/>
      <c r="H7180" s="31"/>
    </row>
    <row r="7181" spans="4:8">
      <c r="D7181" s="33"/>
      <c r="H7181" s="31"/>
    </row>
    <row r="7182" spans="4:8">
      <c r="D7182" s="33"/>
      <c r="H7182" s="31"/>
    </row>
    <row r="7183" spans="4:8">
      <c r="D7183" s="33"/>
      <c r="H7183" s="31"/>
    </row>
    <row r="7184" spans="4:8">
      <c r="D7184" s="33"/>
      <c r="H7184" s="31"/>
    </row>
    <row r="7185" spans="4:8">
      <c r="D7185" s="33"/>
      <c r="H7185" s="31"/>
    </row>
    <row r="7186" spans="4:8">
      <c r="D7186" s="33"/>
      <c r="H7186" s="31"/>
    </row>
    <row r="7187" spans="4:8">
      <c r="D7187" s="33"/>
      <c r="H7187" s="31"/>
    </row>
    <row r="7188" spans="4:8">
      <c r="D7188" s="33"/>
      <c r="H7188" s="31"/>
    </row>
    <row r="7189" spans="4:8">
      <c r="D7189" s="33"/>
      <c r="H7189" s="31"/>
    </row>
    <row r="7190" spans="4:8">
      <c r="D7190" s="33"/>
      <c r="H7190" s="31"/>
    </row>
    <row r="7191" spans="4:8">
      <c r="D7191" s="33"/>
      <c r="H7191" s="31"/>
    </row>
    <row r="7192" spans="4:8">
      <c r="D7192" s="33"/>
      <c r="H7192" s="31"/>
    </row>
    <row r="7193" spans="4:8">
      <c r="D7193" s="33"/>
      <c r="H7193" s="31"/>
    </row>
    <row r="7194" spans="4:8">
      <c r="D7194" s="33"/>
      <c r="H7194" s="31"/>
    </row>
    <row r="7195" spans="4:8">
      <c r="D7195" s="33"/>
      <c r="H7195" s="31"/>
    </row>
    <row r="7196" spans="4:8">
      <c r="D7196" s="33"/>
      <c r="H7196" s="31"/>
    </row>
    <row r="7197" spans="4:8">
      <c r="D7197" s="33"/>
      <c r="H7197" s="31"/>
    </row>
    <row r="7198" spans="4:8">
      <c r="D7198" s="33"/>
      <c r="H7198" s="31"/>
    </row>
    <row r="7199" spans="4:8">
      <c r="D7199" s="33"/>
      <c r="H7199" s="31"/>
    </row>
    <row r="7200" spans="4:8">
      <c r="D7200" s="33"/>
      <c r="H7200" s="31"/>
    </row>
    <row r="7201" spans="4:8">
      <c r="D7201" s="33"/>
      <c r="H7201" s="31"/>
    </row>
    <row r="7202" spans="4:8">
      <c r="D7202" s="33"/>
      <c r="H7202" s="31"/>
    </row>
    <row r="7203" spans="4:8">
      <c r="D7203" s="33"/>
      <c r="H7203" s="31"/>
    </row>
    <row r="7204" spans="4:8">
      <c r="D7204" s="33"/>
      <c r="H7204" s="31"/>
    </row>
    <row r="7205" spans="4:8">
      <c r="D7205" s="33"/>
      <c r="H7205" s="31"/>
    </row>
    <row r="7206" spans="4:8">
      <c r="D7206" s="33"/>
      <c r="H7206" s="31"/>
    </row>
    <row r="7207" spans="4:8">
      <c r="D7207" s="33"/>
      <c r="H7207" s="31"/>
    </row>
    <row r="7208" spans="4:8">
      <c r="D7208" s="33"/>
      <c r="H7208" s="31"/>
    </row>
    <row r="7209" spans="4:8">
      <c r="D7209" s="33"/>
      <c r="H7209" s="31"/>
    </row>
    <row r="7210" spans="4:8">
      <c r="D7210" s="33"/>
      <c r="H7210" s="31"/>
    </row>
    <row r="7211" spans="4:8">
      <c r="D7211" s="33"/>
      <c r="H7211" s="31"/>
    </row>
    <row r="7212" spans="4:8">
      <c r="D7212" s="33"/>
      <c r="H7212" s="31"/>
    </row>
    <row r="7213" spans="4:8">
      <c r="D7213" s="33"/>
      <c r="H7213" s="31"/>
    </row>
    <row r="7214" spans="4:8">
      <c r="D7214" s="33"/>
      <c r="H7214" s="31"/>
    </row>
    <row r="7215" spans="4:8">
      <c r="D7215" s="33"/>
      <c r="H7215" s="31"/>
    </row>
    <row r="7216" spans="4:8">
      <c r="D7216" s="33"/>
      <c r="H7216" s="31"/>
    </row>
    <row r="7217" spans="4:8">
      <c r="D7217" s="33"/>
      <c r="H7217" s="31"/>
    </row>
    <row r="7218" spans="4:8">
      <c r="D7218" s="33"/>
      <c r="H7218" s="31"/>
    </row>
    <row r="7219" spans="4:8">
      <c r="D7219" s="33"/>
      <c r="H7219" s="31"/>
    </row>
    <row r="7220" spans="4:8">
      <c r="D7220" s="33"/>
      <c r="H7220" s="31"/>
    </row>
    <row r="7221" spans="4:8">
      <c r="D7221" s="33"/>
      <c r="H7221" s="31"/>
    </row>
    <row r="7222" spans="4:8">
      <c r="D7222" s="33"/>
      <c r="H7222" s="31"/>
    </row>
    <row r="7223" spans="4:8">
      <c r="D7223" s="33"/>
      <c r="H7223" s="31"/>
    </row>
    <row r="7224" spans="4:8">
      <c r="D7224" s="33"/>
      <c r="H7224" s="31"/>
    </row>
    <row r="7225" spans="4:8">
      <c r="D7225" s="33"/>
      <c r="H7225" s="31"/>
    </row>
    <row r="7226" spans="4:8">
      <c r="D7226" s="33"/>
      <c r="H7226" s="31"/>
    </row>
    <row r="7227" spans="4:8">
      <c r="D7227" s="33"/>
      <c r="H7227" s="31"/>
    </row>
    <row r="7228" spans="4:8">
      <c r="D7228" s="33"/>
      <c r="H7228" s="31"/>
    </row>
    <row r="7229" spans="4:8">
      <c r="D7229" s="33"/>
      <c r="H7229" s="31"/>
    </row>
    <row r="7230" spans="4:8">
      <c r="D7230" s="33"/>
      <c r="H7230" s="31"/>
    </row>
    <row r="7231" spans="4:8">
      <c r="D7231" s="33"/>
      <c r="H7231" s="31"/>
    </row>
    <row r="7232" spans="4:8">
      <c r="D7232" s="33"/>
      <c r="H7232" s="31"/>
    </row>
    <row r="7233" spans="4:8">
      <c r="D7233" s="33"/>
      <c r="H7233" s="31"/>
    </row>
    <row r="7234" spans="4:8">
      <c r="D7234" s="33"/>
      <c r="H7234" s="31"/>
    </row>
    <row r="7235" spans="4:8">
      <c r="D7235" s="33"/>
      <c r="H7235" s="31"/>
    </row>
    <row r="7236" spans="4:8">
      <c r="D7236" s="33"/>
      <c r="H7236" s="31"/>
    </row>
    <row r="7237" spans="4:8">
      <c r="D7237" s="33"/>
      <c r="H7237" s="31"/>
    </row>
    <row r="7238" spans="4:8">
      <c r="D7238" s="33"/>
      <c r="H7238" s="31"/>
    </row>
    <row r="7239" spans="4:8">
      <c r="D7239" s="33"/>
      <c r="H7239" s="31"/>
    </row>
    <row r="7240" spans="4:8">
      <c r="D7240" s="33"/>
      <c r="H7240" s="31"/>
    </row>
    <row r="7241" spans="4:8">
      <c r="D7241" s="33"/>
      <c r="H7241" s="31"/>
    </row>
    <row r="7242" spans="4:8">
      <c r="D7242" s="33"/>
      <c r="H7242" s="31"/>
    </row>
    <row r="7243" spans="4:8">
      <c r="D7243" s="33"/>
      <c r="H7243" s="31"/>
    </row>
    <row r="7244" spans="4:8">
      <c r="D7244" s="33"/>
      <c r="H7244" s="31"/>
    </row>
    <row r="7245" spans="4:8">
      <c r="D7245" s="33"/>
      <c r="H7245" s="31"/>
    </row>
    <row r="7246" spans="4:8">
      <c r="D7246" s="33"/>
      <c r="H7246" s="31"/>
    </row>
    <row r="7247" spans="4:8">
      <c r="D7247" s="33"/>
      <c r="H7247" s="31"/>
    </row>
    <row r="7248" spans="4:8">
      <c r="D7248" s="33"/>
      <c r="H7248" s="31"/>
    </row>
    <row r="7249" spans="4:8">
      <c r="D7249" s="33"/>
      <c r="H7249" s="31"/>
    </row>
    <row r="7250" spans="4:8">
      <c r="D7250" s="33"/>
      <c r="H7250" s="31"/>
    </row>
    <row r="7251" spans="4:8">
      <c r="D7251" s="33"/>
      <c r="H7251" s="31"/>
    </row>
    <row r="7252" spans="4:8">
      <c r="D7252" s="33"/>
      <c r="H7252" s="31"/>
    </row>
    <row r="7253" spans="4:8">
      <c r="D7253" s="33"/>
      <c r="H7253" s="31"/>
    </row>
    <row r="7254" spans="4:8">
      <c r="D7254" s="33"/>
      <c r="H7254" s="31"/>
    </row>
    <row r="7255" spans="4:8">
      <c r="D7255" s="33"/>
      <c r="H7255" s="31"/>
    </row>
    <row r="7256" spans="4:8">
      <c r="D7256" s="33"/>
      <c r="H7256" s="31"/>
    </row>
    <row r="7257" spans="4:8">
      <c r="D7257" s="33"/>
      <c r="H7257" s="31"/>
    </row>
    <row r="7258" spans="4:8">
      <c r="D7258" s="33"/>
      <c r="H7258" s="31"/>
    </row>
    <row r="7259" spans="4:8">
      <c r="D7259" s="33"/>
      <c r="H7259" s="31"/>
    </row>
    <row r="7260" spans="4:8">
      <c r="D7260" s="33"/>
      <c r="H7260" s="31"/>
    </row>
    <row r="7261" spans="4:8">
      <c r="D7261" s="33"/>
      <c r="H7261" s="31"/>
    </row>
    <row r="7262" spans="4:8">
      <c r="D7262" s="33"/>
      <c r="H7262" s="31"/>
    </row>
    <row r="7263" spans="4:8">
      <c r="D7263" s="33"/>
      <c r="H7263" s="31"/>
    </row>
    <row r="7264" spans="4:8">
      <c r="D7264" s="33"/>
      <c r="H7264" s="31"/>
    </row>
    <row r="7265" spans="4:8">
      <c r="D7265" s="33"/>
      <c r="H7265" s="31"/>
    </row>
    <row r="7266" spans="4:8">
      <c r="D7266" s="33"/>
      <c r="H7266" s="31"/>
    </row>
    <row r="7267" spans="4:8">
      <c r="D7267" s="33"/>
      <c r="H7267" s="31"/>
    </row>
    <row r="7268" spans="4:8">
      <c r="D7268" s="33"/>
      <c r="H7268" s="31"/>
    </row>
    <row r="7269" spans="4:8">
      <c r="D7269" s="33"/>
      <c r="H7269" s="31"/>
    </row>
    <row r="7270" spans="4:8">
      <c r="D7270" s="33"/>
      <c r="H7270" s="31"/>
    </row>
    <row r="7271" spans="4:8">
      <c r="D7271" s="33"/>
      <c r="H7271" s="31"/>
    </row>
    <row r="7272" spans="4:8">
      <c r="D7272" s="33"/>
      <c r="H7272" s="31"/>
    </row>
    <row r="7273" spans="4:8">
      <c r="D7273" s="33"/>
      <c r="H7273" s="31"/>
    </row>
    <row r="7274" spans="4:8">
      <c r="D7274" s="33"/>
      <c r="H7274" s="31"/>
    </row>
    <row r="7275" spans="4:8">
      <c r="D7275" s="33"/>
      <c r="H7275" s="31"/>
    </row>
    <row r="7276" spans="4:8">
      <c r="D7276" s="33"/>
      <c r="H7276" s="31"/>
    </row>
    <row r="7277" spans="4:8">
      <c r="D7277" s="33"/>
      <c r="H7277" s="31"/>
    </row>
    <row r="7278" spans="4:8">
      <c r="D7278" s="33"/>
      <c r="H7278" s="31"/>
    </row>
    <row r="7279" spans="4:8">
      <c r="D7279" s="33"/>
      <c r="H7279" s="31"/>
    </row>
    <row r="7280" spans="4:8">
      <c r="D7280" s="33"/>
      <c r="H7280" s="31"/>
    </row>
    <row r="7281" spans="4:8">
      <c r="D7281" s="33"/>
      <c r="H7281" s="31"/>
    </row>
    <row r="7282" spans="4:8">
      <c r="D7282" s="33"/>
      <c r="H7282" s="31"/>
    </row>
    <row r="7283" spans="4:8">
      <c r="D7283" s="33"/>
      <c r="H7283" s="31"/>
    </row>
    <row r="7284" spans="4:8">
      <c r="D7284" s="33"/>
      <c r="H7284" s="31"/>
    </row>
    <row r="7285" spans="4:8">
      <c r="D7285" s="33"/>
      <c r="H7285" s="31"/>
    </row>
    <row r="7286" spans="4:8">
      <c r="D7286" s="33"/>
      <c r="H7286" s="31"/>
    </row>
    <row r="7287" spans="4:8">
      <c r="D7287" s="33"/>
      <c r="H7287" s="31"/>
    </row>
    <row r="7288" spans="4:8">
      <c r="D7288" s="33"/>
      <c r="H7288" s="31"/>
    </row>
    <row r="7289" spans="4:8">
      <c r="D7289" s="33"/>
      <c r="H7289" s="31"/>
    </row>
    <row r="7290" spans="4:8">
      <c r="D7290" s="33"/>
      <c r="H7290" s="31"/>
    </row>
  </sheetData>
  <autoFilter ref="A17:AB89" xr:uid="{00000000-0009-0000-0000-000000000000}"/>
  <mergeCells count="253">
    <mergeCell ref="M1:Q1"/>
    <mergeCell ref="A14:A16"/>
    <mergeCell ref="B14:G14"/>
    <mergeCell ref="H14:H16"/>
    <mergeCell ref="I14:L14"/>
    <mergeCell ref="M14:Q14"/>
    <mergeCell ref="K15:K16"/>
    <mergeCell ref="L15:L16"/>
    <mergeCell ref="M15:N15"/>
    <mergeCell ref="O15:O16"/>
    <mergeCell ref="T15:U15"/>
    <mergeCell ref="V15:W15"/>
    <mergeCell ref="X15:Y15"/>
    <mergeCell ref="R14:Y14"/>
    <mergeCell ref="Z14:Z16"/>
    <mergeCell ref="AA14:AA16"/>
    <mergeCell ref="B15:B16"/>
    <mergeCell ref="C15:C16"/>
    <mergeCell ref="D15:D16"/>
    <mergeCell ref="E15:F15"/>
    <mergeCell ref="G15:G16"/>
    <mergeCell ref="I15:I16"/>
    <mergeCell ref="J15:J16"/>
    <mergeCell ref="J19:J20"/>
    <mergeCell ref="A24:A25"/>
    <mergeCell ref="C24:C25"/>
    <mergeCell ref="G24:G25"/>
    <mergeCell ref="I24:I25"/>
    <mergeCell ref="P15:P16"/>
    <mergeCell ref="Q15:Q16"/>
    <mergeCell ref="R15:S15"/>
    <mergeCell ref="K22:K23"/>
    <mergeCell ref="L22:L23"/>
    <mergeCell ref="M22:M23"/>
    <mergeCell ref="N22:N23"/>
    <mergeCell ref="O22:O23"/>
    <mergeCell ref="P22:P23"/>
    <mergeCell ref="Z19:Z34"/>
    <mergeCell ref="AA19:AA34"/>
    <mergeCell ref="A22:A23"/>
    <mergeCell ref="C22:C23"/>
    <mergeCell ref="G22:G23"/>
    <mergeCell ref="I22:I23"/>
    <mergeCell ref="J22:J23"/>
    <mergeCell ref="Q19:Q20"/>
    <mergeCell ref="R19:R34"/>
    <mergeCell ref="S19:S34"/>
    <mergeCell ref="T19:T34"/>
    <mergeCell ref="U19:U34"/>
    <mergeCell ref="V19:V34"/>
    <mergeCell ref="Q22:Q23"/>
    <mergeCell ref="K19:K20"/>
    <mergeCell ref="L19:L20"/>
    <mergeCell ref="M19:M20"/>
    <mergeCell ref="N19:N20"/>
    <mergeCell ref="O19:O20"/>
    <mergeCell ref="P19:P20"/>
    <mergeCell ref="A19:A20"/>
    <mergeCell ref="B19:B34"/>
    <mergeCell ref="C19:C20"/>
    <mergeCell ref="H19:H34"/>
    <mergeCell ref="W19:W34"/>
    <mergeCell ref="X19:X34"/>
    <mergeCell ref="Y19:Y34"/>
    <mergeCell ref="P24:P25"/>
    <mergeCell ref="Q24:Q25"/>
    <mergeCell ref="A27:A28"/>
    <mergeCell ref="C27:C28"/>
    <mergeCell ref="G27:G28"/>
    <mergeCell ref="I27:I28"/>
    <mergeCell ref="J27:J28"/>
    <mergeCell ref="K27:K28"/>
    <mergeCell ref="L27:L28"/>
    <mergeCell ref="M27:M28"/>
    <mergeCell ref="J24:J25"/>
    <mergeCell ref="K24:K25"/>
    <mergeCell ref="L24:L25"/>
    <mergeCell ref="M24:M25"/>
    <mergeCell ref="N24:N25"/>
    <mergeCell ref="O24:O25"/>
    <mergeCell ref="N27:N28"/>
    <mergeCell ref="O27:O28"/>
    <mergeCell ref="P27:P28"/>
    <mergeCell ref="Q27:Q28"/>
    <mergeCell ref="I19:I20"/>
    <mergeCell ref="X37:X52"/>
    <mergeCell ref="Y37:Y52"/>
    <mergeCell ref="Z37:Z52"/>
    <mergeCell ref="I40:I43"/>
    <mergeCell ref="J40:J43"/>
    <mergeCell ref="K40:K43"/>
    <mergeCell ref="L40:L43"/>
    <mergeCell ref="M40:M43"/>
    <mergeCell ref="L44:L46"/>
    <mergeCell ref="M44:M46"/>
    <mergeCell ref="N44:N46"/>
    <mergeCell ref="O44:O46"/>
    <mergeCell ref="P44:P46"/>
    <mergeCell ref="Q44:Q46"/>
    <mergeCell ref="N40:N43"/>
    <mergeCell ref="O40:O43"/>
    <mergeCell ref="P40:P43"/>
    <mergeCell ref="Q40:Q43"/>
    <mergeCell ref="L47:L50"/>
    <mergeCell ref="M47:M50"/>
    <mergeCell ref="N47:N50"/>
    <mergeCell ref="O47:O50"/>
    <mergeCell ref="P47:P50"/>
    <mergeCell ref="Q47:Q50"/>
    <mergeCell ref="AA37:AA52"/>
    <mergeCell ref="A38:A39"/>
    <mergeCell ref="C38:C39"/>
    <mergeCell ref="G38:G39"/>
    <mergeCell ref="I38:I39"/>
    <mergeCell ref="J38:J39"/>
    <mergeCell ref="K38:K39"/>
    <mergeCell ref="R37:R52"/>
    <mergeCell ref="S37:S52"/>
    <mergeCell ref="T37:T52"/>
    <mergeCell ref="U37:U52"/>
    <mergeCell ref="V37:V52"/>
    <mergeCell ref="W37:W52"/>
    <mergeCell ref="A44:A46"/>
    <mergeCell ref="C44:C46"/>
    <mergeCell ref="G44:G46"/>
    <mergeCell ref="I44:I46"/>
    <mergeCell ref="J44:J46"/>
    <mergeCell ref="K44:K46"/>
    <mergeCell ref="P38:P39"/>
    <mergeCell ref="Q38:Q39"/>
    <mergeCell ref="A40:A43"/>
    <mergeCell ref="C40:C43"/>
    <mergeCell ref="G40:G43"/>
    <mergeCell ref="A47:A50"/>
    <mergeCell ref="C47:C50"/>
    <mergeCell ref="G47:G50"/>
    <mergeCell ref="I47:I50"/>
    <mergeCell ref="J47:J50"/>
    <mergeCell ref="K47:K50"/>
    <mergeCell ref="B37:B81"/>
    <mergeCell ref="H37:H52"/>
    <mergeCell ref="L38:L39"/>
    <mergeCell ref="A51:A52"/>
    <mergeCell ref="C51:C52"/>
    <mergeCell ref="G51:G52"/>
    <mergeCell ref="J51:J52"/>
    <mergeCell ref="K51:K52"/>
    <mergeCell ref="L51:L52"/>
    <mergeCell ref="L58:L60"/>
    <mergeCell ref="L61:L64"/>
    <mergeCell ref="A61:A64"/>
    <mergeCell ref="C61:C64"/>
    <mergeCell ref="G61:G64"/>
    <mergeCell ref="I61:I64"/>
    <mergeCell ref="J61:J64"/>
    <mergeCell ref="K61:K64"/>
    <mergeCell ref="H55:H78"/>
    <mergeCell ref="M38:M39"/>
    <mergeCell ref="N38:N39"/>
    <mergeCell ref="O38:O39"/>
    <mergeCell ref="M51:M52"/>
    <mergeCell ref="N51:N52"/>
    <mergeCell ref="O51:O52"/>
    <mergeCell ref="P51:P52"/>
    <mergeCell ref="Q51:Q52"/>
    <mergeCell ref="R54:R78"/>
    <mergeCell ref="M58:M60"/>
    <mergeCell ref="N58:N60"/>
    <mergeCell ref="O58:O60"/>
    <mergeCell ref="P58:P60"/>
    <mergeCell ref="Q58:Q60"/>
    <mergeCell ref="M61:M64"/>
    <mergeCell ref="N61:N64"/>
    <mergeCell ref="O61:O64"/>
    <mergeCell ref="P61:P64"/>
    <mergeCell ref="Q61:Q64"/>
    <mergeCell ref="O65:O67"/>
    <mergeCell ref="P65:P67"/>
    <mergeCell ref="Q65:Q67"/>
    <mergeCell ref="M74:M75"/>
    <mergeCell ref="N74:N75"/>
    <mergeCell ref="A58:A60"/>
    <mergeCell ref="C58:C60"/>
    <mergeCell ref="G58:G60"/>
    <mergeCell ref="I58:I60"/>
    <mergeCell ref="J58:J60"/>
    <mergeCell ref="K58:K60"/>
    <mergeCell ref="L65:L67"/>
    <mergeCell ref="M65:M67"/>
    <mergeCell ref="N65:N67"/>
    <mergeCell ref="A65:A67"/>
    <mergeCell ref="C65:C67"/>
    <mergeCell ref="G65:G67"/>
    <mergeCell ref="I65:I67"/>
    <mergeCell ref="J65:J67"/>
    <mergeCell ref="K65:K67"/>
    <mergeCell ref="L70:L71"/>
    <mergeCell ref="M70:M71"/>
    <mergeCell ref="N70:N71"/>
    <mergeCell ref="O70:O71"/>
    <mergeCell ref="P70:P71"/>
    <mergeCell ref="Q70:Q71"/>
    <mergeCell ref="A70:A71"/>
    <mergeCell ref="C70:C71"/>
    <mergeCell ref="G70:G71"/>
    <mergeCell ref="I70:I71"/>
    <mergeCell ref="J70:J71"/>
    <mergeCell ref="K70:K71"/>
    <mergeCell ref="L72:L73"/>
    <mergeCell ref="M72:M73"/>
    <mergeCell ref="N72:N73"/>
    <mergeCell ref="O72:O73"/>
    <mergeCell ref="P72:P73"/>
    <mergeCell ref="Q72:Q73"/>
    <mergeCell ref="A72:A73"/>
    <mergeCell ref="C72:C73"/>
    <mergeCell ref="G72:G73"/>
    <mergeCell ref="I72:I73"/>
    <mergeCell ref="J72:J73"/>
    <mergeCell ref="K72:K73"/>
    <mergeCell ref="O74:O75"/>
    <mergeCell ref="P74:P75"/>
    <mergeCell ref="Q74:Q75"/>
    <mergeCell ref="A74:A75"/>
    <mergeCell ref="C74:C75"/>
    <mergeCell ref="G74:G75"/>
    <mergeCell ref="I74:I75"/>
    <mergeCell ref="J74:J75"/>
    <mergeCell ref="K74:K75"/>
    <mergeCell ref="H83:H85"/>
    <mergeCell ref="AA83:AA86"/>
    <mergeCell ref="L76:L77"/>
    <mergeCell ref="M76:M77"/>
    <mergeCell ref="N76:N77"/>
    <mergeCell ref="O76:O77"/>
    <mergeCell ref="P76:P77"/>
    <mergeCell ref="Q76:Q77"/>
    <mergeCell ref="A76:A77"/>
    <mergeCell ref="C76:C77"/>
    <mergeCell ref="G76:G77"/>
    <mergeCell ref="I76:I77"/>
    <mergeCell ref="J76:J77"/>
    <mergeCell ref="K76:K77"/>
    <mergeCell ref="Y54:Y78"/>
    <mergeCell ref="Z54:Z78"/>
    <mergeCell ref="AA54:AA78"/>
    <mergeCell ref="S54:S78"/>
    <mergeCell ref="T54:T78"/>
    <mergeCell ref="U54:U78"/>
    <mergeCell ref="V54:V78"/>
    <mergeCell ref="W54:W78"/>
    <mergeCell ref="X54:X78"/>
    <mergeCell ref="L74:L75"/>
  </mergeCells>
  <printOptions horizontalCentered="1"/>
  <pageMargins left="0.31496062992125984" right="0.31496062992125984" top="0.31496062992125984" bottom="0.35433070866141736" header="0.31496062992125984" footer="0.19685039370078741"/>
  <pageSetup paperSize="8" scale="53" fitToHeight="0" orientation="landscape" r:id="rId1"/>
  <headerFooter>
    <oddFooter>&amp;C&amp;P</oddFooter>
  </headerFooter>
  <rowBreaks count="1" manualBreakCount="1">
    <brk id="53"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Приложение 5 (4)</vt:lpstr>
      <vt:lpstr>Приложение 5 (2)</vt:lpstr>
      <vt:lpstr>Приложение 5 (3)</vt:lpstr>
      <vt:lpstr>'Приложение 5 (2)'!Заголовки_для_печати</vt:lpstr>
      <vt:lpstr>'Приложение 5 (3)'!Заголовки_для_печати</vt:lpstr>
      <vt:lpstr>'Приложение 5 (4)'!Заголовки_для_печати</vt:lpstr>
      <vt:lpstr>'Приложение 5 (2)'!Область_печати</vt:lpstr>
      <vt:lpstr>'Приложение 5 (3)'!Область_печати</vt:lpstr>
      <vt:lpstr>'Приложение 5 (4)'!Область_печати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nkozlova</dc:creator>
  <cp:lastModifiedBy>Кожаева Римма Жанатовна</cp:lastModifiedBy>
  <cp:lastPrinted>2025-07-28T09:21:53Z</cp:lastPrinted>
  <dcterms:created xsi:type="dcterms:W3CDTF">2015-05-28T08:54:31Z</dcterms:created>
  <dcterms:modified xsi:type="dcterms:W3CDTF">2026-04-07T06:03:07Z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