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iypzhan\Desktop\"/>
    </mc:Choice>
  </mc:AlternateContent>
  <xr:revisionPtr revIDLastSave="0" documentId="13_ncr:1_{23081156-289C-48C4-8E2D-AE4AA20D0F55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Plan Report" sheetId="1" r:id="rId1"/>
  </sheets>
  <calcPr calcId="191029"/>
</workbook>
</file>

<file path=xl/calcChain.xml><?xml version="1.0" encoding="utf-8"?>
<calcChain xmlns="http://schemas.openxmlformats.org/spreadsheetml/2006/main">
  <c r="T13" i="1" l="1"/>
  <c r="S13" i="1"/>
  <c r="T12" i="1"/>
  <c r="S12" i="1"/>
  <c r="S11" i="1" l="1"/>
  <c r="T11" i="1" s="1"/>
  <c r="S21" i="1" l="1"/>
  <c r="S19" i="1"/>
  <c r="T19" i="1"/>
  <c r="S25" i="1"/>
  <c r="T24" i="1"/>
  <c r="S14" i="1"/>
  <c r="T14" i="1" s="1"/>
  <c r="T25" i="1"/>
  <c r="S18" i="1"/>
  <c r="T18" i="1" s="1"/>
  <c r="S17" i="1"/>
  <c r="T17" i="1" s="1"/>
  <c r="S16" i="1"/>
  <c r="T16" i="1" s="1"/>
  <c r="S15" i="1"/>
  <c r="T15" i="1" s="1"/>
  <c r="S8" i="1" l="1"/>
  <c r="S10" i="1"/>
  <c r="T10" i="1" s="1"/>
  <c r="T8" i="1" l="1"/>
  <c r="T7" i="1"/>
  <c r="R7" i="1"/>
  <c r="S9" i="1" l="1"/>
  <c r="T21" i="1" l="1"/>
  <c r="T9" i="1"/>
</calcChain>
</file>

<file path=xl/sharedStrings.xml><?xml version="1.0" encoding="utf-8"?>
<sst xmlns="http://schemas.openxmlformats.org/spreadsheetml/2006/main" count="232" uniqueCount="117">
  <si>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</si>
  <si>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</si>
  <si>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</si>
  <si>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</si>
  <si>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</si>
  <si>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</si>
  <si>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</si>
  <si>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</si>
  <si>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</si>
  <si>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</si>
  <si>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</si>
  <si>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</si>
  <si>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</si>
  <si>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</si>
  <si>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</si>
  <si>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</si>
  <si>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</si>
  <si>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</si>
  <si>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</si>
  <si>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Килова́тт-час (кВтч)</t>
  </si>
  <si>
    <t>Электроэнергия</t>
  </si>
  <si>
    <t>1 Т</t>
  </si>
  <si>
    <t>2 Т</t>
  </si>
  <si>
    <t>73-1-3</t>
  </si>
  <si>
    <t>DDP</t>
  </si>
  <si>
    <t>Основание для проведения закупки с применением особого порядка</t>
  </si>
  <si>
    <t>Прогназируемая доля внутристарновой ценности, %</t>
  </si>
  <si>
    <t>с 01.2025 по 12.2025</t>
  </si>
  <si>
    <t>351110.100.000011</t>
  </si>
  <si>
    <t>351110.100.000001</t>
  </si>
  <si>
    <t>для снабжения потребителей</t>
  </si>
  <si>
    <t>12.2024</t>
  </si>
  <si>
    <t xml:space="preserve">Окончательный платеж - 0% , Промежуточный платеж - 100% , Предоплата - 0% </t>
  </si>
  <si>
    <t>г.Алматы, ул. Кожамкулова, 170 А</t>
  </si>
  <si>
    <t>Филиал АО "АЖК"- "Энергосбыт"</t>
  </si>
  <si>
    <t>г.Алматы и Алматинская область</t>
  </si>
  <si>
    <t>02.2025</t>
  </si>
  <si>
    <t>с 02.2025 по 12.2025</t>
  </si>
  <si>
    <t>Особые условия: покупка электрической энергии от Единого закупщика ТОО «Расчетно-финансовый центр по поддержке ВИЭ»\ГОСТ:32144-2013</t>
  </si>
  <si>
    <t>ГОСТ:32144-2013\Особые условия: покупка электрической энергии от ТОО "Almaty Engineering"</t>
  </si>
  <si>
    <t>ГОСТ:32144-2013\Особые условия: покупка электрической энергии от ТОО "Бастау Энерго"</t>
  </si>
  <si>
    <t>для покрытия дисбаланса</t>
  </si>
  <si>
    <t>3 Т</t>
  </si>
  <si>
    <t>4 Т</t>
  </si>
  <si>
    <t>итого по товарам</t>
  </si>
  <si>
    <t>покупка балансирующей электрической энергии
 \ГОСТ:32144-2013</t>
  </si>
  <si>
    <t>1.Товары</t>
  </si>
  <si>
    <t>5 Т</t>
  </si>
  <si>
    <t>6 Т</t>
  </si>
  <si>
    <t>7 Т</t>
  </si>
  <si>
    <t>351110.100.000000</t>
  </si>
  <si>
    <t>Для собственного потребления</t>
  </si>
  <si>
    <t>Электрическая энергия на хозяйственные нужды. ГОСТ 32144-2013</t>
  </si>
  <si>
    <t xml:space="preserve"> г.Алматы,  ул.Манаса, 24Б</t>
  </si>
  <si>
    <t>Алматы и Алматинская область</t>
  </si>
  <si>
    <t xml:space="preserve">Предоплата - 100% , Промежуточный платеж - 0% , Окончательный платеж - 0% </t>
  </si>
  <si>
    <t>АО "Алтау Жарык Компаниясы"</t>
  </si>
  <si>
    <t>351110.100.000003</t>
  </si>
  <si>
    <t>Для компенсации нормативных потерь при передаче электроэнергии</t>
  </si>
  <si>
    <t>Передача электроэнергии по сетям всех классов напряжения сопровождается технически обоснованными потерями электроэнергии, расходам э/э совершающей полезную работу по транспортировке электроэнергии от мест производства до мест потребления. ГОСТ 32144-2013</t>
  </si>
  <si>
    <t xml:space="preserve"> Алматы и Алматинская область</t>
  </si>
  <si>
    <t>Форма плана закупок товаров, работ и услуг на 2025 год (ы) по АО Алаьау Жарык Компаниясы</t>
  </si>
  <si>
    <t>222929.900.000296</t>
  </si>
  <si>
    <t>Устройство пломбировочное</t>
  </si>
  <si>
    <t>индикаторное (контрольное), проволочное, пластиковое</t>
  </si>
  <si>
    <t>09.2025</t>
  </si>
  <si>
    <t>штука</t>
  </si>
  <si>
    <t>с момента заключения договора по 12.2025</t>
  </si>
  <si>
    <t xml:space="preserve">Пломба контрольная, одноразовая, пластиковая </t>
  </si>
  <si>
    <t>73-1-9</t>
  </si>
  <si>
    <t xml:space="preserve">202014.900.000001 </t>
  </si>
  <si>
    <t>медицинское, антисептическое, жидкое</t>
  </si>
  <si>
    <t>Мыло</t>
  </si>
  <si>
    <t>11.2025</t>
  </si>
  <si>
    <t xml:space="preserve">Жидкое мыло-пена в бутылках </t>
  </si>
  <si>
    <t>Литр (куб.дм)</t>
  </si>
  <si>
    <t>с момента заключения договора в течение 10 рабочих дней</t>
  </si>
  <si>
    <t>8 Т</t>
  </si>
  <si>
    <t>9 Т</t>
  </si>
  <si>
    <t>281413.730.000013</t>
  </si>
  <si>
    <t>10 Т</t>
  </si>
  <si>
    <t>Кран шаровой</t>
  </si>
  <si>
    <t>бронзовый/латунный, условное давление 0-420 Мпа, диаметр 10-1400 мм, механический</t>
  </si>
  <si>
    <t>Кран шаровой латунь Ду 20 Ру16 11Б27П1 внутренняя/внутренняя резьба бабочка полнопроходной</t>
  </si>
  <si>
    <t>12.2025</t>
  </si>
  <si>
    <t>1 У</t>
  </si>
  <si>
    <t>692010.000.000002</t>
  </si>
  <si>
    <t>2 У</t>
  </si>
  <si>
    <t>Услуги по проведению аудита финансовой отчетности</t>
  </si>
  <si>
    <t>06.2025</t>
  </si>
  <si>
    <t>с момента заключения договора по 12.2030</t>
  </si>
  <si>
    <t xml:space="preserve">Окончательный платеж - 20% , Промежуточный платеж - 50% , Предоплата - 30% </t>
  </si>
  <si>
    <t>11 Т</t>
  </si>
  <si>
    <t>172313.190.000001</t>
  </si>
  <si>
    <t>Благодарственное письмо</t>
  </si>
  <si>
    <t>матовое, формат А4</t>
  </si>
  <si>
    <t>с момента заключения договора в течение 3 календарных дней</t>
  </si>
  <si>
    <t>73-1-6</t>
  </si>
  <si>
    <t>2. услуги</t>
  </si>
  <si>
    <t>Вода</t>
  </si>
  <si>
    <t>Услуги по х/в с использованием систем центрального водоснабжения</t>
  </si>
  <si>
    <t>10.2025</t>
  </si>
  <si>
    <t>ул. К.Салыкова 54, ПС 220/110/10кВ, №160 Ерменсай</t>
  </si>
  <si>
    <t>353012.200.000002</t>
  </si>
  <si>
    <t xml:space="preserve">	Услуги по распределению горячей воды (тепловой энергии) по распределительным тепловым сетям, кроме коммунальных</t>
  </si>
  <si>
    <t>итого по услугам</t>
  </si>
  <si>
    <t>г.Алматы, ул. Розыбакиева 6, склад АО АЖК</t>
  </si>
  <si>
    <t>73-1-19</t>
  </si>
  <si>
    <t>12 Т</t>
  </si>
  <si>
    <t>222923.900.000005</t>
  </si>
  <si>
    <t>для жидкого мыла</t>
  </si>
  <si>
    <t>Диспенсер</t>
  </si>
  <si>
    <t>спенсер для жидкого мыла и мыла-спрея , пластик, 1000 мл, черный</t>
  </si>
  <si>
    <t>с момента заключения договора в течение 5 календарных дней</t>
  </si>
  <si>
    <t>13 Т</t>
  </si>
  <si>
    <t>Для покрытия дисбаланса</t>
  </si>
  <si>
    <t>Электрическая энергия для покрытия дисбалансов электрической энергии ГОСТ 32144-2013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</si>
</sst>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р_._-;\-* #,##0.00_р_._-;_-* &quot;-&quot;??_р_._-;_-@_-"/>
  </numFmts>
  <fonts count="13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Helv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1" fillId="0" borderId="0"/>
    <xf numFmtId="165" fontId="7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/>
    <xf numFmtId="0" fontId="10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2" fontId="8" fillId="2" borderId="8" xfId="2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4" fontId="8" fillId="2" borderId="8" xfId="1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/>
    <xf numFmtId="0" fontId="4" fillId="2" borderId="3" xfId="1" applyFont="1" applyFill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3" xfId="0" applyFont="1" applyBorder="1"/>
    <xf numFmtId="4" fontId="10" fillId="2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3" xfId="1" applyFont="1" applyFill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</cellXfs>
  <cellStyles count="8">
    <cellStyle name="Обычный" xfId="0" builtinId="0"/>
    <cellStyle name="Обычный 11" xfId="3" xr:uid="{00000000-0005-0000-0000-000001000000}"/>
    <cellStyle name="Обычный 13" xfId="4" xr:uid="{00000000-0005-0000-0000-000002000000}"/>
    <cellStyle name="Обычный 2" xfId="1" xr:uid="{5D508915-E138-432A-8090-8C6A8439D1EA}"/>
    <cellStyle name="Обычный 3" xfId="2" xr:uid="{97CFFE80-ABC1-4393-AB89-3D90739AE257}"/>
    <cellStyle name="Обычный 4" xfId="7" xr:uid="{00000000-0005-0000-0000-000005000000}"/>
    <cellStyle name="Стиль 1" xfId="5" xr:uid="{00000000-0005-0000-0000-000006000000}"/>
    <cellStyle name="Финансовый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25"/>
  <sheetViews>
    <sheetView tabSelected="1" zoomScale="60" zoomScaleNormal="60" workbookViewId="0">
      <selection activeCell="S7" sqref="S7:S19"/>
    </sheetView>
  </sheetViews>
  <sheetFormatPr defaultRowHeight="15" x14ac:dyDescent="0.25"/>
  <cols>
    <col min="1" max="1" width="5" customWidth="1"/>
    <col min="2" max="2" width="15" style="6" customWidth="1"/>
    <col min="3" max="3" width="10" customWidth="1"/>
    <col min="4" max="4" width="22" customWidth="1"/>
    <col min="5" max="5" width="20.7109375" customWidth="1"/>
    <col min="6" max="6" width="27.28515625" customWidth="1"/>
    <col min="7" max="7" width="31.140625" customWidth="1"/>
    <col min="8" max="8" width="15.7109375" style="52" customWidth="1"/>
    <col min="9" max="9" width="12.7109375" style="2" customWidth="1"/>
    <col min="10" max="10" width="14" style="2" customWidth="1"/>
    <col min="11" max="11" width="17.42578125" customWidth="1"/>
    <col min="12" max="12" width="19.5703125" customWidth="1"/>
    <col min="13" max="13" width="17.42578125" customWidth="1"/>
    <col min="14" max="14" width="22.5703125" customWidth="1"/>
    <col min="15" max="15" width="22.28515625" customWidth="1"/>
    <col min="16" max="16" width="17.140625" customWidth="1"/>
    <col min="17" max="17" width="20.42578125" customWidth="1"/>
    <col min="18" max="18" width="15.28515625" customWidth="1"/>
    <col min="19" max="19" width="23.28515625" customWidth="1"/>
    <col min="20" max="20" width="24.140625" customWidth="1"/>
    <col min="21" max="21" width="13" customWidth="1"/>
    <col min="22" max="22" width="21.7109375" customWidth="1"/>
    <col min="23" max="23" width="15.7109375" customWidth="1"/>
    <col min="24" max="24" width="23.85546875" customWidth="1"/>
  </cols>
  <sheetData>
    <row r="2" spans="2:22" s="13" customFormat="1" ht="15" customHeight="1" x14ac:dyDescent="0.25">
      <c r="F2" s="56" t="s">
        <v>61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14"/>
    </row>
    <row r="3" spans="2:22" ht="15.75" thickBot="1" x14ac:dyDescent="0.3"/>
    <row r="4" spans="2:22" ht="84.75" customHeight="1" thickBot="1" x14ac:dyDescent="0.3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25</v>
      </c>
      <c r="I4" s="9" t="s">
        <v>26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  <c r="Q4" s="9" t="s">
        <v>13</v>
      </c>
      <c r="R4" s="9" t="s">
        <v>14</v>
      </c>
      <c r="S4" s="9" t="s">
        <v>15</v>
      </c>
      <c r="T4" s="9" t="s">
        <v>16</v>
      </c>
      <c r="U4" s="9" t="s">
        <v>17</v>
      </c>
      <c r="V4" s="9" t="s">
        <v>18</v>
      </c>
    </row>
    <row r="5" spans="2:22" ht="15.75" thickBot="1" x14ac:dyDescent="0.3">
      <c r="B5" s="7"/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7</v>
      </c>
      <c r="I5" s="9">
        <v>8</v>
      </c>
      <c r="J5" s="9">
        <v>9</v>
      </c>
      <c r="K5" s="1">
        <v>10</v>
      </c>
      <c r="L5" s="1">
        <v>11</v>
      </c>
      <c r="M5" s="1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2:22" x14ac:dyDescent="0.25">
      <c r="B6" s="42" t="s">
        <v>46</v>
      </c>
      <c r="C6" s="4"/>
      <c r="D6" s="3"/>
      <c r="E6" s="3"/>
      <c r="F6" s="3"/>
      <c r="G6" s="3"/>
      <c r="H6" s="53"/>
      <c r="I6" s="10"/>
      <c r="J6" s="10"/>
      <c r="K6" s="3"/>
      <c r="L6" s="3"/>
      <c r="M6" s="8"/>
      <c r="N6" s="3"/>
      <c r="O6" s="3"/>
      <c r="P6" s="3"/>
      <c r="Q6" s="5"/>
      <c r="R6" s="5"/>
      <c r="S6" s="5"/>
      <c r="T6" s="5"/>
      <c r="U6" s="3"/>
      <c r="V6" s="3"/>
    </row>
    <row r="7" spans="2:22" s="48" customFormat="1" ht="94.5" x14ac:dyDescent="0.25">
      <c r="B7" s="12"/>
      <c r="C7" s="15" t="s">
        <v>21</v>
      </c>
      <c r="D7" s="36" t="s">
        <v>29</v>
      </c>
      <c r="E7" s="17" t="s">
        <v>20</v>
      </c>
      <c r="F7" s="17" t="s">
        <v>30</v>
      </c>
      <c r="G7" s="21" t="s">
        <v>38</v>
      </c>
      <c r="H7" s="12" t="s">
        <v>23</v>
      </c>
      <c r="I7" s="12">
        <v>0</v>
      </c>
      <c r="J7" s="16" t="s">
        <v>31</v>
      </c>
      <c r="K7" s="12" t="s">
        <v>33</v>
      </c>
      <c r="L7" s="12" t="s">
        <v>35</v>
      </c>
      <c r="M7" s="12" t="s">
        <v>24</v>
      </c>
      <c r="N7" s="12" t="s">
        <v>27</v>
      </c>
      <c r="O7" s="17" t="s">
        <v>32</v>
      </c>
      <c r="P7" s="12" t="s">
        <v>19</v>
      </c>
      <c r="Q7" s="18">
        <v>8826949480</v>
      </c>
      <c r="R7" s="22">
        <f>S7/Q7</f>
        <v>16.635504629805585</v>
      </c>
      <c r="S7" s="19">
        <v>146840758941.60001</v>
      </c>
      <c r="T7" s="20">
        <f>S7*1.12</f>
        <v>164461650014.59201</v>
      </c>
      <c r="U7" s="12"/>
      <c r="V7" s="12" t="s">
        <v>34</v>
      </c>
    </row>
    <row r="8" spans="2:22" s="48" customFormat="1" ht="78.75" x14ac:dyDescent="0.25">
      <c r="B8" s="12"/>
      <c r="C8" s="15" t="s">
        <v>22</v>
      </c>
      <c r="D8" s="38" t="s">
        <v>28</v>
      </c>
      <c r="E8" s="39" t="s">
        <v>20</v>
      </c>
      <c r="F8" s="37" t="s">
        <v>41</v>
      </c>
      <c r="G8" s="21" t="s">
        <v>45</v>
      </c>
      <c r="H8" s="12" t="s">
        <v>23</v>
      </c>
      <c r="I8" s="12">
        <v>0</v>
      </c>
      <c r="J8" s="16" t="s">
        <v>31</v>
      </c>
      <c r="K8" s="12" t="s">
        <v>33</v>
      </c>
      <c r="L8" s="12" t="s">
        <v>35</v>
      </c>
      <c r="M8" s="12" t="s">
        <v>24</v>
      </c>
      <c r="N8" s="12" t="s">
        <v>27</v>
      </c>
      <c r="O8" s="17" t="s">
        <v>32</v>
      </c>
      <c r="P8" s="12" t="s">
        <v>19</v>
      </c>
      <c r="Q8" s="18">
        <v>195350000.00000003</v>
      </c>
      <c r="R8" s="40">
        <v>16.920000000000002</v>
      </c>
      <c r="S8" s="19">
        <f>Q8*R8</f>
        <v>3305322000.000001</v>
      </c>
      <c r="T8" s="20">
        <f>S8*1.12</f>
        <v>3701960640.0000014</v>
      </c>
      <c r="U8" s="12"/>
      <c r="V8" s="12" t="s">
        <v>34</v>
      </c>
    </row>
    <row r="9" spans="2:22" s="48" customFormat="1" ht="78.75" x14ac:dyDescent="0.25">
      <c r="B9" s="23"/>
      <c r="C9" s="24" t="s">
        <v>42</v>
      </c>
      <c r="D9" s="37" t="s">
        <v>29</v>
      </c>
      <c r="E9" s="26" t="s">
        <v>20</v>
      </c>
      <c r="F9" s="26" t="s">
        <v>30</v>
      </c>
      <c r="G9" s="27" t="s">
        <v>39</v>
      </c>
      <c r="H9" s="23" t="s">
        <v>23</v>
      </c>
      <c r="I9" s="23">
        <v>0</v>
      </c>
      <c r="J9" s="28" t="s">
        <v>31</v>
      </c>
      <c r="K9" s="23" t="s">
        <v>33</v>
      </c>
      <c r="L9" s="23" t="s">
        <v>35</v>
      </c>
      <c r="M9" s="23" t="s">
        <v>24</v>
      </c>
      <c r="N9" s="23" t="s">
        <v>27</v>
      </c>
      <c r="O9" s="26" t="s">
        <v>32</v>
      </c>
      <c r="P9" s="23" t="s">
        <v>19</v>
      </c>
      <c r="Q9" s="29">
        <v>17950000</v>
      </c>
      <c r="R9" s="30">
        <v>26.08</v>
      </c>
      <c r="S9" s="31">
        <f>Q9*R9</f>
        <v>468135999.99999994</v>
      </c>
      <c r="T9" s="25">
        <f>S9*1.12</f>
        <v>524312320</v>
      </c>
      <c r="U9" s="23"/>
      <c r="V9" s="23" t="s">
        <v>34</v>
      </c>
    </row>
    <row r="10" spans="2:22" s="48" customFormat="1" ht="78.75" x14ac:dyDescent="0.25">
      <c r="B10" s="34"/>
      <c r="C10" s="32" t="s">
        <v>43</v>
      </c>
      <c r="D10" s="36" t="s">
        <v>29</v>
      </c>
      <c r="E10" s="33" t="s">
        <v>20</v>
      </c>
      <c r="F10" s="33" t="s">
        <v>30</v>
      </c>
      <c r="G10" s="21" t="s">
        <v>40</v>
      </c>
      <c r="H10" s="34" t="s">
        <v>23</v>
      </c>
      <c r="I10" s="34">
        <v>0</v>
      </c>
      <c r="J10" s="41" t="s">
        <v>36</v>
      </c>
      <c r="K10" s="34" t="s">
        <v>33</v>
      </c>
      <c r="L10" s="34" t="s">
        <v>35</v>
      </c>
      <c r="M10" s="34" t="s">
        <v>24</v>
      </c>
      <c r="N10" s="34" t="s">
        <v>37</v>
      </c>
      <c r="O10" s="34" t="s">
        <v>32</v>
      </c>
      <c r="P10" s="34" t="s">
        <v>19</v>
      </c>
      <c r="Q10" s="35">
        <v>3500000</v>
      </c>
      <c r="R10" s="22">
        <v>28.72</v>
      </c>
      <c r="S10" s="35">
        <f t="shared" ref="S10" si="0">Q10*R10</f>
        <v>100520000</v>
      </c>
      <c r="T10" s="35">
        <f t="shared" ref="T10" si="1">S10*1.12</f>
        <v>112582400.00000001</v>
      </c>
      <c r="U10" s="35"/>
      <c r="V10" s="34" t="s">
        <v>34</v>
      </c>
    </row>
    <row r="11" spans="2:22" s="48" customFormat="1" ht="78.75" x14ac:dyDescent="0.25">
      <c r="B11" s="34"/>
      <c r="C11" s="32" t="s">
        <v>47</v>
      </c>
      <c r="D11" s="36" t="s">
        <v>50</v>
      </c>
      <c r="E11" s="33" t="s">
        <v>20</v>
      </c>
      <c r="F11" s="33" t="s">
        <v>51</v>
      </c>
      <c r="G11" s="21" t="s">
        <v>52</v>
      </c>
      <c r="H11" s="34" t="s">
        <v>23</v>
      </c>
      <c r="I11" s="34">
        <v>0</v>
      </c>
      <c r="J11" s="28" t="s">
        <v>31</v>
      </c>
      <c r="K11" s="34" t="s">
        <v>53</v>
      </c>
      <c r="L11" s="34" t="s">
        <v>54</v>
      </c>
      <c r="M11" s="34" t="s">
        <v>24</v>
      </c>
      <c r="N11" s="34" t="s">
        <v>27</v>
      </c>
      <c r="O11" s="34" t="s">
        <v>55</v>
      </c>
      <c r="P11" s="34" t="s">
        <v>19</v>
      </c>
      <c r="Q11" s="35">
        <v>10826042</v>
      </c>
      <c r="R11" s="22">
        <v>25.923282228167967</v>
      </c>
      <c r="S11" s="35">
        <f>Q11*R11</f>
        <v>280646542.18000001</v>
      </c>
      <c r="T11" s="35">
        <f>S11*1.12</f>
        <v>314324127.24160004</v>
      </c>
      <c r="U11" s="35"/>
      <c r="V11" s="34" t="s">
        <v>56</v>
      </c>
    </row>
    <row r="12" spans="2:22" s="48" customFormat="1" ht="189" x14ac:dyDescent="0.25">
      <c r="B12" s="34"/>
      <c r="C12" s="32" t="s">
        <v>48</v>
      </c>
      <c r="D12" s="36" t="s">
        <v>57</v>
      </c>
      <c r="E12" s="33" t="s">
        <v>20</v>
      </c>
      <c r="F12" s="33" t="s">
        <v>58</v>
      </c>
      <c r="G12" s="21" t="s">
        <v>59</v>
      </c>
      <c r="H12" s="34" t="s">
        <v>23</v>
      </c>
      <c r="I12" s="34">
        <v>0</v>
      </c>
      <c r="J12" s="28" t="s">
        <v>31</v>
      </c>
      <c r="K12" s="34" t="s">
        <v>53</v>
      </c>
      <c r="L12" s="34" t="s">
        <v>60</v>
      </c>
      <c r="M12" s="34" t="s">
        <v>24</v>
      </c>
      <c r="N12" s="34" t="s">
        <v>27</v>
      </c>
      <c r="O12" s="34" t="s">
        <v>55</v>
      </c>
      <c r="P12" s="34" t="s">
        <v>19</v>
      </c>
      <c r="Q12" s="35">
        <v>1157788364</v>
      </c>
      <c r="R12" s="22">
        <v>26.221726049045007</v>
      </c>
      <c r="S12" s="35">
        <f>Q12*R12</f>
        <v>30359209303.580002</v>
      </c>
      <c r="T12" s="35">
        <f>S12*1.12</f>
        <v>34002314420.009605</v>
      </c>
      <c r="U12" s="35"/>
      <c r="V12" s="34" t="s">
        <v>56</v>
      </c>
    </row>
    <row r="13" spans="2:22" s="48" customFormat="1" ht="78.75" x14ac:dyDescent="0.25">
      <c r="B13" s="34"/>
      <c r="C13" s="32" t="s">
        <v>49</v>
      </c>
      <c r="D13" s="36" t="s">
        <v>28</v>
      </c>
      <c r="E13" s="33" t="s">
        <v>20</v>
      </c>
      <c r="F13" s="33" t="s">
        <v>115</v>
      </c>
      <c r="G13" s="21" t="s">
        <v>116</v>
      </c>
      <c r="H13" s="34" t="s">
        <v>23</v>
      </c>
      <c r="I13" s="34">
        <v>0</v>
      </c>
      <c r="J13" s="28" t="s">
        <v>31</v>
      </c>
      <c r="K13" s="34" t="s">
        <v>53</v>
      </c>
      <c r="L13" s="34" t="s">
        <v>60</v>
      </c>
      <c r="M13" s="34" t="s">
        <v>24</v>
      </c>
      <c r="N13" s="34" t="s">
        <v>27</v>
      </c>
      <c r="O13" s="34" t="s">
        <v>55</v>
      </c>
      <c r="P13" s="34" t="s">
        <v>19</v>
      </c>
      <c r="Q13" s="35">
        <v>29207218</v>
      </c>
      <c r="R13" s="22">
        <v>23.581201897763766</v>
      </c>
      <c r="S13" s="35">
        <f>Q13*R13</f>
        <v>688741304.52999997</v>
      </c>
      <c r="T13" s="35">
        <f>R13*S13</f>
        <v>16241347757.451126</v>
      </c>
      <c r="U13" s="35"/>
      <c r="V13" s="34" t="s">
        <v>56</v>
      </c>
    </row>
    <row r="14" spans="2:22" s="48" customFormat="1" ht="78.75" x14ac:dyDescent="0.25">
      <c r="B14" s="34"/>
      <c r="C14" s="32" t="s">
        <v>77</v>
      </c>
      <c r="D14" s="36" t="s">
        <v>93</v>
      </c>
      <c r="E14" s="33" t="s">
        <v>94</v>
      </c>
      <c r="F14" s="33" t="s">
        <v>95</v>
      </c>
      <c r="G14" s="33" t="s">
        <v>95</v>
      </c>
      <c r="H14" s="34" t="s">
        <v>69</v>
      </c>
      <c r="I14" s="34">
        <v>0</v>
      </c>
      <c r="J14" s="41" t="s">
        <v>36</v>
      </c>
      <c r="K14" s="34" t="s">
        <v>53</v>
      </c>
      <c r="L14" s="34" t="s">
        <v>106</v>
      </c>
      <c r="M14" s="34" t="s">
        <v>24</v>
      </c>
      <c r="N14" s="34" t="s">
        <v>96</v>
      </c>
      <c r="O14" s="34" t="s">
        <v>55</v>
      </c>
      <c r="P14" s="34" t="s">
        <v>66</v>
      </c>
      <c r="Q14" s="35">
        <v>500</v>
      </c>
      <c r="R14" s="22">
        <v>700</v>
      </c>
      <c r="S14" s="35">
        <f t="shared" ref="S14:S19" si="2">Q14*R14</f>
        <v>350000</v>
      </c>
      <c r="T14" s="35">
        <f t="shared" ref="T14:T19" si="3">S14*1.12</f>
        <v>392000.00000000006</v>
      </c>
      <c r="U14" s="35"/>
      <c r="V14" s="34" t="s">
        <v>56</v>
      </c>
    </row>
    <row r="15" spans="2:22" s="48" customFormat="1" ht="78.75" x14ac:dyDescent="0.25">
      <c r="B15" s="34"/>
      <c r="C15" s="32" t="s">
        <v>78</v>
      </c>
      <c r="D15" s="36" t="s">
        <v>62</v>
      </c>
      <c r="E15" s="33" t="s">
        <v>63</v>
      </c>
      <c r="F15" s="33" t="s">
        <v>64</v>
      </c>
      <c r="G15" s="21" t="s">
        <v>68</v>
      </c>
      <c r="H15" s="34" t="s">
        <v>69</v>
      </c>
      <c r="I15" s="34">
        <v>100</v>
      </c>
      <c r="J15" s="41" t="s">
        <v>65</v>
      </c>
      <c r="K15" s="34" t="s">
        <v>53</v>
      </c>
      <c r="L15" s="34" t="s">
        <v>106</v>
      </c>
      <c r="M15" s="34" t="s">
        <v>24</v>
      </c>
      <c r="N15" s="34" t="s">
        <v>67</v>
      </c>
      <c r="O15" s="49" t="s">
        <v>55</v>
      </c>
      <c r="P15" s="34" t="s">
        <v>66</v>
      </c>
      <c r="Q15" s="35">
        <v>600</v>
      </c>
      <c r="R15" s="22">
        <v>100</v>
      </c>
      <c r="S15" s="35">
        <f t="shared" si="2"/>
        <v>60000</v>
      </c>
      <c r="T15" s="35">
        <f t="shared" si="3"/>
        <v>67200</v>
      </c>
      <c r="U15" s="35"/>
      <c r="V15" s="34" t="s">
        <v>56</v>
      </c>
    </row>
    <row r="16" spans="2:22" s="48" customFormat="1" ht="78.75" x14ac:dyDescent="0.25">
      <c r="B16" s="34"/>
      <c r="C16" s="32" t="s">
        <v>80</v>
      </c>
      <c r="D16" s="36" t="s">
        <v>70</v>
      </c>
      <c r="E16" s="33" t="s">
        <v>72</v>
      </c>
      <c r="F16" s="33" t="s">
        <v>71</v>
      </c>
      <c r="G16" s="21" t="s">
        <v>74</v>
      </c>
      <c r="H16" s="34" t="s">
        <v>69</v>
      </c>
      <c r="I16" s="34">
        <v>0</v>
      </c>
      <c r="J16" s="41" t="s">
        <v>73</v>
      </c>
      <c r="K16" s="34" t="s">
        <v>53</v>
      </c>
      <c r="L16" s="34" t="s">
        <v>53</v>
      </c>
      <c r="M16" s="34" t="s">
        <v>24</v>
      </c>
      <c r="N16" s="34" t="s">
        <v>76</v>
      </c>
      <c r="O16" s="49" t="s">
        <v>32</v>
      </c>
      <c r="P16" s="34" t="s">
        <v>75</v>
      </c>
      <c r="Q16" s="35">
        <v>37</v>
      </c>
      <c r="R16" s="22">
        <v>10512.16</v>
      </c>
      <c r="S16" s="35">
        <f t="shared" si="2"/>
        <v>388949.92</v>
      </c>
      <c r="T16" s="35">
        <f t="shared" si="3"/>
        <v>435623.91040000005</v>
      </c>
      <c r="U16" s="35"/>
      <c r="V16" s="34" t="s">
        <v>56</v>
      </c>
    </row>
    <row r="17" spans="2:22" s="48" customFormat="1" ht="78.75" x14ac:dyDescent="0.25">
      <c r="B17" s="34"/>
      <c r="C17" s="32" t="s">
        <v>92</v>
      </c>
      <c r="D17" s="36" t="s">
        <v>70</v>
      </c>
      <c r="E17" s="33" t="s">
        <v>72</v>
      </c>
      <c r="F17" s="33" t="s">
        <v>71</v>
      </c>
      <c r="G17" s="21" t="s">
        <v>74</v>
      </c>
      <c r="H17" s="34" t="s">
        <v>69</v>
      </c>
      <c r="I17" s="34">
        <v>0</v>
      </c>
      <c r="J17" s="41" t="s">
        <v>73</v>
      </c>
      <c r="K17" s="34" t="s">
        <v>53</v>
      </c>
      <c r="L17" s="34" t="s">
        <v>53</v>
      </c>
      <c r="M17" s="34" t="s">
        <v>24</v>
      </c>
      <c r="N17" s="34" t="s">
        <v>76</v>
      </c>
      <c r="O17" s="49" t="s">
        <v>32</v>
      </c>
      <c r="P17" s="34" t="s">
        <v>75</v>
      </c>
      <c r="Q17" s="35">
        <v>41</v>
      </c>
      <c r="R17" s="22">
        <v>9510.98</v>
      </c>
      <c r="S17" s="35">
        <f t="shared" si="2"/>
        <v>389950.18</v>
      </c>
      <c r="T17" s="35">
        <f t="shared" si="3"/>
        <v>436744.20160000003</v>
      </c>
      <c r="U17" s="35"/>
      <c r="V17" s="34" t="s">
        <v>56</v>
      </c>
    </row>
    <row r="18" spans="2:22" s="48" customFormat="1" ht="78.75" x14ac:dyDescent="0.25">
      <c r="B18" s="34"/>
      <c r="C18" s="32" t="s">
        <v>108</v>
      </c>
      <c r="D18" s="36" t="s">
        <v>79</v>
      </c>
      <c r="E18" s="33" t="s">
        <v>81</v>
      </c>
      <c r="F18" s="33" t="s">
        <v>82</v>
      </c>
      <c r="G18" s="21" t="s">
        <v>83</v>
      </c>
      <c r="H18" s="34" t="s">
        <v>69</v>
      </c>
      <c r="I18" s="34">
        <v>0</v>
      </c>
      <c r="J18" s="41" t="s">
        <v>84</v>
      </c>
      <c r="K18" s="34" t="s">
        <v>53</v>
      </c>
      <c r="L18" s="34" t="s">
        <v>53</v>
      </c>
      <c r="M18" s="34" t="s">
        <v>24</v>
      </c>
      <c r="N18" s="34" t="s">
        <v>76</v>
      </c>
      <c r="O18" s="50" t="s">
        <v>32</v>
      </c>
      <c r="P18" s="34" t="s">
        <v>66</v>
      </c>
      <c r="Q18" s="35">
        <v>30</v>
      </c>
      <c r="R18" s="22">
        <v>7000</v>
      </c>
      <c r="S18" s="35">
        <f t="shared" si="2"/>
        <v>210000</v>
      </c>
      <c r="T18" s="35">
        <f t="shared" si="3"/>
        <v>235200.00000000003</v>
      </c>
      <c r="U18" s="35"/>
      <c r="V18" s="34" t="s">
        <v>56</v>
      </c>
    </row>
    <row r="19" spans="2:22" s="48" customFormat="1" ht="78.75" x14ac:dyDescent="0.25">
      <c r="B19" s="34"/>
      <c r="C19" s="32" t="s">
        <v>114</v>
      </c>
      <c r="D19" s="36" t="s">
        <v>109</v>
      </c>
      <c r="E19" s="33" t="s">
        <v>111</v>
      </c>
      <c r="F19" s="33" t="s">
        <v>110</v>
      </c>
      <c r="G19" s="21" t="s">
        <v>112</v>
      </c>
      <c r="H19" s="34" t="s">
        <v>69</v>
      </c>
      <c r="I19" s="34">
        <v>0</v>
      </c>
      <c r="J19" s="41" t="s">
        <v>84</v>
      </c>
      <c r="K19" s="34" t="s">
        <v>53</v>
      </c>
      <c r="L19" s="34" t="s">
        <v>53</v>
      </c>
      <c r="M19" s="34" t="s">
        <v>24</v>
      </c>
      <c r="N19" s="34" t="s">
        <v>113</v>
      </c>
      <c r="O19" s="50" t="s">
        <v>32</v>
      </c>
      <c r="P19" s="34" t="s">
        <v>66</v>
      </c>
      <c r="Q19" s="35">
        <v>4</v>
      </c>
      <c r="R19" s="22">
        <v>47000</v>
      </c>
      <c r="S19" s="35">
        <f t="shared" si="2"/>
        <v>188000</v>
      </c>
      <c r="T19" s="35">
        <f t="shared" si="3"/>
        <v>210560.00000000003</v>
      </c>
      <c r="U19" s="35"/>
      <c r="V19" s="34" t="s">
        <v>56</v>
      </c>
    </row>
    <row r="20" spans="2:22" x14ac:dyDescent="0.25">
      <c r="B20" s="51"/>
    </row>
    <row r="21" spans="2:22" ht="15.75" x14ac:dyDescent="0.25">
      <c r="B21" s="57" t="s">
        <v>44</v>
      </c>
      <c r="C21" s="57"/>
      <c r="D21" s="58"/>
      <c r="E21" s="44"/>
      <c r="F21" s="44"/>
      <c r="G21" s="44"/>
      <c r="H21" s="54"/>
      <c r="I21" s="45"/>
      <c r="J21" s="45"/>
      <c r="K21" s="44"/>
      <c r="L21" s="44"/>
      <c r="M21" s="44"/>
      <c r="N21" s="44"/>
      <c r="O21" s="44"/>
      <c r="P21" s="44"/>
      <c r="Q21" s="44"/>
      <c r="R21" s="44"/>
      <c r="S21" s="55">
        <f>SUM(S7:S20)</f>
        <v>182044920991.98999</v>
      </c>
      <c r="T21" s="43">
        <f>S21*1.12</f>
        <v>203890311511.02881</v>
      </c>
      <c r="U21" s="44"/>
      <c r="V21" s="44"/>
    </row>
    <row r="22" spans="2:22" x14ac:dyDescent="0.25">
      <c r="B22" s="42" t="s">
        <v>98</v>
      </c>
      <c r="C22" s="46"/>
      <c r="D22" s="47"/>
      <c r="E22" s="44"/>
      <c r="F22" s="44"/>
      <c r="G22" s="44"/>
      <c r="H22" s="54"/>
      <c r="I22" s="45"/>
      <c r="J22" s="45"/>
      <c r="K22" s="44"/>
      <c r="L22" s="44"/>
      <c r="M22" s="44"/>
      <c r="N22" s="44"/>
      <c r="O22" s="44"/>
      <c r="P22" s="44"/>
      <c r="Q22" s="44"/>
      <c r="R22" s="44"/>
      <c r="S22" s="43"/>
      <c r="T22" s="43"/>
      <c r="U22" s="44"/>
      <c r="V22" s="44"/>
    </row>
    <row r="23" spans="2:22" ht="78.75" x14ac:dyDescent="0.25">
      <c r="B23" s="51"/>
      <c r="C23" s="32" t="s">
        <v>85</v>
      </c>
      <c r="D23" s="36" t="s">
        <v>86</v>
      </c>
      <c r="E23" s="33" t="s">
        <v>88</v>
      </c>
      <c r="F23" s="33" t="s">
        <v>88</v>
      </c>
      <c r="G23" s="21" t="s">
        <v>88</v>
      </c>
      <c r="H23" s="34" t="s">
        <v>97</v>
      </c>
      <c r="I23" s="34">
        <v>96</v>
      </c>
      <c r="J23" s="41" t="s">
        <v>89</v>
      </c>
      <c r="K23" s="34" t="s">
        <v>53</v>
      </c>
      <c r="L23" s="34" t="s">
        <v>53</v>
      </c>
      <c r="M23" s="34"/>
      <c r="N23" s="34" t="s">
        <v>90</v>
      </c>
      <c r="O23" s="50" t="s">
        <v>91</v>
      </c>
      <c r="P23" s="34"/>
      <c r="Q23" s="35"/>
      <c r="R23" s="22"/>
      <c r="S23" s="22"/>
      <c r="T23" s="35"/>
      <c r="U23" s="35"/>
      <c r="V23" s="34" t="s">
        <v>56</v>
      </c>
    </row>
    <row r="24" spans="2:22" ht="94.5" x14ac:dyDescent="0.25">
      <c r="B24" s="51"/>
      <c r="C24" s="32" t="s">
        <v>87</v>
      </c>
      <c r="D24" s="36" t="s">
        <v>103</v>
      </c>
      <c r="E24" s="33" t="s">
        <v>99</v>
      </c>
      <c r="F24" s="33" t="s">
        <v>104</v>
      </c>
      <c r="G24" s="21" t="s">
        <v>100</v>
      </c>
      <c r="H24" s="34" t="s">
        <v>107</v>
      </c>
      <c r="I24" s="34">
        <v>100</v>
      </c>
      <c r="J24" s="41" t="s">
        <v>101</v>
      </c>
      <c r="K24" s="34" t="s">
        <v>53</v>
      </c>
      <c r="L24" s="34" t="s">
        <v>102</v>
      </c>
      <c r="M24" s="34"/>
      <c r="N24" s="34" t="s">
        <v>67</v>
      </c>
      <c r="O24" s="49" t="s">
        <v>55</v>
      </c>
      <c r="P24" s="34"/>
      <c r="Q24" s="35"/>
      <c r="R24" s="22"/>
      <c r="S24" s="22">
        <v>2145500</v>
      </c>
      <c r="T24" s="35">
        <f>S24*1.12</f>
        <v>2402960</v>
      </c>
      <c r="U24" s="35"/>
      <c r="V24" s="34" t="s">
        <v>56</v>
      </c>
    </row>
    <row r="25" spans="2:22" ht="15.75" x14ac:dyDescent="0.25">
      <c r="B25" s="57" t="s">
        <v>105</v>
      </c>
      <c r="C25" s="57"/>
      <c r="D25" s="58"/>
      <c r="S25" s="55">
        <f>SUM(S23:S24)</f>
        <v>2145500</v>
      </c>
      <c r="T25" s="55">
        <f>SUM(T23:T24)</f>
        <v>2402960</v>
      </c>
    </row>
  </sheetData>
  <mergeCells count="3">
    <mergeCell ref="F2:R2"/>
    <mergeCell ref="B21:D21"/>
    <mergeCell ref="B25:D25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Кайыпжан Айгерим Болатханкызы</cp:lastModifiedBy>
  <cp:lastPrinted>2022-10-05T08:59:14Z</cp:lastPrinted>
  <dcterms:created xsi:type="dcterms:W3CDTF">2019-09-06T03:28:30Z</dcterms:created>
  <dcterms:modified xsi:type="dcterms:W3CDTF">2026-05-05T12:03:38Z</dcterms:modified>
</cp:coreProperties>
</file>