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se\УИ\Исполнение ИП (СМИ) за 2026г\"/>
    </mc:Choice>
  </mc:AlternateContent>
  <xr:revisionPtr revIDLastSave="0" documentId="13_ncr:1_{2914E824-75A6-41E3-A6D4-358E448B0DCD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14.04.2026г" sheetId="3" r:id="rId1"/>
    <sheet name="Инф. для тех.надзора" sheetId="4" r:id="rId2"/>
  </sheets>
  <definedNames>
    <definedName name="_Hlk211861161" localSheetId="0">'14.04.2026г'!#REF!</definedName>
    <definedName name="_xlnm.Print_Titles" localSheetId="0">'14.04.2026г'!$12:$14</definedName>
    <definedName name="_xlnm.Print_Area" localSheetId="0">'14.04.2026г'!$A$1:$R$174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3" l="1"/>
  <c r="I18" i="3" l="1"/>
  <c r="G127" i="3"/>
  <c r="G126" i="3"/>
  <c r="J18" i="3" l="1"/>
  <c r="I93" i="3"/>
  <c r="H97" i="3"/>
  <c r="H95" i="3"/>
  <c r="I125" i="3" l="1"/>
  <c r="H171" i="3" l="1"/>
  <c r="G171" i="3"/>
  <c r="H168" i="3"/>
  <c r="G168" i="3"/>
  <c r="H166" i="3"/>
  <c r="G166" i="3"/>
  <c r="H160" i="3"/>
  <c r="G160" i="3"/>
  <c r="G158" i="3"/>
  <c r="G156" i="3"/>
  <c r="G154" i="3"/>
  <c r="J152" i="3"/>
  <c r="J132" i="3" s="1"/>
  <c r="K152" i="3"/>
  <c r="K132" i="3" s="1"/>
  <c r="L152" i="3"/>
  <c r="L132" i="3" s="1"/>
  <c r="M152" i="3"/>
  <c r="M132" i="3" s="1"/>
  <c r="N152" i="3"/>
  <c r="N132" i="3" s="1"/>
  <c r="O152" i="3"/>
  <c r="O132" i="3" s="1"/>
  <c r="P152" i="3"/>
  <c r="P132" i="3" s="1"/>
  <c r="Q152" i="3"/>
  <c r="Q132" i="3" s="1"/>
  <c r="I152" i="3"/>
  <c r="I132" i="3" s="1"/>
  <c r="H145" i="3"/>
  <c r="G145" i="3"/>
  <c r="H140" i="3"/>
  <c r="G140" i="3"/>
  <c r="G137" i="3"/>
  <c r="H137" i="3"/>
  <c r="G134" i="3"/>
  <c r="G133" i="3"/>
  <c r="G123" i="3"/>
  <c r="G122" i="3"/>
  <c r="G120" i="3"/>
  <c r="G114" i="3"/>
  <c r="G110" i="3"/>
  <c r="G108" i="3"/>
  <c r="G105" i="3"/>
  <c r="G104" i="3"/>
  <c r="G101" i="3"/>
  <c r="H100" i="3"/>
  <c r="G100" i="3"/>
  <c r="G97" i="3"/>
  <c r="G95" i="3"/>
  <c r="G94" i="3"/>
  <c r="G90" i="3"/>
  <c r="G89" i="3"/>
  <c r="G88" i="3"/>
  <c r="G86" i="3"/>
  <c r="G84" i="3"/>
  <c r="G82" i="3"/>
  <c r="G81" i="3"/>
  <c r="G80" i="3"/>
  <c r="G78" i="3"/>
  <c r="G69" i="3"/>
  <c r="G67" i="3"/>
  <c r="G61" i="3"/>
  <c r="G60" i="3"/>
  <c r="G59" i="3"/>
  <c r="G58" i="3"/>
  <c r="G57" i="3"/>
  <c r="G56" i="3"/>
  <c r="G55" i="3"/>
  <c r="G54" i="3"/>
  <c r="G50" i="3"/>
  <c r="G47" i="3"/>
  <c r="G44" i="3"/>
  <c r="G40" i="3"/>
  <c r="G39" i="3"/>
  <c r="G36" i="3"/>
  <c r="G32" i="3"/>
  <c r="G27" i="3"/>
  <c r="G26" i="3"/>
  <c r="G24" i="3"/>
  <c r="G21" i="3"/>
  <c r="G19" i="3"/>
  <c r="H132" i="3" l="1"/>
  <c r="G132" i="3"/>
  <c r="H152" i="3"/>
  <c r="G152" i="3"/>
  <c r="G130" i="3"/>
  <c r="G129" i="3"/>
  <c r="H129" i="3"/>
  <c r="J128" i="3"/>
  <c r="K128" i="3"/>
  <c r="L128" i="3"/>
  <c r="M128" i="3"/>
  <c r="N128" i="3"/>
  <c r="O128" i="3"/>
  <c r="P128" i="3"/>
  <c r="Q128" i="3"/>
  <c r="I128" i="3"/>
  <c r="J125" i="3"/>
  <c r="K125" i="3"/>
  <c r="L125" i="3"/>
  <c r="M125" i="3"/>
  <c r="N125" i="3"/>
  <c r="O125" i="3"/>
  <c r="P125" i="3"/>
  <c r="Q125" i="3"/>
  <c r="J93" i="3"/>
  <c r="K93" i="3"/>
  <c r="L93" i="3"/>
  <c r="M93" i="3"/>
  <c r="N93" i="3"/>
  <c r="O93" i="3"/>
  <c r="P93" i="3"/>
  <c r="Q93" i="3"/>
  <c r="H61" i="3"/>
  <c r="H19" i="3"/>
  <c r="H94" i="3"/>
  <c r="K18" i="3"/>
  <c r="L18" i="3"/>
  <c r="M18" i="3"/>
  <c r="N18" i="3"/>
  <c r="O18" i="3"/>
  <c r="P18" i="3"/>
  <c r="Q18" i="3"/>
  <c r="O17" i="3" l="1"/>
  <c r="N17" i="3"/>
  <c r="M17" i="3"/>
  <c r="H128" i="3"/>
  <c r="H125" i="3"/>
  <c r="I17" i="3"/>
  <c r="G128" i="3"/>
  <c r="L17" i="3"/>
  <c r="H18" i="3"/>
  <c r="H93" i="3"/>
  <c r="G93" i="3"/>
  <c r="G125" i="3"/>
  <c r="G18" i="3"/>
  <c r="K17" i="3"/>
  <c r="Q17" i="3"/>
  <c r="P17" i="3"/>
  <c r="J17" i="3"/>
  <c r="H154" i="3"/>
  <c r="H156" i="3"/>
  <c r="H158" i="3"/>
  <c r="H134" i="3"/>
  <c r="H133" i="3"/>
  <c r="H130" i="3"/>
  <c r="H127" i="3"/>
  <c r="H126" i="3"/>
  <c r="H123" i="3"/>
  <c r="H122" i="3"/>
  <c r="H120" i="3"/>
  <c r="H114" i="3"/>
  <c r="H110" i="3"/>
  <c r="H108" i="3"/>
  <c r="H105" i="3"/>
  <c r="H104" i="3"/>
  <c r="H101" i="3"/>
  <c r="H90" i="3"/>
  <c r="H89" i="3"/>
  <c r="H88" i="3"/>
  <c r="H86" i="3"/>
  <c r="H84" i="3"/>
  <c r="H82" i="3"/>
  <c r="H81" i="3"/>
  <c r="H80" i="3"/>
  <c r="H78" i="3"/>
  <c r="H69" i="3"/>
  <c r="H67" i="3"/>
  <c r="H60" i="3"/>
  <c r="H59" i="3"/>
  <c r="H58" i="3"/>
  <c r="H57" i="3"/>
  <c r="H56" i="3"/>
  <c r="H55" i="3"/>
  <c r="H54" i="3"/>
  <c r="H50" i="3"/>
  <c r="H47" i="3"/>
  <c r="H44" i="3"/>
  <c r="H40" i="3"/>
  <c r="H39" i="3"/>
  <c r="H36" i="3"/>
  <c r="H32" i="3"/>
  <c r="H26" i="3"/>
  <c r="H24" i="3"/>
  <c r="H21" i="3"/>
  <c r="H27" i="3"/>
  <c r="H17" i="3" l="1"/>
  <c r="G17" i="3"/>
</calcChain>
</file>

<file path=xl/sharedStrings.xml><?xml version="1.0" encoding="utf-8"?>
<sst xmlns="http://schemas.openxmlformats.org/spreadsheetml/2006/main" count="372" uniqueCount="247">
  <si>
    <t>№п/п</t>
  </si>
  <si>
    <t>Наименование мероприятий инвестиционной программы</t>
  </si>
  <si>
    <t>Единица измерений</t>
  </si>
  <si>
    <t>Бюджетные средства</t>
  </si>
  <si>
    <t>Нерегулируемая (иная) деятельность</t>
  </si>
  <si>
    <t>по г.Алматы</t>
  </si>
  <si>
    <t>км</t>
  </si>
  <si>
    <t>шт</t>
  </si>
  <si>
    <t>по Алматинской области</t>
  </si>
  <si>
    <t>ПСД</t>
  </si>
  <si>
    <t>Увеличение уставного капитала</t>
  </si>
  <si>
    <t>5.1</t>
  </si>
  <si>
    <t>6.1</t>
  </si>
  <si>
    <t>26.1</t>
  </si>
  <si>
    <t>27.1</t>
  </si>
  <si>
    <t>28.1</t>
  </si>
  <si>
    <t>7.1</t>
  </si>
  <si>
    <t>7.2</t>
  </si>
  <si>
    <t>3.1</t>
  </si>
  <si>
    <t>6.2</t>
  </si>
  <si>
    <t>прокладка КЛ-10 кВ</t>
  </si>
  <si>
    <t xml:space="preserve">  ПСД</t>
  </si>
  <si>
    <t>Реконструкция ПС-220кВ №140А «Западная» с заменой автотрансформаторов</t>
  </si>
  <si>
    <t xml:space="preserve">приобретение и монтаж выключателя напряжением 220 кВ </t>
  </si>
  <si>
    <t>приобретение и монтаж трансформатора тока напряжением 220 кВ</t>
  </si>
  <si>
    <t>приобретение и монтаж разъединителя напряжением 220 кВ, на ток 1000-3200 А с одним или двумя заземляющими ножами</t>
  </si>
  <si>
    <t>приобретение и монтаж выключателя напряжением 110 кВ</t>
  </si>
  <si>
    <t>приобретение и монтаж трансформатора тока напряжением 110 кВ</t>
  </si>
  <si>
    <t>приобретение и монтаж трансформатора напряжением 110 кВ</t>
  </si>
  <si>
    <t>23.1</t>
  </si>
  <si>
    <t>21.1</t>
  </si>
  <si>
    <t>31.1</t>
  </si>
  <si>
    <t>31.2</t>
  </si>
  <si>
    <t>33.1</t>
  </si>
  <si>
    <t>34.1</t>
  </si>
  <si>
    <t>34.2</t>
  </si>
  <si>
    <t>48.1</t>
  </si>
  <si>
    <t>49.1</t>
  </si>
  <si>
    <t>49.2</t>
  </si>
  <si>
    <t>50.1</t>
  </si>
  <si>
    <t>Количество в натуральных показателях</t>
  </si>
  <si>
    <t>план</t>
  </si>
  <si>
    <t>факт</t>
  </si>
  <si>
    <t>Информация о реализации инвестиционной программы (проекта) в разрезе источников финансирования, тыс. тенге</t>
  </si>
  <si>
    <t>Информация субъекта естественной монополии</t>
  </si>
  <si>
    <t>АО "Алатау Жарық Компаниясы"</t>
  </si>
  <si>
    <t>(наименование субъекта)</t>
  </si>
  <si>
    <t>передача и распределение электрической энергии.</t>
  </si>
  <si>
    <t>(вид деятельности)</t>
  </si>
  <si>
    <t>Собственные средства</t>
  </si>
  <si>
    <t>Заемные средства</t>
  </si>
  <si>
    <t>44.1</t>
  </si>
  <si>
    <t>51.1</t>
  </si>
  <si>
    <t xml:space="preserve">приобретение и монтаж трансформатора напряжения однофазный 6кВ </t>
  </si>
  <si>
    <t>Сумма инвестиции, тыс. тенге (без НДС)</t>
  </si>
  <si>
    <t>Источник финансирования, тыс. тенге</t>
  </si>
  <si>
    <t>Инвестиционная программа на 2026 год</t>
  </si>
  <si>
    <t>ВСЕГО на 2026 год</t>
  </si>
  <si>
    <t>I</t>
  </si>
  <si>
    <t>Реконструкция ПС №7 АХБК</t>
  </si>
  <si>
    <t>СМР</t>
  </si>
  <si>
    <t>Подготовка площадки для строительства с возведением временных строений на период строительства</t>
  </si>
  <si>
    <t>шт.</t>
  </si>
  <si>
    <t>Реконструкция ПС №119А "Новозападная"</t>
  </si>
  <si>
    <t>Строительство ЗРУ-10кВ</t>
  </si>
  <si>
    <t>Демонтаж  существующего ЗРУ-10кВ</t>
  </si>
  <si>
    <t>Реконструкция ПС 110 кВ №46А "Шоссейная" с заменой трансформаторов на 2х63МВА с КРУН-10кВ</t>
  </si>
  <si>
    <t>Приобретение и замена трансформатора 63 МВА</t>
  </si>
  <si>
    <t>Разработка ПСД "Переустройство ВЛ-110 кВ №103А/104А в районе ПС-86А «Куст-29»"</t>
  </si>
  <si>
    <t>Реконструкция ЛЭП-110кВ №103А/104А с заменой существующего провода на композитный</t>
  </si>
  <si>
    <t xml:space="preserve">Приобретение провода 110 кВ  </t>
  </si>
  <si>
    <t xml:space="preserve">Подвеска провода 110 кВ </t>
  </si>
  <si>
    <t>Строительство «заход-выхода» ЛЭП-110кВ №103А/104А на ПС-220/110/10 кВ №154А «Коян-коз со строительством КРУЭ-110кВ</t>
  </si>
  <si>
    <t>Установка КРУЭ 110кВ</t>
  </si>
  <si>
    <t>Прокладка ВЛ-110 кВ</t>
  </si>
  <si>
    <t>Демонтаж существующего ОРУ-110кВ</t>
  </si>
  <si>
    <t>Строительство «заход-выхода» ЛЭП-110 кВ №154А на КРУЭ-110кВ ПС 220/110/10 №166А «Бесагаш».</t>
  </si>
  <si>
    <t>Установка дополнительной ячейки КРУЭ 110кВ</t>
  </si>
  <si>
    <t>Прокладка КЛ-110 кВ</t>
  </si>
  <si>
    <t>Разработка ПСД "Перевод участка ВЛ-110кВ №106А в КЛ "</t>
  </si>
  <si>
    <t>Перевод сетей 6 кВ на напряжение 10 кВ на ПС №6А, ПС №3А (ПС №168А) 2-ой этап</t>
  </si>
  <si>
    <t xml:space="preserve">Приобретение силового кабеля 10 кВ </t>
  </si>
  <si>
    <t>прокладка силового кабеля 10 кВ</t>
  </si>
  <si>
    <t>Прокладка 2КЛ-10 кВ от ПС-119А до РП-183</t>
  </si>
  <si>
    <t>Замена КЛ</t>
  </si>
  <si>
    <t>Рек-ция оборуд РП</t>
  </si>
  <si>
    <t xml:space="preserve">Реконструкция ВЛ-0,4кВ от ТП ПС-23А РЭС-5 город Алматы, Бостандыкский район" </t>
  </si>
  <si>
    <t>Замена ВЛ</t>
  </si>
  <si>
    <t>Перевод части нагрузок с существующей ПС №4 на вновь построенную ПС110/10-10кВ "Алатау". 1 этап (РЭС-2 и РЭС-1).</t>
  </si>
  <si>
    <t>Замена КТП</t>
  </si>
  <si>
    <t>Замена силовых трансформаторов</t>
  </si>
  <si>
    <t>Разработка ПСД "Реконструкция КЛ-6 кВ ПС-18А - ТП-400 с.2 (ф.8-18) и КЛ-6 кВ ПС-18А - ТП-400 с.1 (ф.15-18)"</t>
  </si>
  <si>
    <t>Разработка ПСД "Перевод застроенных ВЛ-10 кВ в КЛ-10 кВ, замена КТП (1-я очередь, РЭС-1) "</t>
  </si>
  <si>
    <t>Разработка ПСД "Повышение надежности схем электроснабжения (РЭС-2, РЭС-4, РЭС-5). Замена перегруженных фидерных кабелей, прокладка дополнительных фидерных кабелей "</t>
  </si>
  <si>
    <t>Разработка ПСД "Реконструкция и частичный вынос ВЛ-6 кВ ф.2-100 "</t>
  </si>
  <si>
    <t>Разработка ПСД "Реконструкция кабельной линии 6 кВ ф. 35-15 - ТП-6089"</t>
  </si>
  <si>
    <t>Разработка ПСД "Замена перегруженных, отработавших нормативный срок КЛ-6-10 кВ от РП-101, РП-137, РП-139 (РЭС-7) "</t>
  </si>
  <si>
    <t>Разработка ПСД "Реконструкция ВЛ-0,4 кВ от ТП в зоне действия ПС-8А, ПС-14А с заменой опор и провода на СИП (РЭС-4)"</t>
  </si>
  <si>
    <t>ПСД, СМР,ПНР АСКУЭ на 1522 ТП городагородских РЭС, находящихся на балансе АО «АЖК»</t>
  </si>
  <si>
    <t>Строительство и модернизация каналов связи на объектах АО «АЖК»</t>
  </si>
  <si>
    <t>Строительство ВОЛС</t>
  </si>
  <si>
    <t>Модернизация системы мониторинга видеонаблюдения , контроля и управления доступом и охранно-пожарной сигнализации на объектах АО «АЖК»</t>
  </si>
  <si>
    <t xml:space="preserve">Видеорегистратор </t>
  </si>
  <si>
    <t>Станция рабочая</t>
  </si>
  <si>
    <t>Камера видеонаблюдения</t>
  </si>
  <si>
    <t>Источник бесперебойного питания</t>
  </si>
  <si>
    <t>Патч-корд</t>
  </si>
  <si>
    <t>Шкаф серверный</t>
  </si>
  <si>
    <t>Монитор</t>
  </si>
  <si>
    <t>Программное обеспечение</t>
  </si>
  <si>
    <t>Обновление и расширение программно-технического комплекса (ПТК) ATI-SCADA</t>
  </si>
  <si>
    <t>СМР и ПНР на РЭС города</t>
  </si>
  <si>
    <t>«Автоматизированная система коммерческого учета электроэнергии ПС областных РЭС и РП города, и расширение существующих систем диспетчеризаций с установкой систем телемеханики и связи в ЖРЭС, ТРЭС АО «АЖК».</t>
  </si>
  <si>
    <t>Внедрение производственного комплекса ППК ("IDM-система" и «Система учета электроснабжения»)</t>
  </si>
  <si>
    <t>Обновление программно-аппаратных систем SCADA станционного уровня</t>
  </si>
  <si>
    <t>замена SCADA на ПС</t>
  </si>
  <si>
    <t>Модернизация систем отображения коллективного пользования на ЦДП АО «АЖК» (Замена существующей видеостены «Planar»)</t>
  </si>
  <si>
    <t>закуп и СМР комплекта видеостены</t>
  </si>
  <si>
    <t>Замена и модернизация РЗА</t>
  </si>
  <si>
    <t>Реконструкция РП-134, РП-118, РП-119, РП-34с установкой оборудования для защиты от однофазных к.з.</t>
  </si>
  <si>
    <t>Разработка ПСД «Строительство «Центр управления сетями»</t>
  </si>
  <si>
    <t>Разработка ПСД "Автоматическая система газового тушения пожара на объектах АО «АЖК»</t>
  </si>
  <si>
    <t>Реконструкция бомбоубежища</t>
  </si>
  <si>
    <t xml:space="preserve"> СМР</t>
  </si>
  <si>
    <t>Реконструкция бомбоубежища ул. Манаса 24б</t>
  </si>
  <si>
    <t>Реконструкция бомбоубежища ул. Розыбакиева 6</t>
  </si>
  <si>
    <t>Разработка ПСД "Строительство ПС 220/110/10кВ "Тірек"</t>
  </si>
  <si>
    <t>Строительство двух ЛЭП-110 кВ ПС 220/110/10 кВ «Каскелен» - ПС 110/35/10 кВ № 94А «Северный Каскелен», с отпайкой к  ПС 110/10 кВ № 27А «Каскелен»</t>
  </si>
  <si>
    <t>Монтаж 2 ячеек 110кВ на ПС Жандос с РЗА</t>
  </si>
  <si>
    <t>Реконструкция ВЛ-110кВ №119А, №127А, №128А, №152А, №157А замена провода на композитный для увеличения пропускной способности</t>
  </si>
  <si>
    <t>монтаж композитного провода 110 кВ</t>
  </si>
  <si>
    <t>Демонтаж существующего провода АС</t>
  </si>
  <si>
    <t>Разработка ПСД "Реконструкция ПС-68И «Шелек» с заменой АТ-1/2, Т-3/4;"</t>
  </si>
  <si>
    <t>36.1</t>
  </si>
  <si>
    <t>Установка нового КРУН 10 кВ с комплектом оборудования.</t>
  </si>
  <si>
    <t>36.2</t>
  </si>
  <si>
    <t>Демонтаж существующего РУ-10кВ</t>
  </si>
  <si>
    <t>Разработка ПСД "Реконструкция ПС №115А "Казыбек бек (Куртинская)"</t>
  </si>
  <si>
    <t>Реконструкция электрических сетей 6-10/0,4 кВ Карасайского РЭС</t>
  </si>
  <si>
    <t>38.1</t>
  </si>
  <si>
    <t>Реконструкция ВЛ-10кВ</t>
  </si>
  <si>
    <t>38.2</t>
  </si>
  <si>
    <t>Реконструкция КЛ-10кВ</t>
  </si>
  <si>
    <t>Реконструкция электрических сетей 6-10/0,4 кВ РЭС "Отеген Батыр"</t>
  </si>
  <si>
    <t>39.1</t>
  </si>
  <si>
    <t>Реконструкция ВЛ-0,4кВ</t>
  </si>
  <si>
    <t>Реконструкция электрических сетей 6-10/0,4 кВ Талгарского РЭС</t>
  </si>
  <si>
    <t>40.1</t>
  </si>
  <si>
    <t>40.2</t>
  </si>
  <si>
    <t>40.3</t>
  </si>
  <si>
    <t>«Обеспечение второго независимого источника питания для электроснабжения ТП-33»</t>
  </si>
  <si>
    <t>41.1</t>
  </si>
  <si>
    <t>Прокладка КЛ-10кВ</t>
  </si>
  <si>
    <t>41.2</t>
  </si>
  <si>
    <t>Замена двух трансформаторов 2х1000кВА</t>
  </si>
  <si>
    <t>41.3</t>
  </si>
  <si>
    <t>Замена оборудования РУ-10кВ</t>
  </si>
  <si>
    <t>компл.</t>
  </si>
  <si>
    <t>41.4</t>
  </si>
  <si>
    <t>Замена оборудования РУ-0,4кВ</t>
  </si>
  <si>
    <t>41.5</t>
  </si>
  <si>
    <t>Монтаж оборудования РЗА, АПВ</t>
  </si>
  <si>
    <t>Разработка ПСД Реконструкция распределительных сетей 10/6-0,4кВ  РЭС г.Конаев</t>
  </si>
  <si>
    <t>Разработка ПСД "Реконструкция распределительных сетей 10/6-0,4кВ Отеген батыр РЭС"</t>
  </si>
  <si>
    <t>Расширение АСКУЭ в рамках ПСД автоматизированной системы коммерческого учета электроэнергии объектов ПС, РП областных РЭС и ПС, РП  городских РЭС, находящихся на балансе АО «АЖК»</t>
  </si>
  <si>
    <t>СМР, ПНР АСКУЭ на ПС-10 шт, РП-9шт,   областных РЭС, находящихся на балансе АО «АЖК»</t>
  </si>
  <si>
    <t>Ⅲ</t>
  </si>
  <si>
    <t>КАПИТАЛЬНЫЙ РЕМОНТ РАСПРЕДЕЛИТЕЛЬНЫХ СЕТЕЙ И ОБОРУДОВАНИЯ</t>
  </si>
  <si>
    <t>тыс. тенге</t>
  </si>
  <si>
    <t>г. Алматы</t>
  </si>
  <si>
    <t>Алматинская область</t>
  </si>
  <si>
    <t>IV</t>
  </si>
  <si>
    <t>ПРИОБРЕТЕНИЕ ОСНОВНЫХ СРЕДСТВ И НМА</t>
  </si>
  <si>
    <t>V</t>
  </si>
  <si>
    <t>Перенос мероприятий с 2025 года на 2026 год</t>
  </si>
  <si>
    <t>Монтаж  ВЛ-0,4 кВ</t>
  </si>
  <si>
    <t>Монтаж КЛ-0,4 кВ</t>
  </si>
  <si>
    <t>подвеска ВЛ-0,4 кВ</t>
  </si>
  <si>
    <t>50.2</t>
  </si>
  <si>
    <t>50.3</t>
  </si>
  <si>
    <t xml:space="preserve">подвеска ВЛ-10 кВ </t>
  </si>
  <si>
    <t>50.4</t>
  </si>
  <si>
    <t>прокладка КЛ-0,4 кВ</t>
  </si>
  <si>
    <t xml:space="preserve"> </t>
  </si>
  <si>
    <t>51.2</t>
  </si>
  <si>
    <t>51.3</t>
  </si>
  <si>
    <t>51.4</t>
  </si>
  <si>
    <t>51.5</t>
  </si>
  <si>
    <t>51.6</t>
  </si>
  <si>
    <t>52.1</t>
  </si>
  <si>
    <t>Комплект</t>
  </si>
  <si>
    <t>52.2</t>
  </si>
  <si>
    <t>Штука</t>
  </si>
  <si>
    <t>52.3</t>
  </si>
  <si>
    <t>52.4</t>
  </si>
  <si>
    <t>52.5</t>
  </si>
  <si>
    <t>52.6</t>
  </si>
  <si>
    <t>52.7</t>
  </si>
  <si>
    <t>2.1</t>
  </si>
  <si>
    <t>2.2</t>
  </si>
  <si>
    <t>1.1</t>
  </si>
  <si>
    <t>6.3</t>
  </si>
  <si>
    <t>5.2</t>
  </si>
  <si>
    <t>9.1</t>
  </si>
  <si>
    <t>9.2</t>
  </si>
  <si>
    <t>10.1</t>
  </si>
  <si>
    <t>10.2</t>
  </si>
  <si>
    <t>11.1</t>
  </si>
  <si>
    <t>12.1</t>
  </si>
  <si>
    <t>12.2</t>
  </si>
  <si>
    <t>12.3</t>
  </si>
  <si>
    <t>20.1</t>
  </si>
  <si>
    <t>22.1</t>
  </si>
  <si>
    <t>22.2</t>
  </si>
  <si>
    <t>22.3</t>
  </si>
  <si>
    <t>22.4</t>
  </si>
  <si>
    <t>22.5</t>
  </si>
  <si>
    <t>22.6</t>
  </si>
  <si>
    <t>22.7</t>
  </si>
  <si>
    <t>22.8</t>
  </si>
  <si>
    <t>Приобретение стойки коническая 35кВ</t>
  </si>
  <si>
    <t>компл</t>
  </si>
  <si>
    <t>Перенос сроков исполнения мероприятий с 2025 года на 2026 год</t>
  </si>
  <si>
    <r>
      <t>Корректировка ПСД "Реконструкция  ПС 110/10кВ №119А "Новозападная"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EE0000"/>
        <rFont val="Times New Roman"/>
        <family val="1"/>
        <charset val="204"/>
      </rPr>
      <t>(Перенос срока исполнения с 2025 г.)</t>
    </r>
  </si>
  <si>
    <r>
      <t xml:space="preserve"> </t>
    </r>
    <r>
      <rPr>
        <b/>
        <sz val="14"/>
        <color theme="1"/>
        <rFont val="Times New Roman"/>
        <family val="1"/>
        <charset val="204"/>
      </rPr>
      <t>Второй этап работ на ПС №170А «Жас Канат» ("Турксиб")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ED0000"/>
        <rFont val="Times New Roman"/>
        <family val="1"/>
        <charset val="204"/>
      </rPr>
      <t>(Перенос срока исполнения с 2025 г.)</t>
    </r>
  </si>
  <si>
    <r>
      <t xml:space="preserve">Реконструкция ВЛ-0,4 кВ от ТП ПС-1А», РЭС-2 город Алматы, Алмалинский район  </t>
    </r>
    <r>
      <rPr>
        <b/>
        <sz val="14"/>
        <color rgb="FFFF0000"/>
        <rFont val="Times New Roman"/>
        <family val="1"/>
        <charset val="204"/>
      </rPr>
      <t>(</t>
    </r>
    <r>
      <rPr>
        <sz val="14"/>
        <color rgb="FFFF0000"/>
        <rFont val="Times New Roman"/>
        <family val="1"/>
        <charset val="204"/>
      </rPr>
      <t>Перенос срока исполнения мероприятии с 2025 года)</t>
    </r>
  </si>
  <si>
    <r>
      <t>Реконструкция ВЛ-0,4 кВ от ТП ф.14-171А, ф.66-147А», РЭС-3 город Алматы, Наурызбайский район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2025 года)</t>
    </r>
  </si>
  <si>
    <r>
      <t>КАПИТАЛЬНЫЙ РЕМОНТ РАСПРЕДЕЛИТЕЛЬНЫХ СЕТЕЙ И ОБОРУДОВАНИЯ (</t>
    </r>
    <r>
      <rPr>
        <b/>
        <sz val="14"/>
        <color rgb="FFEE0000"/>
        <rFont val="Times New Roman"/>
        <family val="1"/>
        <charset val="204"/>
      </rPr>
      <t>Перенос с 2025 г на 2026г.)</t>
    </r>
  </si>
  <si>
    <r>
      <t xml:space="preserve">Трансформатор напряжения, 3хЗНОЛП-10кВ с литой изоляцией, с двумя вторичными обмотками  </t>
    </r>
    <r>
      <rPr>
        <sz val="14"/>
        <color rgb="FFEE0000"/>
        <rFont val="Times New Roman"/>
        <family val="1"/>
        <charset val="204"/>
      </rPr>
      <t>(Перенос срока исполнения мероприятии с 2025 года)</t>
    </r>
  </si>
  <si>
    <r>
      <t xml:space="preserve">Устройство защиты, Защита микропроцессорная универсальная трехфазная направленная МТЗ для применения в установках СН для отходящих линий и питающих присоединений, а также в качестве резервной защиты для оборудования высокого напряжения серий MiCOM P127.  </t>
    </r>
    <r>
      <rPr>
        <sz val="14"/>
        <color rgb="FFEE0000"/>
        <rFont val="Times New Roman"/>
        <family val="1"/>
        <charset val="204"/>
      </rPr>
      <t>(Перенос срока исполнения мероприятии с 2025 года)</t>
    </r>
  </si>
  <si>
    <r>
      <t xml:space="preserve">Маршрутизатор  (новый), нижнего класса  </t>
    </r>
    <r>
      <rPr>
        <sz val="14"/>
        <color rgb="FFEE0000"/>
        <rFont val="Times New Roman"/>
        <family val="1"/>
        <charset val="204"/>
      </rPr>
      <t>(Перенос срока исполнения мероприятии с 2025 года)</t>
    </r>
  </si>
  <si>
    <r>
      <t xml:space="preserve">Устройство переходное , Поиск мест повреждений в силовых кабельных линиях - тремя методами, в других кабельных линиях - по крайней мере одним методом - методом импульсной рефлектометрии  </t>
    </r>
    <r>
      <rPr>
        <sz val="14"/>
        <color rgb="FFEE0000"/>
        <rFont val="Times New Roman"/>
        <family val="1"/>
        <charset val="204"/>
      </rPr>
      <t>(Перенос срока исполнения мероприятии с 2025 года)</t>
    </r>
  </si>
  <si>
    <r>
      <t xml:space="preserve">Ограничитель перенапряжения, ОПН-6 УХЛ-1 с полимерной внешней изоляцией </t>
    </r>
    <r>
      <rPr>
        <sz val="14"/>
        <color rgb="FFEE0000"/>
        <rFont val="Times New Roman"/>
        <family val="1"/>
        <charset val="204"/>
      </rPr>
      <t>(Перенос срока исполнения мероприятии с 2025 года)</t>
    </r>
  </si>
  <si>
    <t>о ходе исполнения субъектом инвестиционной программы за 1 квартал 2026 года</t>
  </si>
  <si>
    <t>5.3</t>
  </si>
  <si>
    <t>5.4</t>
  </si>
  <si>
    <t>Комплексные работы по строительству «под ключ», Комплексные работы по строительству, включающие выполнение проектных и изыскательских работ, строительство «под ключ», управление проектными и изыскательскими работами, строительством «под ключ» (при необходимости), и сопутствующая(ие) указанным работам поставка товаров, оказание услуг Комплексные работы на установку измерительного комплекса, головных приборов учета и устройств сбора и передачи данных АСКУЭ на ТП г.Алматы</t>
  </si>
  <si>
    <t>Информация для отдела технического контроля за строительством</t>
  </si>
  <si>
    <t xml:space="preserve">п/н </t>
  </si>
  <si>
    <t>ФИО предоставившие информацию</t>
  </si>
  <si>
    <t>Тлеубаев Айдар</t>
  </si>
  <si>
    <t>Факт освоения за 1 квартал 2026 года (тыс.тенге)</t>
  </si>
  <si>
    <t>Информация по освоению (по актам) за 1 квартал ( январь, февраль, март ) 2026 года.</t>
  </si>
  <si>
    <r>
      <t>Реконструкция ПС-220кВ №140А «Западная» с заменой автотрансформаторов</t>
    </r>
    <r>
      <rPr>
        <sz val="14"/>
        <color rgb="FFFF0000"/>
        <rFont val="Times New Roman"/>
        <family val="1"/>
        <charset val="204"/>
      </rPr>
      <t xml:space="preserve"> (Перенос срока исполнения мероприятии с 2025 года)</t>
    </r>
  </si>
  <si>
    <r>
      <t xml:space="preserve">Выключатель нагрузки, ВНР-10/630-10зУ3 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2025 года)</t>
    </r>
  </si>
  <si>
    <r>
      <t xml:space="preserve">Устройство защиты, MiCOM P123. Устройство ненаправленной трёхфазной МТЗ 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2025 года)</t>
    </r>
  </si>
  <si>
    <t>Приобретение линейно-подвесной арматуры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</si>
</sst>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\ _р_._-;\-* #,##0.00\ _р_._-;_-* &quot;-&quot;??\ _р_._-;_-@_-"/>
    <numFmt numFmtId="166" formatCode="_-* #,##0\ _₽_-;\-* #,##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EE0000"/>
      <name val="Times New Roman"/>
      <family val="1"/>
      <charset val="204"/>
    </font>
    <font>
      <sz val="14"/>
      <color rgb="FFED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EE0000"/>
      <name val="Times New Roman"/>
      <family val="1"/>
      <charset val="204"/>
    </font>
    <font>
      <b/>
      <sz val="12"/>
      <color rgb="FF0A0A0A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0">
      <alignment horizontal="left" vertical="top"/>
    </xf>
    <xf numFmtId="0" fontId="7" fillId="0" borderId="0"/>
    <xf numFmtId="0" fontId="3" fillId="0" borderId="0"/>
    <xf numFmtId="0" fontId="1" fillId="0" borderId="0"/>
    <xf numFmtId="0" fontId="8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" fillId="0" borderId="0">
      <alignment vertical="top"/>
    </xf>
    <xf numFmtId="0" fontId="2" fillId="0" borderId="0"/>
    <xf numFmtId="164" fontId="2" fillId="0" borderId="0" applyFont="0" applyFill="0" applyBorder="0" applyAlignment="0" applyProtection="0"/>
  </cellStyleXfs>
  <cellXfs count="328">
    <xf numFmtId="0" fontId="0" fillId="0" borderId="0" xfId="0"/>
    <xf numFmtId="0" fontId="6" fillId="2" borderId="0" xfId="0" applyFont="1" applyFill="1"/>
    <xf numFmtId="0" fontId="11" fillId="2" borderId="0" xfId="0" applyFont="1" applyFill="1"/>
    <xf numFmtId="0" fontId="6" fillId="0" borderId="0" xfId="0" applyFont="1" applyFill="1"/>
    <xf numFmtId="0" fontId="11" fillId="0" borderId="0" xfId="0" applyFont="1" applyFill="1"/>
    <xf numFmtId="49" fontId="11" fillId="0" borderId="16" xfId="0" applyNumberFormat="1" applyFont="1" applyFill="1" applyBorder="1" applyAlignment="1">
      <alignment horizontal="center" vertical="center"/>
    </xf>
    <xf numFmtId="49" fontId="11" fillId="0" borderId="20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5" fillId="3" borderId="20" xfId="0" applyFont="1" applyFill="1" applyBorder="1" applyAlignment="1">
      <alignment vertical="center"/>
    </xf>
    <xf numFmtId="0" fontId="20" fillId="3" borderId="24" xfId="0" applyFont="1" applyFill="1" applyBorder="1" applyAlignment="1">
      <alignment horizontal="left" vertical="top" wrapText="1"/>
    </xf>
    <xf numFmtId="0" fontId="15" fillId="3" borderId="24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vertical="center"/>
    </xf>
    <xf numFmtId="3" fontId="12" fillId="3" borderId="24" xfId="0" applyNumberFormat="1" applyFont="1" applyFill="1" applyBorder="1" applyAlignment="1">
      <alignment horizontal="center" vertical="center"/>
    </xf>
    <xf numFmtId="3" fontId="12" fillId="3" borderId="18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top" wrapText="1"/>
    </xf>
    <xf numFmtId="0" fontId="20" fillId="4" borderId="6" xfId="0" applyFont="1" applyFill="1" applyBorder="1" applyAlignment="1">
      <alignment horizontal="center" vertical="center"/>
    </xf>
    <xf numFmtId="3" fontId="12" fillId="4" borderId="6" xfId="0" applyNumberFormat="1" applyFont="1" applyFill="1" applyBorder="1" applyAlignment="1">
      <alignment horizontal="center" vertical="center"/>
    </xf>
    <xf numFmtId="3" fontId="12" fillId="4" borderId="7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left" vertical="top" wrapText="1"/>
    </xf>
    <xf numFmtId="0" fontId="15" fillId="5" borderId="14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12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top" wrapText="1"/>
    </xf>
    <xf numFmtId="0" fontId="12" fillId="5" borderId="6" xfId="0" applyFont="1" applyFill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left" vertical="top" wrapText="1"/>
    </xf>
    <xf numFmtId="0" fontId="15" fillId="5" borderId="24" xfId="0" applyFont="1" applyFill="1" applyBorder="1" applyAlignment="1">
      <alignment horizontal="left" vertical="top" wrapText="1"/>
    </xf>
    <xf numFmtId="0" fontId="12" fillId="5" borderId="8" xfId="0" applyFont="1" applyFill="1" applyBorder="1" applyAlignment="1">
      <alignment horizontal="left" vertical="top" wrapText="1"/>
    </xf>
    <xf numFmtId="0" fontId="15" fillId="5" borderId="1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left" vertical="top" wrapText="1"/>
    </xf>
    <xf numFmtId="0" fontId="12" fillId="5" borderId="22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top" wrapText="1"/>
    </xf>
    <xf numFmtId="3" fontId="15" fillId="5" borderId="6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left" vertical="top" wrapText="1"/>
    </xf>
    <xf numFmtId="0" fontId="20" fillId="5" borderId="22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top" wrapText="1"/>
    </xf>
    <xf numFmtId="0" fontId="15" fillId="5" borderId="22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top" wrapText="1"/>
    </xf>
    <xf numFmtId="0" fontId="15" fillId="5" borderId="6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3" fontId="21" fillId="5" borderId="6" xfId="0" applyNumberFormat="1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left" vertical="top" wrapText="1"/>
    </xf>
    <xf numFmtId="0" fontId="21" fillId="5" borderId="24" xfId="0" applyFont="1" applyFill="1" applyBorder="1" applyAlignment="1">
      <alignment horizontal="left" vertical="top" wrapText="1"/>
    </xf>
    <xf numFmtId="0" fontId="20" fillId="5" borderId="8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left" vertical="top" wrapText="1"/>
    </xf>
    <xf numFmtId="0" fontId="20" fillId="5" borderId="6" xfId="0" applyFont="1" applyFill="1" applyBorder="1" applyAlignment="1">
      <alignment horizontal="left" vertical="top" wrapText="1"/>
    </xf>
    <xf numFmtId="3" fontId="21" fillId="0" borderId="6" xfId="0" applyNumberFormat="1" applyFont="1" applyBorder="1" applyAlignment="1">
      <alignment horizontal="center" vertical="center"/>
    </xf>
    <xf numFmtId="0" fontId="20" fillId="5" borderId="22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center" vertical="center"/>
    </xf>
    <xf numFmtId="3" fontId="12" fillId="5" borderId="8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3" fontId="12" fillId="5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top" wrapText="1"/>
    </xf>
    <xf numFmtId="0" fontId="20" fillId="5" borderId="2" xfId="0" applyFont="1" applyFill="1" applyBorder="1" applyAlignment="1">
      <alignment horizontal="center" vertical="center"/>
    </xf>
    <xf numFmtId="3" fontId="12" fillId="5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3" fontId="12" fillId="5" borderId="22" xfId="0" applyNumberFormat="1" applyFont="1" applyFill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 vertical="center"/>
    </xf>
    <xf numFmtId="3" fontId="12" fillId="5" borderId="13" xfId="0" applyNumberFormat="1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center" vertical="center"/>
    </xf>
    <xf numFmtId="3" fontId="12" fillId="0" borderId="24" xfId="0" applyNumberFormat="1" applyFont="1" applyBorder="1" applyAlignment="1">
      <alignment horizontal="center" vertical="center"/>
    </xf>
    <xf numFmtId="3" fontId="12" fillId="0" borderId="24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left" vertical="top" wrapText="1"/>
    </xf>
    <xf numFmtId="0" fontId="12" fillId="6" borderId="6" xfId="0" applyFont="1" applyFill="1" applyBorder="1" applyAlignment="1">
      <alignment horizontal="center" vertical="center"/>
    </xf>
    <xf numFmtId="3" fontId="12" fillId="6" borderId="6" xfId="0" applyNumberFormat="1" applyFont="1" applyFill="1" applyBorder="1" applyAlignment="1">
      <alignment horizontal="center" vertical="center"/>
    </xf>
    <xf numFmtId="3" fontId="12" fillId="6" borderId="7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center" vertical="center"/>
    </xf>
    <xf numFmtId="0" fontId="15" fillId="0" borderId="0" xfId="0" applyFont="1" applyBorder="1"/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0" fontId="26" fillId="0" borderId="0" xfId="0" applyFont="1"/>
    <xf numFmtId="0" fontId="0" fillId="0" borderId="0" xfId="0" applyFont="1"/>
    <xf numFmtId="0" fontId="27" fillId="0" borderId="14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28" fillId="0" borderId="20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/>
    </xf>
    <xf numFmtId="166" fontId="0" fillId="0" borderId="29" xfId="0" applyNumberFormat="1" applyFill="1" applyBorder="1" applyAlignment="1">
      <alignment horizontal="center" vertical="center"/>
    </xf>
    <xf numFmtId="3" fontId="0" fillId="0" borderId="0" xfId="0" applyNumberFormat="1" applyFill="1" applyBorder="1"/>
    <xf numFmtId="0" fontId="0" fillId="0" borderId="0" xfId="0" applyFill="1"/>
    <xf numFmtId="0" fontId="28" fillId="0" borderId="16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 wrapText="1"/>
    </xf>
    <xf numFmtId="3" fontId="0" fillId="0" borderId="19" xfId="0" applyNumberForma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5" fillId="0" borderId="1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top" wrapText="1"/>
    </xf>
    <xf numFmtId="0" fontId="15" fillId="5" borderId="19" xfId="0" applyFont="1" applyFill="1" applyBorder="1" applyAlignment="1">
      <alignment horizontal="left" vertical="top" wrapText="1"/>
    </xf>
    <xf numFmtId="0" fontId="15" fillId="5" borderId="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3" fontId="15" fillId="0" borderId="2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" fontId="15" fillId="5" borderId="21" xfId="0" applyNumberFormat="1" applyFont="1" applyFill="1" applyBorder="1" applyAlignment="1">
      <alignment horizontal="center" vertical="center"/>
    </xf>
    <xf numFmtId="3" fontId="15" fillId="5" borderId="12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15" fillId="0" borderId="8" xfId="0" applyNumberFormat="1" applyFont="1" applyFill="1" applyBorder="1" applyAlignment="1">
      <alignment horizontal="center" vertical="center"/>
    </xf>
    <xf numFmtId="3" fontId="15" fillId="0" borderId="19" xfId="0" applyNumberFormat="1" applyFont="1" applyFill="1" applyBorder="1" applyAlignment="1">
      <alignment horizontal="center" vertical="center"/>
    </xf>
    <xf numFmtId="3" fontId="15" fillId="0" borderId="24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3" fontId="15" fillId="5" borderId="8" xfId="0" applyNumberFormat="1" applyFont="1" applyFill="1" applyBorder="1" applyAlignment="1">
      <alignment horizontal="center" vertical="center"/>
    </xf>
    <xf numFmtId="3" fontId="15" fillId="5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5" fillId="5" borderId="19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5" borderId="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3" fontId="21" fillId="0" borderId="24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2" fillId="5" borderId="8" xfId="0" applyFont="1" applyFill="1" applyBorder="1" applyAlignment="1">
      <alignment horizontal="left" vertical="top" wrapText="1"/>
    </xf>
    <xf numFmtId="0" fontId="12" fillId="5" borderId="19" xfId="0" applyFont="1" applyFill="1" applyBorder="1" applyAlignment="1">
      <alignment horizontal="left" vertical="top" wrapText="1"/>
    </xf>
    <xf numFmtId="3" fontId="15" fillId="0" borderId="22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3" fontId="21" fillId="0" borderId="21" xfId="0" applyNumberFormat="1" applyFont="1" applyBorder="1" applyAlignment="1">
      <alignment horizontal="center" vertical="center"/>
    </xf>
    <xf numFmtId="3" fontId="21" fillId="5" borderId="22" xfId="0" applyNumberFormat="1" applyFont="1" applyFill="1" applyBorder="1" applyAlignment="1">
      <alignment horizontal="center" vertical="center"/>
    </xf>
    <xf numFmtId="3" fontId="21" fillId="5" borderId="19" xfId="0" applyNumberFormat="1" applyFont="1" applyFill="1" applyBorder="1" applyAlignment="1">
      <alignment horizontal="center" vertical="center"/>
    </xf>
    <xf numFmtId="3" fontId="21" fillId="5" borderId="24" xfId="0" applyNumberFormat="1" applyFont="1" applyFill="1" applyBorder="1" applyAlignment="1">
      <alignment horizontal="center" vertical="center"/>
    </xf>
    <xf numFmtId="3" fontId="21" fillId="5" borderId="21" xfId="0" applyNumberFormat="1" applyFont="1" applyFill="1" applyBorder="1" applyAlignment="1">
      <alignment horizontal="center" vertical="center"/>
    </xf>
    <xf numFmtId="3" fontId="21" fillId="5" borderId="1" xfId="0" applyNumberFormat="1" applyFont="1" applyFill="1" applyBorder="1" applyAlignment="1">
      <alignment horizontal="center" vertical="center"/>
    </xf>
    <xf numFmtId="3" fontId="21" fillId="5" borderId="12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left" vertical="top" wrapText="1"/>
    </xf>
    <xf numFmtId="0" fontId="20" fillId="5" borderId="24" xfId="0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/>
    </xf>
    <xf numFmtId="3" fontId="21" fillId="0" borderId="21" xfId="0" applyNumberFormat="1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3" fontId="15" fillId="5" borderId="22" xfId="0" applyNumberFormat="1" applyFont="1" applyFill="1" applyBorder="1" applyAlignment="1">
      <alignment horizontal="center" vertical="center"/>
    </xf>
    <xf numFmtId="3" fontId="15" fillId="5" borderId="24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/>
    </xf>
    <xf numFmtId="3" fontId="12" fillId="6" borderId="25" xfId="0" applyNumberFormat="1" applyFont="1" applyFill="1" applyBorder="1" applyAlignment="1">
      <alignment horizontal="center" vertical="center"/>
    </xf>
    <xf numFmtId="3" fontId="12" fillId="6" borderId="26" xfId="0" applyNumberFormat="1" applyFont="1" applyFill="1" applyBorder="1" applyAlignment="1">
      <alignment horizontal="center" vertical="center"/>
    </xf>
    <xf numFmtId="3" fontId="12" fillId="6" borderId="27" xfId="0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2" fillId="5" borderId="22" xfId="0" applyFont="1" applyFill="1" applyBorder="1" applyAlignment="1">
      <alignment horizontal="left" vertical="top" wrapText="1"/>
    </xf>
    <xf numFmtId="0" fontId="12" fillId="5" borderId="2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</cellXfs>
  <cellStyles count="34">
    <cellStyle name="_Elvira-Payroll_LATEST_Transformation_schedule_Lancaster_Petroleum_30092009_ v3" xfId="31" xr:uid="{00000000-0005-0000-0000-000000000000}"/>
    <cellStyle name="S4" xfId="6" xr:uid="{00000000-0005-0000-0000-000001000000}"/>
    <cellStyle name="Обычный" xfId="0" builtinId="0"/>
    <cellStyle name="Обычный 10 2 2" xfId="32" xr:uid="{00000000-0005-0000-0000-000003000000}"/>
    <cellStyle name="Обычный 2" xfId="4" xr:uid="{00000000-0005-0000-0000-000004000000}"/>
    <cellStyle name="Обычный 3" xfId="7" xr:uid="{00000000-0005-0000-0000-000005000000}"/>
    <cellStyle name="Обычный 3 2" xfId="1" xr:uid="{00000000-0005-0000-0000-000006000000}"/>
    <cellStyle name="Обычный 3 2 2 2 2" xfId="8" xr:uid="{00000000-0005-0000-0000-000007000000}"/>
    <cellStyle name="Обычный 3 2 2 5" xfId="9" xr:uid="{00000000-0005-0000-0000-000008000000}"/>
    <cellStyle name="Обычный 4" xfId="10" xr:uid="{00000000-0005-0000-0000-000009000000}"/>
    <cellStyle name="Обычный 58" xfId="11" xr:uid="{00000000-0005-0000-0000-00000A000000}"/>
    <cellStyle name="Обычный 59" xfId="12" xr:uid="{00000000-0005-0000-0000-00000B000000}"/>
    <cellStyle name="Процентный 2" xfId="15" xr:uid="{00000000-0005-0000-0000-00000C000000}"/>
    <cellStyle name="Финансовый 2" xfId="5" xr:uid="{00000000-0005-0000-0000-00000E000000}"/>
    <cellStyle name="Финансовый 2 10 4" xfId="3" xr:uid="{00000000-0005-0000-0000-00000F000000}"/>
    <cellStyle name="Финансовый 2 2" xfId="16" xr:uid="{00000000-0005-0000-0000-000010000000}"/>
    <cellStyle name="Финансовый 2 2 2" xfId="20" xr:uid="{00000000-0005-0000-0000-000011000000}"/>
    <cellStyle name="Финансовый 2 2 2 2" xfId="28" xr:uid="{00000000-0005-0000-0000-000012000000}"/>
    <cellStyle name="Финансовый 2 2 3" xfId="24" xr:uid="{00000000-0005-0000-0000-000013000000}"/>
    <cellStyle name="Финансовый 2 3" xfId="17" xr:uid="{00000000-0005-0000-0000-000014000000}"/>
    <cellStyle name="Финансовый 2 3 2" xfId="21" xr:uid="{00000000-0005-0000-0000-000015000000}"/>
    <cellStyle name="Финансовый 2 3 2 2" xfId="29" xr:uid="{00000000-0005-0000-0000-000016000000}"/>
    <cellStyle name="Финансовый 2 3 3" xfId="25" xr:uid="{00000000-0005-0000-0000-000017000000}"/>
    <cellStyle name="Финансовый 2 4" xfId="18" xr:uid="{00000000-0005-0000-0000-000018000000}"/>
    <cellStyle name="Финансовый 2 4 2" xfId="26" xr:uid="{00000000-0005-0000-0000-000019000000}"/>
    <cellStyle name="Финансовый 2 5" xfId="22" xr:uid="{00000000-0005-0000-0000-00001A000000}"/>
    <cellStyle name="Финансовый 3" xfId="2" xr:uid="{00000000-0005-0000-0000-00001B000000}"/>
    <cellStyle name="Финансовый 3 2 4" xfId="33" xr:uid="{40C141C5-27B9-48F2-8B73-2264D23F61F9}"/>
    <cellStyle name="Финансовый 4" xfId="13" xr:uid="{00000000-0005-0000-0000-00001C000000}"/>
    <cellStyle name="Финансовый 5" xfId="14" xr:uid="{00000000-0005-0000-0000-00001D000000}"/>
    <cellStyle name="Финансовый 5 2" xfId="19" xr:uid="{00000000-0005-0000-0000-00001E000000}"/>
    <cellStyle name="Финансовый 5 2 2" xfId="27" xr:uid="{00000000-0005-0000-0000-00001F000000}"/>
    <cellStyle name="Финансовый 5 3" xfId="23" xr:uid="{00000000-0005-0000-0000-000020000000}"/>
    <cellStyle name="Финансовый 6" xfId="30" xr:uid="{00000000-0005-0000-0000-000021000000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64AB-E5B2-4552-9414-4C5591DFD793}">
  <sheetPr>
    <pageSetUpPr fitToPage="1"/>
  </sheetPr>
  <dimension ref="A3:BK174"/>
  <sheetViews>
    <sheetView tabSelected="1" view="pageBreakPreview" zoomScale="60" zoomScaleNormal="61" workbookViewId="0">
      <pane ySplit="17" topLeftCell="A18" activePane="bottomLeft" state="frozen"/>
      <selection pane="bottomLeft" activeCell="W13" sqref="W13"/>
    </sheetView>
  </sheetViews>
  <sheetFormatPr defaultRowHeight="18.75" x14ac:dyDescent="0.3"/>
  <cols>
    <col min="1" max="1" width="9.140625" style="12"/>
    <col min="2" max="2" width="14.140625" style="12" customWidth="1"/>
    <col min="3" max="3" width="82.85546875" style="13" customWidth="1"/>
    <col min="4" max="4" width="14.85546875" style="14" customWidth="1"/>
    <col min="5" max="15" width="15.7109375" style="12" customWidth="1"/>
    <col min="16" max="16" width="15.85546875" style="12" customWidth="1"/>
    <col min="17" max="17" width="28.42578125" style="12" customWidth="1"/>
    <col min="18" max="16384" width="9.140625" style="12"/>
  </cols>
  <sheetData>
    <row r="3" spans="1:63" s="1" customFormat="1" ht="21.75" customHeight="1" x14ac:dyDescent="0.25">
      <c r="A3" s="3"/>
      <c r="B3" s="310" t="s">
        <v>44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s="1" customFormat="1" ht="21.75" customHeight="1" x14ac:dyDescent="0.25">
      <c r="A4" s="3"/>
      <c r="B4" s="310" t="s">
        <v>233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3" s="2" customFormat="1" ht="21.75" customHeight="1" x14ac:dyDescent="0.3">
      <c r="A5" s="4"/>
      <c r="B5" s="316" t="s">
        <v>45</v>
      </c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</row>
    <row r="6" spans="1:63" s="2" customFormat="1" ht="21.75" customHeight="1" x14ac:dyDescent="0.3">
      <c r="A6" s="4"/>
      <c r="B6" s="317" t="s">
        <v>46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</row>
    <row r="7" spans="1:63" s="2" customFormat="1" ht="21.75" customHeight="1" x14ac:dyDescent="0.3">
      <c r="A7" s="9"/>
      <c r="B7" s="316" t="s">
        <v>47</v>
      </c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</row>
    <row r="8" spans="1:63" s="2" customFormat="1" ht="21.75" customHeight="1" x14ac:dyDescent="0.3">
      <c r="A8" s="8"/>
      <c r="B8" s="317" t="s">
        <v>48</v>
      </c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</row>
    <row r="9" spans="1:63" x14ac:dyDescent="0.3">
      <c r="G9" s="15"/>
      <c r="H9" s="16"/>
      <c r="I9" s="15"/>
    </row>
    <row r="10" spans="1:63" ht="19.5" thickBot="1" x14ac:dyDescent="0.35">
      <c r="G10" s="16"/>
      <c r="H10" s="16"/>
      <c r="I10" s="16"/>
    </row>
    <row r="11" spans="1:63" ht="24.75" customHeight="1" x14ac:dyDescent="0.3">
      <c r="B11" s="231" t="s">
        <v>43</v>
      </c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3"/>
    </row>
    <row r="12" spans="1:63" ht="24.75" customHeight="1" x14ac:dyDescent="0.3">
      <c r="B12" s="241" t="s">
        <v>0</v>
      </c>
      <c r="C12" s="235" t="s">
        <v>1</v>
      </c>
      <c r="D12" s="235" t="s">
        <v>2</v>
      </c>
      <c r="E12" s="234" t="s">
        <v>40</v>
      </c>
      <c r="F12" s="234"/>
      <c r="G12" s="235" t="s">
        <v>54</v>
      </c>
      <c r="H12" s="235"/>
      <c r="I12" s="235" t="s">
        <v>55</v>
      </c>
      <c r="J12" s="235"/>
      <c r="K12" s="235"/>
      <c r="L12" s="235"/>
      <c r="M12" s="235"/>
      <c r="N12" s="235"/>
      <c r="O12" s="235"/>
      <c r="P12" s="235"/>
      <c r="Q12" s="242"/>
    </row>
    <row r="13" spans="1:63" ht="42.75" customHeight="1" x14ac:dyDescent="0.3">
      <c r="B13" s="241"/>
      <c r="C13" s="235"/>
      <c r="D13" s="235"/>
      <c r="E13" s="234"/>
      <c r="F13" s="234"/>
      <c r="G13" s="235"/>
      <c r="H13" s="235"/>
      <c r="I13" s="235" t="s">
        <v>49</v>
      </c>
      <c r="J13" s="235"/>
      <c r="K13" s="235" t="s">
        <v>50</v>
      </c>
      <c r="L13" s="235"/>
      <c r="M13" s="235" t="s">
        <v>10</v>
      </c>
      <c r="N13" s="235"/>
      <c r="O13" s="235" t="s">
        <v>3</v>
      </c>
      <c r="P13" s="235"/>
      <c r="Q13" s="17" t="s">
        <v>4</v>
      </c>
    </row>
    <row r="14" spans="1:63" ht="19.5" customHeight="1" thickBot="1" x14ac:dyDescent="0.35">
      <c r="B14" s="180"/>
      <c r="C14" s="181"/>
      <c r="D14" s="181"/>
      <c r="E14" s="11" t="s">
        <v>41</v>
      </c>
      <c r="F14" s="11" t="s">
        <v>42</v>
      </c>
      <c r="G14" s="11" t="s">
        <v>41</v>
      </c>
      <c r="H14" s="11" t="s">
        <v>42</v>
      </c>
      <c r="I14" s="11" t="s">
        <v>41</v>
      </c>
      <c r="J14" s="11" t="s">
        <v>42</v>
      </c>
      <c r="K14" s="11" t="s">
        <v>41</v>
      </c>
      <c r="L14" s="11" t="s">
        <v>42</v>
      </c>
      <c r="M14" s="11" t="s">
        <v>41</v>
      </c>
      <c r="N14" s="11" t="s">
        <v>42</v>
      </c>
      <c r="O14" s="11" t="s">
        <v>41</v>
      </c>
      <c r="P14" s="11" t="s">
        <v>42</v>
      </c>
      <c r="Q14" s="182"/>
    </row>
    <row r="15" spans="1:63" ht="19.5" thickBot="1" x14ac:dyDescent="0.35">
      <c r="B15" s="178">
        <v>1</v>
      </c>
      <c r="C15" s="179">
        <v>2</v>
      </c>
      <c r="D15" s="52">
        <v>3</v>
      </c>
      <c r="E15" s="52">
        <v>4</v>
      </c>
      <c r="F15" s="52">
        <v>5</v>
      </c>
      <c r="G15" s="52">
        <v>6</v>
      </c>
      <c r="H15" s="52">
        <v>7</v>
      </c>
      <c r="I15" s="52">
        <v>8</v>
      </c>
      <c r="J15" s="52">
        <v>9</v>
      </c>
      <c r="K15" s="52">
        <v>10</v>
      </c>
      <c r="L15" s="52">
        <v>11</v>
      </c>
      <c r="M15" s="52">
        <v>12</v>
      </c>
      <c r="N15" s="52">
        <v>13</v>
      </c>
      <c r="O15" s="52">
        <v>14</v>
      </c>
      <c r="P15" s="52">
        <v>15</v>
      </c>
      <c r="Q15" s="53">
        <v>16</v>
      </c>
    </row>
    <row r="16" spans="1:63" ht="20.25" customHeight="1" x14ac:dyDescent="0.3">
      <c r="B16" s="236" t="s">
        <v>56</v>
      </c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8"/>
    </row>
    <row r="17" spans="2:17" ht="20.25" customHeight="1" thickBot="1" x14ac:dyDescent="0.35">
      <c r="B17" s="18"/>
      <c r="C17" s="19" t="s">
        <v>57</v>
      </c>
      <c r="D17" s="20"/>
      <c r="E17" s="21"/>
      <c r="F17" s="21"/>
      <c r="G17" s="22">
        <f>I17+K17+M17+O17</f>
        <v>46737746</v>
      </c>
      <c r="H17" s="22">
        <f>J17+L17+N17+P17</f>
        <v>325035.32337</v>
      </c>
      <c r="I17" s="22">
        <f t="shared" ref="I17:Q17" si="0">I18+I93+I125+I128+I132</f>
        <v>46737746</v>
      </c>
      <c r="J17" s="22">
        <f t="shared" si="0"/>
        <v>325035.32337</v>
      </c>
      <c r="K17" s="22">
        <f t="shared" si="0"/>
        <v>0</v>
      </c>
      <c r="L17" s="22">
        <f t="shared" si="0"/>
        <v>0</v>
      </c>
      <c r="M17" s="22">
        <f t="shared" si="0"/>
        <v>0</v>
      </c>
      <c r="N17" s="22">
        <f t="shared" si="0"/>
        <v>0</v>
      </c>
      <c r="O17" s="22">
        <f t="shared" si="0"/>
        <v>0</v>
      </c>
      <c r="P17" s="22">
        <f t="shared" si="0"/>
        <v>0</v>
      </c>
      <c r="Q17" s="23">
        <f t="shared" si="0"/>
        <v>0</v>
      </c>
    </row>
    <row r="18" spans="2:17" ht="20.25" customHeight="1" thickBot="1" x14ac:dyDescent="0.35">
      <c r="B18" s="24" t="s">
        <v>58</v>
      </c>
      <c r="C18" s="25" t="s">
        <v>5</v>
      </c>
      <c r="D18" s="26"/>
      <c r="E18" s="26"/>
      <c r="F18" s="26"/>
      <c r="G18" s="27">
        <f>I18+K18+M18+O18</f>
        <v>31285631</v>
      </c>
      <c r="H18" s="27">
        <f>J18+L18+N18+P18</f>
        <v>325035.32337</v>
      </c>
      <c r="I18" s="27">
        <f>SUM(I19:I92)+1</f>
        <v>31285631</v>
      </c>
      <c r="J18" s="27">
        <f t="shared" ref="J18:Q18" si="1">SUM(J19:J92)</f>
        <v>325035.32337</v>
      </c>
      <c r="K18" s="27">
        <f t="shared" si="1"/>
        <v>0</v>
      </c>
      <c r="L18" s="27">
        <f t="shared" si="1"/>
        <v>0</v>
      </c>
      <c r="M18" s="27">
        <f t="shared" si="1"/>
        <v>0</v>
      </c>
      <c r="N18" s="27">
        <f t="shared" si="1"/>
        <v>0</v>
      </c>
      <c r="O18" s="27">
        <f t="shared" si="1"/>
        <v>0</v>
      </c>
      <c r="P18" s="27">
        <f t="shared" si="1"/>
        <v>0</v>
      </c>
      <c r="Q18" s="28">
        <f t="shared" si="1"/>
        <v>0</v>
      </c>
    </row>
    <row r="19" spans="2:17" ht="24.75" customHeight="1" x14ac:dyDescent="0.3">
      <c r="B19" s="29">
        <v>1</v>
      </c>
      <c r="C19" s="30" t="s">
        <v>59</v>
      </c>
      <c r="D19" s="31" t="s">
        <v>60</v>
      </c>
      <c r="E19" s="31">
        <v>1</v>
      </c>
      <c r="F19" s="31"/>
      <c r="G19" s="213">
        <f t="shared" ref="G19:H19" si="2">I19+K19+M19+O19</f>
        <v>139329</v>
      </c>
      <c r="H19" s="213">
        <f t="shared" si="2"/>
        <v>0</v>
      </c>
      <c r="I19" s="196">
        <v>139329</v>
      </c>
      <c r="J19" s="213"/>
      <c r="K19" s="198"/>
      <c r="L19" s="207"/>
      <c r="M19" s="198"/>
      <c r="N19" s="207"/>
      <c r="O19" s="198"/>
      <c r="P19" s="207"/>
      <c r="Q19" s="239"/>
    </row>
    <row r="20" spans="2:17" ht="42" customHeight="1" thickBot="1" x14ac:dyDescent="0.35">
      <c r="B20" s="7" t="s">
        <v>200</v>
      </c>
      <c r="C20" s="32" t="s">
        <v>61</v>
      </c>
      <c r="D20" s="33" t="s">
        <v>62</v>
      </c>
      <c r="E20" s="33">
        <v>1</v>
      </c>
      <c r="F20" s="33"/>
      <c r="G20" s="215"/>
      <c r="H20" s="215"/>
      <c r="I20" s="197"/>
      <c r="J20" s="215"/>
      <c r="K20" s="199"/>
      <c r="L20" s="209"/>
      <c r="M20" s="199"/>
      <c r="N20" s="209"/>
      <c r="O20" s="199"/>
      <c r="P20" s="209"/>
      <c r="Q20" s="240"/>
    </row>
    <row r="21" spans="2:17" ht="27.75" customHeight="1" x14ac:dyDescent="0.3">
      <c r="B21" s="34">
        <v>2</v>
      </c>
      <c r="C21" s="35" t="s">
        <v>63</v>
      </c>
      <c r="D21" s="36" t="s">
        <v>60</v>
      </c>
      <c r="E21" s="36">
        <v>1</v>
      </c>
      <c r="F21" s="36"/>
      <c r="G21" s="214">
        <f>I21+K21+M21+O21</f>
        <v>1000000</v>
      </c>
      <c r="H21" s="211">
        <f>J21+L21+N21+P21</f>
        <v>0</v>
      </c>
      <c r="I21" s="214">
        <v>1000000</v>
      </c>
      <c r="J21" s="211"/>
      <c r="K21" s="251"/>
      <c r="L21" s="208"/>
      <c r="M21" s="251"/>
      <c r="N21" s="208"/>
      <c r="O21" s="251"/>
      <c r="P21" s="208"/>
      <c r="Q21" s="252"/>
    </row>
    <row r="22" spans="2:17" x14ac:dyDescent="0.3">
      <c r="B22" s="5" t="s">
        <v>198</v>
      </c>
      <c r="C22" s="37" t="s">
        <v>64</v>
      </c>
      <c r="D22" s="38" t="s">
        <v>7</v>
      </c>
      <c r="E22" s="38">
        <v>1</v>
      </c>
      <c r="F22" s="38"/>
      <c r="G22" s="211"/>
      <c r="H22" s="211"/>
      <c r="I22" s="214"/>
      <c r="J22" s="211"/>
      <c r="K22" s="183"/>
      <c r="L22" s="208"/>
      <c r="M22" s="183"/>
      <c r="N22" s="208"/>
      <c r="O22" s="183"/>
      <c r="P22" s="208"/>
      <c r="Q22" s="249"/>
    </row>
    <row r="23" spans="2:17" ht="19.5" thickBot="1" x14ac:dyDescent="0.35">
      <c r="B23" s="39" t="s">
        <v>199</v>
      </c>
      <c r="C23" s="40" t="s">
        <v>65</v>
      </c>
      <c r="D23" s="41" t="s">
        <v>7</v>
      </c>
      <c r="E23" s="41">
        <v>1</v>
      </c>
      <c r="F23" s="41"/>
      <c r="G23" s="212"/>
      <c r="H23" s="212"/>
      <c r="I23" s="215"/>
      <c r="J23" s="212"/>
      <c r="K23" s="200"/>
      <c r="L23" s="209"/>
      <c r="M23" s="200"/>
      <c r="N23" s="209"/>
      <c r="O23" s="200"/>
      <c r="P23" s="209"/>
      <c r="Q23" s="250"/>
    </row>
    <row r="24" spans="2:17" ht="42.75" customHeight="1" x14ac:dyDescent="0.3">
      <c r="B24" s="29">
        <v>3</v>
      </c>
      <c r="C24" s="30" t="s">
        <v>66</v>
      </c>
      <c r="D24" s="42" t="s">
        <v>60</v>
      </c>
      <c r="E24" s="43">
        <v>1</v>
      </c>
      <c r="F24" s="43"/>
      <c r="G24" s="253">
        <f>I24+K24+M24+O24</f>
        <v>1222285</v>
      </c>
      <c r="H24" s="229">
        <f>J24+L24+N24+P24</f>
        <v>0</v>
      </c>
      <c r="I24" s="253">
        <v>1222285</v>
      </c>
      <c r="J24" s="229"/>
      <c r="K24" s="232"/>
      <c r="L24" s="227"/>
      <c r="M24" s="198"/>
      <c r="N24" s="207"/>
      <c r="O24" s="198"/>
      <c r="P24" s="207"/>
      <c r="Q24" s="239"/>
    </row>
    <row r="25" spans="2:17" ht="19.5" thickBot="1" x14ac:dyDescent="0.35">
      <c r="B25" s="7" t="s">
        <v>18</v>
      </c>
      <c r="C25" s="44" t="s">
        <v>67</v>
      </c>
      <c r="D25" s="45" t="s">
        <v>7</v>
      </c>
      <c r="E25" s="46">
        <v>1</v>
      </c>
      <c r="F25" s="46"/>
      <c r="G25" s="254"/>
      <c r="H25" s="230"/>
      <c r="I25" s="254"/>
      <c r="J25" s="230"/>
      <c r="K25" s="255"/>
      <c r="L25" s="228"/>
      <c r="M25" s="199"/>
      <c r="N25" s="209"/>
      <c r="O25" s="199"/>
      <c r="P25" s="209"/>
      <c r="Q25" s="240"/>
    </row>
    <row r="26" spans="2:17" ht="43.5" customHeight="1" thickBot="1" x14ac:dyDescent="0.35">
      <c r="B26" s="47">
        <v>4</v>
      </c>
      <c r="C26" s="48" t="s">
        <v>68</v>
      </c>
      <c r="D26" s="49" t="s">
        <v>9</v>
      </c>
      <c r="E26" s="50">
        <v>1</v>
      </c>
      <c r="F26" s="50"/>
      <c r="G26" s="51">
        <f>I26+K26+M26+O26</f>
        <v>10000</v>
      </c>
      <c r="H26" s="51">
        <f>J26+L26+N26+P26</f>
        <v>0</v>
      </c>
      <c r="I26" s="51">
        <v>10000</v>
      </c>
      <c r="J26" s="51"/>
      <c r="K26" s="52"/>
      <c r="L26" s="52"/>
      <c r="M26" s="52"/>
      <c r="N26" s="52"/>
      <c r="O26" s="52"/>
      <c r="P26" s="52"/>
      <c r="Q26" s="53"/>
    </row>
    <row r="27" spans="2:17" ht="44.25" customHeight="1" x14ac:dyDescent="0.3">
      <c r="B27" s="167">
        <v>5</v>
      </c>
      <c r="C27" s="168" t="s">
        <v>69</v>
      </c>
      <c r="D27" s="169" t="s">
        <v>60</v>
      </c>
      <c r="E27" s="170">
        <v>1</v>
      </c>
      <c r="F27" s="170"/>
      <c r="G27" s="243">
        <f>I27+K27+M27+O27</f>
        <v>2000000</v>
      </c>
      <c r="H27" s="225">
        <f>J27+L27+N27+P27</f>
        <v>325035.32337</v>
      </c>
      <c r="I27" s="243">
        <v>2000000</v>
      </c>
      <c r="J27" s="225">
        <v>325035.32337</v>
      </c>
      <c r="K27" s="246"/>
      <c r="L27" s="223"/>
      <c r="M27" s="246"/>
      <c r="N27" s="207"/>
      <c r="O27" s="198"/>
      <c r="P27" s="207"/>
      <c r="Q27" s="239"/>
    </row>
    <row r="28" spans="2:17" x14ac:dyDescent="0.3">
      <c r="B28" s="5" t="s">
        <v>11</v>
      </c>
      <c r="C28" s="171" t="s">
        <v>70</v>
      </c>
      <c r="D28" s="10" t="s">
        <v>6</v>
      </c>
      <c r="E28" s="172">
        <v>49.6</v>
      </c>
      <c r="F28" s="172"/>
      <c r="G28" s="244"/>
      <c r="H28" s="226"/>
      <c r="I28" s="244"/>
      <c r="J28" s="226"/>
      <c r="K28" s="247"/>
      <c r="L28" s="224"/>
      <c r="M28" s="247"/>
      <c r="N28" s="208"/>
      <c r="O28" s="183"/>
      <c r="P28" s="208"/>
      <c r="Q28" s="249"/>
    </row>
    <row r="29" spans="2:17" x14ac:dyDescent="0.3">
      <c r="B29" s="5" t="s">
        <v>202</v>
      </c>
      <c r="C29" s="173" t="s">
        <v>71</v>
      </c>
      <c r="D29" s="174" t="s">
        <v>6</v>
      </c>
      <c r="E29" s="175">
        <v>148.94</v>
      </c>
      <c r="F29" s="175"/>
      <c r="G29" s="245"/>
      <c r="H29" s="226"/>
      <c r="I29" s="245"/>
      <c r="J29" s="226"/>
      <c r="K29" s="248"/>
      <c r="L29" s="224"/>
      <c r="M29" s="248"/>
      <c r="N29" s="208"/>
      <c r="O29" s="200"/>
      <c r="P29" s="208"/>
      <c r="Q29" s="250"/>
    </row>
    <row r="30" spans="2:17" x14ac:dyDescent="0.3">
      <c r="B30" s="5" t="s">
        <v>234</v>
      </c>
      <c r="C30" s="171" t="s">
        <v>246</v>
      </c>
      <c r="D30" s="174" t="s">
        <v>221</v>
      </c>
      <c r="E30" s="175"/>
      <c r="F30" s="175">
        <v>1</v>
      </c>
      <c r="G30" s="245"/>
      <c r="H30" s="226"/>
      <c r="I30" s="245"/>
      <c r="J30" s="226"/>
      <c r="K30" s="248"/>
      <c r="L30" s="224"/>
      <c r="M30" s="248"/>
      <c r="N30" s="208"/>
      <c r="O30" s="200"/>
      <c r="P30" s="208"/>
      <c r="Q30" s="250"/>
    </row>
    <row r="31" spans="2:17" ht="19.5" thickBot="1" x14ac:dyDescent="0.35">
      <c r="B31" s="5" t="s">
        <v>235</v>
      </c>
      <c r="C31" s="171" t="s">
        <v>220</v>
      </c>
      <c r="D31" s="174" t="s">
        <v>7</v>
      </c>
      <c r="E31" s="175"/>
      <c r="F31" s="175">
        <f>9+2</f>
        <v>11</v>
      </c>
      <c r="G31" s="245"/>
      <c r="H31" s="226"/>
      <c r="I31" s="245"/>
      <c r="J31" s="226"/>
      <c r="K31" s="248"/>
      <c r="L31" s="224"/>
      <c r="M31" s="248"/>
      <c r="N31" s="208"/>
      <c r="O31" s="200"/>
      <c r="P31" s="208"/>
      <c r="Q31" s="250"/>
    </row>
    <row r="32" spans="2:17" ht="51" customHeight="1" x14ac:dyDescent="0.3">
      <c r="B32" s="59">
        <v>6</v>
      </c>
      <c r="C32" s="30" t="s">
        <v>72</v>
      </c>
      <c r="D32" s="42" t="s">
        <v>60</v>
      </c>
      <c r="E32" s="43">
        <v>1</v>
      </c>
      <c r="F32" s="43"/>
      <c r="G32" s="253">
        <f>I32+K32+M32+O32</f>
        <v>4663683</v>
      </c>
      <c r="H32" s="229">
        <f>J32+L32+N32+P32</f>
        <v>0</v>
      </c>
      <c r="I32" s="253">
        <v>4663683</v>
      </c>
      <c r="J32" s="229"/>
      <c r="K32" s="198"/>
      <c r="L32" s="207"/>
      <c r="M32" s="198"/>
      <c r="N32" s="207"/>
      <c r="O32" s="198"/>
      <c r="P32" s="207"/>
      <c r="Q32" s="239"/>
    </row>
    <row r="33" spans="2:17" x14ac:dyDescent="0.3">
      <c r="B33" s="5" t="s">
        <v>12</v>
      </c>
      <c r="C33" s="37" t="s">
        <v>73</v>
      </c>
      <c r="D33" s="54" t="s">
        <v>7</v>
      </c>
      <c r="E33" s="55">
        <v>1</v>
      </c>
      <c r="F33" s="55"/>
      <c r="G33" s="256"/>
      <c r="H33" s="257"/>
      <c r="I33" s="256"/>
      <c r="J33" s="257"/>
      <c r="K33" s="183"/>
      <c r="L33" s="208"/>
      <c r="M33" s="183"/>
      <c r="N33" s="208"/>
      <c r="O33" s="183"/>
      <c r="P33" s="208"/>
      <c r="Q33" s="249"/>
    </row>
    <row r="34" spans="2:17" x14ac:dyDescent="0.3">
      <c r="B34" s="5" t="s">
        <v>19</v>
      </c>
      <c r="C34" s="60" t="s">
        <v>74</v>
      </c>
      <c r="D34" s="54" t="s">
        <v>6</v>
      </c>
      <c r="E34" s="55">
        <v>24.79</v>
      </c>
      <c r="F34" s="55"/>
      <c r="G34" s="256"/>
      <c r="H34" s="257"/>
      <c r="I34" s="256"/>
      <c r="J34" s="257"/>
      <c r="K34" s="183"/>
      <c r="L34" s="208"/>
      <c r="M34" s="183"/>
      <c r="N34" s="208"/>
      <c r="O34" s="183"/>
      <c r="P34" s="208"/>
      <c r="Q34" s="249"/>
    </row>
    <row r="35" spans="2:17" ht="19.5" thickBot="1" x14ac:dyDescent="0.35">
      <c r="B35" s="7" t="s">
        <v>201</v>
      </c>
      <c r="C35" s="61" t="s">
        <v>75</v>
      </c>
      <c r="D35" s="45" t="s">
        <v>7</v>
      </c>
      <c r="E35" s="46">
        <v>1</v>
      </c>
      <c r="F35" s="46"/>
      <c r="G35" s="254"/>
      <c r="H35" s="230"/>
      <c r="I35" s="254"/>
      <c r="J35" s="230"/>
      <c r="K35" s="199"/>
      <c r="L35" s="209"/>
      <c r="M35" s="199"/>
      <c r="N35" s="209"/>
      <c r="O35" s="199"/>
      <c r="P35" s="209"/>
      <c r="Q35" s="240"/>
    </row>
    <row r="36" spans="2:17" ht="44.25" customHeight="1" x14ac:dyDescent="0.3">
      <c r="B36" s="59">
        <v>7</v>
      </c>
      <c r="C36" s="30" t="s">
        <v>76</v>
      </c>
      <c r="D36" s="62" t="s">
        <v>60</v>
      </c>
      <c r="E36" s="63">
        <v>1</v>
      </c>
      <c r="F36" s="63"/>
      <c r="G36" s="196">
        <f>I36+K36+M36+O36</f>
        <v>6634213</v>
      </c>
      <c r="H36" s="213">
        <f>J36+L36+N36+P36</f>
        <v>0</v>
      </c>
      <c r="I36" s="196">
        <v>6634213</v>
      </c>
      <c r="J36" s="213"/>
      <c r="K36" s="198"/>
      <c r="L36" s="207"/>
      <c r="M36" s="198"/>
      <c r="N36" s="207"/>
      <c r="O36" s="198"/>
      <c r="P36" s="207"/>
      <c r="Q36" s="239"/>
    </row>
    <row r="37" spans="2:17" x14ac:dyDescent="0.3">
      <c r="B37" s="5" t="s">
        <v>16</v>
      </c>
      <c r="C37" s="37" t="s">
        <v>77</v>
      </c>
      <c r="D37" s="54" t="s">
        <v>7</v>
      </c>
      <c r="E37" s="55">
        <v>2</v>
      </c>
      <c r="F37" s="55"/>
      <c r="G37" s="185"/>
      <c r="H37" s="214"/>
      <c r="I37" s="185"/>
      <c r="J37" s="214"/>
      <c r="K37" s="183"/>
      <c r="L37" s="208"/>
      <c r="M37" s="183"/>
      <c r="N37" s="208"/>
      <c r="O37" s="183"/>
      <c r="P37" s="208"/>
      <c r="Q37" s="249"/>
    </row>
    <row r="38" spans="2:17" ht="19.5" thickBot="1" x14ac:dyDescent="0.35">
      <c r="B38" s="6" t="s">
        <v>17</v>
      </c>
      <c r="C38" s="58" t="s">
        <v>78</v>
      </c>
      <c r="D38" s="56" t="s">
        <v>6</v>
      </c>
      <c r="E38" s="57">
        <v>6</v>
      </c>
      <c r="F38" s="57"/>
      <c r="G38" s="203"/>
      <c r="H38" s="214"/>
      <c r="I38" s="203"/>
      <c r="J38" s="214"/>
      <c r="K38" s="200"/>
      <c r="L38" s="208"/>
      <c r="M38" s="200"/>
      <c r="N38" s="208"/>
      <c r="O38" s="200"/>
      <c r="P38" s="208"/>
      <c r="Q38" s="250"/>
    </row>
    <row r="39" spans="2:17" ht="28.5" customHeight="1" thickBot="1" x14ac:dyDescent="0.35">
      <c r="B39" s="64">
        <v>8</v>
      </c>
      <c r="C39" s="65" t="s">
        <v>79</v>
      </c>
      <c r="D39" s="66" t="s">
        <v>9</v>
      </c>
      <c r="E39" s="66">
        <v>1</v>
      </c>
      <c r="F39" s="66"/>
      <c r="G39" s="67">
        <f>I39+K39+M39+O39</f>
        <v>18000</v>
      </c>
      <c r="H39" s="67">
        <f>J39+L39+N39+P39</f>
        <v>0</v>
      </c>
      <c r="I39" s="67">
        <v>18000</v>
      </c>
      <c r="J39" s="67"/>
      <c r="K39" s="68"/>
      <c r="L39" s="68"/>
      <c r="M39" s="68"/>
      <c r="N39" s="68"/>
      <c r="O39" s="68"/>
      <c r="P39" s="68"/>
      <c r="Q39" s="69"/>
    </row>
    <row r="40" spans="2:17" x14ac:dyDescent="0.3">
      <c r="B40" s="262">
        <v>9</v>
      </c>
      <c r="C40" s="264" t="s">
        <v>80</v>
      </c>
      <c r="D40" s="266" t="s">
        <v>60</v>
      </c>
      <c r="E40" s="266">
        <v>1</v>
      </c>
      <c r="F40" s="321"/>
      <c r="G40" s="213">
        <f>I40+K40+M40+O40</f>
        <v>2962888</v>
      </c>
      <c r="H40" s="210">
        <f>J40+L40+N40+P40</f>
        <v>0</v>
      </c>
      <c r="I40" s="213">
        <v>2962888</v>
      </c>
      <c r="J40" s="210"/>
      <c r="K40" s="198"/>
      <c r="L40" s="207"/>
      <c r="M40" s="198"/>
      <c r="N40" s="207"/>
      <c r="O40" s="198"/>
      <c r="P40" s="207"/>
      <c r="Q40" s="239"/>
    </row>
    <row r="41" spans="2:17" ht="24" customHeight="1" x14ac:dyDescent="0.3">
      <c r="B41" s="263"/>
      <c r="C41" s="265"/>
      <c r="D41" s="267"/>
      <c r="E41" s="267"/>
      <c r="F41" s="269"/>
      <c r="G41" s="211"/>
      <c r="H41" s="211"/>
      <c r="I41" s="214"/>
      <c r="J41" s="211"/>
      <c r="K41" s="183"/>
      <c r="L41" s="208"/>
      <c r="M41" s="183"/>
      <c r="N41" s="208"/>
      <c r="O41" s="183"/>
      <c r="P41" s="208"/>
      <c r="Q41" s="249"/>
    </row>
    <row r="42" spans="2:17" x14ac:dyDescent="0.3">
      <c r="B42" s="5" t="s">
        <v>203</v>
      </c>
      <c r="C42" s="71" t="s">
        <v>81</v>
      </c>
      <c r="D42" s="54" t="s">
        <v>6</v>
      </c>
      <c r="E42" s="55">
        <v>30</v>
      </c>
      <c r="F42" s="55"/>
      <c r="G42" s="211"/>
      <c r="H42" s="211"/>
      <c r="I42" s="214"/>
      <c r="J42" s="211"/>
      <c r="K42" s="183"/>
      <c r="L42" s="208"/>
      <c r="M42" s="183"/>
      <c r="N42" s="208"/>
      <c r="O42" s="183"/>
      <c r="P42" s="208"/>
      <c r="Q42" s="249"/>
    </row>
    <row r="43" spans="2:17" ht="19.5" thickBot="1" x14ac:dyDescent="0.35">
      <c r="B43" s="6" t="s">
        <v>204</v>
      </c>
      <c r="C43" s="72" t="s">
        <v>82</v>
      </c>
      <c r="D43" s="56" t="s">
        <v>6</v>
      </c>
      <c r="E43" s="57">
        <v>72</v>
      </c>
      <c r="F43" s="57"/>
      <c r="G43" s="211"/>
      <c r="H43" s="211"/>
      <c r="I43" s="214"/>
      <c r="J43" s="211"/>
      <c r="K43" s="200"/>
      <c r="L43" s="208"/>
      <c r="M43" s="200"/>
      <c r="N43" s="208"/>
      <c r="O43" s="200"/>
      <c r="P43" s="208"/>
      <c r="Q43" s="250"/>
    </row>
    <row r="44" spans="2:17" ht="24" customHeight="1" x14ac:dyDescent="0.3">
      <c r="B44" s="59">
        <v>10</v>
      </c>
      <c r="C44" s="73" t="s">
        <v>83</v>
      </c>
      <c r="D44" s="62" t="s">
        <v>60</v>
      </c>
      <c r="E44" s="62">
        <v>1</v>
      </c>
      <c r="F44" s="62"/>
      <c r="G44" s="213">
        <f>I44+K44+M44+O44</f>
        <v>550000</v>
      </c>
      <c r="H44" s="210">
        <f>J44+L44+N44+P44</f>
        <v>0</v>
      </c>
      <c r="I44" s="213">
        <v>550000</v>
      </c>
      <c r="J44" s="210"/>
      <c r="K44" s="201"/>
      <c r="L44" s="210"/>
      <c r="M44" s="201"/>
      <c r="N44" s="210"/>
      <c r="O44" s="201"/>
      <c r="P44" s="210"/>
      <c r="Q44" s="259"/>
    </row>
    <row r="45" spans="2:17" x14ac:dyDescent="0.3">
      <c r="B45" s="5" t="s">
        <v>205</v>
      </c>
      <c r="C45" s="71" t="s">
        <v>84</v>
      </c>
      <c r="D45" s="54" t="s">
        <v>6</v>
      </c>
      <c r="E45" s="54">
        <v>2.73</v>
      </c>
      <c r="F45" s="54"/>
      <c r="G45" s="211"/>
      <c r="H45" s="211"/>
      <c r="I45" s="214"/>
      <c r="J45" s="211"/>
      <c r="K45" s="184"/>
      <c r="L45" s="211"/>
      <c r="M45" s="184"/>
      <c r="N45" s="211"/>
      <c r="O45" s="184"/>
      <c r="P45" s="211"/>
      <c r="Q45" s="260"/>
    </row>
    <row r="46" spans="2:17" ht="19.5" thickBot="1" x14ac:dyDescent="0.35">
      <c r="B46" s="7" t="s">
        <v>206</v>
      </c>
      <c r="C46" s="44" t="s">
        <v>85</v>
      </c>
      <c r="D46" s="45" t="s">
        <v>7</v>
      </c>
      <c r="E46" s="45">
        <v>1</v>
      </c>
      <c r="F46" s="45"/>
      <c r="G46" s="212"/>
      <c r="H46" s="212"/>
      <c r="I46" s="215"/>
      <c r="J46" s="212"/>
      <c r="K46" s="258"/>
      <c r="L46" s="212"/>
      <c r="M46" s="258"/>
      <c r="N46" s="212"/>
      <c r="O46" s="258"/>
      <c r="P46" s="212"/>
      <c r="Q46" s="261"/>
    </row>
    <row r="47" spans="2:17" x14ac:dyDescent="0.3">
      <c r="B47" s="262">
        <v>11</v>
      </c>
      <c r="C47" s="277" t="s">
        <v>86</v>
      </c>
      <c r="D47" s="266" t="s">
        <v>60</v>
      </c>
      <c r="E47" s="266">
        <v>1</v>
      </c>
      <c r="F47" s="321"/>
      <c r="G47" s="213">
        <f>I47+K47+M47+O47</f>
        <v>655000</v>
      </c>
      <c r="H47" s="210">
        <f>J47+L47+N47+P47</f>
        <v>0</v>
      </c>
      <c r="I47" s="213">
        <v>655000</v>
      </c>
      <c r="J47" s="210"/>
      <c r="K47" s="198"/>
      <c r="L47" s="207"/>
      <c r="M47" s="198"/>
      <c r="N47" s="207"/>
      <c r="O47" s="198"/>
      <c r="P47" s="207"/>
      <c r="Q47" s="239"/>
    </row>
    <row r="48" spans="2:17" ht="24.75" customHeight="1" x14ac:dyDescent="0.3">
      <c r="B48" s="263"/>
      <c r="C48" s="278"/>
      <c r="D48" s="267"/>
      <c r="E48" s="267"/>
      <c r="F48" s="269"/>
      <c r="G48" s="211"/>
      <c r="H48" s="211"/>
      <c r="I48" s="214"/>
      <c r="J48" s="211"/>
      <c r="K48" s="183"/>
      <c r="L48" s="208"/>
      <c r="M48" s="183"/>
      <c r="N48" s="208"/>
      <c r="O48" s="183"/>
      <c r="P48" s="208"/>
      <c r="Q48" s="249"/>
    </row>
    <row r="49" spans="2:17" ht="19.5" thickBot="1" x14ac:dyDescent="0.35">
      <c r="B49" s="7" t="s">
        <v>207</v>
      </c>
      <c r="C49" s="44" t="s">
        <v>87</v>
      </c>
      <c r="D49" s="45" t="s">
        <v>6</v>
      </c>
      <c r="E49" s="45">
        <v>30.945</v>
      </c>
      <c r="F49" s="45"/>
      <c r="G49" s="212"/>
      <c r="H49" s="212"/>
      <c r="I49" s="215"/>
      <c r="J49" s="212"/>
      <c r="K49" s="199"/>
      <c r="L49" s="209"/>
      <c r="M49" s="199"/>
      <c r="N49" s="209"/>
      <c r="O49" s="199"/>
      <c r="P49" s="209"/>
      <c r="Q49" s="240"/>
    </row>
    <row r="50" spans="2:17" ht="48" customHeight="1" x14ac:dyDescent="0.3">
      <c r="B50" s="74">
        <v>12</v>
      </c>
      <c r="C50" s="75" t="s">
        <v>88</v>
      </c>
      <c r="D50" s="76" t="s">
        <v>60</v>
      </c>
      <c r="E50" s="76">
        <v>1</v>
      </c>
      <c r="F50" s="76"/>
      <c r="G50" s="271">
        <f>I50+K50+M50+O50</f>
        <v>2820682</v>
      </c>
      <c r="H50" s="218">
        <f>J50+L50+N50+P50</f>
        <v>0</v>
      </c>
      <c r="I50" s="271">
        <v>2820682</v>
      </c>
      <c r="J50" s="218"/>
      <c r="K50" s="274"/>
      <c r="L50" s="216"/>
      <c r="M50" s="251"/>
      <c r="N50" s="208"/>
      <c r="O50" s="251"/>
      <c r="P50" s="208"/>
      <c r="Q50" s="252"/>
    </row>
    <row r="51" spans="2:17" x14ac:dyDescent="0.3">
      <c r="B51" s="5" t="s">
        <v>208</v>
      </c>
      <c r="C51" s="71" t="s">
        <v>84</v>
      </c>
      <c r="D51" s="54" t="s">
        <v>6</v>
      </c>
      <c r="E51" s="54">
        <v>94.566999999999993</v>
      </c>
      <c r="F51" s="54"/>
      <c r="G51" s="272"/>
      <c r="H51" s="218"/>
      <c r="I51" s="272"/>
      <c r="J51" s="218"/>
      <c r="K51" s="275"/>
      <c r="L51" s="216"/>
      <c r="M51" s="183"/>
      <c r="N51" s="208"/>
      <c r="O51" s="183"/>
      <c r="P51" s="208"/>
      <c r="Q51" s="249"/>
    </row>
    <row r="52" spans="2:17" x14ac:dyDescent="0.3">
      <c r="B52" s="5" t="s">
        <v>209</v>
      </c>
      <c r="C52" s="71" t="s">
        <v>89</v>
      </c>
      <c r="D52" s="54" t="s">
        <v>7</v>
      </c>
      <c r="E52" s="54">
        <v>3</v>
      </c>
      <c r="F52" s="54"/>
      <c r="G52" s="272"/>
      <c r="H52" s="218"/>
      <c r="I52" s="272"/>
      <c r="J52" s="218"/>
      <c r="K52" s="275"/>
      <c r="L52" s="216"/>
      <c r="M52" s="183"/>
      <c r="N52" s="208"/>
      <c r="O52" s="183"/>
      <c r="P52" s="208"/>
      <c r="Q52" s="249"/>
    </row>
    <row r="53" spans="2:17" ht="19.5" thickBot="1" x14ac:dyDescent="0.35">
      <c r="B53" s="5" t="s">
        <v>210</v>
      </c>
      <c r="C53" s="72" t="s">
        <v>90</v>
      </c>
      <c r="D53" s="56" t="s">
        <v>7</v>
      </c>
      <c r="E53" s="56">
        <v>195</v>
      </c>
      <c r="F53" s="56"/>
      <c r="G53" s="273"/>
      <c r="H53" s="219"/>
      <c r="I53" s="273"/>
      <c r="J53" s="219"/>
      <c r="K53" s="276"/>
      <c r="L53" s="217"/>
      <c r="M53" s="200"/>
      <c r="N53" s="209"/>
      <c r="O53" s="200"/>
      <c r="P53" s="209"/>
      <c r="Q53" s="250"/>
    </row>
    <row r="54" spans="2:17" ht="43.5" customHeight="1" thickBot="1" x14ac:dyDescent="0.35">
      <c r="B54" s="64">
        <v>13</v>
      </c>
      <c r="C54" s="77" t="s">
        <v>91</v>
      </c>
      <c r="D54" s="66" t="s">
        <v>9</v>
      </c>
      <c r="E54" s="66">
        <v>1</v>
      </c>
      <c r="F54" s="66"/>
      <c r="G54" s="78">
        <f t="shared" ref="G54:G61" si="3">I54+K54+M54+O54</f>
        <v>12000</v>
      </c>
      <c r="H54" s="78">
        <f t="shared" ref="H54:H60" si="4">J54+L54+N54+P54</f>
        <v>0</v>
      </c>
      <c r="I54" s="78">
        <v>12000</v>
      </c>
      <c r="J54" s="78"/>
      <c r="K54" s="68"/>
      <c r="L54" s="68"/>
      <c r="M54" s="68"/>
      <c r="N54" s="68"/>
      <c r="O54" s="68"/>
      <c r="P54" s="68"/>
      <c r="Q54" s="69"/>
    </row>
    <row r="55" spans="2:17" ht="44.25" customHeight="1" thickBot="1" x14ac:dyDescent="0.35">
      <c r="B55" s="47">
        <v>14</v>
      </c>
      <c r="C55" s="48" t="s">
        <v>92</v>
      </c>
      <c r="D55" s="79" t="s">
        <v>9</v>
      </c>
      <c r="E55" s="79">
        <v>1</v>
      </c>
      <c r="F55" s="79"/>
      <c r="G55" s="51">
        <f t="shared" si="3"/>
        <v>25000</v>
      </c>
      <c r="H55" s="51">
        <f t="shared" si="4"/>
        <v>0</v>
      </c>
      <c r="I55" s="51">
        <v>25000</v>
      </c>
      <c r="J55" s="51"/>
      <c r="K55" s="52"/>
      <c r="L55" s="52"/>
      <c r="M55" s="52"/>
      <c r="N55" s="52"/>
      <c r="O55" s="52"/>
      <c r="P55" s="52"/>
      <c r="Q55" s="53"/>
    </row>
    <row r="56" spans="2:17" ht="81" customHeight="1" thickBot="1" x14ac:dyDescent="0.35">
      <c r="B56" s="64">
        <v>15</v>
      </c>
      <c r="C56" s="77" t="s">
        <v>93</v>
      </c>
      <c r="D56" s="66" t="s">
        <v>9</v>
      </c>
      <c r="E56" s="66">
        <v>1</v>
      </c>
      <c r="F56" s="66"/>
      <c r="G56" s="78">
        <f t="shared" si="3"/>
        <v>50000</v>
      </c>
      <c r="H56" s="78">
        <f t="shared" si="4"/>
        <v>0</v>
      </c>
      <c r="I56" s="78">
        <v>50000</v>
      </c>
      <c r="J56" s="78"/>
      <c r="K56" s="68"/>
      <c r="L56" s="68"/>
      <c r="M56" s="68"/>
      <c r="N56" s="68"/>
      <c r="O56" s="68"/>
      <c r="P56" s="68"/>
      <c r="Q56" s="69"/>
    </row>
    <row r="57" spans="2:17" ht="44.25" customHeight="1" thickBot="1" x14ac:dyDescent="0.35">
      <c r="B57" s="47">
        <v>16</v>
      </c>
      <c r="C57" s="48" t="s">
        <v>94</v>
      </c>
      <c r="D57" s="79" t="s">
        <v>9</v>
      </c>
      <c r="E57" s="79">
        <v>1</v>
      </c>
      <c r="F57" s="79"/>
      <c r="G57" s="51">
        <f t="shared" si="3"/>
        <v>12000</v>
      </c>
      <c r="H57" s="51">
        <f t="shared" si="4"/>
        <v>0</v>
      </c>
      <c r="I57" s="51">
        <v>12000</v>
      </c>
      <c r="J57" s="51"/>
      <c r="K57" s="52"/>
      <c r="L57" s="52"/>
      <c r="M57" s="52"/>
      <c r="N57" s="52"/>
      <c r="O57" s="52"/>
      <c r="P57" s="52"/>
      <c r="Q57" s="53"/>
    </row>
    <row r="58" spans="2:17" ht="43.5" customHeight="1" thickBot="1" x14ac:dyDescent="0.35">
      <c r="B58" s="64">
        <v>17</v>
      </c>
      <c r="C58" s="77" t="s">
        <v>95</v>
      </c>
      <c r="D58" s="66" t="s">
        <v>9</v>
      </c>
      <c r="E58" s="66">
        <v>1</v>
      </c>
      <c r="F58" s="66"/>
      <c r="G58" s="78">
        <f t="shared" si="3"/>
        <v>9000</v>
      </c>
      <c r="H58" s="78">
        <f t="shared" si="4"/>
        <v>0</v>
      </c>
      <c r="I58" s="78">
        <v>9000</v>
      </c>
      <c r="J58" s="78"/>
      <c r="K58" s="68"/>
      <c r="L58" s="68"/>
      <c r="M58" s="68"/>
      <c r="N58" s="68"/>
      <c r="O58" s="68"/>
      <c r="P58" s="68"/>
      <c r="Q58" s="69"/>
    </row>
    <row r="59" spans="2:17" ht="57" thickBot="1" x14ac:dyDescent="0.35">
      <c r="B59" s="47">
        <v>18</v>
      </c>
      <c r="C59" s="48" t="s">
        <v>96</v>
      </c>
      <c r="D59" s="79" t="s">
        <v>9</v>
      </c>
      <c r="E59" s="79">
        <v>1</v>
      </c>
      <c r="F59" s="79"/>
      <c r="G59" s="51">
        <f t="shared" si="3"/>
        <v>40000</v>
      </c>
      <c r="H59" s="51">
        <f t="shared" si="4"/>
        <v>0</v>
      </c>
      <c r="I59" s="51">
        <v>40000</v>
      </c>
      <c r="J59" s="51"/>
      <c r="K59" s="52"/>
      <c r="L59" s="52"/>
      <c r="M59" s="52"/>
      <c r="N59" s="52"/>
      <c r="O59" s="52"/>
      <c r="P59" s="52"/>
      <c r="Q59" s="53"/>
    </row>
    <row r="60" spans="2:17" ht="57" thickBot="1" x14ac:dyDescent="0.35">
      <c r="B60" s="64">
        <v>19</v>
      </c>
      <c r="C60" s="77" t="s">
        <v>97</v>
      </c>
      <c r="D60" s="66" t="s">
        <v>9</v>
      </c>
      <c r="E60" s="66">
        <v>1</v>
      </c>
      <c r="F60" s="66"/>
      <c r="G60" s="78">
        <f t="shared" si="3"/>
        <v>15000</v>
      </c>
      <c r="H60" s="78">
        <f t="shared" si="4"/>
        <v>0</v>
      </c>
      <c r="I60" s="78">
        <v>15000</v>
      </c>
      <c r="J60" s="78"/>
      <c r="K60" s="68"/>
      <c r="L60" s="68"/>
      <c r="M60" s="68"/>
      <c r="N60" s="68"/>
      <c r="O60" s="68"/>
      <c r="P60" s="68"/>
      <c r="Q60" s="69"/>
    </row>
    <row r="61" spans="2:17" ht="35.25" customHeight="1" x14ac:dyDescent="0.3">
      <c r="B61" s="268">
        <v>20</v>
      </c>
      <c r="C61" s="318" t="s">
        <v>236</v>
      </c>
      <c r="D61" s="269" t="s">
        <v>60</v>
      </c>
      <c r="E61" s="269">
        <v>1</v>
      </c>
      <c r="F61" s="321"/>
      <c r="G61" s="213">
        <f t="shared" si="3"/>
        <v>1900000</v>
      </c>
      <c r="H61" s="220">
        <f>J61+L61+N61+P61</f>
        <v>0</v>
      </c>
      <c r="I61" s="213">
        <v>1900000</v>
      </c>
      <c r="J61" s="210"/>
      <c r="K61" s="270"/>
      <c r="L61" s="210"/>
      <c r="M61" s="251"/>
      <c r="N61" s="207"/>
      <c r="O61" s="251"/>
      <c r="P61" s="207"/>
      <c r="Q61" s="252"/>
    </row>
    <row r="62" spans="2:17" ht="35.25" customHeight="1" x14ac:dyDescent="0.3">
      <c r="B62" s="263"/>
      <c r="C62" s="319"/>
      <c r="D62" s="267"/>
      <c r="E62" s="267"/>
      <c r="F62" s="322"/>
      <c r="G62" s="211"/>
      <c r="H62" s="221"/>
      <c r="I62" s="214"/>
      <c r="J62" s="211"/>
      <c r="K62" s="184"/>
      <c r="L62" s="211"/>
      <c r="M62" s="183"/>
      <c r="N62" s="208"/>
      <c r="O62" s="183"/>
      <c r="P62" s="208"/>
      <c r="Q62" s="249"/>
    </row>
    <row r="63" spans="2:17" ht="35.25" customHeight="1" x14ac:dyDescent="0.3">
      <c r="B63" s="263"/>
      <c r="C63" s="319"/>
      <c r="D63" s="267"/>
      <c r="E63" s="267"/>
      <c r="F63" s="322"/>
      <c r="G63" s="211"/>
      <c r="H63" s="221"/>
      <c r="I63" s="214"/>
      <c r="J63" s="211"/>
      <c r="K63" s="184"/>
      <c r="L63" s="211"/>
      <c r="M63" s="183"/>
      <c r="N63" s="208"/>
      <c r="O63" s="183"/>
      <c r="P63" s="208"/>
      <c r="Q63" s="249"/>
    </row>
    <row r="64" spans="2:17" ht="35.25" customHeight="1" x14ac:dyDescent="0.3">
      <c r="B64" s="263"/>
      <c r="C64" s="319"/>
      <c r="D64" s="267"/>
      <c r="E64" s="267"/>
      <c r="F64" s="322"/>
      <c r="G64" s="211"/>
      <c r="H64" s="221"/>
      <c r="I64" s="214"/>
      <c r="J64" s="211"/>
      <c r="K64" s="184"/>
      <c r="L64" s="211"/>
      <c r="M64" s="183"/>
      <c r="N64" s="208"/>
      <c r="O64" s="183"/>
      <c r="P64" s="208"/>
      <c r="Q64" s="249"/>
    </row>
    <row r="65" spans="2:17" ht="35.25" customHeight="1" x14ac:dyDescent="0.3">
      <c r="B65" s="263"/>
      <c r="C65" s="320"/>
      <c r="D65" s="267"/>
      <c r="E65" s="267"/>
      <c r="F65" s="269"/>
      <c r="G65" s="211"/>
      <c r="H65" s="221"/>
      <c r="I65" s="214"/>
      <c r="J65" s="211"/>
      <c r="K65" s="184"/>
      <c r="L65" s="211"/>
      <c r="M65" s="183"/>
      <c r="N65" s="208"/>
      <c r="O65" s="183"/>
      <c r="P65" s="208"/>
      <c r="Q65" s="249"/>
    </row>
    <row r="66" spans="2:17" ht="45" customHeight="1" thickBot="1" x14ac:dyDescent="0.35">
      <c r="B66" s="5" t="s">
        <v>211</v>
      </c>
      <c r="C66" s="40" t="s">
        <v>98</v>
      </c>
      <c r="D66" s="56" t="s">
        <v>7</v>
      </c>
      <c r="E66" s="56">
        <v>1522</v>
      </c>
      <c r="F66" s="56"/>
      <c r="G66" s="212"/>
      <c r="H66" s="222"/>
      <c r="I66" s="215"/>
      <c r="J66" s="212"/>
      <c r="K66" s="202"/>
      <c r="L66" s="212"/>
      <c r="M66" s="200"/>
      <c r="N66" s="209"/>
      <c r="O66" s="200"/>
      <c r="P66" s="209"/>
      <c r="Q66" s="250"/>
    </row>
    <row r="67" spans="2:17" ht="37.5" x14ac:dyDescent="0.3">
      <c r="B67" s="59">
        <v>21</v>
      </c>
      <c r="C67" s="73" t="s">
        <v>99</v>
      </c>
      <c r="D67" s="62" t="s">
        <v>60</v>
      </c>
      <c r="E67" s="62">
        <v>1</v>
      </c>
      <c r="F67" s="62"/>
      <c r="G67" s="280">
        <f>I67+K67+M67+O67</f>
        <v>1070753</v>
      </c>
      <c r="H67" s="285">
        <f>J67+L67+N67+P67</f>
        <v>0</v>
      </c>
      <c r="I67" s="280">
        <v>1070753</v>
      </c>
      <c r="J67" s="285"/>
      <c r="K67" s="282"/>
      <c r="L67" s="284"/>
      <c r="M67" s="198"/>
      <c r="N67" s="207"/>
      <c r="O67" s="198"/>
      <c r="P67" s="207"/>
      <c r="Q67" s="239"/>
    </row>
    <row r="68" spans="2:17" ht="19.5" thickBot="1" x14ac:dyDescent="0.35">
      <c r="B68" s="5" t="s">
        <v>30</v>
      </c>
      <c r="C68" s="44" t="s">
        <v>100</v>
      </c>
      <c r="D68" s="45" t="s">
        <v>6</v>
      </c>
      <c r="E68" s="45">
        <v>200</v>
      </c>
      <c r="F68" s="45"/>
      <c r="G68" s="281"/>
      <c r="H68" s="219"/>
      <c r="I68" s="281"/>
      <c r="J68" s="219"/>
      <c r="K68" s="283"/>
      <c r="L68" s="217"/>
      <c r="M68" s="199"/>
      <c r="N68" s="209"/>
      <c r="O68" s="199"/>
      <c r="P68" s="209"/>
      <c r="Q68" s="240"/>
    </row>
    <row r="69" spans="2:17" ht="63.75" customHeight="1" x14ac:dyDescent="0.3">
      <c r="B69" s="74">
        <v>22</v>
      </c>
      <c r="C69" s="75" t="s">
        <v>101</v>
      </c>
      <c r="D69" s="76" t="s">
        <v>60</v>
      </c>
      <c r="E69" s="81">
        <v>1</v>
      </c>
      <c r="F69" s="81"/>
      <c r="G69" s="279">
        <f>I69+K69+M69+O69</f>
        <v>580000</v>
      </c>
      <c r="H69" s="213">
        <f>J69+L69+N69+P69</f>
        <v>0</v>
      </c>
      <c r="I69" s="279">
        <v>580000</v>
      </c>
      <c r="J69" s="213"/>
      <c r="K69" s="251"/>
      <c r="L69" s="207"/>
      <c r="M69" s="251"/>
      <c r="N69" s="207"/>
      <c r="O69" s="251"/>
      <c r="P69" s="207"/>
      <c r="Q69" s="252"/>
    </row>
    <row r="70" spans="2:17" x14ac:dyDescent="0.3">
      <c r="B70" s="5" t="s">
        <v>212</v>
      </c>
      <c r="C70" s="71" t="s">
        <v>102</v>
      </c>
      <c r="D70" s="54" t="s">
        <v>7</v>
      </c>
      <c r="E70" s="55">
        <v>11</v>
      </c>
      <c r="F70" s="55"/>
      <c r="G70" s="185"/>
      <c r="H70" s="214"/>
      <c r="I70" s="185"/>
      <c r="J70" s="214"/>
      <c r="K70" s="183"/>
      <c r="L70" s="208"/>
      <c r="M70" s="183"/>
      <c r="N70" s="208"/>
      <c r="O70" s="183"/>
      <c r="P70" s="208"/>
      <c r="Q70" s="249"/>
    </row>
    <row r="71" spans="2:17" x14ac:dyDescent="0.3">
      <c r="B71" s="5" t="s">
        <v>213</v>
      </c>
      <c r="C71" s="71" t="s">
        <v>103</v>
      </c>
      <c r="D71" s="54" t="s">
        <v>7</v>
      </c>
      <c r="E71" s="55">
        <v>19</v>
      </c>
      <c r="F71" s="55"/>
      <c r="G71" s="185"/>
      <c r="H71" s="214"/>
      <c r="I71" s="185"/>
      <c r="J71" s="214"/>
      <c r="K71" s="183"/>
      <c r="L71" s="208"/>
      <c r="M71" s="183"/>
      <c r="N71" s="208"/>
      <c r="O71" s="183"/>
      <c r="P71" s="208"/>
      <c r="Q71" s="249"/>
    </row>
    <row r="72" spans="2:17" x14ac:dyDescent="0.3">
      <c r="B72" s="5" t="s">
        <v>214</v>
      </c>
      <c r="C72" s="71" t="s">
        <v>104</v>
      </c>
      <c r="D72" s="54" t="s">
        <v>7</v>
      </c>
      <c r="E72" s="55">
        <v>174</v>
      </c>
      <c r="F72" s="55"/>
      <c r="G72" s="185"/>
      <c r="H72" s="214"/>
      <c r="I72" s="185"/>
      <c r="J72" s="214"/>
      <c r="K72" s="183"/>
      <c r="L72" s="208"/>
      <c r="M72" s="183"/>
      <c r="N72" s="208"/>
      <c r="O72" s="183"/>
      <c r="P72" s="208"/>
      <c r="Q72" s="249"/>
    </row>
    <row r="73" spans="2:17" x14ac:dyDescent="0.3">
      <c r="B73" s="5" t="s">
        <v>215</v>
      </c>
      <c r="C73" s="71" t="s">
        <v>105</v>
      </c>
      <c r="D73" s="54" t="s">
        <v>7</v>
      </c>
      <c r="E73" s="55">
        <v>26</v>
      </c>
      <c r="F73" s="55"/>
      <c r="G73" s="185"/>
      <c r="H73" s="214"/>
      <c r="I73" s="185"/>
      <c r="J73" s="214"/>
      <c r="K73" s="183"/>
      <c r="L73" s="208"/>
      <c r="M73" s="183"/>
      <c r="N73" s="208"/>
      <c r="O73" s="183"/>
      <c r="P73" s="208"/>
      <c r="Q73" s="249"/>
    </row>
    <row r="74" spans="2:17" x14ac:dyDescent="0.3">
      <c r="B74" s="5" t="s">
        <v>216</v>
      </c>
      <c r="C74" s="71" t="s">
        <v>106</v>
      </c>
      <c r="D74" s="54" t="s">
        <v>7</v>
      </c>
      <c r="E74" s="55">
        <v>912</v>
      </c>
      <c r="F74" s="55"/>
      <c r="G74" s="185"/>
      <c r="H74" s="214"/>
      <c r="I74" s="185"/>
      <c r="J74" s="214"/>
      <c r="K74" s="183"/>
      <c r="L74" s="208"/>
      <c r="M74" s="183"/>
      <c r="N74" s="208"/>
      <c r="O74" s="183"/>
      <c r="P74" s="208"/>
      <c r="Q74" s="249"/>
    </row>
    <row r="75" spans="2:17" x14ac:dyDescent="0.3">
      <c r="B75" s="5" t="s">
        <v>217</v>
      </c>
      <c r="C75" s="71" t="s">
        <v>107</v>
      </c>
      <c r="D75" s="54" t="s">
        <v>7</v>
      </c>
      <c r="E75" s="55">
        <v>41</v>
      </c>
      <c r="F75" s="55"/>
      <c r="G75" s="185"/>
      <c r="H75" s="214"/>
      <c r="I75" s="185"/>
      <c r="J75" s="214"/>
      <c r="K75" s="183"/>
      <c r="L75" s="208"/>
      <c r="M75" s="183"/>
      <c r="N75" s="208"/>
      <c r="O75" s="183"/>
      <c r="P75" s="208"/>
      <c r="Q75" s="249"/>
    </row>
    <row r="76" spans="2:17" x14ac:dyDescent="0.3">
      <c r="B76" s="5" t="s">
        <v>218</v>
      </c>
      <c r="C76" s="71" t="s">
        <v>108</v>
      </c>
      <c r="D76" s="54" t="s">
        <v>7</v>
      </c>
      <c r="E76" s="55">
        <v>41</v>
      </c>
      <c r="F76" s="55"/>
      <c r="G76" s="185"/>
      <c r="H76" s="214"/>
      <c r="I76" s="185"/>
      <c r="J76" s="214"/>
      <c r="K76" s="183"/>
      <c r="L76" s="208"/>
      <c r="M76" s="183"/>
      <c r="N76" s="208"/>
      <c r="O76" s="183"/>
      <c r="P76" s="208"/>
      <c r="Q76" s="249"/>
    </row>
    <row r="77" spans="2:17" ht="19.5" thickBot="1" x14ac:dyDescent="0.35">
      <c r="B77" s="5" t="s">
        <v>219</v>
      </c>
      <c r="C77" s="72" t="s">
        <v>109</v>
      </c>
      <c r="D77" s="56" t="s">
        <v>7</v>
      </c>
      <c r="E77" s="57">
        <v>197</v>
      </c>
      <c r="F77" s="57"/>
      <c r="G77" s="203"/>
      <c r="H77" s="215"/>
      <c r="I77" s="203"/>
      <c r="J77" s="215"/>
      <c r="K77" s="200"/>
      <c r="L77" s="209"/>
      <c r="M77" s="200"/>
      <c r="N77" s="209"/>
      <c r="O77" s="200"/>
      <c r="P77" s="209"/>
      <c r="Q77" s="250"/>
    </row>
    <row r="78" spans="2:17" ht="43.5" customHeight="1" x14ac:dyDescent="0.3">
      <c r="B78" s="59">
        <v>23</v>
      </c>
      <c r="C78" s="73" t="s">
        <v>110</v>
      </c>
      <c r="D78" s="62" t="s">
        <v>60</v>
      </c>
      <c r="E78" s="62">
        <v>1</v>
      </c>
      <c r="F78" s="62"/>
      <c r="G78" s="253">
        <f>I78+K78+M78+O78</f>
        <v>225000</v>
      </c>
      <c r="H78" s="229">
        <f>J78+L78+N78+P78</f>
        <v>0</v>
      </c>
      <c r="I78" s="253">
        <v>225000</v>
      </c>
      <c r="J78" s="229"/>
      <c r="K78" s="198"/>
      <c r="L78" s="207"/>
      <c r="M78" s="198"/>
      <c r="N78" s="207"/>
      <c r="O78" s="198"/>
      <c r="P78" s="207"/>
      <c r="Q78" s="239"/>
    </row>
    <row r="79" spans="2:17" ht="19.5" thickBot="1" x14ac:dyDescent="0.35">
      <c r="B79" s="7" t="s">
        <v>29</v>
      </c>
      <c r="C79" s="44" t="s">
        <v>111</v>
      </c>
      <c r="D79" s="45" t="s">
        <v>62</v>
      </c>
      <c r="E79" s="45">
        <v>7</v>
      </c>
      <c r="F79" s="45"/>
      <c r="G79" s="254"/>
      <c r="H79" s="230"/>
      <c r="I79" s="254"/>
      <c r="J79" s="230"/>
      <c r="K79" s="199"/>
      <c r="L79" s="209"/>
      <c r="M79" s="199"/>
      <c r="N79" s="209"/>
      <c r="O79" s="199"/>
      <c r="P79" s="209"/>
      <c r="Q79" s="240"/>
    </row>
    <row r="80" spans="2:17" ht="86.25" customHeight="1" thickBot="1" x14ac:dyDescent="0.35">
      <c r="B80" s="47">
        <v>24</v>
      </c>
      <c r="C80" s="48" t="s">
        <v>112</v>
      </c>
      <c r="D80" s="79" t="s">
        <v>7</v>
      </c>
      <c r="E80" s="79">
        <v>2191</v>
      </c>
      <c r="F80" s="79"/>
      <c r="G80" s="51">
        <f t="shared" ref="G80:H82" si="5">I80+K80+M80+O80</f>
        <v>1000000</v>
      </c>
      <c r="H80" s="51">
        <f t="shared" si="5"/>
        <v>0</v>
      </c>
      <c r="I80" s="51">
        <v>1000000</v>
      </c>
      <c r="J80" s="51"/>
      <c r="K80" s="52"/>
      <c r="L80" s="52"/>
      <c r="M80" s="52"/>
      <c r="N80" s="52"/>
      <c r="O80" s="52"/>
      <c r="P80" s="52"/>
      <c r="Q80" s="53"/>
    </row>
    <row r="81" spans="2:17" ht="47.25" customHeight="1" thickBot="1" x14ac:dyDescent="0.35">
      <c r="B81" s="64">
        <v>25</v>
      </c>
      <c r="C81" s="77" t="s">
        <v>113</v>
      </c>
      <c r="D81" s="66" t="s">
        <v>60</v>
      </c>
      <c r="E81" s="66">
        <v>1</v>
      </c>
      <c r="F81" s="66"/>
      <c r="G81" s="67">
        <f t="shared" si="5"/>
        <v>2000000</v>
      </c>
      <c r="H81" s="67">
        <f t="shared" si="5"/>
        <v>0</v>
      </c>
      <c r="I81" s="67">
        <v>2000000</v>
      </c>
      <c r="J81" s="67"/>
      <c r="K81" s="68"/>
      <c r="L81" s="68"/>
      <c r="M81" s="68"/>
      <c r="N81" s="68"/>
      <c r="O81" s="68"/>
      <c r="P81" s="68"/>
      <c r="Q81" s="69"/>
    </row>
    <row r="82" spans="2:17" ht="43.5" customHeight="1" x14ac:dyDescent="0.3">
      <c r="B82" s="74">
        <v>26</v>
      </c>
      <c r="C82" s="75" t="s">
        <v>114</v>
      </c>
      <c r="D82" s="76" t="s">
        <v>60</v>
      </c>
      <c r="E82" s="76">
        <v>1</v>
      </c>
      <c r="F82" s="76"/>
      <c r="G82" s="279">
        <f t="shared" si="5"/>
        <v>700000</v>
      </c>
      <c r="H82" s="213">
        <f t="shared" si="5"/>
        <v>0</v>
      </c>
      <c r="I82" s="279">
        <v>700000</v>
      </c>
      <c r="J82" s="213"/>
      <c r="K82" s="251"/>
      <c r="L82" s="207"/>
      <c r="M82" s="251"/>
      <c r="N82" s="207"/>
      <c r="O82" s="251"/>
      <c r="P82" s="207"/>
      <c r="Q82" s="252"/>
    </row>
    <row r="83" spans="2:17" ht="19.5" thickBot="1" x14ac:dyDescent="0.35">
      <c r="B83" s="5" t="s">
        <v>13</v>
      </c>
      <c r="C83" s="72" t="s">
        <v>115</v>
      </c>
      <c r="D83" s="56" t="s">
        <v>62</v>
      </c>
      <c r="E83" s="56">
        <v>7</v>
      </c>
      <c r="F83" s="56"/>
      <c r="G83" s="203"/>
      <c r="H83" s="215"/>
      <c r="I83" s="203"/>
      <c r="J83" s="215"/>
      <c r="K83" s="200"/>
      <c r="L83" s="209"/>
      <c r="M83" s="200"/>
      <c r="N83" s="209"/>
      <c r="O83" s="200"/>
      <c r="P83" s="209"/>
      <c r="Q83" s="250"/>
    </row>
    <row r="84" spans="2:17" ht="58.5" customHeight="1" x14ac:dyDescent="0.3">
      <c r="B84" s="59">
        <v>27</v>
      </c>
      <c r="C84" s="73" t="s">
        <v>116</v>
      </c>
      <c r="D84" s="62" t="s">
        <v>60</v>
      </c>
      <c r="E84" s="62">
        <v>1</v>
      </c>
      <c r="F84" s="62"/>
      <c r="G84" s="213">
        <f>I84+K84+M84+O84</f>
        <v>300000</v>
      </c>
      <c r="H84" s="210">
        <f>J84+L84+N84+P84</f>
        <v>0</v>
      </c>
      <c r="I84" s="213">
        <v>300000</v>
      </c>
      <c r="J84" s="210"/>
      <c r="K84" s="198"/>
      <c r="L84" s="207"/>
      <c r="M84" s="198"/>
      <c r="N84" s="207"/>
      <c r="O84" s="198"/>
      <c r="P84" s="207"/>
      <c r="Q84" s="239"/>
    </row>
    <row r="85" spans="2:17" ht="19.5" thickBot="1" x14ac:dyDescent="0.35">
      <c r="B85" s="6" t="s">
        <v>14</v>
      </c>
      <c r="C85" s="72" t="s">
        <v>117</v>
      </c>
      <c r="D85" s="56" t="s">
        <v>62</v>
      </c>
      <c r="E85" s="56">
        <v>1</v>
      </c>
      <c r="F85" s="56"/>
      <c r="G85" s="211"/>
      <c r="H85" s="211"/>
      <c r="I85" s="214"/>
      <c r="J85" s="211"/>
      <c r="K85" s="200"/>
      <c r="L85" s="208"/>
      <c r="M85" s="200"/>
      <c r="N85" s="208"/>
      <c r="O85" s="200"/>
      <c r="P85" s="208"/>
      <c r="Q85" s="250"/>
    </row>
    <row r="86" spans="2:17" ht="27" customHeight="1" x14ac:dyDescent="0.3">
      <c r="B86" s="59">
        <v>28</v>
      </c>
      <c r="C86" s="73" t="s">
        <v>118</v>
      </c>
      <c r="D86" s="62" t="s">
        <v>60</v>
      </c>
      <c r="E86" s="62">
        <v>1</v>
      </c>
      <c r="F86" s="62"/>
      <c r="G86" s="213">
        <f>I86+K86+M86+O86</f>
        <v>194134</v>
      </c>
      <c r="H86" s="210">
        <f>J86+L86+N86+P86</f>
        <v>0</v>
      </c>
      <c r="I86" s="213">
        <v>194134</v>
      </c>
      <c r="J86" s="210"/>
      <c r="K86" s="198"/>
      <c r="L86" s="207"/>
      <c r="M86" s="198"/>
      <c r="N86" s="207"/>
      <c r="O86" s="198"/>
      <c r="P86" s="207"/>
      <c r="Q86" s="239"/>
    </row>
    <row r="87" spans="2:17" ht="38.25" thickBot="1" x14ac:dyDescent="0.35">
      <c r="B87" s="7" t="s">
        <v>15</v>
      </c>
      <c r="C87" s="44" t="s">
        <v>119</v>
      </c>
      <c r="D87" s="45" t="s">
        <v>7</v>
      </c>
      <c r="E87" s="45">
        <v>1</v>
      </c>
      <c r="F87" s="45"/>
      <c r="G87" s="212"/>
      <c r="H87" s="212"/>
      <c r="I87" s="215"/>
      <c r="J87" s="212"/>
      <c r="K87" s="199"/>
      <c r="L87" s="209"/>
      <c r="M87" s="199"/>
      <c r="N87" s="209"/>
      <c r="O87" s="199"/>
      <c r="P87" s="209"/>
      <c r="Q87" s="240"/>
    </row>
    <row r="88" spans="2:17" ht="19.5" thickBot="1" x14ac:dyDescent="0.35">
      <c r="B88" s="64">
        <v>29</v>
      </c>
      <c r="C88" s="77" t="s">
        <v>120</v>
      </c>
      <c r="D88" s="66" t="s">
        <v>9</v>
      </c>
      <c r="E88" s="66">
        <v>1</v>
      </c>
      <c r="F88" s="66"/>
      <c r="G88" s="78">
        <f t="shared" ref="G88:H90" si="6">I88+K88+M88+O88</f>
        <v>156663</v>
      </c>
      <c r="H88" s="78">
        <f t="shared" si="6"/>
        <v>0</v>
      </c>
      <c r="I88" s="78">
        <v>156663</v>
      </c>
      <c r="J88" s="78"/>
      <c r="K88" s="68"/>
      <c r="L88" s="68"/>
      <c r="M88" s="68"/>
      <c r="N88" s="68"/>
      <c r="O88" s="68"/>
      <c r="P88" s="68"/>
      <c r="Q88" s="69"/>
    </row>
    <row r="89" spans="2:17" ht="46.5" customHeight="1" thickBot="1" x14ac:dyDescent="0.35">
      <c r="B89" s="47">
        <v>30</v>
      </c>
      <c r="C89" s="48" t="s">
        <v>121</v>
      </c>
      <c r="D89" s="79" t="s">
        <v>9</v>
      </c>
      <c r="E89" s="79">
        <v>1</v>
      </c>
      <c r="F89" s="79"/>
      <c r="G89" s="51">
        <f t="shared" si="6"/>
        <v>20000</v>
      </c>
      <c r="H89" s="51">
        <f t="shared" si="6"/>
        <v>0</v>
      </c>
      <c r="I89" s="51">
        <v>20000</v>
      </c>
      <c r="J89" s="51"/>
      <c r="K89" s="52"/>
      <c r="L89" s="52"/>
      <c r="M89" s="52"/>
      <c r="N89" s="52"/>
      <c r="O89" s="52"/>
      <c r="P89" s="52"/>
      <c r="Q89" s="53"/>
    </row>
    <row r="90" spans="2:17" ht="30" customHeight="1" x14ac:dyDescent="0.3">
      <c r="B90" s="59">
        <v>31</v>
      </c>
      <c r="C90" s="73" t="s">
        <v>122</v>
      </c>
      <c r="D90" s="62" t="s">
        <v>123</v>
      </c>
      <c r="E90" s="62">
        <v>1</v>
      </c>
      <c r="F90" s="62"/>
      <c r="G90" s="253">
        <f t="shared" si="6"/>
        <v>300000</v>
      </c>
      <c r="H90" s="229">
        <f t="shared" si="6"/>
        <v>0</v>
      </c>
      <c r="I90" s="253">
        <v>300000</v>
      </c>
      <c r="J90" s="229"/>
      <c r="K90" s="198"/>
      <c r="L90" s="207"/>
      <c r="M90" s="198"/>
      <c r="N90" s="207"/>
      <c r="O90" s="198"/>
      <c r="P90" s="207"/>
      <c r="Q90" s="239"/>
    </row>
    <row r="91" spans="2:17" x14ac:dyDescent="0.3">
      <c r="B91" s="6" t="s">
        <v>31</v>
      </c>
      <c r="C91" s="71" t="s">
        <v>124</v>
      </c>
      <c r="D91" s="54" t="s">
        <v>7</v>
      </c>
      <c r="E91" s="54">
        <v>1</v>
      </c>
      <c r="F91" s="54"/>
      <c r="G91" s="256"/>
      <c r="H91" s="257"/>
      <c r="I91" s="256"/>
      <c r="J91" s="257"/>
      <c r="K91" s="183"/>
      <c r="L91" s="208"/>
      <c r="M91" s="183"/>
      <c r="N91" s="208"/>
      <c r="O91" s="183"/>
      <c r="P91" s="208"/>
      <c r="Q91" s="249"/>
    </row>
    <row r="92" spans="2:17" ht="19.5" thickBot="1" x14ac:dyDescent="0.35">
      <c r="B92" s="82" t="s">
        <v>32</v>
      </c>
      <c r="C92" s="44" t="s">
        <v>125</v>
      </c>
      <c r="D92" s="45" t="s">
        <v>7</v>
      </c>
      <c r="E92" s="45">
        <v>1</v>
      </c>
      <c r="F92" s="45"/>
      <c r="G92" s="254"/>
      <c r="H92" s="230"/>
      <c r="I92" s="254"/>
      <c r="J92" s="230"/>
      <c r="K92" s="199"/>
      <c r="L92" s="209"/>
      <c r="M92" s="199"/>
      <c r="N92" s="209"/>
      <c r="O92" s="199"/>
      <c r="P92" s="209"/>
      <c r="Q92" s="240"/>
    </row>
    <row r="93" spans="2:17" ht="19.5" thickBot="1" x14ac:dyDescent="0.35">
      <c r="B93" s="83"/>
      <c r="C93" s="25" t="s">
        <v>8</v>
      </c>
      <c r="D93" s="26"/>
      <c r="E93" s="26"/>
      <c r="F93" s="26"/>
      <c r="G93" s="27">
        <f>I93+K93+M93+O93</f>
        <v>6007116</v>
      </c>
      <c r="H93" s="27">
        <f t="shared" ref="G93:H95" si="7">J93+L93+N93+P93</f>
        <v>0</v>
      </c>
      <c r="I93" s="27">
        <f>SUM(I94:I124)</f>
        <v>6007116</v>
      </c>
      <c r="J93" s="27">
        <f t="shared" ref="J93:Q93" si="8">SUM(J94:J124)</f>
        <v>0</v>
      </c>
      <c r="K93" s="27">
        <f t="shared" si="8"/>
        <v>0</v>
      </c>
      <c r="L93" s="27">
        <f t="shared" si="8"/>
        <v>0</v>
      </c>
      <c r="M93" s="27">
        <f t="shared" si="8"/>
        <v>0</v>
      </c>
      <c r="N93" s="27">
        <f t="shared" si="8"/>
        <v>0</v>
      </c>
      <c r="O93" s="27">
        <f t="shared" si="8"/>
        <v>0</v>
      </c>
      <c r="P93" s="27">
        <f t="shared" si="8"/>
        <v>0</v>
      </c>
      <c r="Q93" s="28">
        <f t="shared" si="8"/>
        <v>0</v>
      </c>
    </row>
    <row r="94" spans="2:17" ht="19.5" thickBot="1" x14ac:dyDescent="0.35">
      <c r="B94" s="84">
        <v>32</v>
      </c>
      <c r="C94" s="85" t="s">
        <v>126</v>
      </c>
      <c r="D94" s="86" t="s">
        <v>9</v>
      </c>
      <c r="E94" s="86">
        <v>1</v>
      </c>
      <c r="F94" s="86"/>
      <c r="G94" s="87">
        <f t="shared" si="7"/>
        <v>150000</v>
      </c>
      <c r="H94" s="87">
        <f t="shared" si="7"/>
        <v>0</v>
      </c>
      <c r="I94" s="87">
        <v>150000</v>
      </c>
      <c r="J94" s="88"/>
      <c r="K94" s="52"/>
      <c r="L94" s="52"/>
      <c r="M94" s="52"/>
      <c r="N94" s="52"/>
      <c r="O94" s="52"/>
      <c r="P94" s="52"/>
      <c r="Q94" s="53"/>
    </row>
    <row r="95" spans="2:17" ht="65.25" customHeight="1" x14ac:dyDescent="0.3">
      <c r="B95" s="29">
        <v>33</v>
      </c>
      <c r="C95" s="89" t="s">
        <v>127</v>
      </c>
      <c r="D95" s="31" t="s">
        <v>60</v>
      </c>
      <c r="E95" s="90">
        <v>1</v>
      </c>
      <c r="F95" s="90"/>
      <c r="G95" s="213">
        <f t="shared" si="7"/>
        <v>321369</v>
      </c>
      <c r="H95" s="210">
        <f>J95+L95+N95+P95</f>
        <v>0</v>
      </c>
      <c r="I95" s="213">
        <v>321369</v>
      </c>
      <c r="J95" s="210"/>
      <c r="K95" s="198"/>
      <c r="L95" s="207"/>
      <c r="M95" s="198"/>
      <c r="N95" s="207"/>
      <c r="O95" s="198"/>
      <c r="P95" s="207"/>
      <c r="Q95" s="239"/>
    </row>
    <row r="96" spans="2:17" ht="19.5" thickBot="1" x14ac:dyDescent="0.35">
      <c r="B96" s="91" t="s">
        <v>33</v>
      </c>
      <c r="C96" s="61" t="s">
        <v>128</v>
      </c>
      <c r="D96" s="33" t="s">
        <v>7</v>
      </c>
      <c r="E96" s="92">
        <v>2</v>
      </c>
      <c r="F96" s="92"/>
      <c r="G96" s="212"/>
      <c r="H96" s="212"/>
      <c r="I96" s="215"/>
      <c r="J96" s="212"/>
      <c r="K96" s="199"/>
      <c r="L96" s="209"/>
      <c r="M96" s="199"/>
      <c r="N96" s="209"/>
      <c r="O96" s="199"/>
      <c r="P96" s="209"/>
      <c r="Q96" s="240"/>
    </row>
    <row r="97" spans="2:17" ht="64.5" customHeight="1" x14ac:dyDescent="0.3">
      <c r="B97" s="34">
        <v>34</v>
      </c>
      <c r="C97" s="93" t="s">
        <v>129</v>
      </c>
      <c r="D97" s="94" t="s">
        <v>60</v>
      </c>
      <c r="E97" s="95">
        <v>1</v>
      </c>
      <c r="F97" s="95"/>
      <c r="G97" s="289">
        <f>I97+K97+M97+O97</f>
        <v>1000000</v>
      </c>
      <c r="H97" s="188">
        <f>J97+L97+N97+P97</f>
        <v>0</v>
      </c>
      <c r="I97" s="289">
        <v>1000000</v>
      </c>
      <c r="J97" s="188"/>
      <c r="K97" s="251"/>
      <c r="L97" s="207"/>
      <c r="M97" s="251"/>
      <c r="N97" s="207"/>
      <c r="O97" s="251"/>
      <c r="P97" s="207"/>
      <c r="Q97" s="252"/>
    </row>
    <row r="98" spans="2:17" x14ac:dyDescent="0.3">
      <c r="B98" s="96" t="s">
        <v>34</v>
      </c>
      <c r="C98" s="60" t="s">
        <v>130</v>
      </c>
      <c r="D98" s="54" t="s">
        <v>6</v>
      </c>
      <c r="E98" s="55">
        <v>8.0280000000000005</v>
      </c>
      <c r="F98" s="55"/>
      <c r="G98" s="290"/>
      <c r="H98" s="292"/>
      <c r="I98" s="290"/>
      <c r="J98" s="292"/>
      <c r="K98" s="183"/>
      <c r="L98" s="208"/>
      <c r="M98" s="183"/>
      <c r="N98" s="208"/>
      <c r="O98" s="183"/>
      <c r="P98" s="208"/>
      <c r="Q98" s="249"/>
    </row>
    <row r="99" spans="2:17" ht="19.5" thickBot="1" x14ac:dyDescent="0.35">
      <c r="B99" s="97" t="s">
        <v>35</v>
      </c>
      <c r="C99" s="58" t="s">
        <v>131</v>
      </c>
      <c r="D99" s="56" t="s">
        <v>6</v>
      </c>
      <c r="E99" s="57">
        <v>8.0280000000000005</v>
      </c>
      <c r="F99" s="57"/>
      <c r="G99" s="291"/>
      <c r="H99" s="189"/>
      <c r="I99" s="291"/>
      <c r="J99" s="189"/>
      <c r="K99" s="200"/>
      <c r="L99" s="209"/>
      <c r="M99" s="200"/>
      <c r="N99" s="209"/>
      <c r="O99" s="200"/>
      <c r="P99" s="209"/>
      <c r="Q99" s="250"/>
    </row>
    <row r="100" spans="2:17" ht="46.5" customHeight="1" thickBot="1" x14ac:dyDescent="0.35">
      <c r="B100" s="98">
        <v>35</v>
      </c>
      <c r="C100" s="99" t="s">
        <v>132</v>
      </c>
      <c r="D100" s="100" t="s">
        <v>9</v>
      </c>
      <c r="E100" s="101">
        <v>1</v>
      </c>
      <c r="F100" s="101"/>
      <c r="G100" s="102">
        <f>I100+K100+M100+O100</f>
        <v>130000</v>
      </c>
      <c r="H100" s="102">
        <f>J100+L100+N100+P100</f>
        <v>0</v>
      </c>
      <c r="I100" s="102">
        <v>130000</v>
      </c>
      <c r="J100" s="102"/>
      <c r="K100" s="68"/>
      <c r="L100" s="68"/>
      <c r="M100" s="68"/>
      <c r="N100" s="68"/>
      <c r="O100" s="68"/>
      <c r="P100" s="68"/>
      <c r="Q100" s="69"/>
    </row>
    <row r="101" spans="2:17" ht="42.75" customHeight="1" x14ac:dyDescent="0.3">
      <c r="B101" s="34">
        <v>36</v>
      </c>
      <c r="C101" s="93" t="s">
        <v>22</v>
      </c>
      <c r="D101" s="94" t="s">
        <v>60</v>
      </c>
      <c r="E101" s="95">
        <v>1</v>
      </c>
      <c r="F101" s="95"/>
      <c r="G101" s="286">
        <f>I101+K101+M101+O101</f>
        <v>1690563</v>
      </c>
      <c r="H101" s="289">
        <f>J101+L101+N101+P101</f>
        <v>0</v>
      </c>
      <c r="I101" s="286">
        <v>1690563</v>
      </c>
      <c r="J101" s="289"/>
      <c r="K101" s="251"/>
      <c r="L101" s="207"/>
      <c r="M101" s="251"/>
      <c r="N101" s="207"/>
      <c r="O101" s="251"/>
      <c r="P101" s="207"/>
      <c r="Q101" s="252"/>
    </row>
    <row r="102" spans="2:17" ht="31.5" customHeight="1" x14ac:dyDescent="0.3">
      <c r="B102" s="96" t="s">
        <v>133</v>
      </c>
      <c r="C102" s="60" t="s">
        <v>134</v>
      </c>
      <c r="D102" s="54" t="s">
        <v>7</v>
      </c>
      <c r="E102" s="55">
        <v>1</v>
      </c>
      <c r="F102" s="55"/>
      <c r="G102" s="287"/>
      <c r="H102" s="290"/>
      <c r="I102" s="287"/>
      <c r="J102" s="290"/>
      <c r="K102" s="183"/>
      <c r="L102" s="208"/>
      <c r="M102" s="183"/>
      <c r="N102" s="208"/>
      <c r="O102" s="183"/>
      <c r="P102" s="208"/>
      <c r="Q102" s="249"/>
    </row>
    <row r="103" spans="2:17" ht="19.5" thickBot="1" x14ac:dyDescent="0.35">
      <c r="B103" s="97" t="s">
        <v>135</v>
      </c>
      <c r="C103" s="58" t="s">
        <v>136</v>
      </c>
      <c r="D103" s="56" t="s">
        <v>7</v>
      </c>
      <c r="E103" s="57">
        <v>1</v>
      </c>
      <c r="F103" s="57"/>
      <c r="G103" s="288"/>
      <c r="H103" s="291"/>
      <c r="I103" s="288"/>
      <c r="J103" s="291"/>
      <c r="K103" s="200"/>
      <c r="L103" s="209"/>
      <c r="M103" s="200"/>
      <c r="N103" s="209"/>
      <c r="O103" s="200"/>
      <c r="P103" s="209"/>
      <c r="Q103" s="250"/>
    </row>
    <row r="104" spans="2:17" ht="42" customHeight="1" thickBot="1" x14ac:dyDescent="0.35">
      <c r="B104" s="64">
        <v>37</v>
      </c>
      <c r="C104" s="99" t="s">
        <v>137</v>
      </c>
      <c r="D104" s="100" t="s">
        <v>9</v>
      </c>
      <c r="E104" s="101">
        <v>1</v>
      </c>
      <c r="F104" s="101"/>
      <c r="G104" s="102">
        <f>I104+K104+M104+O104</f>
        <v>20000</v>
      </c>
      <c r="H104" s="102">
        <f>J104+L104+N104+P104</f>
        <v>0</v>
      </c>
      <c r="I104" s="102">
        <v>20000</v>
      </c>
      <c r="J104" s="102"/>
      <c r="K104" s="68"/>
      <c r="L104" s="68"/>
      <c r="M104" s="68"/>
      <c r="N104" s="68"/>
      <c r="O104" s="68"/>
      <c r="P104" s="68"/>
      <c r="Q104" s="69"/>
    </row>
    <row r="105" spans="2:17" ht="39" customHeight="1" x14ac:dyDescent="0.3">
      <c r="B105" s="74">
        <v>38</v>
      </c>
      <c r="C105" s="93" t="s">
        <v>138</v>
      </c>
      <c r="D105" s="94" t="s">
        <v>60</v>
      </c>
      <c r="E105" s="81">
        <v>1</v>
      </c>
      <c r="F105" s="81"/>
      <c r="G105" s="271">
        <f>I105+K105+M105+O105</f>
        <v>504861</v>
      </c>
      <c r="H105" s="285">
        <f>J105+L105+N105+P105</f>
        <v>0</v>
      </c>
      <c r="I105" s="271">
        <v>504861</v>
      </c>
      <c r="J105" s="285"/>
      <c r="K105" s="251"/>
      <c r="L105" s="207"/>
      <c r="M105" s="251"/>
      <c r="N105" s="207"/>
      <c r="O105" s="251"/>
      <c r="P105" s="207"/>
      <c r="Q105" s="252"/>
    </row>
    <row r="106" spans="2:17" x14ac:dyDescent="0.3">
      <c r="B106" s="103" t="s">
        <v>139</v>
      </c>
      <c r="C106" s="60" t="s">
        <v>140</v>
      </c>
      <c r="D106" s="54" t="s">
        <v>6</v>
      </c>
      <c r="E106" s="55">
        <v>19.899999999999999</v>
      </c>
      <c r="F106" s="55"/>
      <c r="G106" s="272"/>
      <c r="H106" s="218"/>
      <c r="I106" s="272"/>
      <c r="J106" s="218"/>
      <c r="K106" s="183"/>
      <c r="L106" s="208"/>
      <c r="M106" s="183"/>
      <c r="N106" s="208"/>
      <c r="O106" s="183"/>
      <c r="P106" s="208"/>
      <c r="Q106" s="249"/>
    </row>
    <row r="107" spans="2:17" ht="19.5" thickBot="1" x14ac:dyDescent="0.35">
      <c r="B107" s="104" t="s">
        <v>141</v>
      </c>
      <c r="C107" s="58" t="s">
        <v>142</v>
      </c>
      <c r="D107" s="56" t="s">
        <v>6</v>
      </c>
      <c r="E107" s="57">
        <v>3.98</v>
      </c>
      <c r="F107" s="57"/>
      <c r="G107" s="273"/>
      <c r="H107" s="219"/>
      <c r="I107" s="273"/>
      <c r="J107" s="219"/>
      <c r="K107" s="200"/>
      <c r="L107" s="209"/>
      <c r="M107" s="200"/>
      <c r="N107" s="209"/>
      <c r="O107" s="200"/>
      <c r="P107" s="209"/>
      <c r="Q107" s="250"/>
    </row>
    <row r="108" spans="2:17" ht="37.5" x14ac:dyDescent="0.3">
      <c r="B108" s="59">
        <v>39</v>
      </c>
      <c r="C108" s="30" t="s">
        <v>143</v>
      </c>
      <c r="D108" s="42" t="s">
        <v>60</v>
      </c>
      <c r="E108" s="42">
        <v>1</v>
      </c>
      <c r="F108" s="42"/>
      <c r="G108" s="285">
        <f>I108+K108+M108+O108</f>
        <v>472313</v>
      </c>
      <c r="H108" s="284">
        <f>J108+L108+N108+P108</f>
        <v>0</v>
      </c>
      <c r="I108" s="285">
        <v>472313</v>
      </c>
      <c r="J108" s="284"/>
      <c r="K108" s="198"/>
      <c r="L108" s="207"/>
      <c r="M108" s="198"/>
      <c r="N108" s="207"/>
      <c r="O108" s="198"/>
      <c r="P108" s="207"/>
      <c r="Q108" s="239"/>
    </row>
    <row r="109" spans="2:17" ht="19.5" thickBot="1" x14ac:dyDescent="0.35">
      <c r="B109" s="82" t="s">
        <v>144</v>
      </c>
      <c r="C109" s="32" t="s">
        <v>145</v>
      </c>
      <c r="D109" s="45" t="s">
        <v>6</v>
      </c>
      <c r="E109" s="45">
        <v>16</v>
      </c>
      <c r="F109" s="45"/>
      <c r="G109" s="217"/>
      <c r="H109" s="217"/>
      <c r="I109" s="219"/>
      <c r="J109" s="217"/>
      <c r="K109" s="199"/>
      <c r="L109" s="209"/>
      <c r="M109" s="199"/>
      <c r="N109" s="209"/>
      <c r="O109" s="199"/>
      <c r="P109" s="209"/>
      <c r="Q109" s="240"/>
    </row>
    <row r="110" spans="2:17" ht="37.5" x14ac:dyDescent="0.3">
      <c r="B110" s="74">
        <v>40</v>
      </c>
      <c r="C110" s="93" t="s">
        <v>146</v>
      </c>
      <c r="D110" s="94" t="s">
        <v>60</v>
      </c>
      <c r="E110" s="95">
        <v>1</v>
      </c>
      <c r="F110" s="95"/>
      <c r="G110" s="213">
        <f>I110+K110+M110+O110</f>
        <v>521429</v>
      </c>
      <c r="H110" s="210">
        <f>J110+L110+N110+P110</f>
        <v>0</v>
      </c>
      <c r="I110" s="213">
        <v>521429</v>
      </c>
      <c r="J110" s="210"/>
      <c r="K110" s="251"/>
      <c r="L110" s="207"/>
      <c r="M110" s="251"/>
      <c r="N110" s="207"/>
      <c r="O110" s="251"/>
      <c r="P110" s="207"/>
      <c r="Q110" s="252"/>
    </row>
    <row r="111" spans="2:17" x14ac:dyDescent="0.3">
      <c r="B111" s="103" t="s">
        <v>147</v>
      </c>
      <c r="C111" s="105" t="s">
        <v>140</v>
      </c>
      <c r="D111" s="54" t="s">
        <v>6</v>
      </c>
      <c r="E111" s="55">
        <v>17.8</v>
      </c>
      <c r="F111" s="55"/>
      <c r="G111" s="211"/>
      <c r="H111" s="211"/>
      <c r="I111" s="214"/>
      <c r="J111" s="211"/>
      <c r="K111" s="183"/>
      <c r="L111" s="208"/>
      <c r="M111" s="183"/>
      <c r="N111" s="208"/>
      <c r="O111" s="183"/>
      <c r="P111" s="208"/>
      <c r="Q111" s="249"/>
    </row>
    <row r="112" spans="2:17" x14ac:dyDescent="0.3">
      <c r="B112" s="103" t="s">
        <v>148</v>
      </c>
      <c r="C112" s="105" t="s">
        <v>145</v>
      </c>
      <c r="D112" s="54" t="s">
        <v>6</v>
      </c>
      <c r="E112" s="55">
        <v>7.8</v>
      </c>
      <c r="F112" s="55"/>
      <c r="G112" s="211"/>
      <c r="H112" s="211"/>
      <c r="I112" s="214"/>
      <c r="J112" s="211"/>
      <c r="K112" s="183"/>
      <c r="L112" s="208"/>
      <c r="M112" s="183"/>
      <c r="N112" s="208"/>
      <c r="O112" s="183"/>
      <c r="P112" s="208"/>
      <c r="Q112" s="249"/>
    </row>
    <row r="113" spans="2:17" ht="19.5" thickBot="1" x14ac:dyDescent="0.35">
      <c r="B113" s="104" t="s">
        <v>149</v>
      </c>
      <c r="C113" s="106" t="s">
        <v>142</v>
      </c>
      <c r="D113" s="56" t="s">
        <v>6</v>
      </c>
      <c r="E113" s="57">
        <v>1.7</v>
      </c>
      <c r="F113" s="57"/>
      <c r="G113" s="212"/>
      <c r="H113" s="212"/>
      <c r="I113" s="215"/>
      <c r="J113" s="212"/>
      <c r="K113" s="200"/>
      <c r="L113" s="209"/>
      <c r="M113" s="200"/>
      <c r="N113" s="209"/>
      <c r="O113" s="200"/>
      <c r="P113" s="209"/>
      <c r="Q113" s="250"/>
    </row>
    <row r="114" spans="2:17" ht="37.5" x14ac:dyDescent="0.3">
      <c r="B114" s="59">
        <v>41</v>
      </c>
      <c r="C114" s="107" t="s">
        <v>150</v>
      </c>
      <c r="D114" s="42" t="s">
        <v>60</v>
      </c>
      <c r="E114" s="63"/>
      <c r="F114" s="63"/>
      <c r="G114" s="213">
        <f>I114+K114+M114+O114</f>
        <v>600000</v>
      </c>
      <c r="H114" s="210">
        <f>J114+L114+N114+P114</f>
        <v>0</v>
      </c>
      <c r="I114" s="213">
        <v>600000</v>
      </c>
      <c r="J114" s="210"/>
      <c r="K114" s="198"/>
      <c r="L114" s="207"/>
      <c r="M114" s="198"/>
      <c r="N114" s="207"/>
      <c r="O114" s="198"/>
      <c r="P114" s="207"/>
      <c r="Q114" s="239"/>
    </row>
    <row r="115" spans="2:17" x14ac:dyDescent="0.3">
      <c r="B115" s="103" t="s">
        <v>151</v>
      </c>
      <c r="C115" s="105" t="s">
        <v>152</v>
      </c>
      <c r="D115" s="54" t="s">
        <v>6</v>
      </c>
      <c r="E115" s="55">
        <v>3</v>
      </c>
      <c r="F115" s="55"/>
      <c r="G115" s="211"/>
      <c r="H115" s="211"/>
      <c r="I115" s="214"/>
      <c r="J115" s="211"/>
      <c r="K115" s="183"/>
      <c r="L115" s="208"/>
      <c r="M115" s="183"/>
      <c r="N115" s="208"/>
      <c r="O115" s="183"/>
      <c r="P115" s="208"/>
      <c r="Q115" s="249"/>
    </row>
    <row r="116" spans="2:17" x14ac:dyDescent="0.3">
      <c r="B116" s="103" t="s">
        <v>153</v>
      </c>
      <c r="C116" s="105" t="s">
        <v>154</v>
      </c>
      <c r="D116" s="54" t="s">
        <v>7</v>
      </c>
      <c r="E116" s="55">
        <v>2</v>
      </c>
      <c r="F116" s="55"/>
      <c r="G116" s="211"/>
      <c r="H116" s="211"/>
      <c r="I116" s="214"/>
      <c r="J116" s="211"/>
      <c r="K116" s="183"/>
      <c r="L116" s="208"/>
      <c r="M116" s="183"/>
      <c r="N116" s="208"/>
      <c r="O116" s="183"/>
      <c r="P116" s="208"/>
      <c r="Q116" s="249"/>
    </row>
    <row r="117" spans="2:17" x14ac:dyDescent="0.3">
      <c r="B117" s="103" t="s">
        <v>155</v>
      </c>
      <c r="C117" s="105" t="s">
        <v>156</v>
      </c>
      <c r="D117" s="54" t="s">
        <v>157</v>
      </c>
      <c r="E117" s="55">
        <v>1</v>
      </c>
      <c r="F117" s="55"/>
      <c r="G117" s="211"/>
      <c r="H117" s="211"/>
      <c r="I117" s="214"/>
      <c r="J117" s="211"/>
      <c r="K117" s="183"/>
      <c r="L117" s="208"/>
      <c r="M117" s="183"/>
      <c r="N117" s="208"/>
      <c r="O117" s="183"/>
      <c r="P117" s="208"/>
      <c r="Q117" s="249"/>
    </row>
    <row r="118" spans="2:17" x14ac:dyDescent="0.3">
      <c r="B118" s="103" t="s">
        <v>158</v>
      </c>
      <c r="C118" s="105" t="s">
        <v>159</v>
      </c>
      <c r="D118" s="54" t="s">
        <v>157</v>
      </c>
      <c r="E118" s="55">
        <v>1</v>
      </c>
      <c r="F118" s="55"/>
      <c r="G118" s="211"/>
      <c r="H118" s="211"/>
      <c r="I118" s="214"/>
      <c r="J118" s="211"/>
      <c r="K118" s="183"/>
      <c r="L118" s="208"/>
      <c r="M118" s="183"/>
      <c r="N118" s="208"/>
      <c r="O118" s="183"/>
      <c r="P118" s="208"/>
      <c r="Q118" s="249"/>
    </row>
    <row r="119" spans="2:17" ht="19.5" thickBot="1" x14ac:dyDescent="0.35">
      <c r="B119" s="82" t="s">
        <v>160</v>
      </c>
      <c r="C119" s="108" t="s">
        <v>161</v>
      </c>
      <c r="D119" s="45" t="s">
        <v>157</v>
      </c>
      <c r="E119" s="46">
        <v>1</v>
      </c>
      <c r="F119" s="46"/>
      <c r="G119" s="212"/>
      <c r="H119" s="212"/>
      <c r="I119" s="215"/>
      <c r="J119" s="212"/>
      <c r="K119" s="199"/>
      <c r="L119" s="209"/>
      <c r="M119" s="199"/>
      <c r="N119" s="209"/>
      <c r="O119" s="199"/>
      <c r="P119" s="209"/>
      <c r="Q119" s="240"/>
    </row>
    <row r="120" spans="2:17" x14ac:dyDescent="0.3">
      <c r="B120" s="268">
        <v>42</v>
      </c>
      <c r="C120" s="294" t="s">
        <v>162</v>
      </c>
      <c r="D120" s="296" t="s">
        <v>9</v>
      </c>
      <c r="E120" s="298">
        <v>1</v>
      </c>
      <c r="F120" s="188"/>
      <c r="G120" s="213">
        <f>I120+K120+M120+O120</f>
        <v>40000</v>
      </c>
      <c r="H120" s="210">
        <f>J120+L120+N120+P120</f>
        <v>0</v>
      </c>
      <c r="I120" s="213">
        <v>40000</v>
      </c>
      <c r="J120" s="210"/>
      <c r="K120" s="251"/>
      <c r="L120" s="207"/>
      <c r="M120" s="251"/>
      <c r="N120" s="207"/>
      <c r="O120" s="251"/>
      <c r="P120" s="207"/>
      <c r="Q120" s="252"/>
    </row>
    <row r="121" spans="2:17" ht="24.75" customHeight="1" thickBot="1" x14ac:dyDescent="0.35">
      <c r="B121" s="293"/>
      <c r="C121" s="295"/>
      <c r="D121" s="297"/>
      <c r="E121" s="299"/>
      <c r="F121" s="189"/>
      <c r="G121" s="212"/>
      <c r="H121" s="212"/>
      <c r="I121" s="215"/>
      <c r="J121" s="212"/>
      <c r="K121" s="200"/>
      <c r="L121" s="209"/>
      <c r="M121" s="200"/>
      <c r="N121" s="209"/>
      <c r="O121" s="200"/>
      <c r="P121" s="209"/>
      <c r="Q121" s="250"/>
    </row>
    <row r="122" spans="2:17" ht="45" customHeight="1" thickBot="1" x14ac:dyDescent="0.35">
      <c r="B122" s="64">
        <v>43</v>
      </c>
      <c r="C122" s="109" t="s">
        <v>163</v>
      </c>
      <c r="D122" s="100" t="s">
        <v>9</v>
      </c>
      <c r="E122" s="101">
        <v>1</v>
      </c>
      <c r="F122" s="101"/>
      <c r="G122" s="110">
        <f>I122+K122+M122+O122</f>
        <v>15000</v>
      </c>
      <c r="H122" s="110">
        <f>J122+L122+N122+P122</f>
        <v>0</v>
      </c>
      <c r="I122" s="110">
        <v>15000</v>
      </c>
      <c r="J122" s="110"/>
      <c r="K122" s="68"/>
      <c r="L122" s="68"/>
      <c r="M122" s="68"/>
      <c r="N122" s="68"/>
      <c r="O122" s="68"/>
      <c r="P122" s="68"/>
      <c r="Q122" s="69"/>
    </row>
    <row r="123" spans="2:17" ht="78.75" customHeight="1" x14ac:dyDescent="0.3">
      <c r="B123" s="74">
        <v>44</v>
      </c>
      <c r="C123" s="111" t="s">
        <v>164</v>
      </c>
      <c r="D123" s="94" t="s">
        <v>60</v>
      </c>
      <c r="E123" s="95">
        <v>1</v>
      </c>
      <c r="F123" s="95"/>
      <c r="G123" s="286">
        <f>I123+K123+M123+O123</f>
        <v>541581</v>
      </c>
      <c r="H123" s="300">
        <f>J123+L123+N123+P123</f>
        <v>0</v>
      </c>
      <c r="I123" s="286">
        <v>541581</v>
      </c>
      <c r="J123" s="289"/>
      <c r="K123" s="251"/>
      <c r="L123" s="207"/>
      <c r="M123" s="251"/>
      <c r="N123" s="207"/>
      <c r="O123" s="251"/>
      <c r="P123" s="207"/>
      <c r="Q123" s="252"/>
    </row>
    <row r="124" spans="2:17" ht="40.5" customHeight="1" thickBot="1" x14ac:dyDescent="0.35">
      <c r="B124" s="104" t="s">
        <v>51</v>
      </c>
      <c r="C124" s="106" t="s">
        <v>165</v>
      </c>
      <c r="D124" s="56" t="s">
        <v>7</v>
      </c>
      <c r="E124" s="57">
        <v>19</v>
      </c>
      <c r="F124" s="57"/>
      <c r="G124" s="288"/>
      <c r="H124" s="301"/>
      <c r="I124" s="288"/>
      <c r="J124" s="290"/>
      <c r="K124" s="200"/>
      <c r="L124" s="208"/>
      <c r="M124" s="200"/>
      <c r="N124" s="208"/>
      <c r="O124" s="200"/>
      <c r="P124" s="208"/>
      <c r="Q124" s="250"/>
    </row>
    <row r="125" spans="2:17" ht="37.5" x14ac:dyDescent="0.3">
      <c r="B125" s="29" t="s">
        <v>166</v>
      </c>
      <c r="C125" s="30" t="s">
        <v>167</v>
      </c>
      <c r="D125" s="176" t="s">
        <v>168</v>
      </c>
      <c r="E125" s="112"/>
      <c r="F125" s="112"/>
      <c r="G125" s="113">
        <f>I125+K125+M125+O125</f>
        <v>2433756</v>
      </c>
      <c r="H125" s="114">
        <f>J125+L125+N125+P125</f>
        <v>0</v>
      </c>
      <c r="I125" s="115">
        <f>I126+I127</f>
        <v>2433756</v>
      </c>
      <c r="J125" s="115">
        <f t="shared" ref="J125:Q125" si="9">J126+J127</f>
        <v>0</v>
      </c>
      <c r="K125" s="115">
        <f t="shared" si="9"/>
        <v>0</v>
      </c>
      <c r="L125" s="115">
        <f t="shared" si="9"/>
        <v>0</v>
      </c>
      <c r="M125" s="115">
        <f t="shared" si="9"/>
        <v>0</v>
      </c>
      <c r="N125" s="115">
        <f t="shared" si="9"/>
        <v>0</v>
      </c>
      <c r="O125" s="115">
        <f t="shared" si="9"/>
        <v>0</v>
      </c>
      <c r="P125" s="115">
        <f t="shared" si="9"/>
        <v>0</v>
      </c>
      <c r="Q125" s="116">
        <f t="shared" si="9"/>
        <v>0</v>
      </c>
    </row>
    <row r="126" spans="2:17" x14ac:dyDescent="0.3">
      <c r="B126" s="103">
        <v>45</v>
      </c>
      <c r="C126" s="80" t="s">
        <v>169</v>
      </c>
      <c r="D126" s="70"/>
      <c r="E126" s="70"/>
      <c r="F126" s="70"/>
      <c r="G126" s="117">
        <f>I126+K126+M126+O126</f>
        <v>1173120</v>
      </c>
      <c r="H126" s="118">
        <f t="shared" ref="H126:H134" si="10">J126+L126+N126+P126</f>
        <v>0</v>
      </c>
      <c r="I126" s="117">
        <v>1173120</v>
      </c>
      <c r="J126" s="117"/>
      <c r="K126" s="119"/>
      <c r="L126" s="119"/>
      <c r="M126" s="119"/>
      <c r="N126" s="119"/>
      <c r="O126" s="119"/>
      <c r="P126" s="119"/>
      <c r="Q126" s="120"/>
    </row>
    <row r="127" spans="2:17" ht="19.5" thickBot="1" x14ac:dyDescent="0.35">
      <c r="B127" s="121"/>
      <c r="C127" s="122" t="s">
        <v>170</v>
      </c>
      <c r="D127" s="123"/>
      <c r="E127" s="123"/>
      <c r="F127" s="123"/>
      <c r="G127" s="124">
        <f>I127+K127+M127+O127</f>
        <v>1260636</v>
      </c>
      <c r="H127" s="125">
        <f t="shared" si="10"/>
        <v>0</v>
      </c>
      <c r="I127" s="124">
        <v>1260636</v>
      </c>
      <c r="J127" s="124"/>
      <c r="K127" s="126"/>
      <c r="L127" s="126"/>
      <c r="M127" s="126"/>
      <c r="N127" s="126"/>
      <c r="O127" s="126"/>
      <c r="P127" s="126"/>
      <c r="Q127" s="127"/>
    </row>
    <row r="128" spans="2:17" x14ac:dyDescent="0.3">
      <c r="B128" s="74" t="s">
        <v>171</v>
      </c>
      <c r="C128" s="75" t="s">
        <v>172</v>
      </c>
      <c r="D128" s="177" t="s">
        <v>168</v>
      </c>
      <c r="E128" s="76"/>
      <c r="F128" s="76"/>
      <c r="G128" s="128">
        <f t="shared" ref="G128:G134" si="11">I128+K128+M128+O128</f>
        <v>4911190</v>
      </c>
      <c r="H128" s="129">
        <f t="shared" si="10"/>
        <v>0</v>
      </c>
      <c r="I128" s="128">
        <f>I129+I130</f>
        <v>4911190</v>
      </c>
      <c r="J128" s="128">
        <f t="shared" ref="J128:Q128" si="12">J129+J130</f>
        <v>0</v>
      </c>
      <c r="K128" s="128">
        <f t="shared" si="12"/>
        <v>0</v>
      </c>
      <c r="L128" s="128">
        <f t="shared" si="12"/>
        <v>0</v>
      </c>
      <c r="M128" s="128">
        <f t="shared" si="12"/>
        <v>0</v>
      </c>
      <c r="N128" s="128">
        <f t="shared" si="12"/>
        <v>0</v>
      </c>
      <c r="O128" s="128">
        <f t="shared" si="12"/>
        <v>0</v>
      </c>
      <c r="P128" s="128">
        <f t="shared" si="12"/>
        <v>0</v>
      </c>
      <c r="Q128" s="130">
        <f t="shared" si="12"/>
        <v>0</v>
      </c>
    </row>
    <row r="129" spans="2:17" x14ac:dyDescent="0.3">
      <c r="B129" s="103">
        <v>46</v>
      </c>
      <c r="C129" s="80" t="s">
        <v>169</v>
      </c>
      <c r="D129" s="70"/>
      <c r="E129" s="70"/>
      <c r="F129" s="70"/>
      <c r="G129" s="117">
        <f t="shared" si="11"/>
        <v>2425874</v>
      </c>
      <c r="H129" s="118">
        <f t="shared" si="10"/>
        <v>0</v>
      </c>
      <c r="I129" s="117">
        <v>2425874</v>
      </c>
      <c r="J129" s="117"/>
      <c r="K129" s="119"/>
      <c r="L129" s="119"/>
      <c r="M129" s="119"/>
      <c r="N129" s="119"/>
      <c r="O129" s="119"/>
      <c r="P129" s="119"/>
      <c r="Q129" s="120"/>
    </row>
    <row r="130" spans="2:17" ht="19.5" thickBot="1" x14ac:dyDescent="0.35">
      <c r="B130" s="131"/>
      <c r="C130" s="132" t="s">
        <v>170</v>
      </c>
      <c r="D130" s="133"/>
      <c r="E130" s="133"/>
      <c r="F130" s="133"/>
      <c r="G130" s="134">
        <f t="shared" si="11"/>
        <v>2485316</v>
      </c>
      <c r="H130" s="135">
        <f t="shared" si="10"/>
        <v>0</v>
      </c>
      <c r="I130" s="134">
        <v>2485316</v>
      </c>
      <c r="J130" s="134"/>
      <c r="K130" s="133"/>
      <c r="L130" s="133"/>
      <c r="M130" s="133"/>
      <c r="N130" s="133"/>
      <c r="O130" s="133"/>
      <c r="P130" s="133"/>
      <c r="Q130" s="136"/>
    </row>
    <row r="131" spans="2:17" ht="19.5" thickBot="1" x14ac:dyDescent="0.35">
      <c r="B131" s="311" t="s">
        <v>222</v>
      </c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  <c r="N131" s="312"/>
      <c r="O131" s="312"/>
      <c r="P131" s="312"/>
      <c r="Q131" s="313"/>
    </row>
    <row r="132" spans="2:17" ht="19.5" thickBot="1" x14ac:dyDescent="0.35">
      <c r="B132" s="137" t="s">
        <v>173</v>
      </c>
      <c r="C132" s="138" t="s">
        <v>174</v>
      </c>
      <c r="D132" s="139"/>
      <c r="E132" s="139"/>
      <c r="F132" s="139"/>
      <c r="G132" s="140">
        <f>I132+K132+M132+O132</f>
        <v>2100053</v>
      </c>
      <c r="H132" s="140">
        <f t="shared" si="10"/>
        <v>0</v>
      </c>
      <c r="I132" s="140">
        <f>SUM(I133:I153)</f>
        <v>2100053</v>
      </c>
      <c r="J132" s="140">
        <f t="shared" ref="J132:Q132" si="13">SUM(J133:J153)</f>
        <v>0</v>
      </c>
      <c r="K132" s="140">
        <f t="shared" si="13"/>
        <v>0</v>
      </c>
      <c r="L132" s="140">
        <f t="shared" si="13"/>
        <v>0</v>
      </c>
      <c r="M132" s="140">
        <f t="shared" si="13"/>
        <v>0</v>
      </c>
      <c r="N132" s="140">
        <f t="shared" si="13"/>
        <v>0</v>
      </c>
      <c r="O132" s="140">
        <f t="shared" si="13"/>
        <v>0</v>
      </c>
      <c r="P132" s="140">
        <f t="shared" si="13"/>
        <v>0</v>
      </c>
      <c r="Q132" s="141">
        <f t="shared" si="13"/>
        <v>0</v>
      </c>
    </row>
    <row r="133" spans="2:17" ht="38.25" thickBot="1" x14ac:dyDescent="0.35">
      <c r="B133" s="84">
        <v>47</v>
      </c>
      <c r="C133" s="142" t="s">
        <v>223</v>
      </c>
      <c r="D133" s="86" t="s">
        <v>21</v>
      </c>
      <c r="E133" s="86">
        <v>1</v>
      </c>
      <c r="F133" s="86"/>
      <c r="G133" s="143">
        <f t="shared" si="11"/>
        <v>68557</v>
      </c>
      <c r="H133" s="143">
        <f t="shared" si="10"/>
        <v>0</v>
      </c>
      <c r="I133" s="143">
        <v>68557</v>
      </c>
      <c r="J133" s="143"/>
      <c r="K133" s="52"/>
      <c r="L133" s="52"/>
      <c r="M133" s="52"/>
      <c r="N133" s="52"/>
      <c r="O133" s="52"/>
      <c r="P133" s="52"/>
      <c r="Q133" s="53"/>
    </row>
    <row r="134" spans="2:17" ht="24" customHeight="1" x14ac:dyDescent="0.3">
      <c r="B134" s="190">
        <v>48</v>
      </c>
      <c r="C134" s="192" t="s">
        <v>224</v>
      </c>
      <c r="D134" s="325"/>
      <c r="E134" s="194"/>
      <c r="F134" s="325"/>
      <c r="G134" s="196">
        <f t="shared" si="11"/>
        <v>398314</v>
      </c>
      <c r="H134" s="213">
        <f t="shared" si="10"/>
        <v>0</v>
      </c>
      <c r="I134" s="196">
        <v>398314</v>
      </c>
      <c r="J134" s="213"/>
      <c r="K134" s="198"/>
      <c r="L134" s="207"/>
      <c r="M134" s="198"/>
      <c r="N134" s="207"/>
      <c r="O134" s="198"/>
      <c r="P134" s="207"/>
      <c r="Q134" s="239"/>
    </row>
    <row r="135" spans="2:17" ht="24.75" customHeight="1" x14ac:dyDescent="0.3">
      <c r="B135" s="191"/>
      <c r="C135" s="193"/>
      <c r="D135" s="296"/>
      <c r="E135" s="195"/>
      <c r="F135" s="296"/>
      <c r="G135" s="185"/>
      <c r="H135" s="214"/>
      <c r="I135" s="185"/>
      <c r="J135" s="214"/>
      <c r="K135" s="183"/>
      <c r="L135" s="208"/>
      <c r="M135" s="183"/>
      <c r="N135" s="208"/>
      <c r="O135" s="183"/>
      <c r="P135" s="208"/>
      <c r="Q135" s="249"/>
    </row>
    <row r="136" spans="2:17" ht="38.25" thickBot="1" x14ac:dyDescent="0.35">
      <c r="B136" s="82" t="s">
        <v>36</v>
      </c>
      <c r="C136" s="44" t="s">
        <v>53</v>
      </c>
      <c r="D136" s="45" t="s">
        <v>62</v>
      </c>
      <c r="E136" s="45">
        <v>2</v>
      </c>
      <c r="F136" s="45"/>
      <c r="G136" s="197"/>
      <c r="H136" s="215"/>
      <c r="I136" s="197"/>
      <c r="J136" s="215"/>
      <c r="K136" s="199"/>
      <c r="L136" s="209"/>
      <c r="M136" s="199"/>
      <c r="N136" s="209"/>
      <c r="O136" s="199"/>
      <c r="P136" s="209"/>
      <c r="Q136" s="240"/>
    </row>
    <row r="137" spans="2:17" ht="56.25" x14ac:dyDescent="0.3">
      <c r="B137" s="74">
        <v>49</v>
      </c>
      <c r="C137" s="35" t="s">
        <v>225</v>
      </c>
      <c r="D137" s="296" t="s">
        <v>6</v>
      </c>
      <c r="E137" s="94">
        <v>12.662000000000001</v>
      </c>
      <c r="F137" s="94"/>
      <c r="G137" s="302">
        <f>I137+K137+M137+O137</f>
        <v>70200</v>
      </c>
      <c r="H137" s="229">
        <f>J137+L137+N137+P137</f>
        <v>0</v>
      </c>
      <c r="I137" s="302">
        <v>70200</v>
      </c>
      <c r="J137" s="229"/>
      <c r="K137" s="251"/>
      <c r="L137" s="207"/>
      <c r="M137" s="251"/>
      <c r="N137" s="207"/>
      <c r="O137" s="251"/>
      <c r="P137" s="207"/>
      <c r="Q137" s="252"/>
    </row>
    <row r="138" spans="2:17" x14ac:dyDescent="0.3">
      <c r="B138" s="103" t="s">
        <v>37</v>
      </c>
      <c r="C138" s="37" t="s">
        <v>175</v>
      </c>
      <c r="D138" s="195"/>
      <c r="E138" s="54">
        <v>12.234999999999999</v>
      </c>
      <c r="F138" s="54"/>
      <c r="G138" s="256"/>
      <c r="H138" s="257"/>
      <c r="I138" s="256"/>
      <c r="J138" s="257"/>
      <c r="K138" s="183"/>
      <c r="L138" s="208"/>
      <c r="M138" s="183"/>
      <c r="N138" s="208"/>
      <c r="O138" s="183"/>
      <c r="P138" s="208"/>
      <c r="Q138" s="249"/>
    </row>
    <row r="139" spans="2:17" ht="19.5" thickBot="1" x14ac:dyDescent="0.35">
      <c r="B139" s="104" t="s">
        <v>38</v>
      </c>
      <c r="C139" s="40" t="s">
        <v>176</v>
      </c>
      <c r="D139" s="297"/>
      <c r="E139" s="56">
        <v>0.42699999999999999</v>
      </c>
      <c r="F139" s="56"/>
      <c r="G139" s="303"/>
      <c r="H139" s="230"/>
      <c r="I139" s="303"/>
      <c r="J139" s="230"/>
      <c r="K139" s="200"/>
      <c r="L139" s="209"/>
      <c r="M139" s="200"/>
      <c r="N139" s="209"/>
      <c r="O139" s="200"/>
      <c r="P139" s="209"/>
      <c r="Q139" s="250"/>
    </row>
    <row r="140" spans="2:17" ht="66.75" customHeight="1" x14ac:dyDescent="0.3">
      <c r="B140" s="59">
        <v>50</v>
      </c>
      <c r="C140" s="30" t="s">
        <v>226</v>
      </c>
      <c r="D140" s="194" t="s">
        <v>6</v>
      </c>
      <c r="E140" s="42">
        <v>17.3</v>
      </c>
      <c r="F140" s="42"/>
      <c r="G140" s="253">
        <f>I140+K140+M140+O140</f>
        <v>39803</v>
      </c>
      <c r="H140" s="229">
        <f>J140+L140+N140+P140</f>
        <v>0</v>
      </c>
      <c r="I140" s="253">
        <v>39803</v>
      </c>
      <c r="J140" s="229"/>
      <c r="K140" s="198"/>
      <c r="L140" s="207"/>
      <c r="M140" s="198"/>
      <c r="N140" s="207"/>
      <c r="O140" s="198"/>
      <c r="P140" s="207"/>
      <c r="Q140" s="239"/>
    </row>
    <row r="141" spans="2:17" x14ac:dyDescent="0.3">
      <c r="B141" s="103" t="s">
        <v>39</v>
      </c>
      <c r="C141" s="37" t="s">
        <v>177</v>
      </c>
      <c r="D141" s="195"/>
      <c r="E141" s="54">
        <v>16.968</v>
      </c>
      <c r="F141" s="54"/>
      <c r="G141" s="256"/>
      <c r="H141" s="257"/>
      <c r="I141" s="256"/>
      <c r="J141" s="257"/>
      <c r="K141" s="183"/>
      <c r="L141" s="208"/>
      <c r="M141" s="183"/>
      <c r="N141" s="208"/>
      <c r="O141" s="183"/>
      <c r="P141" s="208"/>
      <c r="Q141" s="249"/>
    </row>
    <row r="142" spans="2:17" x14ac:dyDescent="0.3">
      <c r="B142" s="103" t="s">
        <v>178</v>
      </c>
      <c r="C142" s="71" t="s">
        <v>20</v>
      </c>
      <c r="D142" s="195"/>
      <c r="E142" s="54">
        <v>0.06</v>
      </c>
      <c r="F142" s="54"/>
      <c r="G142" s="256"/>
      <c r="H142" s="257"/>
      <c r="I142" s="256"/>
      <c r="J142" s="257"/>
      <c r="K142" s="183"/>
      <c r="L142" s="208"/>
      <c r="M142" s="183"/>
      <c r="N142" s="208"/>
      <c r="O142" s="183"/>
      <c r="P142" s="208"/>
      <c r="Q142" s="249"/>
    </row>
    <row r="143" spans="2:17" x14ac:dyDescent="0.3">
      <c r="B143" s="103" t="s">
        <v>179</v>
      </c>
      <c r="C143" s="71" t="s">
        <v>180</v>
      </c>
      <c r="D143" s="195"/>
      <c r="E143" s="54">
        <v>0.06</v>
      </c>
      <c r="F143" s="54"/>
      <c r="G143" s="256"/>
      <c r="H143" s="257"/>
      <c r="I143" s="256"/>
      <c r="J143" s="257"/>
      <c r="K143" s="183"/>
      <c r="L143" s="208"/>
      <c r="M143" s="183"/>
      <c r="N143" s="208"/>
      <c r="O143" s="183"/>
      <c r="P143" s="208"/>
      <c r="Q143" s="249"/>
    </row>
    <row r="144" spans="2:17" ht="19.5" thickBot="1" x14ac:dyDescent="0.35">
      <c r="B144" s="104" t="s">
        <v>181</v>
      </c>
      <c r="C144" s="72" t="s">
        <v>182</v>
      </c>
      <c r="D144" s="297"/>
      <c r="E144" s="56">
        <v>0.22700000000000001</v>
      </c>
      <c r="F144" s="56"/>
      <c r="G144" s="303"/>
      <c r="H144" s="257"/>
      <c r="I144" s="303"/>
      <c r="J144" s="257"/>
      <c r="K144" s="200"/>
      <c r="L144" s="208"/>
      <c r="M144" s="200"/>
      <c r="N144" s="208"/>
      <c r="O144" s="200"/>
      <c r="P144" s="208"/>
      <c r="Q144" s="250"/>
    </row>
    <row r="145" spans="1:17" ht="56.25" x14ac:dyDescent="0.3">
      <c r="B145" s="59">
        <v>51</v>
      </c>
      <c r="C145" s="30" t="s">
        <v>243</v>
      </c>
      <c r="D145" s="31" t="s">
        <v>183</v>
      </c>
      <c r="E145" s="31" t="s">
        <v>183</v>
      </c>
      <c r="F145" s="31"/>
      <c r="G145" s="196">
        <f>I145+K145+M145+O145</f>
        <v>1499443</v>
      </c>
      <c r="H145" s="201">
        <f>J145+L145+N145+P145</f>
        <v>0</v>
      </c>
      <c r="I145" s="196">
        <v>1499443</v>
      </c>
      <c r="J145" s="201"/>
      <c r="K145" s="198"/>
      <c r="L145" s="198"/>
      <c r="M145" s="198"/>
      <c r="N145" s="198"/>
      <c r="O145" s="198"/>
      <c r="P145" s="198"/>
      <c r="Q145" s="239"/>
    </row>
    <row r="146" spans="1:17" ht="24" customHeight="1" x14ac:dyDescent="0.3">
      <c r="B146" s="96" t="s">
        <v>52</v>
      </c>
      <c r="C146" s="37" t="s">
        <v>23</v>
      </c>
      <c r="D146" s="38" t="s">
        <v>157</v>
      </c>
      <c r="E146" s="38">
        <v>5</v>
      </c>
      <c r="F146" s="38"/>
      <c r="G146" s="185"/>
      <c r="H146" s="184"/>
      <c r="I146" s="185"/>
      <c r="J146" s="184"/>
      <c r="K146" s="183"/>
      <c r="L146" s="183"/>
      <c r="M146" s="183"/>
      <c r="N146" s="183"/>
      <c r="O146" s="183"/>
      <c r="P146" s="183"/>
      <c r="Q146" s="249"/>
    </row>
    <row r="147" spans="1:17" ht="22.5" customHeight="1" x14ac:dyDescent="0.3">
      <c r="B147" s="96" t="s">
        <v>184</v>
      </c>
      <c r="C147" s="37" t="s">
        <v>24</v>
      </c>
      <c r="D147" s="38" t="s">
        <v>157</v>
      </c>
      <c r="E147" s="38">
        <v>18</v>
      </c>
      <c r="F147" s="38"/>
      <c r="G147" s="185"/>
      <c r="H147" s="184"/>
      <c r="I147" s="185"/>
      <c r="J147" s="184"/>
      <c r="K147" s="183"/>
      <c r="L147" s="183"/>
      <c r="M147" s="183"/>
      <c r="N147" s="183"/>
      <c r="O147" s="183"/>
      <c r="P147" s="183"/>
      <c r="Q147" s="249"/>
    </row>
    <row r="148" spans="1:17" ht="45" customHeight="1" x14ac:dyDescent="0.3">
      <c r="B148" s="96" t="s">
        <v>185</v>
      </c>
      <c r="C148" s="37" t="s">
        <v>25</v>
      </c>
      <c r="D148" s="38" t="s">
        <v>157</v>
      </c>
      <c r="E148" s="38">
        <v>12</v>
      </c>
      <c r="F148" s="38"/>
      <c r="G148" s="185"/>
      <c r="H148" s="184"/>
      <c r="I148" s="185"/>
      <c r="J148" s="184"/>
      <c r="K148" s="183"/>
      <c r="L148" s="183"/>
      <c r="M148" s="183"/>
      <c r="N148" s="183"/>
      <c r="O148" s="183"/>
      <c r="P148" s="183"/>
      <c r="Q148" s="249"/>
    </row>
    <row r="149" spans="1:17" ht="26.25" customHeight="1" x14ac:dyDescent="0.3">
      <c r="B149" s="96" t="s">
        <v>186</v>
      </c>
      <c r="C149" s="37" t="s">
        <v>26</v>
      </c>
      <c r="D149" s="38" t="s">
        <v>157</v>
      </c>
      <c r="E149" s="38">
        <v>5</v>
      </c>
      <c r="F149" s="38"/>
      <c r="G149" s="185"/>
      <c r="H149" s="184"/>
      <c r="I149" s="185"/>
      <c r="J149" s="184"/>
      <c r="K149" s="183"/>
      <c r="L149" s="183"/>
      <c r="M149" s="183"/>
      <c r="N149" s="183"/>
      <c r="O149" s="183"/>
      <c r="P149" s="183"/>
      <c r="Q149" s="249"/>
    </row>
    <row r="150" spans="1:17" ht="26.25" customHeight="1" x14ac:dyDescent="0.3">
      <c r="B150" s="96" t="s">
        <v>187</v>
      </c>
      <c r="C150" s="37" t="s">
        <v>27</v>
      </c>
      <c r="D150" s="38" t="s">
        <v>157</v>
      </c>
      <c r="E150" s="38">
        <v>12</v>
      </c>
      <c r="F150" s="38"/>
      <c r="G150" s="185"/>
      <c r="H150" s="184"/>
      <c r="I150" s="185"/>
      <c r="J150" s="184"/>
      <c r="K150" s="183"/>
      <c r="L150" s="183"/>
      <c r="M150" s="183"/>
      <c r="N150" s="183"/>
      <c r="O150" s="183"/>
      <c r="P150" s="183"/>
      <c r="Q150" s="249"/>
    </row>
    <row r="151" spans="1:17" ht="26.25" customHeight="1" thickBot="1" x14ac:dyDescent="0.35">
      <c r="A151" s="144"/>
      <c r="B151" s="97" t="s">
        <v>188</v>
      </c>
      <c r="C151" s="40" t="s">
        <v>28</v>
      </c>
      <c r="D151" s="41" t="s">
        <v>157</v>
      </c>
      <c r="E151" s="41">
        <v>2</v>
      </c>
      <c r="F151" s="41"/>
      <c r="G151" s="203"/>
      <c r="H151" s="202"/>
      <c r="I151" s="203"/>
      <c r="J151" s="202"/>
      <c r="K151" s="200"/>
      <c r="L151" s="200"/>
      <c r="M151" s="200"/>
      <c r="N151" s="200"/>
      <c r="O151" s="200"/>
      <c r="P151" s="200"/>
      <c r="Q151" s="250"/>
    </row>
    <row r="152" spans="1:17" s="144" customFormat="1" x14ac:dyDescent="0.3">
      <c r="B152" s="186">
        <v>52</v>
      </c>
      <c r="C152" s="304" t="s">
        <v>227</v>
      </c>
      <c r="D152" s="306"/>
      <c r="E152" s="306"/>
      <c r="F152" s="323"/>
      <c r="G152" s="204">
        <f>I152+K152+M152+O152</f>
        <v>23736</v>
      </c>
      <c r="H152" s="204">
        <f>J152+L152+N152+P152</f>
        <v>0</v>
      </c>
      <c r="I152" s="204">
        <f>SUM(I154:I172)</f>
        <v>23736</v>
      </c>
      <c r="J152" s="204">
        <f t="shared" ref="J152:Q152" si="14">SUM(J154:J172)</f>
        <v>0</v>
      </c>
      <c r="K152" s="204">
        <f t="shared" si="14"/>
        <v>0</v>
      </c>
      <c r="L152" s="204">
        <f t="shared" si="14"/>
        <v>0</v>
      </c>
      <c r="M152" s="204">
        <f t="shared" si="14"/>
        <v>0</v>
      </c>
      <c r="N152" s="204">
        <f t="shared" si="14"/>
        <v>0</v>
      </c>
      <c r="O152" s="204">
        <f t="shared" si="14"/>
        <v>0</v>
      </c>
      <c r="P152" s="204">
        <f t="shared" si="14"/>
        <v>0</v>
      </c>
      <c r="Q152" s="307">
        <f t="shared" si="14"/>
        <v>0</v>
      </c>
    </row>
    <row r="153" spans="1:17" s="144" customFormat="1" ht="24.75" customHeight="1" x14ac:dyDescent="0.3">
      <c r="B153" s="187"/>
      <c r="C153" s="305"/>
      <c r="D153" s="206"/>
      <c r="E153" s="206"/>
      <c r="F153" s="324"/>
      <c r="G153" s="206"/>
      <c r="H153" s="206"/>
      <c r="I153" s="205"/>
      <c r="J153" s="205"/>
      <c r="K153" s="205"/>
      <c r="L153" s="205"/>
      <c r="M153" s="205"/>
      <c r="N153" s="205"/>
      <c r="O153" s="205"/>
      <c r="P153" s="205"/>
      <c r="Q153" s="308"/>
    </row>
    <row r="154" spans="1:17" s="144" customFormat="1" ht="32.25" customHeight="1" x14ac:dyDescent="0.3">
      <c r="B154" s="191" t="s">
        <v>189</v>
      </c>
      <c r="C154" s="309" t="s">
        <v>228</v>
      </c>
      <c r="D154" s="184" t="s">
        <v>190</v>
      </c>
      <c r="E154" s="184">
        <v>5</v>
      </c>
      <c r="F154" s="202"/>
      <c r="G154" s="185">
        <f>I154+K154+M154+O154</f>
        <v>2241</v>
      </c>
      <c r="H154" s="184">
        <f>J154+L154+N154+P154</f>
        <v>0</v>
      </c>
      <c r="I154" s="185">
        <v>2241</v>
      </c>
      <c r="J154" s="184"/>
      <c r="K154" s="183"/>
      <c r="L154" s="183"/>
      <c r="M154" s="183"/>
      <c r="N154" s="183"/>
      <c r="O154" s="183"/>
      <c r="P154" s="183"/>
      <c r="Q154" s="249"/>
    </row>
    <row r="155" spans="1:17" s="144" customFormat="1" ht="24.75" customHeight="1" x14ac:dyDescent="0.3">
      <c r="B155" s="191"/>
      <c r="C155" s="309"/>
      <c r="D155" s="184"/>
      <c r="E155" s="184"/>
      <c r="F155" s="270"/>
      <c r="G155" s="184"/>
      <c r="H155" s="184"/>
      <c r="I155" s="185"/>
      <c r="J155" s="184"/>
      <c r="K155" s="183"/>
      <c r="L155" s="183"/>
      <c r="M155" s="183"/>
      <c r="N155" s="183"/>
      <c r="O155" s="183"/>
      <c r="P155" s="183"/>
      <c r="Q155" s="249"/>
    </row>
    <row r="156" spans="1:17" s="144" customFormat="1" ht="26.25" customHeight="1" x14ac:dyDescent="0.3">
      <c r="B156" s="191" t="s">
        <v>191</v>
      </c>
      <c r="C156" s="309" t="s">
        <v>244</v>
      </c>
      <c r="D156" s="184" t="s">
        <v>192</v>
      </c>
      <c r="E156" s="184">
        <v>11</v>
      </c>
      <c r="F156" s="202"/>
      <c r="G156" s="185">
        <f>I156+K156+M156+O156</f>
        <v>3858</v>
      </c>
      <c r="H156" s="184">
        <f>J156+L156+N156+P156</f>
        <v>0</v>
      </c>
      <c r="I156" s="185">
        <v>3858</v>
      </c>
      <c r="J156" s="184"/>
      <c r="K156" s="183"/>
      <c r="L156" s="183"/>
      <c r="M156" s="183"/>
      <c r="N156" s="183"/>
      <c r="O156" s="183"/>
      <c r="P156" s="183"/>
      <c r="Q156" s="249"/>
    </row>
    <row r="157" spans="1:17" s="144" customFormat="1" ht="26.25" customHeight="1" x14ac:dyDescent="0.3">
      <c r="B157" s="191"/>
      <c r="C157" s="309"/>
      <c r="D157" s="184"/>
      <c r="E157" s="184"/>
      <c r="F157" s="270"/>
      <c r="G157" s="184"/>
      <c r="H157" s="184"/>
      <c r="I157" s="185"/>
      <c r="J157" s="184"/>
      <c r="K157" s="183"/>
      <c r="L157" s="183"/>
      <c r="M157" s="183"/>
      <c r="N157" s="183"/>
      <c r="O157" s="183"/>
      <c r="P157" s="183"/>
      <c r="Q157" s="249"/>
    </row>
    <row r="158" spans="1:17" s="144" customFormat="1" x14ac:dyDescent="0.3">
      <c r="B158" s="191" t="s">
        <v>193</v>
      </c>
      <c r="C158" s="309" t="s">
        <v>245</v>
      </c>
      <c r="D158" s="184" t="s">
        <v>192</v>
      </c>
      <c r="E158" s="184">
        <v>2</v>
      </c>
      <c r="F158" s="202"/>
      <c r="G158" s="184">
        <f>I158+K158+M158+O158</f>
        <v>968</v>
      </c>
      <c r="H158" s="184">
        <f>J158+L158+N158+P158</f>
        <v>0</v>
      </c>
      <c r="I158" s="184">
        <v>968</v>
      </c>
      <c r="J158" s="184"/>
      <c r="K158" s="183"/>
      <c r="L158" s="183"/>
      <c r="M158" s="183"/>
      <c r="N158" s="183"/>
      <c r="O158" s="183"/>
      <c r="P158" s="183"/>
      <c r="Q158" s="249"/>
    </row>
    <row r="159" spans="1:17" s="144" customFormat="1" ht="44.25" customHeight="1" x14ac:dyDescent="0.3">
      <c r="B159" s="191"/>
      <c r="C159" s="309"/>
      <c r="D159" s="184"/>
      <c r="E159" s="184"/>
      <c r="F159" s="270"/>
      <c r="G159" s="184"/>
      <c r="H159" s="184"/>
      <c r="I159" s="184"/>
      <c r="J159" s="184"/>
      <c r="K159" s="183"/>
      <c r="L159" s="183"/>
      <c r="M159" s="183"/>
      <c r="N159" s="183"/>
      <c r="O159" s="183"/>
      <c r="P159" s="183"/>
      <c r="Q159" s="249"/>
    </row>
    <row r="160" spans="1:17" s="144" customFormat="1" x14ac:dyDescent="0.3">
      <c r="B160" s="191" t="s">
        <v>194</v>
      </c>
      <c r="C160" s="309" t="s">
        <v>229</v>
      </c>
      <c r="D160" s="184" t="s">
        <v>192</v>
      </c>
      <c r="E160" s="184">
        <v>2</v>
      </c>
      <c r="F160" s="202"/>
      <c r="G160" s="185">
        <f>I160+K160+M160+O160</f>
        <v>1152</v>
      </c>
      <c r="H160" s="184">
        <f>J160+L160+N160+P160</f>
        <v>0</v>
      </c>
      <c r="I160" s="185">
        <v>1152</v>
      </c>
      <c r="J160" s="184"/>
      <c r="K160" s="183"/>
      <c r="L160" s="183"/>
      <c r="M160" s="183"/>
      <c r="N160" s="183"/>
      <c r="O160" s="183"/>
      <c r="P160" s="183"/>
      <c r="Q160" s="249"/>
    </row>
    <row r="161" spans="2:17" s="144" customFormat="1" x14ac:dyDescent="0.3">
      <c r="B161" s="191"/>
      <c r="C161" s="309"/>
      <c r="D161" s="184"/>
      <c r="E161" s="184"/>
      <c r="F161" s="211"/>
      <c r="G161" s="184"/>
      <c r="H161" s="184"/>
      <c r="I161" s="185"/>
      <c r="J161" s="184"/>
      <c r="K161" s="183"/>
      <c r="L161" s="183"/>
      <c r="M161" s="183"/>
      <c r="N161" s="183"/>
      <c r="O161" s="183"/>
      <c r="P161" s="183"/>
      <c r="Q161" s="249"/>
    </row>
    <row r="162" spans="2:17" s="144" customFormat="1" x14ac:dyDescent="0.3">
      <c r="B162" s="191"/>
      <c r="C162" s="309"/>
      <c r="D162" s="184"/>
      <c r="E162" s="184"/>
      <c r="F162" s="211"/>
      <c r="G162" s="184"/>
      <c r="H162" s="184"/>
      <c r="I162" s="185"/>
      <c r="J162" s="184"/>
      <c r="K162" s="183"/>
      <c r="L162" s="183"/>
      <c r="M162" s="183"/>
      <c r="N162" s="183"/>
      <c r="O162" s="183"/>
      <c r="P162" s="183"/>
      <c r="Q162" s="249"/>
    </row>
    <row r="163" spans="2:17" s="144" customFormat="1" x14ac:dyDescent="0.3">
      <c r="B163" s="191"/>
      <c r="C163" s="309"/>
      <c r="D163" s="184"/>
      <c r="E163" s="184"/>
      <c r="F163" s="211"/>
      <c r="G163" s="184"/>
      <c r="H163" s="184"/>
      <c r="I163" s="185"/>
      <c r="J163" s="184"/>
      <c r="K163" s="183"/>
      <c r="L163" s="183"/>
      <c r="M163" s="183"/>
      <c r="N163" s="183"/>
      <c r="O163" s="183"/>
      <c r="P163" s="183"/>
      <c r="Q163" s="249"/>
    </row>
    <row r="164" spans="2:17" s="144" customFormat="1" x14ac:dyDescent="0.3">
      <c r="B164" s="191"/>
      <c r="C164" s="309"/>
      <c r="D164" s="184"/>
      <c r="E164" s="184"/>
      <c r="F164" s="211"/>
      <c r="G164" s="184"/>
      <c r="H164" s="184"/>
      <c r="I164" s="185"/>
      <c r="J164" s="184"/>
      <c r="K164" s="183"/>
      <c r="L164" s="183"/>
      <c r="M164" s="183"/>
      <c r="N164" s="183"/>
      <c r="O164" s="183"/>
      <c r="P164" s="183"/>
      <c r="Q164" s="249"/>
    </row>
    <row r="165" spans="2:17" s="144" customFormat="1" x14ac:dyDescent="0.3">
      <c r="B165" s="191"/>
      <c r="C165" s="309"/>
      <c r="D165" s="184"/>
      <c r="E165" s="184"/>
      <c r="F165" s="270"/>
      <c r="G165" s="184"/>
      <c r="H165" s="184"/>
      <c r="I165" s="185"/>
      <c r="J165" s="184"/>
      <c r="K165" s="183"/>
      <c r="L165" s="183"/>
      <c r="M165" s="183"/>
      <c r="N165" s="183"/>
      <c r="O165" s="183"/>
      <c r="P165" s="183"/>
      <c r="Q165" s="249"/>
    </row>
    <row r="166" spans="2:17" s="144" customFormat="1" x14ac:dyDescent="0.3">
      <c r="B166" s="191" t="s">
        <v>195</v>
      </c>
      <c r="C166" s="309" t="s">
        <v>230</v>
      </c>
      <c r="D166" s="184" t="s">
        <v>192</v>
      </c>
      <c r="E166" s="184">
        <v>4</v>
      </c>
      <c r="F166" s="202"/>
      <c r="G166" s="185">
        <f>I166+K166+M166+O166</f>
        <v>13821</v>
      </c>
      <c r="H166" s="184">
        <f>J166+L166+N166+P166</f>
        <v>0</v>
      </c>
      <c r="I166" s="185">
        <v>13821</v>
      </c>
      <c r="J166" s="184"/>
      <c r="K166" s="183"/>
      <c r="L166" s="183"/>
      <c r="M166" s="183"/>
      <c r="N166" s="183"/>
      <c r="O166" s="183"/>
      <c r="P166" s="183"/>
      <c r="Q166" s="249"/>
    </row>
    <row r="167" spans="2:17" s="144" customFormat="1" x14ac:dyDescent="0.3">
      <c r="B167" s="191"/>
      <c r="C167" s="309"/>
      <c r="D167" s="184"/>
      <c r="E167" s="184"/>
      <c r="F167" s="270"/>
      <c r="G167" s="184"/>
      <c r="H167" s="184"/>
      <c r="I167" s="185"/>
      <c r="J167" s="184"/>
      <c r="K167" s="183"/>
      <c r="L167" s="183"/>
      <c r="M167" s="183"/>
      <c r="N167" s="183"/>
      <c r="O167" s="183"/>
      <c r="P167" s="183"/>
      <c r="Q167" s="249"/>
    </row>
    <row r="168" spans="2:17" s="144" customFormat="1" x14ac:dyDescent="0.3">
      <c r="B168" s="191" t="s">
        <v>196</v>
      </c>
      <c r="C168" s="309" t="s">
        <v>231</v>
      </c>
      <c r="D168" s="184" t="s">
        <v>192</v>
      </c>
      <c r="E168" s="184">
        <v>1</v>
      </c>
      <c r="F168" s="202"/>
      <c r="G168" s="185">
        <f>I168+K168+M168+O168</f>
        <v>1480</v>
      </c>
      <c r="H168" s="184">
        <f>J168+L168+N168+P168</f>
        <v>0</v>
      </c>
      <c r="I168" s="185">
        <v>1480</v>
      </c>
      <c r="J168" s="184"/>
      <c r="K168" s="183"/>
      <c r="L168" s="183"/>
      <c r="M168" s="183"/>
      <c r="N168" s="183"/>
      <c r="O168" s="183"/>
      <c r="P168" s="183"/>
      <c r="Q168" s="249"/>
    </row>
    <row r="169" spans="2:17" s="144" customFormat="1" x14ac:dyDescent="0.3">
      <c r="B169" s="191"/>
      <c r="C169" s="309"/>
      <c r="D169" s="184"/>
      <c r="E169" s="184"/>
      <c r="F169" s="211"/>
      <c r="G169" s="184"/>
      <c r="H169" s="184"/>
      <c r="I169" s="185"/>
      <c r="J169" s="184"/>
      <c r="K169" s="183"/>
      <c r="L169" s="183"/>
      <c r="M169" s="183"/>
      <c r="N169" s="183"/>
      <c r="O169" s="183"/>
      <c r="P169" s="183"/>
      <c r="Q169" s="249"/>
    </row>
    <row r="170" spans="2:17" s="144" customFormat="1" ht="43.5" customHeight="1" x14ac:dyDescent="0.3">
      <c r="B170" s="191"/>
      <c r="C170" s="309"/>
      <c r="D170" s="184"/>
      <c r="E170" s="184"/>
      <c r="F170" s="270"/>
      <c r="G170" s="184"/>
      <c r="H170" s="184"/>
      <c r="I170" s="185"/>
      <c r="J170" s="184"/>
      <c r="K170" s="183"/>
      <c r="L170" s="183"/>
      <c r="M170" s="183"/>
      <c r="N170" s="183"/>
      <c r="O170" s="183"/>
      <c r="P170" s="183"/>
      <c r="Q170" s="249"/>
    </row>
    <row r="171" spans="2:17" s="144" customFormat="1" x14ac:dyDescent="0.3">
      <c r="B171" s="191" t="s">
        <v>197</v>
      </c>
      <c r="C171" s="309" t="s">
        <v>232</v>
      </c>
      <c r="D171" s="184" t="s">
        <v>192</v>
      </c>
      <c r="E171" s="184">
        <v>12</v>
      </c>
      <c r="F171" s="202"/>
      <c r="G171" s="184">
        <f>I171+K171+M171+O171</f>
        <v>216</v>
      </c>
      <c r="H171" s="184">
        <f>J171+L171+N171+P171</f>
        <v>0</v>
      </c>
      <c r="I171" s="184">
        <v>216</v>
      </c>
      <c r="J171" s="184"/>
      <c r="K171" s="183"/>
      <c r="L171" s="183"/>
      <c r="M171" s="183"/>
      <c r="N171" s="183"/>
      <c r="O171" s="183"/>
      <c r="P171" s="183"/>
      <c r="Q171" s="249"/>
    </row>
    <row r="172" spans="2:17" s="144" customFormat="1" ht="42" customHeight="1" thickBot="1" x14ac:dyDescent="0.35">
      <c r="B172" s="314"/>
      <c r="C172" s="315"/>
      <c r="D172" s="258"/>
      <c r="E172" s="258"/>
      <c r="F172" s="212"/>
      <c r="G172" s="258"/>
      <c r="H172" s="258"/>
      <c r="I172" s="258"/>
      <c r="J172" s="258"/>
      <c r="K172" s="199"/>
      <c r="L172" s="199"/>
      <c r="M172" s="199"/>
      <c r="N172" s="199"/>
      <c r="O172" s="199"/>
      <c r="P172" s="199"/>
      <c r="Q172" s="240"/>
    </row>
    <row r="173" spans="2:17" s="144" customFormat="1" x14ac:dyDescent="0.3">
      <c r="C173" s="145"/>
      <c r="D173" s="146"/>
    </row>
    <row r="174" spans="2:17" s="144" customFormat="1" x14ac:dyDescent="0.3">
      <c r="C174" s="145"/>
      <c r="D174" s="146"/>
    </row>
  </sheetData>
  <mergeCells count="515">
    <mergeCell ref="B4:Q4"/>
    <mergeCell ref="B5:Q5"/>
    <mergeCell ref="B6:Q6"/>
    <mergeCell ref="B7:Q7"/>
    <mergeCell ref="B8:Q8"/>
    <mergeCell ref="C61:C65"/>
    <mergeCell ref="F61:F65"/>
    <mergeCell ref="F168:F170"/>
    <mergeCell ref="F171:F172"/>
    <mergeCell ref="F166:F167"/>
    <mergeCell ref="F160:F165"/>
    <mergeCell ref="F158:F159"/>
    <mergeCell ref="F156:F157"/>
    <mergeCell ref="F154:F155"/>
    <mergeCell ref="F152:F153"/>
    <mergeCell ref="D134:D135"/>
    <mergeCell ref="F134:F135"/>
    <mergeCell ref="F47:F48"/>
    <mergeCell ref="F40:F41"/>
    <mergeCell ref="G171:G172"/>
    <mergeCell ref="P168:P170"/>
    <mergeCell ref="Q160:Q165"/>
    <mergeCell ref="B166:B167"/>
    <mergeCell ref="C166:C167"/>
    <mergeCell ref="B3:Q3"/>
    <mergeCell ref="B131:Q131"/>
    <mergeCell ref="O168:O170"/>
    <mergeCell ref="Q168:Q170"/>
    <mergeCell ref="B171:B172"/>
    <mergeCell ref="C171:C172"/>
    <mergeCell ref="D171:D172"/>
    <mergeCell ref="E171:E172"/>
    <mergeCell ref="K171:K172"/>
    <mergeCell ref="M171:M172"/>
    <mergeCell ref="O171:O172"/>
    <mergeCell ref="Q171:Q172"/>
    <mergeCell ref="B168:B170"/>
    <mergeCell ref="C168:C170"/>
    <mergeCell ref="D168:D170"/>
    <mergeCell ref="E168:E170"/>
    <mergeCell ref="K168:K170"/>
    <mergeCell ref="M168:M170"/>
    <mergeCell ref="P171:P172"/>
    <mergeCell ref="N171:N172"/>
    <mergeCell ref="L171:L172"/>
    <mergeCell ref="J171:J172"/>
    <mergeCell ref="I171:I172"/>
    <mergeCell ref="H171:H172"/>
    <mergeCell ref="D166:D167"/>
    <mergeCell ref="E166:E167"/>
    <mergeCell ref="K166:K167"/>
    <mergeCell ref="M166:M167"/>
    <mergeCell ref="O166:O167"/>
    <mergeCell ref="Q166:Q167"/>
    <mergeCell ref="B160:B165"/>
    <mergeCell ref="C160:C165"/>
    <mergeCell ref="D160:D165"/>
    <mergeCell ref="E160:E165"/>
    <mergeCell ref="K160:K165"/>
    <mergeCell ref="M160:M165"/>
    <mergeCell ref="P166:P167"/>
    <mergeCell ref="N166:N167"/>
    <mergeCell ref="L166:L167"/>
    <mergeCell ref="J166:J167"/>
    <mergeCell ref="I166:I167"/>
    <mergeCell ref="H166:H167"/>
    <mergeCell ref="G166:G167"/>
    <mergeCell ref="P160:P165"/>
    <mergeCell ref="N160:N165"/>
    <mergeCell ref="H160:H165"/>
    <mergeCell ref="G160:G165"/>
    <mergeCell ref="O160:O165"/>
    <mergeCell ref="Q156:Q157"/>
    <mergeCell ref="B158:B159"/>
    <mergeCell ref="C158:C159"/>
    <mergeCell ref="D158:D159"/>
    <mergeCell ref="E158:E159"/>
    <mergeCell ref="K158:K159"/>
    <mergeCell ref="M158:M159"/>
    <mergeCell ref="O158:O159"/>
    <mergeCell ref="Q158:Q159"/>
    <mergeCell ref="B156:B157"/>
    <mergeCell ref="C156:C157"/>
    <mergeCell ref="D156:D157"/>
    <mergeCell ref="E156:E157"/>
    <mergeCell ref="K156:K157"/>
    <mergeCell ref="M156:M157"/>
    <mergeCell ref="P156:P157"/>
    <mergeCell ref="N156:N157"/>
    <mergeCell ref="L156:L157"/>
    <mergeCell ref="J156:J157"/>
    <mergeCell ref="I156:I157"/>
    <mergeCell ref="H156:H157"/>
    <mergeCell ref="G156:G157"/>
    <mergeCell ref="P158:P159"/>
    <mergeCell ref="O156:O157"/>
    <mergeCell ref="Q152:Q153"/>
    <mergeCell ref="B154:B155"/>
    <mergeCell ref="C154:C155"/>
    <mergeCell ref="D154:D155"/>
    <mergeCell ref="E154:E155"/>
    <mergeCell ref="K154:K155"/>
    <mergeCell ref="M154:M155"/>
    <mergeCell ref="O154:O155"/>
    <mergeCell ref="Q154:Q155"/>
    <mergeCell ref="P154:P155"/>
    <mergeCell ref="N154:N155"/>
    <mergeCell ref="L154:L155"/>
    <mergeCell ref="J154:J155"/>
    <mergeCell ref="I154:I155"/>
    <mergeCell ref="H154:H155"/>
    <mergeCell ref="G154:G155"/>
    <mergeCell ref="P152:P153"/>
    <mergeCell ref="N152:N153"/>
    <mergeCell ref="Q140:Q144"/>
    <mergeCell ref="K145:K151"/>
    <mergeCell ref="M145:M151"/>
    <mergeCell ref="O145:O151"/>
    <mergeCell ref="Q145:Q151"/>
    <mergeCell ref="C152:C153"/>
    <mergeCell ref="D152:D153"/>
    <mergeCell ref="E152:E153"/>
    <mergeCell ref="K152:K153"/>
    <mergeCell ref="M152:M153"/>
    <mergeCell ref="D140:D144"/>
    <mergeCell ref="G140:G144"/>
    <mergeCell ref="I140:I144"/>
    <mergeCell ref="K140:K144"/>
    <mergeCell ref="M140:M144"/>
    <mergeCell ref="O140:O144"/>
    <mergeCell ref="P140:P144"/>
    <mergeCell ref="N140:N144"/>
    <mergeCell ref="J140:J144"/>
    <mergeCell ref="H140:H144"/>
    <mergeCell ref="L140:L144"/>
    <mergeCell ref="P145:P151"/>
    <mergeCell ref="N145:N151"/>
    <mergeCell ref="O152:O153"/>
    <mergeCell ref="P134:P136"/>
    <mergeCell ref="N134:N136"/>
    <mergeCell ref="L134:L136"/>
    <mergeCell ref="J134:J136"/>
    <mergeCell ref="H134:H136"/>
    <mergeCell ref="M134:M136"/>
    <mergeCell ref="O134:O136"/>
    <mergeCell ref="Q134:Q136"/>
    <mergeCell ref="D137:D139"/>
    <mergeCell ref="G137:G139"/>
    <mergeCell ref="I137:I139"/>
    <mergeCell ref="K137:K139"/>
    <mergeCell ref="M137:M139"/>
    <mergeCell ref="O137:O139"/>
    <mergeCell ref="Q137:Q139"/>
    <mergeCell ref="P137:P139"/>
    <mergeCell ref="N137:N139"/>
    <mergeCell ref="L137:L139"/>
    <mergeCell ref="J137:J139"/>
    <mergeCell ref="H137:H139"/>
    <mergeCell ref="O120:O121"/>
    <mergeCell ref="Q120:Q121"/>
    <mergeCell ref="G123:G124"/>
    <mergeCell ref="I123:I124"/>
    <mergeCell ref="K123:K124"/>
    <mergeCell ref="M123:M124"/>
    <mergeCell ref="O123:O124"/>
    <mergeCell ref="Q123:Q124"/>
    <mergeCell ref="P123:P124"/>
    <mergeCell ref="N123:N124"/>
    <mergeCell ref="L123:L124"/>
    <mergeCell ref="J123:J124"/>
    <mergeCell ref="H123:H124"/>
    <mergeCell ref="K114:K119"/>
    <mergeCell ref="M114:M119"/>
    <mergeCell ref="O114:O119"/>
    <mergeCell ref="Q114:Q119"/>
    <mergeCell ref="B120:B121"/>
    <mergeCell ref="C120:C121"/>
    <mergeCell ref="D120:D121"/>
    <mergeCell ref="E120:E121"/>
    <mergeCell ref="K120:K121"/>
    <mergeCell ref="M120:M121"/>
    <mergeCell ref="P114:P119"/>
    <mergeCell ref="N114:N119"/>
    <mergeCell ref="L114:L119"/>
    <mergeCell ref="J114:J119"/>
    <mergeCell ref="I114:I119"/>
    <mergeCell ref="H114:H119"/>
    <mergeCell ref="G114:G119"/>
    <mergeCell ref="P120:P121"/>
    <mergeCell ref="N120:N121"/>
    <mergeCell ref="L120:L121"/>
    <mergeCell ref="J120:J121"/>
    <mergeCell ref="I120:I121"/>
    <mergeCell ref="H120:H121"/>
    <mergeCell ref="G120:G121"/>
    <mergeCell ref="Q108:Q109"/>
    <mergeCell ref="K110:K113"/>
    <mergeCell ref="M110:M113"/>
    <mergeCell ref="O110:O113"/>
    <mergeCell ref="Q110:Q113"/>
    <mergeCell ref="G105:G107"/>
    <mergeCell ref="I105:I107"/>
    <mergeCell ref="K105:K107"/>
    <mergeCell ref="M105:M107"/>
    <mergeCell ref="O105:O107"/>
    <mergeCell ref="Q105:Q107"/>
    <mergeCell ref="P108:P109"/>
    <mergeCell ref="N108:N109"/>
    <mergeCell ref="L108:L109"/>
    <mergeCell ref="J108:J109"/>
    <mergeCell ref="I108:I109"/>
    <mergeCell ref="H108:H109"/>
    <mergeCell ref="G108:G109"/>
    <mergeCell ref="P105:P107"/>
    <mergeCell ref="N105:N107"/>
    <mergeCell ref="L105:L107"/>
    <mergeCell ref="J105:J107"/>
    <mergeCell ref="H105:H107"/>
    <mergeCell ref="P110:P113"/>
    <mergeCell ref="Q101:Q103"/>
    <mergeCell ref="K95:K96"/>
    <mergeCell ref="M95:M96"/>
    <mergeCell ref="O95:O96"/>
    <mergeCell ref="Q95:Q96"/>
    <mergeCell ref="G97:G99"/>
    <mergeCell ref="I97:I99"/>
    <mergeCell ref="K97:K99"/>
    <mergeCell ref="M97:M99"/>
    <mergeCell ref="O97:O99"/>
    <mergeCell ref="Q97:Q99"/>
    <mergeCell ref="P97:P99"/>
    <mergeCell ref="N97:N99"/>
    <mergeCell ref="L97:L99"/>
    <mergeCell ref="J97:J99"/>
    <mergeCell ref="H97:H99"/>
    <mergeCell ref="P95:P96"/>
    <mergeCell ref="N95:N96"/>
    <mergeCell ref="L95:L96"/>
    <mergeCell ref="P101:P103"/>
    <mergeCell ref="N101:N103"/>
    <mergeCell ref="L101:L103"/>
    <mergeCell ref="J101:J103"/>
    <mergeCell ref="H101:H103"/>
    <mergeCell ref="J84:J85"/>
    <mergeCell ref="I84:I85"/>
    <mergeCell ref="H84:H85"/>
    <mergeCell ref="G84:G85"/>
    <mergeCell ref="P86:P87"/>
    <mergeCell ref="N86:N87"/>
    <mergeCell ref="L86:L87"/>
    <mergeCell ref="G101:G103"/>
    <mergeCell ref="I101:I103"/>
    <mergeCell ref="K101:K103"/>
    <mergeCell ref="M101:M103"/>
    <mergeCell ref="O101:O103"/>
    <mergeCell ref="J86:J87"/>
    <mergeCell ref="I86:I87"/>
    <mergeCell ref="H86:H87"/>
    <mergeCell ref="G86:G87"/>
    <mergeCell ref="J90:J92"/>
    <mergeCell ref="H90:H92"/>
    <mergeCell ref="G90:G92"/>
    <mergeCell ref="I90:I92"/>
    <mergeCell ref="J95:J96"/>
    <mergeCell ref="I95:I96"/>
    <mergeCell ref="H95:H96"/>
    <mergeCell ref="G95:G96"/>
    <mergeCell ref="Q90:Q92"/>
    <mergeCell ref="K84:K85"/>
    <mergeCell ref="M84:M85"/>
    <mergeCell ref="O84:O85"/>
    <mergeCell ref="Q84:Q85"/>
    <mergeCell ref="K86:K87"/>
    <mergeCell ref="M86:M87"/>
    <mergeCell ref="O86:O87"/>
    <mergeCell ref="Q86:Q87"/>
    <mergeCell ref="P84:P85"/>
    <mergeCell ref="N84:N85"/>
    <mergeCell ref="L84:L85"/>
    <mergeCell ref="P90:P92"/>
    <mergeCell ref="N90:N92"/>
    <mergeCell ref="L90:L92"/>
    <mergeCell ref="K90:K92"/>
    <mergeCell ref="M90:M92"/>
    <mergeCell ref="O90:O92"/>
    <mergeCell ref="G82:G83"/>
    <mergeCell ref="I82:I83"/>
    <mergeCell ref="K82:K83"/>
    <mergeCell ref="M82:M83"/>
    <mergeCell ref="O82:O83"/>
    <mergeCell ref="Q82:Q83"/>
    <mergeCell ref="G78:G79"/>
    <mergeCell ref="I78:I79"/>
    <mergeCell ref="K78:K79"/>
    <mergeCell ref="M78:M79"/>
    <mergeCell ref="O78:O79"/>
    <mergeCell ref="Q78:Q79"/>
    <mergeCell ref="P78:P79"/>
    <mergeCell ref="N78:N79"/>
    <mergeCell ref="L78:L79"/>
    <mergeCell ref="J78:J79"/>
    <mergeCell ref="H78:H79"/>
    <mergeCell ref="P82:P83"/>
    <mergeCell ref="N82:N83"/>
    <mergeCell ref="L82:L83"/>
    <mergeCell ref="J82:J83"/>
    <mergeCell ref="H82:H83"/>
    <mergeCell ref="G69:G77"/>
    <mergeCell ref="I69:I77"/>
    <mergeCell ref="K69:K77"/>
    <mergeCell ref="M69:M77"/>
    <mergeCell ref="O69:O77"/>
    <mergeCell ref="Q69:Q77"/>
    <mergeCell ref="Q61:Q66"/>
    <mergeCell ref="G67:G68"/>
    <mergeCell ref="I67:I68"/>
    <mergeCell ref="K67:K68"/>
    <mergeCell ref="M67:M68"/>
    <mergeCell ref="O67:O68"/>
    <mergeCell ref="Q67:Q68"/>
    <mergeCell ref="G61:G66"/>
    <mergeCell ref="P69:P77"/>
    <mergeCell ref="N69:N77"/>
    <mergeCell ref="L69:L77"/>
    <mergeCell ref="J69:J77"/>
    <mergeCell ref="H69:H77"/>
    <mergeCell ref="P67:P68"/>
    <mergeCell ref="N67:N68"/>
    <mergeCell ref="L67:L68"/>
    <mergeCell ref="J67:J68"/>
    <mergeCell ref="H67:H68"/>
    <mergeCell ref="B61:B65"/>
    <mergeCell ref="D61:D65"/>
    <mergeCell ref="E61:E65"/>
    <mergeCell ref="K61:K66"/>
    <mergeCell ref="M61:M66"/>
    <mergeCell ref="O61:O66"/>
    <mergeCell ref="O47:O49"/>
    <mergeCell ref="Q47:Q49"/>
    <mergeCell ref="G50:G53"/>
    <mergeCell ref="I50:I53"/>
    <mergeCell ref="K50:K53"/>
    <mergeCell ref="M50:M53"/>
    <mergeCell ref="O50:O53"/>
    <mergeCell ref="Q50:Q53"/>
    <mergeCell ref="B47:B48"/>
    <mergeCell ref="C47:C48"/>
    <mergeCell ref="D47:D48"/>
    <mergeCell ref="E47:E48"/>
    <mergeCell ref="K47:K49"/>
    <mergeCell ref="M47:M49"/>
    <mergeCell ref="P47:P49"/>
    <mergeCell ref="N47:N49"/>
    <mergeCell ref="L47:L49"/>
    <mergeCell ref="J47:J49"/>
    <mergeCell ref="O40:O43"/>
    <mergeCell ref="Q40:Q43"/>
    <mergeCell ref="K44:K46"/>
    <mergeCell ref="M44:M46"/>
    <mergeCell ref="O44:O46"/>
    <mergeCell ref="Q44:Q46"/>
    <mergeCell ref="B40:B41"/>
    <mergeCell ref="C40:C41"/>
    <mergeCell ref="D40:D41"/>
    <mergeCell ref="E40:E41"/>
    <mergeCell ref="K40:K43"/>
    <mergeCell ref="M40:M43"/>
    <mergeCell ref="P40:P43"/>
    <mergeCell ref="N40:N43"/>
    <mergeCell ref="L40:L43"/>
    <mergeCell ref="J40:J43"/>
    <mergeCell ref="I40:I43"/>
    <mergeCell ref="G40:G43"/>
    <mergeCell ref="H40:H43"/>
    <mergeCell ref="G36:G38"/>
    <mergeCell ref="I36:I38"/>
    <mergeCell ref="K36:K38"/>
    <mergeCell ref="M36:M38"/>
    <mergeCell ref="O36:O38"/>
    <mergeCell ref="Q36:Q38"/>
    <mergeCell ref="G32:G35"/>
    <mergeCell ref="I32:I35"/>
    <mergeCell ref="K32:K35"/>
    <mergeCell ref="M32:M35"/>
    <mergeCell ref="O32:O35"/>
    <mergeCell ref="Q32:Q35"/>
    <mergeCell ref="H32:H35"/>
    <mergeCell ref="P36:P38"/>
    <mergeCell ref="N36:N38"/>
    <mergeCell ref="L36:L38"/>
    <mergeCell ref="J36:J38"/>
    <mergeCell ref="H36:H38"/>
    <mergeCell ref="P32:P35"/>
    <mergeCell ref="N32:N35"/>
    <mergeCell ref="L32:L35"/>
    <mergeCell ref="J32:J35"/>
    <mergeCell ref="G27:G31"/>
    <mergeCell ref="I27:I31"/>
    <mergeCell ref="K27:K31"/>
    <mergeCell ref="M27:M31"/>
    <mergeCell ref="O27:O31"/>
    <mergeCell ref="Q27:Q31"/>
    <mergeCell ref="K21:K23"/>
    <mergeCell ref="M21:M23"/>
    <mergeCell ref="O21:O23"/>
    <mergeCell ref="Q21:Q23"/>
    <mergeCell ref="G24:G25"/>
    <mergeCell ref="I24:I25"/>
    <mergeCell ref="K24:K25"/>
    <mergeCell ref="M24:M25"/>
    <mergeCell ref="O24:O25"/>
    <mergeCell ref="Q24:Q25"/>
    <mergeCell ref="P21:P23"/>
    <mergeCell ref="N21:N23"/>
    <mergeCell ref="L21:L23"/>
    <mergeCell ref="J21:J23"/>
    <mergeCell ref="I21:I23"/>
    <mergeCell ref="H21:H23"/>
    <mergeCell ref="G21:G23"/>
    <mergeCell ref="P27:P31"/>
    <mergeCell ref="B11:Q11"/>
    <mergeCell ref="E12:F13"/>
    <mergeCell ref="G12:H13"/>
    <mergeCell ref="I13:J13"/>
    <mergeCell ref="K13:L13"/>
    <mergeCell ref="M13:N13"/>
    <mergeCell ref="O13:P13"/>
    <mergeCell ref="B16:Q16"/>
    <mergeCell ref="P19:P20"/>
    <mergeCell ref="N19:N20"/>
    <mergeCell ref="L19:L20"/>
    <mergeCell ref="J19:J20"/>
    <mergeCell ref="H19:H20"/>
    <mergeCell ref="G19:G20"/>
    <mergeCell ref="I19:I20"/>
    <mergeCell ref="K19:K20"/>
    <mergeCell ref="M19:M20"/>
    <mergeCell ref="O19:O20"/>
    <mergeCell ref="Q19:Q20"/>
    <mergeCell ref="B12:B13"/>
    <mergeCell ref="C12:C13"/>
    <mergeCell ref="D12:D13"/>
    <mergeCell ref="I12:Q12"/>
    <mergeCell ref="N27:N31"/>
    <mergeCell ref="L27:L31"/>
    <mergeCell ref="J27:J31"/>
    <mergeCell ref="H27:H31"/>
    <mergeCell ref="P24:P25"/>
    <mergeCell ref="N24:N25"/>
    <mergeCell ref="L24:L25"/>
    <mergeCell ref="J24:J25"/>
    <mergeCell ref="H24:H25"/>
    <mergeCell ref="I47:I49"/>
    <mergeCell ref="H47:H49"/>
    <mergeCell ref="G47:G49"/>
    <mergeCell ref="P44:P46"/>
    <mergeCell ref="N44:N46"/>
    <mergeCell ref="L44:L46"/>
    <mergeCell ref="J44:J46"/>
    <mergeCell ref="I44:I46"/>
    <mergeCell ref="H44:H46"/>
    <mergeCell ref="G44:G46"/>
    <mergeCell ref="P50:P53"/>
    <mergeCell ref="N50:N53"/>
    <mergeCell ref="L50:L53"/>
    <mergeCell ref="J50:J53"/>
    <mergeCell ref="H50:H53"/>
    <mergeCell ref="P61:P66"/>
    <mergeCell ref="N61:N66"/>
    <mergeCell ref="L61:L66"/>
    <mergeCell ref="J61:J66"/>
    <mergeCell ref="I61:I66"/>
    <mergeCell ref="H61:H66"/>
    <mergeCell ref="N110:N113"/>
    <mergeCell ref="L110:L113"/>
    <mergeCell ref="J110:J113"/>
    <mergeCell ref="I110:I113"/>
    <mergeCell ref="H110:H113"/>
    <mergeCell ref="G110:G113"/>
    <mergeCell ref="K108:K109"/>
    <mergeCell ref="M108:M109"/>
    <mergeCell ref="O108:O109"/>
    <mergeCell ref="J145:J151"/>
    <mergeCell ref="I145:I151"/>
    <mergeCell ref="H145:H151"/>
    <mergeCell ref="G145:G151"/>
    <mergeCell ref="L152:L153"/>
    <mergeCell ref="J152:J153"/>
    <mergeCell ref="I152:I153"/>
    <mergeCell ref="H152:H153"/>
    <mergeCell ref="G152:G153"/>
    <mergeCell ref="N168:N170"/>
    <mergeCell ref="L168:L170"/>
    <mergeCell ref="J168:J170"/>
    <mergeCell ref="I168:I170"/>
    <mergeCell ref="H168:H170"/>
    <mergeCell ref="G168:G170"/>
    <mergeCell ref="B152:B153"/>
    <mergeCell ref="F120:F121"/>
    <mergeCell ref="N158:N159"/>
    <mergeCell ref="L158:L159"/>
    <mergeCell ref="J158:J159"/>
    <mergeCell ref="I158:I159"/>
    <mergeCell ref="H158:H159"/>
    <mergeCell ref="G158:G159"/>
    <mergeCell ref="B134:B135"/>
    <mergeCell ref="C134:C135"/>
    <mergeCell ref="E134:E135"/>
    <mergeCell ref="G134:G136"/>
    <mergeCell ref="I134:I136"/>
    <mergeCell ref="K134:K136"/>
    <mergeCell ref="L160:L165"/>
    <mergeCell ref="J160:J165"/>
    <mergeCell ref="I160:I165"/>
    <mergeCell ref="L145:L151"/>
  </mergeCells>
  <pageMargins left="0.31496062992125984" right="0.27559055118110237" top="0.74803149606299213" bottom="0.47244094488188981" header="0.31496062992125984" footer="0.31496062992125984"/>
  <pageSetup paperSize="9" scale="40" fitToHeight="0" orientation="landscape" r:id="rId1"/>
  <rowBreaks count="4" manualBreakCount="4">
    <brk id="46" max="16383" man="1"/>
    <brk id="79" max="17" man="1"/>
    <brk id="112" max="17" man="1"/>
    <brk id="1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91AC-D61E-41AE-A66D-AE5E116F44AE}">
  <dimension ref="B2:G8"/>
  <sheetViews>
    <sheetView workbookViewId="0">
      <selection activeCell="F18" sqref="F18"/>
    </sheetView>
  </sheetViews>
  <sheetFormatPr defaultRowHeight="15" x14ac:dyDescent="0.25"/>
  <cols>
    <col min="2" max="2" width="4" style="166" bestFit="1" customWidth="1"/>
    <col min="3" max="3" width="63.28515625" customWidth="1"/>
    <col min="4" max="4" width="24.42578125" customWidth="1"/>
    <col min="5" max="5" width="31.7109375" customWidth="1"/>
    <col min="6" max="6" width="19.28515625" customWidth="1"/>
    <col min="7" max="7" width="56.28515625" customWidth="1"/>
  </cols>
  <sheetData>
    <row r="2" spans="2:7" ht="15.75" x14ac:dyDescent="0.25">
      <c r="B2" s="147"/>
      <c r="C2" s="148" t="s">
        <v>237</v>
      </c>
      <c r="D2" s="149"/>
      <c r="G2" s="150"/>
    </row>
    <row r="3" spans="2:7" x14ac:dyDescent="0.25">
      <c r="B3" s="147"/>
      <c r="C3" s="148" t="s">
        <v>242</v>
      </c>
      <c r="D3" s="149"/>
    </row>
    <row r="4" spans="2:7" x14ac:dyDescent="0.25">
      <c r="B4" s="147"/>
      <c r="C4" s="151"/>
      <c r="D4" s="149"/>
    </row>
    <row r="5" spans="2:7" ht="16.5" thickBot="1" x14ac:dyDescent="0.3">
      <c r="B5" s="147"/>
      <c r="C5" s="151"/>
      <c r="D5" s="149"/>
      <c r="G5" s="150"/>
    </row>
    <row r="6" spans="2:7" ht="25.5" x14ac:dyDescent="0.25">
      <c r="B6" s="152" t="s">
        <v>238</v>
      </c>
      <c r="C6" s="153" t="s">
        <v>1</v>
      </c>
      <c r="D6" s="154" t="s">
        <v>241</v>
      </c>
      <c r="E6" s="326" t="s">
        <v>239</v>
      </c>
      <c r="F6" s="155"/>
      <c r="G6" s="156"/>
    </row>
    <row r="7" spans="2:7" ht="15.75" customHeight="1" x14ac:dyDescent="0.25">
      <c r="B7" s="157"/>
      <c r="C7" s="158" t="s">
        <v>56</v>
      </c>
      <c r="D7" s="159"/>
      <c r="E7" s="327"/>
      <c r="F7" s="160"/>
      <c r="G7" s="155"/>
    </row>
    <row r="8" spans="2:7" ht="30" x14ac:dyDescent="0.25">
      <c r="B8" s="162">
        <v>1</v>
      </c>
      <c r="C8" s="163" t="s">
        <v>69</v>
      </c>
      <c r="D8" s="164">
        <v>325035.32337</v>
      </c>
      <c r="E8" s="165" t="s">
        <v>240</v>
      </c>
      <c r="F8" s="161"/>
    </row>
  </sheetData>
  <mergeCells count="1"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14.04.2026г</vt:lpstr>
      <vt:lpstr>Инф. для тех.надзора</vt:lpstr>
      <vt:lpstr>'14.04.2026г'!Заголовки_для_печати</vt:lpstr>
      <vt:lpstr>'14.04.2026г'!Область_печати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Наталья</dc:creator>
  <cp:lastModifiedBy>Темиржанова Эльмира Бахтолловна</cp:lastModifiedBy>
  <cp:lastPrinted>2026-04-27T10:32:10Z</cp:lastPrinted>
  <dcterms:created xsi:type="dcterms:W3CDTF">2019-10-29T01:57:16Z</dcterms:created>
  <dcterms:modified xsi:type="dcterms:W3CDTF">2026-04-28T10:47:57Z</dcterms:modified>
</cp:coreProperties>
</file>