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rkozhaeva\AppData\Local\Microsoft\Windows\INetCache\Content.Outlook\2R5SNS38\"/>
    </mc:Choice>
  </mc:AlternateContent>
  <xr:revisionPtr revIDLastSave="0" documentId="8_{34B1A5A1-292B-4C19-B90F-21555A5C36F3}" xr6:coauthVersionLast="47" xr6:coauthVersionMax="47" xr10:uidLastSave="{00000000-0000-0000-0000-000000000000}"/>
  <bookViews>
    <workbookView xWindow="-120" yWindow="-120" windowWidth="29040" windowHeight="15720" xr2:uid="{00000000-000D-0000-FFFF-FFFF00000000}"/>
  </bookViews>
  <sheets>
    <sheet name="Приложение 5 (5)" sheetId="6" r:id="rId1"/>
    <sheet name="продолжение" sheetId="5" state="hidden" r:id="rId2"/>
    <sheet name="Приложение 5 (2)" sheetId="3" state="hidden" r:id="rId3"/>
  </sheets>
  <definedNames>
    <definedName name="_xlnm._FilterDatabase" localSheetId="2" hidden="1">'Приложение 5 (2)'!$A$17:$K$70</definedName>
    <definedName name="_xlnm._FilterDatabase" localSheetId="0" hidden="1">'Приложение 5 (5)'!$C$1:$C$7279</definedName>
    <definedName name="_xlnm._FilterDatabase" localSheetId="1" hidden="1">продолжение!$C$1:$C$7365</definedName>
    <definedName name="_xlnm.Print_Titles" localSheetId="2">'Приложение 5 (2)'!$14:$16</definedName>
    <definedName name="_xlnm.Print_Titles" localSheetId="0">'Приложение 5 (5)'!$14:$16</definedName>
    <definedName name="_xlnm.Print_Titles" localSheetId="1">продолжение!$14:$16</definedName>
    <definedName name="_xlnm.Print_Area" localSheetId="2">'Приложение 5 (2)'!$A$1:$R$68</definedName>
    <definedName name="_xlnm.Print_Area" localSheetId="0">'Приложение 5 (5)'!$A$1:$AA$138</definedName>
    <definedName name="_xlnm.Print_Area" localSheetId="1">продолжение!$A$1:$AA$247</definedName>
  </definedNames>
  <calcPr calcId="191029"/>
</workbook>
</file>

<file path=xl/calcChain.xml><?xml version="1.0" encoding="utf-8"?>
<calcChain xmlns="http://schemas.openxmlformats.org/spreadsheetml/2006/main">
  <c r="V106" i="6" l="1"/>
  <c r="M79" i="6"/>
  <c r="AC5" i="6" l="1"/>
  <c r="AD2" i="6" l="1"/>
  <c r="AG2" i="6" l="1"/>
  <c r="AF5" i="6"/>
  <c r="AC2" i="6"/>
  <c r="AF2" i="6" s="1"/>
  <c r="AH2" i="6" s="1"/>
  <c r="AJ2" i="6" l="1"/>
  <c r="AD7" i="6"/>
  <c r="AG7" i="6" s="1"/>
  <c r="AD6" i="6"/>
  <c r="AG6" i="6" s="1"/>
  <c r="AD5" i="6"/>
  <c r="AG5" i="6" s="1"/>
  <c r="AD4" i="6"/>
  <c r="AD3" i="6"/>
  <c r="AG3" i="6" s="1"/>
  <c r="AC7" i="6"/>
  <c r="AF7" i="6" s="1"/>
  <c r="AH7" i="6" s="1"/>
  <c r="AC6" i="6"/>
  <c r="AF6" i="6" s="1"/>
  <c r="AH6" i="6" s="1"/>
  <c r="AC3" i="6"/>
  <c r="AF3" i="6" s="1"/>
  <c r="AC4" i="6"/>
  <c r="AF4" i="6" s="1"/>
  <c r="AJ6" i="6" l="1"/>
  <c r="AH5" i="6"/>
  <c r="AJ5" i="6"/>
  <c r="AJ7" i="6"/>
  <c r="AJ3" i="6"/>
  <c r="AH3" i="6"/>
  <c r="AG4" i="6"/>
  <c r="J79" i="6"/>
  <c r="I79" i="6"/>
  <c r="AJ4" i="6" l="1"/>
  <c r="AH4" i="6"/>
  <c r="I129" i="6"/>
  <c r="AC8" i="6" s="1"/>
  <c r="K108" i="6"/>
  <c r="K109" i="6"/>
  <c r="K110" i="6"/>
  <c r="K111" i="6"/>
  <c r="K112" i="6"/>
  <c r="J107" i="6"/>
  <c r="AD8" i="6" s="1"/>
  <c r="AC9" i="6" l="1"/>
  <c r="AF9" i="6" s="1"/>
  <c r="AF8" i="6"/>
  <c r="AG8" i="6"/>
  <c r="AD9" i="6"/>
  <c r="AG9" i="6" s="1"/>
  <c r="I137" i="6"/>
  <c r="K100" i="6"/>
  <c r="K101" i="6"/>
  <c r="K92" i="6"/>
  <c r="K95" i="6"/>
  <c r="K91" i="6"/>
  <c r="K47" i="6"/>
  <c r="K48" i="6"/>
  <c r="K49" i="6"/>
  <c r="K50" i="6"/>
  <c r="K51" i="6"/>
  <c r="K52" i="6"/>
  <c r="K53" i="6"/>
  <c r="K61" i="6"/>
  <c r="K35" i="6"/>
  <c r="AJ9" i="6" l="1"/>
  <c r="AJ8" i="6"/>
  <c r="AH8" i="6"/>
  <c r="AH9" i="6"/>
  <c r="K30" i="5"/>
  <c r="K31" i="5"/>
  <c r="M31" i="5"/>
  <c r="K32" i="5"/>
  <c r="K33" i="5"/>
  <c r="K34" i="5"/>
  <c r="Q137" i="6"/>
  <c r="P137" i="6"/>
  <c r="O137" i="6"/>
  <c r="N137" i="6"/>
  <c r="J137" i="6"/>
  <c r="K136" i="6"/>
  <c r="K135" i="6"/>
  <c r="K134" i="6"/>
  <c r="M137" i="6"/>
  <c r="K133" i="6"/>
  <c r="K132" i="6"/>
  <c r="K131" i="6"/>
  <c r="K130" i="6"/>
  <c r="K128" i="6"/>
  <c r="K123" i="6"/>
  <c r="K122" i="6"/>
  <c r="K119" i="6"/>
  <c r="K117" i="6"/>
  <c r="K116" i="6"/>
  <c r="K115" i="6"/>
  <c r="Z106" i="6"/>
  <c r="Z138" i="6" s="1"/>
  <c r="Y106" i="6"/>
  <c r="Y138" i="6" s="1"/>
  <c r="W106" i="6"/>
  <c r="U106" i="6"/>
  <c r="T106" i="6"/>
  <c r="S106" i="6"/>
  <c r="R106" i="6"/>
  <c r="Q106" i="6"/>
  <c r="P106" i="6"/>
  <c r="O106" i="6"/>
  <c r="N106" i="6"/>
  <c r="J106" i="6"/>
  <c r="I106" i="6"/>
  <c r="K105" i="6"/>
  <c r="K89" i="6"/>
  <c r="K88" i="6"/>
  <c r="K86" i="6"/>
  <c r="K85" i="6"/>
  <c r="K83" i="6"/>
  <c r="K82" i="6"/>
  <c r="K81" i="6"/>
  <c r="Z79" i="6"/>
  <c r="Y79" i="6"/>
  <c r="X79" i="6"/>
  <c r="X138" i="6" s="1"/>
  <c r="U79" i="6"/>
  <c r="T79" i="6"/>
  <c r="S79" i="6"/>
  <c r="R79" i="6"/>
  <c r="Q79" i="6"/>
  <c r="P79" i="6"/>
  <c r="O79" i="6"/>
  <c r="N79" i="6"/>
  <c r="L79" i="6"/>
  <c r="K46" i="6"/>
  <c r="K45" i="6"/>
  <c r="K44" i="6"/>
  <c r="K40" i="6"/>
  <c r="K39" i="6"/>
  <c r="K37" i="6"/>
  <c r="K34" i="6"/>
  <c r="K31" i="6"/>
  <c r="K30" i="6"/>
  <c r="K29" i="6"/>
  <c r="K25" i="6"/>
  <c r="K24" i="6"/>
  <c r="K23" i="6"/>
  <c r="K22" i="6"/>
  <c r="K21" i="6"/>
  <c r="K19" i="6"/>
  <c r="J222" i="5"/>
  <c r="W138" i="6" l="1"/>
  <c r="I138" i="6"/>
  <c r="T138" i="6"/>
  <c r="U138" i="6"/>
  <c r="K79" i="6"/>
  <c r="N138" i="6"/>
  <c r="P138" i="6"/>
  <c r="R138" i="6"/>
  <c r="J138" i="6"/>
  <c r="O138" i="6"/>
  <c r="Q138" i="6"/>
  <c r="S138" i="6"/>
  <c r="K137" i="6"/>
  <c r="K106" i="6"/>
  <c r="M106" i="6"/>
  <c r="M138" i="6" s="1"/>
  <c r="K107" i="6"/>
  <c r="Z28" i="5"/>
  <c r="I170" i="5"/>
  <c r="I168" i="5" s="1"/>
  <c r="K138" i="6" l="1"/>
  <c r="AJ12" i="5"/>
  <c r="M42" i="5"/>
  <c r="K217" i="5"/>
  <c r="Y223" i="5"/>
  <c r="X223" i="5"/>
  <c r="AJ11" i="5" l="1"/>
  <c r="AF6" i="5" l="1"/>
  <c r="AJ6" i="5" s="1"/>
  <c r="AC4" i="5" l="1"/>
  <c r="AF4" i="5" s="1"/>
  <c r="K205" i="5"/>
  <c r="AG11" i="5" l="1"/>
  <c r="AH11" i="5" s="1"/>
  <c r="AG6" i="5"/>
  <c r="AH6" i="5" s="1"/>
  <c r="Z45" i="5"/>
  <c r="Y45" i="5"/>
  <c r="Y28" i="5"/>
  <c r="X28" i="5"/>
  <c r="W28" i="5"/>
  <c r="V28" i="5"/>
  <c r="K202" i="5"/>
  <c r="K201" i="5"/>
  <c r="K200" i="5"/>
  <c r="K199" i="5"/>
  <c r="K198" i="5"/>
  <c r="K197" i="5"/>
  <c r="K196" i="5"/>
  <c r="K195" i="5"/>
  <c r="K194" i="5"/>
  <c r="K193" i="5"/>
  <c r="K192" i="5"/>
  <c r="K191" i="5"/>
  <c r="K190" i="5"/>
  <c r="K189" i="5"/>
  <c r="K188" i="5"/>
  <c r="K187" i="5"/>
  <c r="K186" i="5"/>
  <c r="K185" i="5"/>
  <c r="K184" i="5"/>
  <c r="K183" i="5"/>
  <c r="K182" i="5"/>
  <c r="K181" i="5"/>
  <c r="K180" i="5"/>
  <c r="K179" i="5"/>
  <c r="K178" i="5"/>
  <c r="K177" i="5"/>
  <c r="K176" i="5"/>
  <c r="K175" i="5"/>
  <c r="K174" i="5"/>
  <c r="K173" i="5"/>
  <c r="K172" i="5"/>
  <c r="K171" i="5"/>
  <c r="K162" i="5"/>
  <c r="K159" i="5"/>
  <c r="K158" i="5"/>
  <c r="K157" i="5"/>
  <c r="K156" i="5"/>
  <c r="K155" i="5"/>
  <c r="K154" i="5"/>
  <c r="K153" i="5"/>
  <c r="K152" i="5"/>
  <c r="K151" i="5"/>
  <c r="K150" i="5"/>
  <c r="K149" i="5"/>
  <c r="K147" i="5"/>
  <c r="K146" i="5"/>
  <c r="K144" i="5"/>
  <c r="K143" i="5"/>
  <c r="K142" i="5"/>
  <c r="K141" i="5"/>
  <c r="K139" i="5"/>
  <c r="K138" i="5"/>
  <c r="K137" i="5"/>
  <c r="K136" i="5"/>
  <c r="K135" i="5"/>
  <c r="K134" i="5"/>
  <c r="K131" i="5"/>
  <c r="K130" i="5"/>
  <c r="K129" i="5"/>
  <c r="K128" i="5"/>
  <c r="K127" i="5"/>
  <c r="K126" i="5"/>
  <c r="K125" i="5"/>
  <c r="K124" i="5"/>
  <c r="K123" i="5"/>
  <c r="K122" i="5"/>
  <c r="K121" i="5"/>
  <c r="K120" i="5"/>
  <c r="K119" i="5"/>
  <c r="K118" i="5"/>
  <c r="K117" i="5"/>
  <c r="K116" i="5"/>
  <c r="K115" i="5"/>
  <c r="K113" i="5"/>
  <c r="K112" i="5"/>
  <c r="K111" i="5"/>
  <c r="K110" i="5"/>
  <c r="K109" i="5"/>
  <c r="K108" i="5"/>
  <c r="K107" i="5"/>
  <c r="K105" i="5"/>
  <c r="K104" i="5"/>
  <c r="K103" i="5"/>
  <c r="K102" i="5"/>
  <c r="K101" i="5"/>
  <c r="K100" i="5"/>
  <c r="K99" i="5"/>
  <c r="K98" i="5"/>
  <c r="K97" i="5"/>
  <c r="K96" i="5"/>
  <c r="K95" i="5"/>
  <c r="K94" i="5"/>
  <c r="K93" i="5"/>
  <c r="K92" i="5"/>
  <c r="K91" i="5"/>
  <c r="K90" i="5"/>
  <c r="K89" i="5"/>
  <c r="K88" i="5"/>
  <c r="K87" i="5"/>
  <c r="K86" i="5"/>
  <c r="K85" i="5"/>
  <c r="K84" i="5"/>
  <c r="K83" i="5"/>
  <c r="K82" i="5"/>
  <c r="K81" i="5"/>
  <c r="K80" i="5"/>
  <c r="K79" i="5"/>
  <c r="K78" i="5"/>
  <c r="K77" i="5"/>
  <c r="K76" i="5"/>
  <c r="K75" i="5"/>
  <c r="K74" i="5"/>
  <c r="K73" i="5"/>
  <c r="K72" i="5"/>
  <c r="K71" i="5"/>
  <c r="K70" i="5"/>
  <c r="K69" i="5"/>
  <c r="K68" i="5"/>
  <c r="K67" i="5"/>
  <c r="K66" i="5"/>
  <c r="K65" i="5"/>
  <c r="K64" i="5"/>
  <c r="K63" i="5"/>
  <c r="K62" i="5"/>
  <c r="K61" i="5"/>
  <c r="K60" i="5"/>
  <c r="K59" i="5"/>
  <c r="K58" i="5"/>
  <c r="K57" i="5"/>
  <c r="K56" i="5"/>
  <c r="K55" i="5"/>
  <c r="K54" i="5"/>
  <c r="K53" i="5"/>
  <c r="K52" i="5"/>
  <c r="K51" i="5"/>
  <c r="K50" i="5"/>
  <c r="K49" i="5"/>
  <c r="K48" i="5"/>
  <c r="K47" i="5"/>
  <c r="K44" i="5"/>
  <c r="K43" i="5"/>
  <c r="K42" i="5"/>
  <c r="K41" i="5"/>
  <c r="K40" i="5"/>
  <c r="K39" i="5"/>
  <c r="K38" i="5"/>
  <c r="K37" i="5"/>
  <c r="K36" i="5"/>
  <c r="K35" i="5"/>
  <c r="K26" i="5"/>
  <c r="K25" i="5"/>
  <c r="K24" i="5"/>
  <c r="K23" i="5"/>
  <c r="K22" i="5"/>
  <c r="K21" i="5"/>
  <c r="N163" i="5"/>
  <c r="M45" i="5"/>
  <c r="N45" i="5"/>
  <c r="M215" i="5"/>
  <c r="N215" i="5"/>
  <c r="M154" i="5"/>
  <c r="M163" i="5" s="1"/>
  <c r="J106" i="5"/>
  <c r="I106" i="5"/>
  <c r="J46" i="5"/>
  <c r="I46" i="5"/>
  <c r="AD8" i="5" l="1"/>
  <c r="AG8" i="5" s="1"/>
  <c r="K106" i="5"/>
  <c r="J114" i="5"/>
  <c r="N28" i="5" l="1"/>
  <c r="N222" i="5"/>
  <c r="M222" i="5"/>
  <c r="AD4" i="5" l="1"/>
  <c r="AG4" i="5" s="1"/>
  <c r="AC2" i="5"/>
  <c r="AC3" i="5"/>
  <c r="AF3" i="5" s="1"/>
  <c r="I215" i="5"/>
  <c r="I163" i="5"/>
  <c r="I114" i="5"/>
  <c r="K114" i="5" s="1"/>
  <c r="AH4" i="5" l="1"/>
  <c r="AJ4" i="5"/>
  <c r="AF2" i="5"/>
  <c r="U28" i="5"/>
  <c r="T28" i="5"/>
  <c r="S28" i="5"/>
  <c r="R28" i="5"/>
  <c r="Q28" i="5"/>
  <c r="P28" i="5"/>
  <c r="O28" i="5"/>
  <c r="W45" i="5"/>
  <c r="V45" i="5"/>
  <c r="V223" i="5" s="1"/>
  <c r="U45" i="5"/>
  <c r="T45" i="5"/>
  <c r="S45" i="5"/>
  <c r="R45" i="5"/>
  <c r="Q45" i="5"/>
  <c r="P45" i="5"/>
  <c r="O45" i="5"/>
  <c r="Q167" i="5"/>
  <c r="P167" i="5"/>
  <c r="O167" i="5"/>
  <c r="N167" i="5"/>
  <c r="M167" i="5"/>
  <c r="I167" i="5"/>
  <c r="J167" i="5"/>
  <c r="Z223" i="5"/>
  <c r="J28" i="5"/>
  <c r="J45" i="5"/>
  <c r="J163" i="5"/>
  <c r="K163" i="5" s="1"/>
  <c r="J215" i="5"/>
  <c r="K215" i="5" s="1"/>
  <c r="R223" i="5" l="1"/>
  <c r="U223" i="5"/>
  <c r="T223" i="5"/>
  <c r="W223" i="5"/>
  <c r="S223" i="5"/>
  <c r="AC7" i="5"/>
  <c r="AF7" i="5" s="1"/>
  <c r="AD7" i="5"/>
  <c r="AG7" i="5" s="1"/>
  <c r="AD5" i="5"/>
  <c r="AG5" i="5" s="1"/>
  <c r="AH7" i="5" l="1"/>
  <c r="AJ7" i="5"/>
  <c r="AD3" i="5"/>
  <c r="AG3" i="5" s="1"/>
  <c r="AD2" i="5"/>
  <c r="AH3" i="5" l="1"/>
  <c r="AJ3" i="5"/>
  <c r="AD9" i="5"/>
  <c r="AG2" i="5"/>
  <c r="J168" i="5"/>
  <c r="I45" i="5"/>
  <c r="K45" i="5" s="1"/>
  <c r="AC5" i="5"/>
  <c r="AF5" i="5" s="1"/>
  <c r="AJ5" i="5" l="1"/>
  <c r="AH5" i="5"/>
  <c r="AH2" i="5"/>
  <c r="AJ2" i="5"/>
  <c r="J223" i="5"/>
  <c r="M28" i="5"/>
  <c r="M223" i="5" s="1"/>
  <c r="AD10" i="5"/>
  <c r="AG10" i="5" s="1"/>
  <c r="AG9" i="5"/>
  <c r="I28" i="5"/>
  <c r="K221" i="5" l="1"/>
  <c r="K222" i="5" s="1"/>
  <c r="I222" i="5"/>
  <c r="K212" i="5"/>
  <c r="K209" i="5"/>
  <c r="E68" i="3" l="1"/>
  <c r="K169" i="5"/>
  <c r="K165" i="5"/>
  <c r="Q163" i="5"/>
  <c r="Q223" i="5" s="1"/>
  <c r="P163" i="5"/>
  <c r="P223" i="5" s="1"/>
  <c r="O163" i="5"/>
  <c r="O223" i="5" s="1"/>
  <c r="N223" i="5"/>
  <c r="K46" i="5"/>
  <c r="L45" i="5"/>
  <c r="L28" i="5"/>
  <c r="K19" i="5"/>
  <c r="K28" i="5" s="1"/>
  <c r="K167" i="5" l="1"/>
  <c r="M2" i="3" l="1"/>
  <c r="L11" i="3"/>
  <c r="L2" i="3"/>
  <c r="O6" i="3"/>
  <c r="O7" i="3"/>
  <c r="O2" i="3" l="1"/>
  <c r="M3" i="3"/>
  <c r="M4" i="3"/>
  <c r="L4" i="3"/>
  <c r="O4" i="3" s="1"/>
  <c r="L3" i="3"/>
  <c r="O3" i="3" s="1"/>
  <c r="M8" i="3" l="1"/>
  <c r="M5" i="3"/>
  <c r="L5" i="3"/>
  <c r="L8" i="3"/>
  <c r="O8" i="3" s="1"/>
  <c r="L9" i="3" l="1"/>
  <c r="O5" i="3"/>
  <c r="M9" i="3"/>
  <c r="L10" i="3" l="1"/>
  <c r="O9" i="3"/>
  <c r="N3" i="3"/>
  <c r="N4" i="3"/>
  <c r="N5" i="3"/>
  <c r="N6" i="3"/>
  <c r="N7" i="3"/>
  <c r="N8" i="3"/>
  <c r="N9" i="3"/>
  <c r="N2" i="3"/>
  <c r="F46" i="3"/>
  <c r="F68" i="3" s="1"/>
  <c r="E46" i="3"/>
  <c r="D46" i="3"/>
  <c r="D68" i="3" s="1"/>
  <c r="C46" i="3"/>
  <c r="C68" i="3" s="1"/>
  <c r="B46" i="3"/>
  <c r="A46" i="3"/>
  <c r="H28" i="3"/>
  <c r="H68" i="3" s="1"/>
  <c r="G28" i="3"/>
  <c r="G68" i="3" s="1"/>
  <c r="F28" i="3"/>
  <c r="E28" i="3"/>
  <c r="D28" i="3"/>
  <c r="C28" i="3"/>
  <c r="B28" i="3"/>
  <c r="A28" i="3"/>
  <c r="A68" i="3" l="1"/>
  <c r="B68" i="3"/>
  <c r="K170" i="5"/>
  <c r="I223" i="5"/>
  <c r="AC8" i="5"/>
  <c r="AC9" i="5" s="1"/>
  <c r="AF9" i="5" l="1"/>
  <c r="AJ9" i="5" s="1"/>
  <c r="AC10" i="5"/>
  <c r="AF10" i="5" s="1"/>
  <c r="AJ10" i="5" s="1"/>
  <c r="AJ13" i="5" s="1"/>
  <c r="K168" i="5"/>
  <c r="K223" i="5" s="1"/>
  <c r="AF8" i="5"/>
  <c r="AH8" i="5" s="1"/>
  <c r="AH10" i="5" l="1"/>
  <c r="AH9" i="5"/>
  <c r="AJ8" i="5"/>
  <c r="V138" i="6"/>
</calcChain>
</file>

<file path=xl/sharedStrings.xml><?xml version="1.0" encoding="utf-8"?>
<sst xmlns="http://schemas.openxmlformats.org/spreadsheetml/2006/main" count="1146" uniqueCount="645">
  <si>
    <t>№п/п</t>
  </si>
  <si>
    <t>заемные</t>
  </si>
  <si>
    <t>Наименование регулируемых услуг (товаров, работ) и обслуживаемая территория</t>
  </si>
  <si>
    <t>Наименование мероприятий</t>
  </si>
  <si>
    <t>Количество в натуральных показателях</t>
  </si>
  <si>
    <t>план</t>
  </si>
  <si>
    <t>факт</t>
  </si>
  <si>
    <t>Период предоставления услуги в рамках инвестиционной программы (проекта)</t>
  </si>
  <si>
    <t>План</t>
  </si>
  <si>
    <t>Факт</t>
  </si>
  <si>
    <t>отклонение</t>
  </si>
  <si>
    <t>причины отклонения</t>
  </si>
  <si>
    <t>Информация о сопоставлении фактических показателей исполнения инвестиционной программы (проекта) с показателями, утвержденными в инвестиционной программе (проекте)*</t>
  </si>
  <si>
    <t>Разъяснение причин отклонения достигнутых фактических показателей от показателей в утвержденной инвестиционной программе (проекте)</t>
  </si>
  <si>
    <t>Оценка повышения качества и надежности предоставляемых регулируемых услуг (товаров, работ)</t>
  </si>
  <si>
    <t>Улучшение производственных показателей, объем передачи электроэнергии (тыс.кВтч)</t>
  </si>
  <si>
    <t>Снижение износа (физического) основных фондов (активов), %, по годам реализации в зависимости от утвержденной инвестиционной программы (проекта)</t>
  </si>
  <si>
    <t>Снижение потерь, %, по годам реализации в зависимости  от утвержденной  инвестиционной программы (проекта)</t>
  </si>
  <si>
    <t>Снижение аварийности, по годам реализации в зависимости  от утвержденной  инвестиционной программы (проекта)</t>
  </si>
  <si>
    <t>факт прошлого года</t>
  </si>
  <si>
    <t>Информация о плановых и фактических объемах предоставления регулируемых услуг (товаров, работ)</t>
  </si>
  <si>
    <t>Сумма инвестиционной программы (проекта)</t>
  </si>
  <si>
    <t>собственные средства</t>
  </si>
  <si>
    <t>Амортизация</t>
  </si>
  <si>
    <t>Прибыль</t>
  </si>
  <si>
    <t>Информация о фактических  условиях и размерах финансирования инвестиционной программы (проекта), тыс. тенге</t>
  </si>
  <si>
    <t>ВСЕГО:</t>
  </si>
  <si>
    <t>Капитальный ремонт распределительных сетей и оборудования</t>
  </si>
  <si>
    <t>Приложение 5</t>
  </si>
  <si>
    <t>Единица измерения</t>
  </si>
  <si>
    <t>к Правилам осуществления</t>
  </si>
  <si>
    <t>деятельности субъектами</t>
  </si>
  <si>
    <t>естественных монополий</t>
  </si>
  <si>
    <t>Форма 1</t>
  </si>
  <si>
    <t>АО "Алатау Жарық Компаниясы" передача и распределение электрической энергии</t>
  </si>
  <si>
    <t>(наименование субъекта естественной монополии, вид деятельности)</t>
  </si>
  <si>
    <t>км</t>
  </si>
  <si>
    <t>ПСД</t>
  </si>
  <si>
    <t>комплект</t>
  </si>
  <si>
    <t>Информация</t>
  </si>
  <si>
    <t>Отчет о прибылях и убытках</t>
  </si>
  <si>
    <t>шт</t>
  </si>
  <si>
    <t>Алматинская область</t>
  </si>
  <si>
    <t>Увеличение уставного капитала</t>
  </si>
  <si>
    <t>Итого по г.Алматы</t>
  </si>
  <si>
    <t>Итого по Алматинской области</t>
  </si>
  <si>
    <t xml:space="preserve">АО "АЖК" является региональной электросетевой компанией на юге Республики Казахстан по передаче и распределению электрической энергии, эксплуатации электрических сетей и подстанций. 
Приказом Агентства РК по регулированию естественных монополий от 24 января 2005 года № 16-ОД АО "АЖК" включено в республиканский раздел Государственного регистра субъектов естественных монополии по предоставлению услуг передачи и распределения электрической энергии. 
 Площадь территории обслуживания -111 731 кв/км </t>
  </si>
  <si>
    <t xml:space="preserve">об исполнении утвержденной инвестиционной программы  на 2021-2025 годы по итогам </t>
  </si>
  <si>
    <t>в приложении к настоящему отчету</t>
  </si>
  <si>
    <t>ИВД</t>
  </si>
  <si>
    <t>по г. Алматы</t>
  </si>
  <si>
    <t>Реконструкция ПС 220/110/10кВ №7 АХБК</t>
  </si>
  <si>
    <t>факт текущего года (1-е полугодие)</t>
  </si>
  <si>
    <t>Автоматизированная система коммерческого учета электроэнергии ПС областных РЭС и РП города, и расширение существующих систем диспетчеризации с установкой систем телемеханики и связи в ЖРЭС, ТРЭС АО «АЖК</t>
  </si>
  <si>
    <t>Строительство двух ЛЭП-110 кВ ПС 220/110/10 кВ «Каскелен» - ПС 110/35/10 кВ № 94А «Северный Каскелен», с отпайкой к  ПС 110/10 кВ № 27А «Каскелен»</t>
  </si>
  <si>
    <t>СМР</t>
  </si>
  <si>
    <t>по Алматинской области</t>
  </si>
  <si>
    <t>г.Алматы</t>
  </si>
  <si>
    <t xml:space="preserve">Проектно сметная документация </t>
  </si>
  <si>
    <t>Комплексные работы под ключ «Реконструкция ВЛ-0,4-10 кВ и ТП-10/0,4 кВ», ОБРЭС, с.Туймебаев» (Перенос срока исполнения мероприятии с 2024 года)</t>
  </si>
  <si>
    <t>Замена КТП - 3 шт.</t>
  </si>
  <si>
    <t>Перевод электрических сетей 6 кВ РП-48, РП-49 и ТП-001 на повышенное напряжение 10 кВ. Замена оборудования и прокладка новых КЛ-10 кВ</t>
  </si>
  <si>
    <t>Проектно-изыскательные работы</t>
  </si>
  <si>
    <t>Комплексные работы под ключ Реконструкция КЛ от ТЭЦ-1 (РЭС-1) (Перенос срока исполнения мероприятии с 2024 года)</t>
  </si>
  <si>
    <t>Комплексные работы под ключ Реконструкция КЛ РП-116 (Перенос срока исполнения мероприятии с 2024 года)</t>
  </si>
  <si>
    <t>Комплексные работы под ключ Реконструкция КЛ РП-13 (Перенос срока исполнения мероприятии с 2024 года)</t>
  </si>
  <si>
    <t>Реконструкция ПС 110 кВ №46А "Шоссейная" с заменой трансформаторов на 2х63МВА с КРУН-10кВ (Перенос срока исполнения мероприятии с 2024 года)</t>
  </si>
  <si>
    <t>Шкаф ТМ Sigmeco (1350х800х300) - 1 шт.</t>
  </si>
  <si>
    <t>Капитальный ремонт распределительных сетей и оборудования (Бесхозные сети)</t>
  </si>
  <si>
    <t>Реконструкция распределительных электрических сетей</t>
  </si>
  <si>
    <t xml:space="preserve">Строительство реконструкция ЛЭП </t>
  </si>
  <si>
    <t>Строительство, Реконструкция ПС</t>
  </si>
  <si>
    <t>Внедрение SCADA, АСКУЭ</t>
  </si>
  <si>
    <t>Прочие затраты на ремонт производственных активов и прочих основных средств, непосредственно участвующих в процессе производственной деятельности</t>
  </si>
  <si>
    <t>Приобретение основных средств и нематериальных активов</t>
  </si>
  <si>
    <t>Капитальный ремонт электрических сетей и оборудования</t>
  </si>
  <si>
    <t xml:space="preserve">план </t>
  </si>
  <si>
    <t xml:space="preserve">факт </t>
  </si>
  <si>
    <t>Разработка ПСД:"Реконструкция ВЛ-0,4кВ от ТП ПС-1А" РЭС-2 город Алматы, Алмалинский район"</t>
  </si>
  <si>
    <t>Экспертиза</t>
  </si>
  <si>
    <t>Разработка ПСД:"Реконструкция ВЛ-0,4кВ от ТП ф.14-171А,ф.66-147А», РЭС-3 город Алматы, Наурызбайский район"</t>
  </si>
  <si>
    <t>Экспертиза:"Реконструкция ВЛ-0,4кВ от ТП ф.14-171А,ф.66-147А», РЭС-3 город Алматы, Наурызбайский район"</t>
  </si>
  <si>
    <t>Экспертиза:"Реконструкция ВЛ-0,4кВ от ТП ПС-1А" РЭС-2 город Алматы, Алмалинский район"</t>
  </si>
  <si>
    <t>Разработка ПСД:"Реконструкция ВЛ-0,4кВ от ТП ПС-47А»,РЭС-1 город Алматы, Алатауский район"</t>
  </si>
  <si>
    <t>экспертиза:"Реконструкция ВЛ-0,4кВ от ТП ПС-47А»,РЭС-1 город Алматы, Алатауский район"</t>
  </si>
  <si>
    <t>За 6 месяцев 2025 года аварий и отказов I-степени в электрических сетях АО АЖК не было. Произошло 1332 отказа II-степени по сравнению с 1502 отказами в 2024 году. Состояние аварийности за 6 месяцев 2025 года в электрических сетях АО АЖК выглядит следующим образом (сравнение с аналогичным периодом 2024 года): В транспортных сетях 35кВ и выше (в черте города) произошло 28 отказов II-степени, уменьшение на 1 или 3,45%.  . В транспортных сетях 35кВ и выше (по области) произошло 37 отказов II-степени , уменьшение на 5 или 11,91%. В распределительных сетях 6/10кВ  города Алматы произошло 895 отказов II-степени, уменьшение на 4 или 0,45%, В распределительных сетях 10кВ  Алматинской области произошло 372 отказа II-степени, уменьшение на 160 или 30,08%</t>
  </si>
  <si>
    <t xml:space="preserve">В соответствии с утвержденным Приказом Министра энергетики РК №311от 16.09.2020 года, была разработана новая методика расчета «Методические рекомендации по оценке износа основного электросетевого оборудования энергопередающих организаций», согласно которой выполнена работа по расчету износа основного электрооборудования.
Общий физический износ основного электросетевого оборудования АО АО «АЖК» на 2021 год составил 93,34%. Расчёт физического износа основных фондов электрических сетей по новой методике показывал, что значение износа может оказаться больше 100%. Это означало, что учитывался реальный уровень износа электросетевого оборудования по сравнению с традиционным методом оценки износа, когда срок службы превышал срок службы оборудования, износ составлял не более 100%.	
          По итогам исполнения инвестиционной программы АО «АЖК», износ на 2022г. составил 92,67%, на 2023г. 91,25%, на 2024г. 88,8%.
          В связи с тем, что 31.01.2025г. была утверждена новая методика расчета, в которой при превышении нормативного срока службы принимается значение равное нормативному сроку службы, при перерасчете износ на 2024г. составил 85,3%.
          На 2025г. прогнозный уровень износа составляет 84,6%.   </t>
  </si>
  <si>
    <t xml:space="preserve">  По итогам 1 полугодия 2025 года объемы передачи электроэнергии по сетям АО «АЖК»  составили 4 830 914,011 тыс.кВт.час, что больше объемов за 1 полугодие 2024 года (4 527 761,114 тыс.кВт.час) на 303,153 тыс.кВт.час или 6,7%. 
Основной прирост объемов передачи электроэнергии по сетям АО «АЖК» обусловлен следующими основными факторами: 
- развитие предприятий малого и среднего бизнеса, наращивание мощностей действующих предприятий, строительство новых и реконструкция действующих предприятий;
- рост объемов жилищного строительства в соответствии с Программой развития жилищного строительства, а также ежегодное увеличение количества новых потребителей;
- потребление Алматинского энергоузла напрямую зависит от температуры наружного воздуха. В феврале 2025 года средняя температура наружного воздуха (-1,5град) была теплее температуры наружного воздуха 2024 года (-3,9 град) на +2,4град. В июне 2025 года средняя температура наружного воздуха (+25,4 град) была теплее температуры наружного воздуха 2024 года (+24,5 град) на +0,9 град. Зависимость потребления электроэнергии от температуры оценочно: при уменьшении/увеличении на 1 градус температуры происходит увеличение потребления на 1,5-2% и наоборот.
С учетом многолетней статистики можно отметить, что, в энергетике РК нормальный прирост при стабильном развитии экономики из года в год составляет 3-4%. Так как Алматинский энергорегион является самым крупнейшим городом в стране и как крупнейший мегаполис с наибольшим населением с образовательными центрами республики, где сосредоточен значительный человеческий капитал, расположено большинство многочисленных достопримечательностей, исторических памятников культуры и истории, в контрастной архитектуре города – от старинных зданий до суперсовременных высотных комплексов, потребность в электроэнергии все больше увеличивается из года в год. </t>
  </si>
  <si>
    <t xml:space="preserve">  АО «АЖК» является энергопередающей организацией, для которой одной из основных задач в области энергосбережения является снижение потерь электроэнергии в электрических сетях АО «АЖК». Для этого в АО «АЖК» постоянно разрабатываются и выполняются планы по снижению потерь электроэнергии и программы энергосбережения и энергоэффективности. 
В целях реализации Закона Республики Казахстан от 25 декабря 1997 года №210-1 «Об энергосбережении» и во исполнении Послания Президента РК народу Казахстана от 02 февраля 2010г., в АО «АЖК» в 2025 году разработана и утверждена Приказом АО «АЖК» №085-п от 21.04.2025г. «Программа энергосбережения и энергоэффективности в электрических сетях АО «АЖК» на 2025 год» (далее Программа). 
   Как один из пунктов Программы, в 2025 году в АО «АЖК» был утвержден «План организационно-технических мероприятий снижению технических потерь электроэнергии в АО «АЖК» на 2025 г. основными пунктами которого являются: отключение трансформаторов в режимах малых нагрузок; отключение трансформаторов на подстанциях с сезонной нагрузкой 35-220кВ; снижение расхода электроэнергии на собственные нужды подстанций; замена проводов на перегруженных линиях; замена перегруженных и ввод в эксплуатацию дополнительных трансформаторов. Выполнение указанных мероприятий за 1 полугодие 2025 год привели к снижению фактических потерь электроэнергии в сетях АО «АЖК» на 1 465,90 тыс.кВт.ч. 
   А также, постоянное проведение данных мероприятий по снижению потерь электроэнергии привело к снижению фактические нормативные потери электроэнергии в сети Общества с 19,23% в 2008 году до 12,66%  по итогам 1 полугодия 2025 года. Сверхнормативные потери в сетях АО «АЖК» отсутствуют  начиная с 2012 года. </t>
  </si>
  <si>
    <t>план 2024 года
(ТС утверж)</t>
  </si>
  <si>
    <t xml:space="preserve">фактические потери
 1 полугодия 2025 года </t>
  </si>
  <si>
    <t>Заместитель Председателя Правления - Главный инженер</t>
  </si>
  <si>
    <t>Сагымбеков Ж.Б.</t>
  </si>
  <si>
    <t>Исполнительный директор по строительству и ремонту</t>
  </si>
  <si>
    <t>Жакупбеков Н.Е.</t>
  </si>
  <si>
    <t xml:space="preserve">Начальник управления по контролю надежности и охране труда  </t>
  </si>
  <si>
    <t>Начальник  производственно-технического управления</t>
  </si>
  <si>
    <t>Начальник оперативно - диспетчерского управления</t>
  </si>
  <si>
    <t>Начальник управления строительства</t>
  </si>
  <si>
    <t>Тулеуов А. К.</t>
  </si>
  <si>
    <t>Мулюков Д. Р.</t>
  </si>
  <si>
    <t>Джумагулов Д. С.</t>
  </si>
  <si>
    <t>Начальник управления перспективного развития</t>
  </si>
  <si>
    <t>Дополнительные мероприятия на 2025 год утвержденные 2024 году</t>
  </si>
  <si>
    <t>Реконструкция ВЛ-0,4 кВ от ТП ПС-47А», РЭС-1 город Алматы, Алатауский район</t>
  </si>
  <si>
    <t>Реконструкция ВЛ-0,4 кВ от ТП ПС-1А», РЭС-2 город Алматы, Алмалинский район</t>
  </si>
  <si>
    <t>Реконструкция ВЛ-0,4 кВ от ТП ф.14-171А, ф.66-147А», РЭС-3 город Алматы, Наурызбайский район</t>
  </si>
  <si>
    <t>Строительство ВЛ-10 кВ для изменения схемы ВЛ-10 кВ ф.3-111А" село Топар, Балхашский район"</t>
  </si>
  <si>
    <t xml:space="preserve">Автоматизированный информационно-измерительный комплекс коммерческого и технического учета электроэнергии и устройств телемеханики (АИИС КТУЭ и УТМ) </t>
  </si>
  <si>
    <t>АИИС КТУЭ и УТМ - 896 шт</t>
  </si>
  <si>
    <t>шт.</t>
  </si>
  <si>
    <t>Строительство ВЛ-10 кВ  протяжённость - 6,089 км</t>
  </si>
  <si>
    <t xml:space="preserve"> Второй этап работ на ПС №170А «Жас Канат» ("Турксиб")</t>
  </si>
  <si>
    <t xml:space="preserve">Программное обеспечение, обновление программного-вычислительного комплекса АНАРЭС </t>
  </si>
  <si>
    <t xml:space="preserve"> 2025 года</t>
  </si>
  <si>
    <t>приобретение и монтаж дугогасящих реакторов-4 комл.</t>
  </si>
  <si>
    <t>приобретение и монтаж промышленного коммутатора Reson24X - 1 шт.</t>
  </si>
  <si>
    <t>приобретение и монтаж шкафа наружной установки ШНУ-1-63-73 - 2 шт.</t>
  </si>
  <si>
    <t>приобретение и монтаж Шкафа УСПД - 1 компл.</t>
  </si>
  <si>
    <t>приобретение и монтаж токоограничивающего реактора - 1 компл.</t>
  </si>
  <si>
    <t>ТЭО «Реабилитация электрических сетей ВЛ/ПС 220-110-35кВ АО «АЖК» с оценкой технического состояния электрических сетей</t>
  </si>
  <si>
    <t>ТЭО</t>
  </si>
  <si>
    <t>Разработка ПСД "Реконструкция ПС 220/110/35/10 кВ №68И «Шелек»"</t>
  </si>
  <si>
    <t>18</t>
  </si>
  <si>
    <t>19</t>
  </si>
  <si>
    <t>Разработка землеустроительных и земельно-кадастровых работ по отводу земельных участков по проекту «Строительство двух ЛЭП-110 кВ ПС 220/110/10 кВ «Каскелен» - ПС 110/35/10 кВ № 94А «Северный Каскелен», с отпайкой к  ПС 110/10 кВ № 27А «Каскелен» (продолжение)</t>
  </si>
  <si>
    <t xml:space="preserve">Разработка ПСД "Реконструкция ВЛ-110 кВ №119А, №127А, №128А, №152А, №157А" (продолжение) </t>
  </si>
  <si>
    <t>20</t>
  </si>
  <si>
    <t>21</t>
  </si>
  <si>
    <t>ПС</t>
  </si>
  <si>
    <t>Автоматизированный информационно-измерительный комплекс коммерческого и технического учета электроэнергии и устройств телемеханики (АИИС КТУЭ и УТМ) (Договор-1)</t>
  </si>
  <si>
    <t>22</t>
  </si>
  <si>
    <t>23</t>
  </si>
  <si>
    <t>Развитие АСКУЭ, ТМ 6/10 кВ областных РЭС находящихся на балансе АО «АЖК» - «Автоматизированная информационно-измерительная система коммерческого и технического учета электроэнергии и устройств телемеханики» 1-ая очередь</t>
  </si>
  <si>
    <t>Поставка и подвеска СИП-3 10кВ - 15,4 км</t>
  </si>
  <si>
    <t>поставка и установка ж/б стоек опор ВЛ-10кВ - 210 шт.</t>
  </si>
  <si>
    <t>26.1</t>
  </si>
  <si>
    <t>26.2</t>
  </si>
  <si>
    <t>26.3</t>
  </si>
  <si>
    <t>26.4</t>
  </si>
  <si>
    <t>26.5</t>
  </si>
  <si>
    <t>26.6</t>
  </si>
  <si>
    <t>26.7</t>
  </si>
  <si>
    <t>Трансформатор напряжения, НТМИ-10</t>
  </si>
  <si>
    <t>Штука</t>
  </si>
  <si>
    <t>Ограничитель перенапряжения, ОПН-6 УХЛ-1 с полимерной внешней изоляцией</t>
  </si>
  <si>
    <t>Ограничитель перенапряжения, ОПНп-10 УХЛ1</t>
  </si>
  <si>
    <t>Ограничитель перенапряжений, ОПН-У-35/40,5-2 УХЛ1</t>
  </si>
  <si>
    <t>Выключатель нагрузки, с заземляющими ножами (нижн. располож.), ВНР-10/400</t>
  </si>
  <si>
    <t>Комплект</t>
  </si>
  <si>
    <t>Ограничитель перенапряжений 110кВ, ОПНп-110/77/10/2-УХЛ1</t>
  </si>
  <si>
    <t xml:space="preserve">Трансформатор напряжения, ЗНОЛ-СЭЩ-10-1-0,5/3-15/100У2 </t>
  </si>
  <si>
    <t>Камера сборная одностороннего обслуживания, КСО-366 У3 3Н-630</t>
  </si>
  <si>
    <t>Камера сборная одностороннего обслуживания, КСО-366 У3 4Н-630</t>
  </si>
  <si>
    <t>Выключатель вакуумный, 1250А</t>
  </si>
  <si>
    <t>Заградитель, высокочастотный, ВЧЗ-200-0,5-40 УХЛ1  (для организации каналов телефонной связи, телемеханики, релейной защиты, противоаварийной автоматики по проводам воздушных линий электропереда)</t>
  </si>
  <si>
    <t>Элемент выкатной, для комплектного распределительного устройства</t>
  </si>
  <si>
    <t>Заградитель, высокочастотный, ВЧЗ-400-0,5-40 УХЛ1</t>
  </si>
  <si>
    <t xml:space="preserve">Заградитель, высокочастотный, ВЧЗ-630-0,5-40 УХЛ1  </t>
  </si>
  <si>
    <t>Выключатель вакуумный, ВВ СВС/08 12 кВ, 20 кВ, 1000А (старый BB/TEL-10-20/1000-У2 модуль)</t>
  </si>
  <si>
    <t>Выключатель вакуумный, ВВ/TEL-10-20/1600У2-0,61</t>
  </si>
  <si>
    <t>Выключатель, Реклоузер вакуумный предназначен для применения в воздушных распределительных сетях трехфазного переменного тока частотой 50 Гц, номинальным напряжением 6-10 кВ.</t>
  </si>
  <si>
    <t>Аккумуляторная батарея, Marathon m 12v 155 ft</t>
  </si>
  <si>
    <t>Источник бесперебойного питания, ИБП 3000 BA</t>
  </si>
  <si>
    <t>Устройство зарядно-выпрямительное, Агрегат может быть попользован как зарядный агрегат для маломощных аккумуляторных батарей, а также для формовки отдельных банок аккумуляторных батарей, 80А</t>
  </si>
  <si>
    <t>Преобразователь измерительный многофункциональный цифровой, Для сбора измеряемых сигналов в энергосистемах любого типа.</t>
  </si>
  <si>
    <t>Регистратор электрических событий, Терминал сбора информации и регистрации аварийных событий.</t>
  </si>
  <si>
    <t>Конденсатор, для обеспечения высокочастотной связи на частотах от 24 кГц до 1100 кГц по линиям электропередач 35 кВ, переменного тока 50 Гц.</t>
  </si>
  <si>
    <t>Устройство защиты, РЗТ-413</t>
  </si>
  <si>
    <t>Устройство защиты, Микропроцессорное реле напряжения MiCOM P922, предназначено для работы в схемах автоматики контроля частоты</t>
  </si>
  <si>
    <t>Процессор, многоядерный.сокет LGA 1700 (LGA 1200)</t>
  </si>
  <si>
    <t>Термометр-термосигнализатор, ТКП-160СГ-М-2  L-6 м</t>
  </si>
  <si>
    <t>Амперметр, цифровой амперметр предназначен для измерения силы тока в электрических сетях</t>
  </si>
  <si>
    <t>Вольтметр, цифровой вольтметр предназначен для измерения силы тока в электрических сетях</t>
  </si>
  <si>
    <t>Устройство защиты, с дополнительной платой для резервного питания от ТТ и дешентированием, с внутреннием источников для DI</t>
  </si>
  <si>
    <t>Устройство защиты, РС80 АВРМ 21ДС</t>
  </si>
  <si>
    <t>Трансформатор тока, ТОЛ-10/0.5S/10P-400/5</t>
  </si>
  <si>
    <t>Трансформатор тока, ТОЛ-10/0.5S/10P-100/5</t>
  </si>
  <si>
    <t>Трансформатор тока, ТОЛ-10/0.5S/10P-200/5</t>
  </si>
  <si>
    <t>Трансформатор тока, ТОЛ-10/0.5S/10P-300/5</t>
  </si>
  <si>
    <t>Трансформатор тока, ТОЛ-10/0.5S/10P-150/5</t>
  </si>
  <si>
    <t>Трансформатор напряжения, однофазный, класс напряжения 35, ЗНОМ-35У1</t>
  </si>
  <si>
    <t>Трансформатор тока, Т-Т опорные TOЛ-35 III-IV-2 150/5 УXJI1</t>
  </si>
  <si>
    <t>Трансформатор тока, Т-Т опорные TOЛ-35 III-IV-2 100/5 УXJI1</t>
  </si>
  <si>
    <t>Трансформатор напряжения 35кВ, ЗНОЛ-НТЗ-35-Ⅳ</t>
  </si>
  <si>
    <t>Модем, модем с интерфейсами RS-232/422/485 с расширенным диапазоном температур</t>
  </si>
  <si>
    <t>Конденсатор, для обеспечения высокочастотной связи по линиям электропередач 110 кВ</t>
  </si>
  <si>
    <t>Трансформатор тока, Трансформатор тока 3-х обмоточный ТОЛ-10,05/10P10-10/15 -2500/5</t>
  </si>
  <si>
    <t>Выключатель нагрузки, ВНА-Л-10/630-20У2 (лев. пр.)</t>
  </si>
  <si>
    <t>Выключатель нагрузки, ВНА-П-10/630-20У2 (прав. пр.)</t>
  </si>
  <si>
    <t xml:space="preserve">Разрядник, Разрядник искрового разрядник для высоковольтный установки по поиску повреждений и испытаний кабеля </t>
  </si>
  <si>
    <t xml:space="preserve">Ремонт ВЛ-10кВ ф.9-127А мкр.Тастыбулак, </t>
  </si>
  <si>
    <t>работа</t>
  </si>
  <si>
    <t xml:space="preserve">Ремонт ВЛ-0,4 кВ ТП-1388 север-1 Мкр-н "Шанырак-1", Коркыт ата, Ертаргы, </t>
  </si>
  <si>
    <t xml:space="preserve">Ремонт ВЛ-0,4 кВ ТП-2513 выход "Юг" Розыбакиева-Жамбыла (юго-запад), </t>
  </si>
  <si>
    <t xml:space="preserve">Ремонт ВЛ-0,4кВ ТП-6525 руб. "Восток" ул.Горная, ул.Луганского, ул.Ватутина, ул.Бегалина, </t>
  </si>
  <si>
    <t xml:space="preserve">Ремонт КЛ-6-10 кВ РП-102-ТП-7213 мкр. 1, </t>
  </si>
  <si>
    <t xml:space="preserve">Ремонт КЛ-0,4 кВ ТП-1576 - к.я.1 пр.Назарбаева, севернее пр.Райымбека, </t>
  </si>
  <si>
    <t xml:space="preserve">Ремонт КЛ-0,4 кВ ТП-5613- к/я-1, ТП-5613 к/я-1-к/я-2, </t>
  </si>
  <si>
    <t xml:space="preserve">Ремонт КЛ-0,4 кВ ТП-5120 к/я-18-к/я-16, </t>
  </si>
  <si>
    <t xml:space="preserve">Ремонт ТП-4431 ул.Шолохова, ул.Щербакова 12, </t>
  </si>
  <si>
    <t xml:space="preserve">Ремонт ВЛ-0,4кВ от ТП-1517, </t>
  </si>
  <si>
    <t xml:space="preserve">Ремонт ВЛ-0,4кВ от ТП-1524, </t>
  </si>
  <si>
    <t xml:space="preserve">Ремонт ВЛ-0,4кВ от ТП-1132, </t>
  </si>
  <si>
    <t>Капитальный ремонт распределительных сетей и оборудования (С учетом переноса срока исполнения мероприятии с 2024 года)</t>
  </si>
  <si>
    <t>27.1</t>
  </si>
  <si>
    <t>27.2</t>
  </si>
  <si>
    <t>27.3</t>
  </si>
  <si>
    <t>27.4</t>
  </si>
  <si>
    <t>27.5</t>
  </si>
  <si>
    <t>27.6</t>
  </si>
  <si>
    <t>27.7</t>
  </si>
  <si>
    <t>Устройство защиты (С учетом переноса срока исполнения мероприятии с 2024 года), Защита микропроцессорная универсальная трехфазная направленная МТЗ для применения в установках СН для отходящих линий и питающих присоединений, а также в качестве резервной защиты для оборудования высокого напряжения серий MiCOM P127.</t>
  </si>
  <si>
    <t>Маршрутизатор (С учетом переноса срока исполнения мероприятии с 2024 года), нижнего класса</t>
  </si>
  <si>
    <t>Трансформатор напряжения (С учетом переноса срока исполнения мероприятии с 2024 года), однофазный, класс напряжения 35, ЗНОМ-35У1</t>
  </si>
  <si>
    <t xml:space="preserve">Устройство защиты (С учетом переноса срока исполнения мероприятии с 2024 года), Устройства для защиты генераторов, электродвигателей, трансформаторов, распределительных сетей, линий, шин, фидеров и т.д. функция релейной защиты и автоматики </t>
  </si>
  <si>
    <t>Устройство защиты (С учетом переноса срока исполнения мероприятии с 2024 года), Микропроцессорное реле напряжения</t>
  </si>
  <si>
    <t>Шкаф оперативного тока (С учетом переноса срока исполнения мероприятии с 2024 года), согласно технической спецификации</t>
  </si>
  <si>
    <t>Ремонт ВЛ-10кВ ф.14-93И уч. Ойкарагай</t>
  </si>
  <si>
    <t>28.1</t>
  </si>
  <si>
    <t>28.2</t>
  </si>
  <si>
    <t>28.3</t>
  </si>
  <si>
    <t>28.4</t>
  </si>
  <si>
    <t xml:space="preserve">Камера цифровая (налобная экшн-камера) </t>
  </si>
  <si>
    <t>Трансформатор силовой маслянный мощность 63000кВА первичное напряжение 110 кВ</t>
  </si>
  <si>
    <t xml:space="preserve">Микроомметр </t>
  </si>
  <si>
    <t xml:space="preserve">Шкаф металлический </t>
  </si>
  <si>
    <t xml:space="preserve">Стэдикам </t>
  </si>
  <si>
    <t xml:space="preserve">Штатив </t>
  </si>
  <si>
    <t>Фотокамера цифровая</t>
  </si>
  <si>
    <t xml:space="preserve">Объектив фотокамеры </t>
  </si>
  <si>
    <t xml:space="preserve">Фотовспышка </t>
  </si>
  <si>
    <t xml:space="preserve">Карта памяти </t>
  </si>
  <si>
    <t>Радиомикрофон петличный для интервью</t>
  </si>
  <si>
    <t>Обновление программного обеспечения «PRES120+АРМ СРЗА»</t>
  </si>
  <si>
    <t xml:space="preserve">Ноутбук </t>
  </si>
  <si>
    <t xml:space="preserve">Базовый комплект лицензий </t>
  </si>
  <si>
    <t>Автотранспорт</t>
  </si>
  <si>
    <t>Утвержденные (в 2023 году) дополнительные мероприятия на 2025 год</t>
  </si>
  <si>
    <t>29.1</t>
  </si>
  <si>
    <t>30</t>
  </si>
  <si>
    <t>Реконструкция ЛЭП-110кВ №103А/104А с заменой существующего провода на композитный (С учетом переноса срока исполнения мероприятии с 2024 года)</t>
  </si>
  <si>
    <t>поставка провода 110 кВ -191 км</t>
  </si>
  <si>
    <t>31</t>
  </si>
  <si>
    <t>Комплексные работы под ключ "Реконструкция КЛ РП-142, РП-145, РП-177 (РЭС-5)  (С учетом переноса срока исполнения мероприятии с 2024 года)</t>
  </si>
  <si>
    <t>Поставка кабеля 10 кВ -14,96 км</t>
  </si>
  <si>
    <t>32</t>
  </si>
  <si>
    <t>32.1</t>
  </si>
  <si>
    <t>Поставка кабеля - 14.76 км</t>
  </si>
  <si>
    <t>33</t>
  </si>
  <si>
    <t>33.1</t>
  </si>
  <si>
    <t>Поставка кабеля 10 кВ -26,2 км</t>
  </si>
  <si>
    <t>34</t>
  </si>
  <si>
    <t>Поставка кабеля 10 кВ -10.08 км</t>
  </si>
  <si>
    <t>35</t>
  </si>
  <si>
    <t>36</t>
  </si>
  <si>
    <t>Разработка ПСД: "Реконструкция ВЛ-0,4кВ от ТП ПС-23А" РЭС-5 город Алматы, Бостандыкский район" (С учетом переноса срока исполнения мероприятии с 2024 года)</t>
  </si>
  <si>
    <t>37</t>
  </si>
  <si>
    <t>38</t>
  </si>
  <si>
    <t>Перевод сетей 6 кВ на напряжение 10 кВ на ПС №6А, ПС №3А (ПС №168А). 2-ый этап</t>
  </si>
  <si>
    <t>Разработка ПСД «Обеспечение второго независимого источника питания для электроснабжения ТП-33»</t>
  </si>
  <si>
    <t>РЭС-3 ВЛ-0,4 кВ ВЛ-0,4кВ ТП-3132</t>
  </si>
  <si>
    <t xml:space="preserve"> РЭС-3 ВЛ-0,4кВ ТП-3019</t>
  </si>
  <si>
    <t xml:space="preserve"> РЭС-3 ВЛ-0,4кВ ТП-3502</t>
  </si>
  <si>
    <t xml:space="preserve"> РЭС-3 ВЛ-0,4кВ ТП-3023</t>
  </si>
  <si>
    <t xml:space="preserve"> РЭС-3 ВЛ-0,4кВ ТП-3026</t>
  </si>
  <si>
    <t xml:space="preserve"> РЭС-3 ВЛ-0,4кВ ТП-3606</t>
  </si>
  <si>
    <t xml:space="preserve"> РЭС-3 ВЛ-0,4кВ ТП-3028</t>
  </si>
  <si>
    <t>РЭС-5 ВЛ-0,4кВ ТП-5050</t>
  </si>
  <si>
    <t>РЭС-5 ВЛ-0,4кВ ТП-5202</t>
  </si>
  <si>
    <t>РЭС-5 КЛ-0,4кВ ТП-5333- ГРЩ-1, ТП-5333- ГРЩ-2</t>
  </si>
  <si>
    <t>РЭС-5 КЛ-0,4кВ ТП-5667- к/я-7, к/я-7-к/я-9, ТП-5667-к/я-10, к/я-9-ГРЩ ж/д-173, ГРЩ ж/д-173-к/я-10</t>
  </si>
  <si>
    <t>РЭС-5 КЛ-0,4кВ ТП-5176-к/я-2, к/я-2-к/я-1, к/я-1-к/я столовой, ТП-5176-к/я столовой</t>
  </si>
  <si>
    <t>РЭС-6  ВЛ-0,4кВ ТП-6217</t>
  </si>
  <si>
    <t xml:space="preserve">РЭС-6  ВЛ-0,4кВ ТП-6497 </t>
  </si>
  <si>
    <t xml:space="preserve">РЭС-6  ВЛ-0,4кВ ТП-6474 </t>
  </si>
  <si>
    <t>РЭС-6  ВЛ-0,4кВ ТП-6474 Восток</t>
  </si>
  <si>
    <t>РЭС-6 Оборудование ТП-6246</t>
  </si>
  <si>
    <t>РЭС-6 Оборудование ТП-6497</t>
  </si>
  <si>
    <t>РЭС-6 Оборудование ТП-6547</t>
  </si>
  <si>
    <t>РЭС-7 ТП-7278</t>
  </si>
  <si>
    <t>РЭС-7 ТП-7351</t>
  </si>
  <si>
    <t>РЭС-7 ТП-7529</t>
  </si>
  <si>
    <t>РЭС-7 ТП-7512</t>
  </si>
  <si>
    <t>РЭС-7 ТП-7310</t>
  </si>
  <si>
    <t xml:space="preserve">Ремонт ВЛ-0,4кВ ТП-3015 (РЭС-3) </t>
  </si>
  <si>
    <t>Ремонт ВЛ-0,4кВ ТП-3004 (РЭС-3)</t>
  </si>
  <si>
    <t>Ремонт ВЛ-0,4кВ ТП-3509 (РЭС-3)</t>
  </si>
  <si>
    <t>Ремонт КЛ-0,4 кВ ТП-5803-к/я-41, к/я-41-к/я-51, ТП-5803-ГРЩ ж/д-27, ТП-5803-ГРЩ ж/д-47  (РЭС-5)</t>
  </si>
  <si>
    <t>Ремонт КЛ-0,4 ТП-5072-ГРЩ ж/д-35, ГРЩ ж/д-35-ГРЩ ж/д-36, ГРЩ ж/д-36-ГРЩ ж/д-37а, ГРЩ ж/д-37а, ГРЩ-37б, ГРЩ ж/д-37б-ГРЩ ж/д-37в, ГРЩ ж/д-37в-ГРЩ ж/д-38, к/я-38-к/я-40-ТП-5072-к/я-40  (РЭС-5)</t>
  </si>
  <si>
    <t>Ремонт КЛ-0,4 кВ кВ ТП-6537 КЯ-1 (РЭС-6)</t>
  </si>
  <si>
    <t>Ремонт КЛ-0,4кВ ТП-7459 (РЭС-7)</t>
  </si>
  <si>
    <t>Ремонт ВЛ-0,4кВ ТП-669 п. Гулдала (ТРЭС)</t>
  </si>
  <si>
    <t>утвержденные в 2025 году дополнительные мероприятия на 2025 год в рамках реализации Национального проекта «Модернизация энергетического и коммунального секторов»</t>
  </si>
  <si>
    <t>Реконструкция ПС-220кВ №140А «Западная» с заменой автотрансформаторов</t>
  </si>
  <si>
    <t xml:space="preserve"> приобретение и монтаж ВЧ заградителя ВЗ-630-0,5 160-1000 кГц - 14 шт.</t>
  </si>
  <si>
    <t>приобретение и монтаж фильтра присоединения ФП-6400 56-1000кГц - 14 шт.</t>
  </si>
  <si>
    <t>приобретение и монтаж конденсатора связи СМПБВ-110-6,4 нф - 14 шт</t>
  </si>
  <si>
    <t>приобретение и монтаж аппаратуры ВЧ связи ССТМ-ES100- 14 шт.</t>
  </si>
  <si>
    <t xml:space="preserve"> Реализация ТМ - 8 ПС</t>
  </si>
  <si>
    <t>установка оборудования АИИС КТУЭ и УТМ - 304 шт.</t>
  </si>
  <si>
    <t>расширение лицензий программного комплекса АСКУЭ - 160000 лицензий</t>
  </si>
  <si>
    <t>комплекс</t>
  </si>
  <si>
    <t>приобретение и монтаж токоограничивающего реактора - 2 компл.</t>
  </si>
  <si>
    <t>Землеустроительный проект</t>
  </si>
  <si>
    <t>приобретение кабеля 10 кВ - 25,610 км</t>
  </si>
  <si>
    <t>Замена КЛ-6кВ на КЛ-10кВ -96,300 км.</t>
  </si>
  <si>
    <t>приобретение муфт-80 шт.</t>
  </si>
  <si>
    <t>монтаж муфт -211 шт.</t>
  </si>
  <si>
    <t>Монтаж Устройств защиты - 237 шт.</t>
  </si>
  <si>
    <t xml:space="preserve">неисполнено </t>
  </si>
  <si>
    <t>реконструкция ТП -2 косплекта</t>
  </si>
  <si>
    <t>Поставка кабеля - 13,622 км</t>
  </si>
  <si>
    <t>Поставка кабеля 10 кВ - 19, 538 км</t>
  </si>
  <si>
    <t xml:space="preserve">приобретение силового кабеля 10 кВ - 47 км </t>
  </si>
  <si>
    <t>прокладка КЛ -10 кВ - 28 км</t>
  </si>
  <si>
    <t>приобретение УДГР-630/10 в комплекте - 2 комплект</t>
  </si>
  <si>
    <t>ВЛ-0,4 кВ - 11, 587 км</t>
  </si>
  <si>
    <t>КЛ-10 кВ - 1,401 км</t>
  </si>
  <si>
    <t>КЛ-0,4 кВ - 0,205 км</t>
  </si>
  <si>
    <t>Приобретение КЛ-0,4 кВ - 0,204 км</t>
  </si>
  <si>
    <t xml:space="preserve">Строительство ВЛ-10 кВ  протяжённость - 6,016 км </t>
  </si>
  <si>
    <t>Между АО «АЖК» и проектной организацией ТОО «СтройРекламПроект» был заключен договор №1092274/2025/1 от 16.05.2025 года (далее – Договор*) на сумму 22 758,016 тыс. тенге (без учета НДС). Окончание срока действия договора 14.11.2025 года. Общая сумма освоения в 2025 году составила 17 000,000 тыс. тенге (без учёта НДС), сумма не освоения в отчетном году составляет 5 758,016 тыс. тенге (без учета НДС).
На основании п.7.2.1. Договора* «В случае просрочки Подрядчиком сроков выполнения Работ, оговоренных Договором, Подрядчик обязан оплатить Заказчику пеню в размере 0,1% от стоимости несвоевременно выполненных Работ, за каждый календарный день просрочки, но не более 10% от общей суммы Договора». В связи со срывом сроков сдачи проектно-сметной документации, к подрядной организации ТОО «СтройРекламПроект» с 14.11.2025 года будут применены штрафные санкции, предусмотренные Договором. 
В свою очередь, ТОО «СтройРекламПроект», на основании письма исх. №684/12-25 от 30.12.2025 года, не возражает против применения штрафных санкций, предусмотренных Договором. При этом применение штрафных санкций, предусмотренных Договором, не освобождает ТОО «СтройРекламПроект» от исполнения обязательств по Договору. Завершение работ запланировано в I квартале 2026 года.</t>
  </si>
  <si>
    <t>17</t>
  </si>
  <si>
    <t>25.1</t>
  </si>
  <si>
    <t>25.2</t>
  </si>
  <si>
    <t>25.3</t>
  </si>
  <si>
    <t>25.4</t>
  </si>
  <si>
    <t>25.5</t>
  </si>
  <si>
    <t>25.6</t>
  </si>
  <si>
    <t>25.7</t>
  </si>
  <si>
    <t>25.8</t>
  </si>
  <si>
    <t>25.9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</si>
  <si>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</si>
  <si>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</si>
  <si>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</si>
  <si>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</si>
  <si>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</si>
  <si>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</si>
  <si>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</si>
  <si>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</si>
  <si>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</si>
  <si>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</si>
  <si>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</si>
  <si>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</si>
  <si>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</si>
  <si>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</si>
  <si>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</si>
  <si>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</si>
  <si>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</si>
  <si>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</si>
  <si>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</si>
  <si>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</si>
  <si>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</si>
  <si>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</si>
  <si>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</si>
  <si>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</si>
  <si>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</si>
  <si>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</si>
  <si>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</si>
  <si>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</si>
  <si>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</si>
  <si>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</si>
  <si>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</si>
  <si>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</si>
  <si>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</si>
  <si>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</si>
  <si>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</si>
  <si>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</si>
  <si>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</si>
  <si>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</si>
  <si>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</si>
  <si>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</si>
  <si>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</si>
  <si>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</si>
  <si>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</si>
  <si>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</si>
  <si>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</si>
  <si>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</si>
  <si>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</si>
  <si>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</si>
  <si>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</si>
  <si>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</si>
  <si>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27</t>
  </si>
  <si>
    <t>27.8</t>
  </si>
  <si>
    <t>27.9</t>
  </si>
  <si>
    <t>27.10</t>
  </si>
  <si>
    <t>27.11</t>
  </si>
  <si>
    <t>27.12</t>
  </si>
  <si>
    <t>27.13</t>
  </si>
  <si>
    <t>27.14</t>
  </si>
  <si>
    <t>27.15</t>
  </si>
  <si>
    <t>27.16</t>
  </si>
  <si>
    <t>27.17</t>
  </si>
  <si>
    <t>29</t>
  </si>
  <si>
    <t>31.1</t>
  </si>
  <si>
    <t>41.1</t>
  </si>
  <si>
    <t>41.2</t>
  </si>
  <si>
    <t>45.1</t>
  </si>
  <si>
    <t>45.2</t>
  </si>
  <si>
    <t>45.3</t>
  </si>
  <si>
    <t>45.4</t>
  </si>
  <si>
    <t>45.5</t>
  </si>
  <si>
    <t>45.6</t>
  </si>
  <si>
    <t>45.7</t>
  </si>
  <si>
    <t>45.8</t>
  </si>
  <si>
    <t>45.9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</si>
  <si>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</si>
  <si>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</si>
  <si>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</si>
  <si>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</si>
  <si>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</si>
  <si>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</si>
  <si>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</si>
  <si>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</si>
  <si>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</si>
  <si>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</si>
  <si>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</si>
  <si>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</si>
  <si>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</si>
  <si>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</si>
  <si>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</si>
  <si>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</si>
  <si>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</si>
  <si>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</si>
  <si>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</si>
  <si>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</si>
  <si>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</si>
  <si>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</si>
  <si>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</si>
  <si>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Экономия по итогам тендера.</t>
  </si>
  <si>
    <t>На ПС-110/10/6 кВ №57А, ПС-35/10 кВ №51А и ПС-110/35/10 кВ №117И Илийского РЭС сложилась критическая ситуация в связи с длительной эксплуатацией существующих масляных выключателей 10 кВ, которые морально и физически изношены. В ходе осмотров были выявлены многочисленные дефекты, а именно: чрезмерный нагрев нижних контактов, наличие сколов и трещин на опорных и проходных изоляторах, неполное прилегание ламелей розеточного контакта к наконечнику стержня, а также высокая выработка в приводном механизме. 
  Для обеспечения надёжной и бесперебойной работы оборудования на ПС-110/10/6 кВ №57А, ПС-35/10 кВ №51А и ПС-110/35/10 кВ №117И Илийского РЭС, а также с целью обеспечения потребителей бесперебойным электроснабжением, необходимо произвести замену масляных выключателей 10 кВ на вакуумные выключатели 1250А в количестве 9 штук. 
  Для решения данного вопроса принято решение о необходимости дополнительного закупа вакуумных выключателей номинальным током 1250 А в количестве 9 штук с заключением дополнительного соглашения в рамках заключённого договора №1136553/2025/1 от 08.09.2025 г. с ТОО «Vacuum Tech» за счёт перераспределения средств экономии, образовавшейся по результатам процедуры закупа.</t>
  </si>
  <si>
    <t>В скорректированной инвестиционной программой АО «АЖК» на 2025 год в рамках мероприятия «Капитальный ремонт» было предусмотрено осуществление закупа и поставки товара «Устройство защиты Защита микропроцессорная универсальная трехфазная направленная МТЗ для применения в установках СН для отходящих линий и питающих присоединений, а также в качестве резервной защиты для оборудования высокого напряжения серий MiCOM P127» в количестве 1 единиц на общую сумму 574 тыс. тенге без НДС.
  В связи с невозможностью надлежащего исполнения поставщиком договорных обязательств по поставке указанного оборудования договор №1140981/2025/1 от 11.09.2025 года, заключённый с ИП «КАЗЭЛЕКТРОСНАБ», был расторгнут по инициативе заказчика на основании пункта 4.1.2 договора («Нарушение Поставщиком своих обязательств»), что подтверждается уведомлением об отказе от исполнения договора от 06.01.2026г.
  В результате указанных обстоятельств поставка оборудования в 2025 году не осуществлена.</t>
  </si>
  <si>
    <t xml:space="preserve">  В скорректированной инвестиционной программой АО «АЖК» на 2025 год в рамках мероприятия «Капитальный ремонт» было предусмотрено осуществление закупа и поставки товара «Устройства для защиты генераторов, электродвигателей, трансформаторов, распределительных сетей, линий, шин, фидеров и т.д. функция релейной защиты и автоматики» в количестве 1 единиц на общую сумму 1240 тыс. тенге без НДС.
  В связи с невозможностью надлежащего исполнения поставщиком договорных обязательств по поставке указанного оборудования договор №1140981/2025/1 от 11.09.2025 года, заключённый с ИП «КАЗЭЛЕКТРОСНАБ», был расторгнут по инициативе заказчика на основании пункта 4.1.2 договора («Нарушение Поставщиком своих обязательств»), что подтверждается уведомлением об отказе от исполнения договора от 06.01.2026г.
  В результате указанных обстоятельств поставка оборудования в 2025 году не осуществлена.</t>
  </si>
  <si>
    <t>экономия по итогам закупа ТМЦ</t>
  </si>
  <si>
    <t>На стадии подготовки конкурсной документации специалистами АО «Самрук-Энерго» были даны замечания и поручения внести необходимые дополнения и изменения.
Внесенные изменения повлекли необходимость корректировки наименования мероприятия с соответствующим изменением в инвестиционной программе.
Учитывая внесенные изменения, возникла необходимость повторного формирования конкурсной документации, в том числе запроса новых коммерческих предложений.
В связи с возникшими обстоятельствами, повлиявшими на сроки реализации проекта, АО «АЖК» в соответствии с пунктом 364 Правил формирования тарифов, утвержденных приказом Министра национальной экономики Республики Казахстан от 19 ноября 2019 года № 90, направлена заявка в уполномоченный орган на перенос сроков исполнения мероприятия. По результатам рассмотрения заявки в переносе сроков по данному мероприятию отказано.</t>
  </si>
  <si>
    <t>поставка провода 110 кВ - 167 км</t>
  </si>
  <si>
    <t>Линейно-подвесная арматура-4898 шт.</t>
  </si>
  <si>
    <t>Поставка кабеля 10 кВ -14,4 км</t>
  </si>
  <si>
    <t>Поставка кабеля 10 кВ -10,08 км</t>
  </si>
  <si>
    <t>прокладка КЛ -10 кВ - 28,453 км</t>
  </si>
  <si>
    <t>Приобретение КЛ-10 кВ - 0,468 км</t>
  </si>
  <si>
    <t>Приобретение провода СИП-5 - 36, 482 км</t>
  </si>
  <si>
    <t>Поставка линейно подвесной арматуры 1 компл</t>
  </si>
  <si>
    <t>Поставка провода марки МГ 16 мм2 - 0349 км.</t>
  </si>
  <si>
    <t>Поставка провода марки МГ 16 мм2 - 0,349 км.</t>
  </si>
  <si>
    <t>поставка кабеля силового - 0,771 км.</t>
  </si>
  <si>
    <t>Поставка СИП -68,048 км</t>
  </si>
  <si>
    <t>Поставка СИП - 68,048 км</t>
  </si>
  <si>
    <t>поставка кабеля силового - 1,799 км</t>
  </si>
  <si>
    <t>Поставка муфт-12 шт.</t>
  </si>
  <si>
    <t>Труба кабельная-1,288 км</t>
  </si>
  <si>
    <t>Поставка и подвеска СИП-3 10кВ - 17 км</t>
  </si>
  <si>
    <t>АИИС КТУЭ и УТМ- 825 шт</t>
  </si>
  <si>
    <t>ПС 220/110/10 кВ №7А «АХБК», расположенная в г. Алматы (ул. Толе би, 300а/1), введена в эксплуатацию в 1970 году и эксплуатируется более 55 лет. Общий износ оборудования составляет 99,3%.
Срок службы основного оборудования истёк, текущее состояние характеризуется как морально и физически устаревшее.
Существующая схема ОРУ 220 кВ (треугольник с ОДиКЗ) не соответствует современным требованиям по надёжности и гибкости и не применяется в действующих сетях.
В эксплуатации находятся автотрансформаторы 2×125 МВА. В зимний период загрузка одного трансформатора в аварийных и ремонтных режимах достигает 128,23%, что приводит к нарушениям электроснабжения.
За последние 3 года:
• зафиксировано 45 аварийных отключений;
• недоотпуск электроэнергии составил более 65 363 кВт·ч.
Реализация проекта позволит:
• повысить надёжность электроснабжения центральной части г. Алматы;
• исключить риски отключений социально значимых объектов;
• снизить недоотпуск электроэнергии;
• обеспечить возможность подключения новых потребителей;
• снизить износ оборудования ПС на 100% и общий уровень аварийности.
В 2025 году заключён договор №1152316/2025/1 от 20.11.2025 г. с ТОО «SARYARQA-MS» на выполнение работ по проекту «Реконструкция ПС 220/110/10 кВ №7А «АХБК» на сумму 21 285 220,3 тыс. тенге.
Договор предусматривает выполнение работ «под ключ», включая: разработку ПСД, прохождение экспертизы, строительно-монтажные работы, технический и авторский надзор.
Согласно Инвестиционной программе АО «АЖК» на 2025 год предусмотрено освоение в размере 360 190 тыс. тенге.
Фактическое освоение составило 342 180 тыс. тенге.
Неосвоенная сумма 18 009 тыс. тенге сложилась в результате экономии по итогам закупочных процедур.
Период реализации проекта 2025-2030 гг.</t>
  </si>
  <si>
    <t xml:space="preserve">В соответствии с разработанной проектно-сметной документацией, в целях модернизации автоматизированной системы коммерческого учёта электроэнергии подстанций областных РЭС и РП города, а также расширения существующих систем диспетчеризации с внедрением систем телемеханики и связи в ЖРЭС и ТРЭС АО «АЖК», предусмотрено выполнение строительно-монтажных работ согласно заключению экспертизы № АС-0009/21 от 08.10.2021 г.
Общая стоимость проекта согласно заключённым договорам составляет 446 934,62 тыс. тенге, в том числе:
• строительно-монтажные работы - 439 528,56 тыс. тенге (договор №1112008/2025/1 от 29.05.2025 г.);
• инжиниринговые услуги по техническому надзору - 5 340,28 тыс. тенге (договор №1097080/2025/1 от 12.06.2025 г.);
• авторский надзор - 2 066 тыс. тенге (договор №1109309/2025/1 от 21.05.2025 г.).
В 2025 году при плане 446 935 тыс. тенге фактическое освоение составило 446 770 тыс. тенге.
Строительно-монтажные работы по договору завершены в полном объёме, объект введён в эксплуатацию. Приказом АО «АЖК» №291-П от 31.12.2025 г. утверждён акт приёмки объекта в эксплуатацию по проекту «Разработка автоматизированной системы коммерческого учёта электроэнергии ПС областных РЭС и РП города, а также расширение существующих систем диспетчеризации с установкой систем телемеханики и связи в ЖРЭС, ТРЭС АО «АЖК» (1 очередь)».
По результатам представленной подрядной организацией исполнительно-технической документации при сдаче объекта в эксплуатацию возникла необходимость корректировки сметной документации в части исключения и добавления фактически выполненных работ.
В этой связи, согласно протоколу технического совещания по объекту, принято решение о заключении дополнительного соглашения к договору с целью корректировки его стоимости.
Экономия средств по итогам предоставленной подрядной организацией исполнительной документации составила 165 тыс. тенге.
Срок реализации проекта: 2025 год.
</t>
  </si>
  <si>
    <t xml:space="preserve">В соответствии с разработанной проектно-сметной документацией, в целях модернизации автоматизированной системы коммерческого учёта электроэнергии подстанций областных РЭС и РП города, а также расширения существующих систем диспетчеризации с внедрением систем телемеханики и связи в ЖРЭС и ТРЭС АО «АЖК», предусмотрены затраты на выполнение строительно-монтажных работ согласно заключению экспертизы №АС-0005/22 от 25.04.2022 г.
Общая стоимость проекта согласно заключённым договорам составляет 770 867 тыс. тенге, в том числе:
• строительно-монтажные работы — 501 637,61 тыс. тенге (договор №1113472/2025/1 от 30.05.2025 г.);
• строительно-монтажные работы — 247 053,32 тыс. тенге (договор №1113473/2025/1 от 30.05.2025 г.);
• инжиниринговые услуги по техническому надзору — 10 745,08 тыс. тенге (договор №1096308/2025/1 от 12.06.2025 г.);
• инжиниринговые услуги по техническому надзору — 5 291,88 тыс. тенге (договор №1097089/2025/1 от 12.06.2025 г.);
• авторский надзор — 4 113 тыс. тенге (договор №1109309/2025/1 от 21.05.2025 г.);
• авторский надзор — 2 025,8 тыс. тенге (договор №1109309/2025/1 от 21.05.2025 г.).
В 2025 году при плане 770 867 тыс. тенге освоение составило 745 669 тыс. тенге.
В рамках реализации проекта выполнены следующие работы:
• приобретены и смонтированы ВЧ-заградители ВЗ-630-0,5 (160–1000 кГц) — 14 шт.;
• приобретены и смонтированы фильтры присоединения ФП-6400 (56–1000 кГц) — 14 шт.;
• приобретены и смонтированы конденсаторы связи СМПБВ-110 (6,4 нФ) — 14 шт.;
• приобретена и смонтирована аппаратура ВЧ-связи ССТМ-ES100 — 14 шт.;
• реализована телемеханика на 8 подстанциях.
Строительно-монтажные работы по договорам завершены в полном объёме, объекты введены в эксплуатацию. Приказами АО «АЖК» №290-П и №296-П от 31.12.2025 г. утверждены акты приёмки объектов в эксплуатацию по проектам:
• «Разработка автоматизированной системы коммерческого учета электроэнергии ПС областных РЭС и РП города, и расширению существующих систем диспетчеризации с установкой систем телемеханики и связи в ЖРЭС, ТРЭС АО «АЖК» (2 очередь)  ТМ ПС»;
• «Разработка автоматизированной системы коммерческого учета электроэнергии ПС областных РЭС и РП города, и расширению существующих систем диспетчеризации с установкой систем телемеханики и связи в ЖРЭС, ТРЭС АО «АЖК» (2 очередь)»
По результатам представленной подрядной организацией исполнительно-технической документации при сдаче объектов в эксплуатацию возникла необходимость корректировки сметной документации в части исключения и добавления фактически выполненных работ.
В этой связи, согласно протоколам технических совещаний, принято решение о заключении дополнительных соглашений к договорам с целью корректировки их стоимости.
Экономия средств по итогам предоставленной подрядной организацией исполнительной документации составила 25 199 тыс. тенге.
Срок реализации проекта: 2025 год.
</t>
  </si>
  <si>
    <t xml:space="preserve">Для обеспечения автоматизированного контроля (измерений), сбора, обработки, хранения и предоставления информации об электропотреблении персоналу АО «АЖК», развития системы АСКУЭ в части сбора и передачи данных коммерческого учета с вводов 0,4кВ и приборов учета с потребителей, также для сбора данных необходимых для расчета балансов и выявления технических и коммерческих потерь в узлах 6-10кВ и 0,4кВ в 2025 году разработана проектно-сметная документация и получено экспертное заключение проекта за № ETC-0030/25 от 05.09.2025г.
Сметная стоимость составила 2 636 119,15 тыс.тенге.
В связи с дифицитом финансовых средст в текущем году, включены затраты на выполнение работ по  «Развитию АСКУЭ, ТМ 6/10 кВ областных РЭС находящихся на балансе АО «АЖК» - «Автоматизированная информационно-измерительная система коммерческого и технического учета электроэнергии и устройств телемеханики» 1-ая очередь» на сумму 1 433 952,6 тыс.тенге в том числе:
- строительно-монтажные работы на сумму 1 403 359,4 тыс. Договор № 1166899/2025/1 от 28.11.2025г.;
-  инжиниринговые услуги на проведение технического надзора на сумму 21 724,00  тыс.тенге Договор № 1154298/2025/1 от 19.12.2025г.;
- авторский надзор на сумму 6 455,5 тыс.тенге Договор № 1155234/2025/1 от 14.11.2025г..
При плане на 2025 год 1 433 953 тыс.тенге освоение составило 1 431 539 тыс.тенге:
- установлено оборудование АИИС КТУЭ и УТМ в количестве - 304 шт.;
- расширение лицензий программного комплекса АСКУЭ-  160 000 лицензий
Неосвоенная сумма 2 414 тыс. тенге сложилась в результате экономии по итогам закупочных процедур по закупу инжиниринговые услуги на проведение технического надзора.
Срок реализации проекта 2025г.
</t>
  </si>
  <si>
    <t>31.2</t>
  </si>
  <si>
    <t>32.2</t>
  </si>
  <si>
    <t xml:space="preserve">В связи с приостановкой строительно-монтажных работ на корректировку проектно-сметной документации, сумма в размере 30 000 тыс.тенге не освоена.    </t>
  </si>
  <si>
    <t xml:space="preserve">Большая часть воздушных линий 0,4 кВ в г. Алматы находятся в эксплуатации более 40 лет, что ведет к ежегодному росту аварийности и к частым перебоям в электроснабжении и увеличению недоотпуска электроэнергии. Опоры и неизолированные провода под воздействием временных и климатических факторов физически устарели. Причинами повреждений являются: старение линейного провода, износ деревянных элементов опор. В связи с ростом нагрузок существующие ВЛ-0,4 кВ и ТП перегружены. При сильном ветре зачастую происходит, обрыв старых линейных проводов ВЛ-0,4 кВ выполненных голым проводом, что представляет угрозу попадания людей под напряжение, а также может создать пожароопасную ситуацию для зданий, машин и механизмов.
В связи с чем в 2025 году разработана проектно-сметная документация и получено заключение экспертизы проекта за №TAU-0003/25 от 07.04.2025г.
Совместным приказом в Министерство Энергетики № 98-н/қ от 26.02.2025г., ДКРЭМ города Алматы № 9-ОД от 11.02.2025г. и Алматинской области № 34-ОД от 14.02.2025г. в 2025 году включены мероприятия по «Реконструкции ВЛ-0,4 кВ от ТП ПС-47А» РЭС-1 город Алматы, Алатауский район».
Проектом предусмотрено:
- строительство РП-10кВ  – 1 компл.;
- замена ТП на КТПГ– 6 шт.;
- установка дополнительных КТПГ– 3 шт.;
- прокладка КЛ-10кВ (трасса)– 2,401км;
- подвеска ВЛ-10кВ (трасса)– 0,022км;
- прокладка КЛ-0,4кВ (трасса)– 0,205км;
- подвеска ВЛИ-0,4кВ (трасса)– 16,587км.
Стоимость согласно сметного расчета и заключенных договор составила 687 029,68 тыс.тенге их них:
- строительно-монтажные работы на сумму 670 955,01 тыс.тенге, по договору № 1139934/2025/2 от 10.11.2025г.;
- инжиниринговые услуги на проведение технического надзора на сумму 11 543,25 тыс.тенге по договору № 1139766/2025/1от 30.10.2025г.;
- авторский надзор на сумму  3 248,84 тыс.тенге по договору № 1153256/2025/1 от 03.10.2025г. 
В 2025 году при плане 498 912,73 тыс.тенге, освоение составило 497 981 тыс.тенге из них:
- инжиниринговые услуги на проведение технического надзора на сумму 8 382,6 тыс.тенге;
- авторский надзор на сумму 2 359,27 тыс.тенге.
- закуп материалов на сумму 487 239,49  тыс.тенге в том числе:
- приобретен провод СИП-5 - 36, 482 км
- приобретен КЛ-10 кВ - 0,468 км
- приобретен КЛ-0,4 кВ - 0,204 км
Неосвоенная сумма 931 тыс. тенге сложилась в результате экономии по итогам закупочных процедур по закупу инжиниринговые услуги на проведение технического надзора.
Срок реализации проекта 2025-2026гг.
</t>
  </si>
  <si>
    <t xml:space="preserve">Большая часть воздушных линий в Алматинской области находится во время нахождения и устранения повреждений на линии, возросли затраты на устранение аварийных повреждений, технические потери возросли до 23%, увеличиваются жалобы от потребителей на низкое качество поставляемой электроэнергии и эксплуатации более 40 лет, что ведет к ежегодному росту аварийности и к частым перебоям в электроснабжении и увеличению недоотпуска электроэнергии. Опоры и неизолированные провода под воздействием временных и климатических факторов физически устарели. Причинами повреждений являются: старение линейного провода, износ деревянных элементов опор. В связи с ростом нагрузок существующие ВЛ-10 кВ перегружены. 
ВЛ-10 кВ ф.3-111А введена в эксплуатацию в 1976 году. Протяженность существующей линии 10 кВ ф.3-111А составляет 134,15 км. В связи с нагрузкой и длиной линии значительно возросло частые отключения линии. 
В связи с чем в 2025 году разработана проектно-сметная документация и получено заключение экспертизы проекта за № Фрост-0003/25 от 08.01.2025г.
 Совместным приказом в Министерство Энергетики № 98-н/қ от 26.02.2025г., ДКРЭМ города Алматы № 9-ОД от 11.02.2025г. и Алматинской области № 34-ОД от 14.02.2025г. в 2025 году включены мероприятия по «Строительству ВЛ-10 кВ для изменения схемы ВЛ-10 кВ ф.3-111А, село Топар, Балхашский район».
Проектом предусмотрено:
- подвеска ВЛ-10кВ – 6,089 км.
Стоимость согласно заключенных договор составила 115 852,8 тыс.тенге из них:
- строительно-монтажные работы на сумму 112 623,1 тыс.тенге, по договору № 1146788/2025/1 от 25.09.2025г.;
- инжиниринговые услуги на проведение технического надзора на сумму 2 706,3 тыс.тенге по договору № 1138617/2025/1 от 15.09.2025г.;
- авторский надзор на сумму 523,3 тыс.тенге по договору № 1143515/2025/1 от 04.09.2025г.
В 2025 году при плане 115 853 тыс. тенге фактическое освоение составило 110 878 тыс. тенге, в том числе:
• строительно-монтажные работы - 107 787 тыс. тенге, из них:
- строительство ВЛ-10 кВ  протяжённость - 6,016 км;
• инжиниринговые услуги по техническому надзору - 2 590 тыс. тенге;
• авторский надзор - 501 тыс. тенге.
Строительно-монтажные работы по договору завершены в полном объёме, объект введён в эксплуатацию. Приказом АО «АЖК» №293-П от 31.12.2025 г. утверждён акт приёмки объекта в эксплуатацию по проекту «Строительство ВЛ-10 кВ для изменения схемы ВЛ-10 кВ ф.3-111А, село Топар, Балхашский район».
По результатам представленной подрядной организацией исполнительно-технической документации при сдаче объекта в эксплуатацию возникла необходимость корректировки сметной документации в части исключения и добавления фактически выполненных работ.
В этой связи, согласно протоколу технического совещания, принято решение о заключении дополнительного соглашения к договору с целью изменения его стоимости.
Экономия средств по итогам предоставленной подрядной организацией исполнительной документации составила 4 975 тыс. тенге.
Срок реализации проекта 2025г.
</t>
  </si>
  <si>
    <t>Драница З.В.</t>
  </si>
  <si>
    <t>Әбдіқадыр Е. Е.</t>
  </si>
  <si>
    <t>Форма 21</t>
  </si>
  <si>
    <t xml:space="preserve">АО "АЖК" является региональной электросетевой компанией на юге Республики Казахстан по передаче и распределению электрической
энергии, эксплуатации электрических сетей и подстанций. 
Приказом Агентства РК по регулированию естественных монополий от 24 января 2005 года № 16-ОД АО "АЖК" включено в республиканский раздел Государственного регистра субъектов естественных монополии по предоставлению услуг передачи и распределения электрической энергии. 
 Площадь территории обслуживания -111 731 кв/км </t>
  </si>
  <si>
    <t>Подготовка площадки для строительства с возведением временных строений на период строительства - 1 шт.</t>
  </si>
  <si>
    <t xml:space="preserve"> Реконструкция ПС №119А "Новозападная"</t>
  </si>
  <si>
    <t>Строительство ЗРУ-10кВ - 1 шт.</t>
  </si>
  <si>
    <t>Демонтаж  существующего ЗРУ-10кВ - 1 шт.</t>
  </si>
  <si>
    <t xml:space="preserve">Реконструкция ПС 110 кВ №46А "Шоссейная" с заменой трансформаторов на 2х63МВА с КРУН-10кВ </t>
  </si>
  <si>
    <t>Приобретение и замена трансформатора 63 МВА - 1 шт.</t>
  </si>
  <si>
    <t>Разработка ПСД "Переустройство ВЛ-110 кВ №103А/104А в районе ПС-86А «Куст-29»"</t>
  </si>
  <si>
    <t>Реконструкция ЛЭП-110кВ №103А/104А с заменой существующего провода на композитный</t>
  </si>
  <si>
    <t>Приобретение провода 110 кВ  - 49,60 км</t>
  </si>
  <si>
    <t>Подвеска провода 110 кВ - 148,94 км</t>
  </si>
  <si>
    <t>Строительство «заход-выхода» ЛЭП-110кВ №103А/104А на ПС-220/110/10 кВ №154А «Коян-коз со строительством КРУЭ-110кВ</t>
  </si>
  <si>
    <t>Установка КРУЭ 110кВ - 1 шт</t>
  </si>
  <si>
    <t>Демонтаж  существующего ОРУ-110кВ - 1 шт</t>
  </si>
  <si>
    <t>Прокладка ВЛ-110 кВ - 24,79 км.</t>
  </si>
  <si>
    <t>Стройтельство «заход-выхода» ЛЭП-110 кВ №154А на КРУЭ-110кВ ПС 220/110/10 №166А «Бесагаш».</t>
  </si>
  <si>
    <t>Установка дополнительной ячейки КРУЭ 110кВ- 2 шт.</t>
  </si>
  <si>
    <t>Прокладка КЛ-110 кВ - 6 км.</t>
  </si>
  <si>
    <t>Перевод сетей 6 кВ на напряжение 10 кВ на ПС №6А, ПС №3А (ПС №168А) 2-ой этап</t>
  </si>
  <si>
    <t>Разработка ПСД "Перевод участка ВЛ-110кВ №106А в КЛ "</t>
  </si>
  <si>
    <t>факт 1 полугодие 2026 года</t>
  </si>
  <si>
    <t xml:space="preserve">Факт 2025 года
</t>
  </si>
  <si>
    <t>факт 2025 года</t>
  </si>
  <si>
    <t>Приобретение силового кабеля 10 кВ - 30 км</t>
  </si>
  <si>
    <t>прокладка силового кабеля 10 кВ - 72 км.</t>
  </si>
  <si>
    <t>Прокладка 2КЛ-10 кВ от ПС-119А до РП-183</t>
  </si>
  <si>
    <t>Замена КЛ- 2,73 км</t>
  </si>
  <si>
    <t>Рек-ция оборуд РП - 1 шт.</t>
  </si>
  <si>
    <t xml:space="preserve">Реконструкция ВЛ-0,4кВ от ТП ПС-23А РЭС-5 город Алматы, Бостандыкский район" </t>
  </si>
  <si>
    <t>Замена ВЛ - 30,945 км.</t>
  </si>
  <si>
    <t>Перевод части нагрузок с существующей ПС №4 на вновь построенную ПС110/10-10кВ "Алатау". 1 этап (РЭС-2 и РЭС-1).</t>
  </si>
  <si>
    <t>Замена КЛ-94,567 км.</t>
  </si>
  <si>
    <t>Замена силовых трансформаторов - 195 шт.</t>
  </si>
  <si>
    <t>Разработка ПСД "Реконструкция КЛ-6 кВ ПС-18А - ТП-400 с.2 (ф.8-18) и КЛ-6 кВ ПС-18А - ТП-400 с.1 (ф.15-18)"</t>
  </si>
  <si>
    <t>Разработка ПСД "Перевод застроенных ВЛ-10 кВ в КЛ-10 кВ, замена КТП (1-я очередь, РЭС-1) "</t>
  </si>
  <si>
    <t>Разработка ПСД "Повышение надежности схем электроснабжения (РЭС-2, РЭС-4, РЭС-5). Замена перегруженных фидерных кабелей, прокладка дополнительных фидерных кабелей "</t>
  </si>
  <si>
    <t>Разработка ПСД "Реконструкция и частичный вынос ВЛ-6 кВ ф.2-100"</t>
  </si>
  <si>
    <t>Разработка ПСД "Реконструкция кабельной линии 6 кВ ф. 35-15 - ТП-6089"</t>
  </si>
  <si>
    <t>Разработка ПСД "Замена перегруженных, отработавших нормативный срок КЛ-6-10 кВ от РП-101, РП-137, РП-139 (РЭС-7) "</t>
  </si>
  <si>
    <t>Разработка ПСД "Реконструкция ВЛ-0,4 кВ от ТП в зоне действия ПС-8А, ПС-14А с заменой опор и провода на СИП (РЭС-4)"</t>
  </si>
  <si>
    <t>Комплексные работы по строительству «под ключ», Комплексные работы по строительству, включающие 
выполнение проектных и изыскательских работ, строительство «под ключ», управление проектными и 
изыскательскими работами, строительством «под ключ» (при необходимости), и сопутствующая(ие) 
указанным работам поставка товаров, оказание услуг Комплексные работы на установку измерительного комплекса, головных приборов учета и устройств сбора и 
передачи данных АСКУЭ на ТП г.Алматы</t>
  </si>
  <si>
    <t>ПСД, СМР,ПНР АСКУЭ на 1522 ТП городагородских РЭС, находящихся на балансе АО «АЖК» - 1522 шт.</t>
  </si>
  <si>
    <t>Строительство и модернизация каналов связи на объектах АО «АЖК»</t>
  </si>
  <si>
    <t>Строительство ВОЛС - 200 км.</t>
  </si>
  <si>
    <t>Модернизация системы мониторинга видеонаблюдения , контроля и управления доступом и охранно-пожарной сигнализации на объектах АО "АЖК"</t>
  </si>
  <si>
    <t>Видеорегистратор - 11 шт.</t>
  </si>
  <si>
    <t>Станция рабочая - 19 шт.</t>
  </si>
  <si>
    <t>Камера видеонаблюдения - 174 шт.</t>
  </si>
  <si>
    <t>Источник бесперебойного питания - 26 шт.</t>
  </si>
  <si>
    <t>Патч-корд - 912 шт.</t>
  </si>
  <si>
    <t>Шкаф серверный - 41 шт.</t>
  </si>
  <si>
    <t>Монитор - 41 шт.</t>
  </si>
  <si>
    <t>Программное обеспечение -  197 шт.</t>
  </si>
  <si>
    <t>Обновление и расширение программно-технического комплекса (ПТК) ATI-SCADA</t>
  </si>
  <si>
    <t>СМР и ПНР на РЭС города - 7 шт.</t>
  </si>
  <si>
    <t>«Автоматизированная система коммерческого учета электроэнергии ПС областных РЭС и РП города, и расширение существующих систем диспетчеризаций с установкой систем телемеханики и связи в ЖРЭС, ТРЭС АО «АЖК».</t>
  </si>
  <si>
    <t>Внедрение производственного комплекса ППК ("IDM-система" и  «Система учета электроснабжения»)</t>
  </si>
  <si>
    <t>Обновление программно-аппаратных систем SCADA станционного уровня</t>
  </si>
  <si>
    <t>2191 шт.</t>
  </si>
  <si>
    <t>СМР  - 1 шт.</t>
  </si>
  <si>
    <t>замена SCADA на ПС - 7 шт.</t>
  </si>
  <si>
    <t>Модернизация систем отображения коллективного пользования на ЦДП АО "АЖК" (Замена существующей видеостены «Planar»)</t>
  </si>
  <si>
    <t>закуп и СМР комплекта видеостены- 1 шт.</t>
  </si>
  <si>
    <t>Замена и модернизация РЗА</t>
  </si>
  <si>
    <t>Реконструкция РП-134, РП-118, РП-119, РП-34с установкой оборудования для защиты от однофазных к.з. - 1 шт.</t>
  </si>
  <si>
    <t>Разработка ПСД "Строительство "Центр управления сетями""</t>
  </si>
  <si>
    <t>Разработка ПСД "Автоматическая система газового тушения пожара на объектах АО "АЖК"</t>
  </si>
  <si>
    <t>Реконструкция бомбо убежища</t>
  </si>
  <si>
    <t>Реконструкция бомбо убежища ул. Манаса 24б- 1 шт.</t>
  </si>
  <si>
    <t>Реконструкция бомбо убежища ул. Розыбакиева 6 - 1 шт.</t>
  </si>
  <si>
    <t>Разработка ПСД "Строительство ПС 220/110/10кВ "Тірек"</t>
  </si>
  <si>
    <t>Монтаж 2 ячеек 110кВ на ПС Жандос с РЗА - 2 шт.</t>
  </si>
  <si>
    <t>монтаж композитного провода 110 кВ - 8,028 км.</t>
  </si>
  <si>
    <t>Демонтаж существующего провода АС  - 8,028 км.</t>
  </si>
  <si>
    <t>Разработка ПСД "Реконструкция ПС-68И «Шелек» с заменой АТ-1/2, Т-3/4;"</t>
  </si>
  <si>
    <t>Установка нового КРУН 10 кВ с комплектом оборудования - 1 шт.</t>
  </si>
  <si>
    <t>Демонтаж существующего РУ-10кВ - 1 шт.</t>
  </si>
  <si>
    <t>Разработка ПСД "Реконструкция ПС №115А "Казыбек бек (Куртинская)"</t>
  </si>
  <si>
    <t>Реконструкция ВЛ-10кВ - 19,90 км</t>
  </si>
  <si>
    <t>Реконструкция КЛ-10кВ - 3,98 км.</t>
  </si>
  <si>
    <t>39</t>
  </si>
  <si>
    <t>Реконструкция электрических сетей 6-10/0,4 кВ РЭС "Отеген Батыр"</t>
  </si>
  <si>
    <t>Реконструкция ВЛ-0,4кВ - 16 км.</t>
  </si>
  <si>
    <t xml:space="preserve">Реконструкция электрических сетей 6-10/0,4 кВ Талгарского РЭС </t>
  </si>
  <si>
    <t>40</t>
  </si>
  <si>
    <t>Реконструкция ВЛ-10кВ - 17,8 км.</t>
  </si>
  <si>
    <t>Реконструкция ВЛ-0,4кВ - 7,8 км</t>
  </si>
  <si>
    <t>Реконструкция КЛ-10кВ - 1,7 км</t>
  </si>
  <si>
    <t>41</t>
  </si>
  <si>
    <t>«Обеспечение второго независимого источника питания для электроснабжения ТП-33»</t>
  </si>
  <si>
    <t>компл.</t>
  </si>
  <si>
    <t>Прокладка КЛ-10кВ - 3 км.</t>
  </si>
  <si>
    <t>Замена двух трансформаторов 2х1000кВА - 2 шт.</t>
  </si>
  <si>
    <t>Замена оборудования РУ-10кВ - 1 компл.</t>
  </si>
  <si>
    <t>Замена оборудования РУ-0,4кВ - 1 компл.</t>
  </si>
  <si>
    <t>Монтаж оборудования РЗА, АПВ - 1 компл.</t>
  </si>
  <si>
    <t>Разработка ПСД Реконструкция распределительных сетей 10/6-0,4кВ  РЭС г.Конаев</t>
  </si>
  <si>
    <t>Разработка ПСД "Реконструкция распределительных сетей 10/6-0,4кВ Отеген батыр РЭС"</t>
  </si>
  <si>
    <t>42</t>
  </si>
  <si>
    <t>43</t>
  </si>
  <si>
    <t>Расширение АСКУЭ в рамках ПСД автоматизированной системы коммерческого учета электроэнергии объектов ПС, РП областных РЭС и ПС, РП  городских РЭС, находящихся на балансе АО «АЖК»</t>
  </si>
  <si>
    <t xml:space="preserve"> СМР, ПНР АСКУЭ на ПС-10 шт, РП-9шт,   областных РЭС, находящихся на балансе АО «АЖК» - 19 шт.</t>
  </si>
  <si>
    <t>Реконструкция ВЛ-110кВ №119А, №127А, №128А, №152А, №157А замена провода на композитный для увеличения пропускной способности</t>
  </si>
  <si>
    <t>Перенос мероприятий с 2025 года на 2026 год</t>
  </si>
  <si>
    <t>Корректировка ПСД "Реконструкция  ПС 110/10кВ №119А "Новозападная" (Перенос срока исполнения с 2025 г.)</t>
  </si>
  <si>
    <t>Второй этап работ на ПС №170А «Жас Канат» ("Турксиб") (Перенос срока исполнения с 2025 г.)</t>
  </si>
  <si>
    <t>48</t>
  </si>
  <si>
    <t>49</t>
  </si>
  <si>
    <t>Реконструкция ВЛ-0,4 кВ от ТП ПС-1А», РЭС-2 город Алматы, Алмалинский район  (Перенос срока исполнения мероприятии с 2025 года)</t>
  </si>
  <si>
    <t>приобретение и монтаж трансформатора напряжения однофазный 6кВ - 2 шт.</t>
  </si>
  <si>
    <t>Монтаж  ВЛ-0,4 кВ - 12,235 км</t>
  </si>
  <si>
    <t>Монтаж КЛ-0,4 кВ - 0,427 км.</t>
  </si>
  <si>
    <t>50</t>
  </si>
  <si>
    <t>Реконструкция ВЛ-0,4 кВ от ТП ф.14-171А, ф.66-147А», РЭС-3 город Алматы, Наурызбайский район (Перенос срока исполнения мероприятии с 2025 года)</t>
  </si>
  <si>
    <t>подвеска ВЛ-0,4 кВ - 16,968 км</t>
  </si>
  <si>
    <t>прокладка КЛ-10 кВ - 0,06 км.</t>
  </si>
  <si>
    <t>подвеска ВЛ-10 кВ - 0,06 км.</t>
  </si>
  <si>
    <t>прокладка КЛ-0,4 кВ - 0,227 км.</t>
  </si>
  <si>
    <t xml:space="preserve">51 </t>
  </si>
  <si>
    <t>Реконструкция ПС-220кВ №140А «Западная» с заменой автотрансформаторов (Перенос срока исполнения мероприятии с 2025 года)</t>
  </si>
  <si>
    <t>приобретение и монтаж выключателя напряжением 220 кВ - 5 компл.</t>
  </si>
  <si>
    <t>приобретение и монтаж трансформатора тока напряжением 220 кВ - 18 компл.</t>
  </si>
  <si>
    <t>приобретение и монтаж разъединителя напряжением 220 кВ, на ток 1000-3200 А с одним или двумя заземляющими ножами - 12 компл.</t>
  </si>
  <si>
    <t>приобретение и монтаж выключателя напряжением 110 кВ - 5 компл.</t>
  </si>
  <si>
    <t>приобретение и монтаж трансформатора тока напряжением 110 кВ - 12 компл.</t>
  </si>
  <si>
    <t>приобретение и монтаж трансформатора напряжением 110 кВ - 2 компл.</t>
  </si>
  <si>
    <t xml:space="preserve">52 </t>
  </si>
  <si>
    <r>
      <t>КАПИТАЛЬНЫЙ РЕМОНТ РАСПРЕДЕЛИТЕЛЬНЫХ СЕТЕЙ И ОБОРУДОВАНИЯ (</t>
    </r>
    <r>
      <rPr>
        <b/>
        <sz val="20"/>
        <color rgb="FFEE0000"/>
        <rFont val="Times New Roman"/>
        <family val="1"/>
        <charset val="204"/>
      </rPr>
      <t>Перенос с 2025 г на 2026г.</t>
    </r>
    <r>
      <rPr>
        <b/>
        <sz val="10"/>
        <color rgb="FFEE0000"/>
        <rFont val="Times New Roman"/>
        <family val="1"/>
        <charset val="204"/>
      </rPr>
      <t>)</t>
    </r>
  </si>
  <si>
    <t>Выключатель нагрузки, ВНР-10/630-10зУ3  (Перенос срока исполнения мероприятии с 2025 года)</t>
  </si>
  <si>
    <r>
      <t xml:space="preserve">Трансформатор напряжения, 3хЗНОЛП-10кВ с литой изоляцией, с двумя вторичными обмотками  </t>
    </r>
    <r>
      <rPr>
        <sz val="20"/>
        <color rgb="FFEE0000"/>
        <rFont val="Times New Roman"/>
        <family val="1"/>
        <charset val="204"/>
      </rPr>
      <t>(Перенос срока исполнения мероприятии с 2025 года)</t>
    </r>
  </si>
  <si>
    <r>
      <t xml:space="preserve">Устройство защиты, MiCOM P123. Устройство ненаправленной трёхфазной МТЗ  </t>
    </r>
    <r>
      <rPr>
        <sz val="20"/>
        <color rgb="FFEE0000"/>
        <rFont val="Times New Roman"/>
        <family val="1"/>
        <charset val="204"/>
      </rPr>
      <t>(Перенос срока исполнения мероприятии с 2025 года)</t>
    </r>
  </si>
  <si>
    <r>
      <t xml:space="preserve">Устройство защиты, Защита микропроцессорная универсальная трехфазная направленная МТЗ для применения в установках СН для отходящих линий и питающих присоединений, а также в качестве резервной защиты для оборудования высокого напряжения серий MiCOM P127.  </t>
    </r>
    <r>
      <rPr>
        <sz val="20"/>
        <color rgb="FFEE0000"/>
        <rFont val="Times New Roman"/>
        <family val="1"/>
        <charset val="204"/>
      </rPr>
      <t>(Перенос срока исполнения мероприятии с 2025 года)</t>
    </r>
  </si>
  <si>
    <r>
      <t xml:space="preserve">Маршрутизатор  (новый), нижнего класса  </t>
    </r>
    <r>
      <rPr>
        <sz val="20"/>
        <color rgb="FFEE0000"/>
        <rFont val="Times New Roman"/>
        <family val="1"/>
        <charset val="204"/>
      </rPr>
      <t>(Перенос срока исполнения мероприятии с 2025 года)</t>
    </r>
  </si>
  <si>
    <r>
      <t xml:space="preserve">Устройство переходное , Поиск мест повреждений в силовых кабельных линиях - тремя методами, в других кабельных линиях - по крайней мере одним методом - методом импульсной рефлектометрии  </t>
    </r>
    <r>
      <rPr>
        <sz val="20"/>
        <color rgb="FFEE0000"/>
        <rFont val="Times New Roman"/>
        <family val="1"/>
        <charset val="204"/>
      </rPr>
      <t>(Перенос срока исполнения мероприятии с 2025 года)</t>
    </r>
  </si>
  <si>
    <t>52.1</t>
  </si>
  <si>
    <t>52.2</t>
  </si>
  <si>
    <t>52.3</t>
  </si>
  <si>
    <t>52.4</t>
  </si>
  <si>
    <t>52.5</t>
  </si>
  <si>
    <t>52.6</t>
  </si>
  <si>
    <r>
      <t xml:space="preserve">Ограничитель перенапряжения, ОПН-6 УХЛ-1 с полимерной внешней изоляцией </t>
    </r>
    <r>
      <rPr>
        <sz val="20"/>
        <color rgb="FFFF0000"/>
        <rFont val="Times New Roman"/>
        <family val="1"/>
        <charset val="204"/>
      </rPr>
      <t>(Перенос срока исполнения мероприятии с 2025 года)</t>
    </r>
  </si>
  <si>
    <t>52.7</t>
  </si>
  <si>
    <t>г. Алматы</t>
  </si>
  <si>
    <t>ПРИОБРЕТЕНИЕ ОСНОВНЫХ СРЕДСТВ И НМА</t>
  </si>
  <si>
    <t xml:space="preserve">Алматинская область </t>
  </si>
  <si>
    <t>46</t>
  </si>
  <si>
    <t>Итого</t>
  </si>
  <si>
    <t>Реконструкция электрических сетей 6-10/0,4 кВ Карасайского РЭС</t>
  </si>
  <si>
    <t>Комплексные работы под ключ Реконструкция КЛ РП-13</t>
  </si>
  <si>
    <t>Комплексные работы под ключ Реконструкция КЛ РП-116</t>
  </si>
  <si>
    <t>Комплексные работы под ключ Реконструкция КЛ от ТЭЦ-1 (РЭС-1)</t>
  </si>
  <si>
    <t xml:space="preserve">Комплексные работы под ключ "Реконструкция КЛ РП-142, РП-145, РП-177 (РЭС-5) </t>
  </si>
  <si>
    <t>Комплексные работы под ключ «Реконструкция ВЛ-0,4-10 кВ и ТП-10/0,4 кВ», ОБРЭС, с.Туймебаев»</t>
  </si>
  <si>
    <t>За 6 месяцев 2026 года аварий и отказов I-степени в электрических сетях АО «АЖК» не было. Произошло 1265 отказов II-степени по сравнению с 1332 отказами за 6 месяцевв 2025г. (уменьшение на 5%) и аварийным недоотпуском электроэнергии 1237,567 тыс. кВт.ч. против 1251,738 тыс. кВт.ч. в 2024г. (уменьшение на 1,1%).</t>
  </si>
  <si>
    <t xml:space="preserve">В соответствии с утвержденным Приказом Министра энергетики РК №311от 16.09.2020 года, была разработана новая методика расчета «Методические рекомендации по оценке износа основного электросетевого оборудования энергопередающих организаций», согласно которой выполнена работа по расчету износа основного электрооборудования. Общий физический износ основного электросетевого оборудования АО АО «АЖК» на 2021 год составил 93,34%. Расчёт физического износа основных фондов электрических сетей по новой методике показывал, что значение износа может оказаться больше 100%. Это означало, что учитывался реальный уровень износа электросетевого оборудования по сравнению с традиционным методом оценки износа, когда срок службы превышал срок службы оборудования, износ составлял не более 100%. По итогам исполнения инвестиционной программы АО «АЖК», износ на 2022г. составил 92,67%, на 2023г. 91,25%, на 2024г. 88,8%. В связи с тем, что 31.01.2025г. была утверждена новая методика расчета, в которой при превышении нормативного срока службы принимается значение равное нормативному сроку службы, при перерасчете износ на 2024г. составил 85,3%, на 2025 год 84,3%. На 2026г. прогнозный уровень износа составляет 83,1%.  </t>
  </si>
  <si>
    <t>Приобретение провода 110 кВ  - 24,061 км</t>
  </si>
  <si>
    <t>Подвеска провода 110 кВ - 36,4 км</t>
  </si>
  <si>
    <t>Приобретение линейно-подвесной арматуры - 1 компл</t>
  </si>
  <si>
    <t>Приобретение стойки коническая 35кВ- 11 шт</t>
  </si>
  <si>
    <t>компл</t>
  </si>
  <si>
    <t xml:space="preserve">шт </t>
  </si>
  <si>
    <t>Приобретение силового кабеля 10 кВ - 23,451 км</t>
  </si>
  <si>
    <t>прокладка силового кабеля 10 кВ - 9,725 км.</t>
  </si>
  <si>
    <t>Монтаж трансформатора - 4 шт.</t>
  </si>
  <si>
    <t>Приобретение и монтаж реактора УДГР-630/10  - 4 комп.</t>
  </si>
  <si>
    <t>Прокладка кабля 10 кВ - 7,047 км</t>
  </si>
  <si>
    <t>Приобретение кабеля 10 кВ - 3,520 км</t>
  </si>
  <si>
    <t>Прокладка кабеля 10 кВ - 0,67 км</t>
  </si>
  <si>
    <t xml:space="preserve">км </t>
  </si>
  <si>
    <t>Приобретение кабеля 10 кВ - 5,465 км</t>
  </si>
  <si>
    <t>Приобретение кабеля 10 кВ - 8,536 км</t>
  </si>
  <si>
    <t xml:space="preserve"> Приобретение камеры  КСО -1 шт.</t>
  </si>
  <si>
    <t>Приобретение проводо СИП - 9,3573 км</t>
  </si>
  <si>
    <t>Приобретение системы  (АИИС КТУЭ и УТМ) - 1 компл</t>
  </si>
  <si>
    <t xml:space="preserve"> По итогам 1 полугодия 2026 года объемы передачи электроэнергии по сетям АО «АЖК»  составили  5 127,028 млн.кВт.час, что больше объемов за 1 полугодие 2025 года (4 830,914 тыс.кВт.час) на 296,144 млн.кВт.час или 6,13%. 
Основной прирост объемов передачи электроэнергии по сетям АО «АЖК» обусловлен следующими основными факторами: 
- развитие предприятий малого и среднего бизнеса, наращивание мощностей действующих предприятий, строительство новых и реконструкция действующих предприятий;
- рост объемов жилищного строительства в соответствии с Программой развития жилищного строительства, а также ежегодное увеличение количества новых потребителей;
- потребление электроэнергии Алматинского энергоузла в значительной степени зависит от температурных условий. Зависимость потребления электроэнергии от температуры носит двусторонний характер: при понижении температуры на 1 °C потребление увеличивается ориентировочно на 1,5–2 % за счёт роста отопительной нагрузки, при повышении температуры — за счёт увеличения электропотребления систем кондиционирования и охлаждения. Климат города Алматы характеризуется значительной сезонной изменчивостью температур: средняя максимальная температура июля составляет около +30 °C, при этом в отдельные годы температура воздуха достигает +40…+42 °C, что приводит к существенному увеличению нагрузки из-за массового использования систем кондиционирования. В зимний период средняя максимальная температура января составляет около −1 °C, а минимальная — около −11 °C, при этом в периоды сильных морозов температура может опускаться ниже −30 °C. В такие периоды значительно возрастает потребление электроэнергии на отопление, вентиляцию и освещение, вследствие чего объемы передачи электроэнергии достигают годовых максимумов. 
- подключение новых потребителей к электрическим сетям АО «АЖК» в рамках выдачи технических условий;
- развитие городской инфраструктуры, включая строительство новых микрорайонов, транспортных объектов и коммерческой недвижимости;  
- увеличением объемов транзита и распределения электроэнергии между питающими центрами и районами электрических сетей.</t>
  </si>
  <si>
    <t xml:space="preserve">
 АО «АЖК» является энергопередающей организацией, для которой одной из основных задач в области энергосбережения является снижение потерь электроэнергии в электрических сетях АО «АЖК». Для этого в АО «АЖК» постоянно разрабатываются и выполняются планы по снижению потерь электроэнергии и программы энергосбережения и энергоэффективности. 
В целях реализации Закона Республики Казахстан от 25 декабря 1997 года №210-1 «Об энергосбережении» и во исполнении Послания Президента РК наро-ду Казахстана от 02 февраля 2010г., в АО «АЖК» в 2025 году разработана и утверждена Приказом АО «АЖК» №106-П от 14.05.2025г. «Программа энерго-сбережения и повышения энергоэффективности в электрических сетях АО «АЖК» на 2026-2030 гг.» (далее Программа).
   Как один из пунктов Программы, в 2025 году в АО «АЖК» был утвержден «План организационно-технических мероприятий снижению технических потерь электроэнергии в АО «АЖК» на 2026 г. основными пунктами которого являются: отключение трансформаторов в режимах малых нагрузок; отключение трансформаторов на подстанциях с сезонной нагрузкой 35-220кВ; снижение расхода электроэнергии на собственные нужды подстанций; замена проводов на перегруженных линиях; замена перегруженных и ввод в эксплуатацию дополнительных трансформаторов. Выполнение указанных мероприятий за 1 полугодие 2026 год привели к снижению фактических потерь электроэнергии в сетях АО «АЖК» на 2864,03 тыс.кВт.ч. 
   А также, постоянное проведение данных мероприятий по снижению потерь электроэнергии привело к снижению фактические нормативные потери электроэнергии в сети Общества с 19,23% в 2008 году до 12,12%  по итогам 1 полугодия 2026 года. Сверхнормативные потери в сетях АО «АЖК» отсутствуют  начиная с 2012 года. </t>
  </si>
  <si>
    <t xml:space="preserve">
12,59%</t>
  </si>
  <si>
    <t xml:space="preserve">
12,12%</t>
  </si>
  <si>
    <t>Отчет об исполнении инвестиционной программы за 1 полугодие 2026 год.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</si>
</sst>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6">
    <numFmt numFmtId="43" formatCode="_-* #,##0.00_-;\-* #,##0.00_-;_-* &quot;-&quot;??_-;_-@_-"/>
    <numFmt numFmtId="164" formatCode="_-* #,##0.00\ _₽_-;\-* #,##0.00\ _₽_-;_-* &quot;-&quot;??\ _₽_-;_-@_-"/>
    <numFmt numFmtId="165" formatCode="_-* #,##0.00_р_._-;\-* #,##0.00_р_._-;_-* &quot;-&quot;??_р_._-;_-@_-"/>
    <numFmt numFmtId="166" formatCode="_-* #,##0\ _₽_-;\-* #,##0\ _₽_-;_-* &quot;-&quot;??\ _₽_-;_-@_-"/>
    <numFmt numFmtId="167" formatCode="#,##0.00000"/>
    <numFmt numFmtId="168" formatCode="#,##0.0000"/>
    <numFmt numFmtId="169" formatCode="0.0000000%"/>
    <numFmt numFmtId="170" formatCode="#,##0&quot;р.&quot;;[Red]\-#,##0&quot;р.&quot;"/>
    <numFmt numFmtId="171" formatCode="#,##0.00&quot;р.&quot;;\-#,##0.00&quot;р.&quot;"/>
    <numFmt numFmtId="172" formatCode="_-* #,##0_р_._-;\-* #,##0_р_._-;_-* &quot;-&quot;_р_._-;_-@_-"/>
    <numFmt numFmtId="173" formatCode="_-* #,##0.00&quot;р.&quot;_-;\-* #,##0.00&quot;р.&quot;_-;_-* &quot;-&quot;??&quot;р.&quot;_-;_-@_-"/>
    <numFmt numFmtId="174" formatCode="_(* #,##0_);_(* \(#,##0\);_(* &quot;-&quot;_);_(@_)"/>
    <numFmt numFmtId="175" formatCode="_(* #,##0_);_(* \(#,##0\);_(* &quot;-&quot;??_);_(@_)"/>
    <numFmt numFmtId="176" formatCode="_(* #,##0.00_);_(* \(#,##0.00\);_(* &quot;-&quot;??_);_(@_)"/>
    <numFmt numFmtId="177" formatCode="_-* #,##0&quot;тг.&quot;_-;\-* #,##0&quot;тг.&quot;_-;_-* &quot;-&quot;&quot;тг.&quot;_-;_-@_-"/>
    <numFmt numFmtId="178" formatCode="_-* #,##0\ &quot;руб&quot;_-;\-* #,##0\ &quot;руб&quot;_-;_-* &quot;-&quot;\ &quot;руб&quot;_-;_-@_-"/>
    <numFmt numFmtId="179" formatCode="&quot;?.&quot;#,##0_);[Red]\(&quot;?.&quot;#,##0\)"/>
    <numFmt numFmtId="180" formatCode="&quot;?.&quot;#,##0.00_);[Red]\(&quot;?.&quot;#,##0.00\)"/>
    <numFmt numFmtId="181" formatCode="_(* #,##0.0_);_(* \(#,##0.00\);_(* &quot;-&quot;??_);_(@_)"/>
    <numFmt numFmtId="182" formatCode="#,##0.0_);\(#,##0.0\)"/>
    <numFmt numFmtId="183" formatCode="&quot;$&quot;#,##0.0_);[Red]\(&quot;$&quot;#,##0.0\)"/>
    <numFmt numFmtId="184" formatCode="0.000"/>
    <numFmt numFmtId="185" formatCode="#\ ##0_.\ &quot;zі&quot;\ 00\ &quot;gr&quot;;\(#\ ##0.00\z\і\)"/>
    <numFmt numFmtId="186" formatCode="#\ ##0&quot;zі&quot;00&quot;gr&quot;;\(#\ ##0.00\z\і\)"/>
    <numFmt numFmtId="187" formatCode="#,##0.000_);\(#,##0.000\)"/>
    <numFmt numFmtId="188" formatCode="_-&quot;$&quot;* #,##0.00_-;\-&quot;$&quot;* #,##0.00_-;_-&quot;$&quot;* &quot;-&quot;??_-;_-@_-"/>
    <numFmt numFmtId="189" formatCode="0.0%;\(0.0%\)"/>
    <numFmt numFmtId="190" formatCode="\60\4\7\:"/>
    <numFmt numFmtId="191" formatCode="&quot;$&quot;#,##0_);[Red]\(&quot;$&quot;#,##0\)"/>
    <numFmt numFmtId="192" formatCode="&quot;$&quot;#,\);\(&quot;$&quot;#,##0\)"/>
    <numFmt numFmtId="193" formatCode="&quot;$&quot;#,##0\ ;\(&quot;$&quot;#,##0\)"/>
    <numFmt numFmtId="194" formatCode="* #,##0_);* \(#,##0\);&quot;-&quot;??_);@"/>
    <numFmt numFmtId="195" formatCode="#,##0.000000"/>
    <numFmt numFmtId="196" formatCode="#,##0.0;\(#,##0.0\)"/>
    <numFmt numFmtId="197" formatCode="_(#,##0;\(#,##0\);\-;&quot;  &quot;@"/>
    <numFmt numFmtId="198" formatCode="_(&quot;kr&quot;\ * #,##0_);_(&quot;kr&quot;\ * \(#,##0\);_(&quot;kr&quot;\ * &quot;-&quot;_);_(@_)"/>
    <numFmt numFmtId="199" formatCode="&quot;$&quot;0.00"/>
    <numFmt numFmtId="200" formatCode="_-* #,##0\ &quot;€&quot;_-;\-* #,##0\ &quot;€&quot;_-;_-* &quot;-&quot;\ &quot;€&quot;_-;_-@_-"/>
    <numFmt numFmtId="201" formatCode="#,##0.00&quot; $&quot;;[Red]\-#,##0.00&quot; $&quot;"/>
    <numFmt numFmtId="202" formatCode="_(* #,##0,_);_(* \(#,##0,\);_(* &quot;-&quot;_);_(@_)"/>
    <numFmt numFmtId="203" formatCode="0%_);\(0%\)"/>
    <numFmt numFmtId="204" formatCode="_-* #,##0\ _$_-;\-* #,##0\ _$_-;_-* &quot;-&quot;\ _$_-;_-@_-"/>
    <numFmt numFmtId="205" formatCode="&quot;$&quot;#,\);\(&quot;$&quot;#,\)"/>
    <numFmt numFmtId="206" formatCode="\+0.0;\-0.0"/>
    <numFmt numFmtId="207" formatCode="\+0.0%;\-0.0%"/>
    <numFmt numFmtId="208" formatCode="0.0%"/>
    <numFmt numFmtId="209" formatCode="_ * #,##0_ ;_ * \-#,##0_ ;_ * &quot;-&quot;??_ ;_ @_ "/>
    <numFmt numFmtId="210" formatCode="\g\ \=\ 0.0%;\g\ \=\ \-0.0%"/>
    <numFmt numFmtId="211" formatCode="&quot;$&quot;#,##0"/>
    <numFmt numFmtId="212" formatCode="0.0\x\ "/>
    <numFmt numFmtId="213" formatCode="#\ ##0&quot;zі&quot;_.00&quot;gr&quot;;\(#\ ##0.00\z\і\)"/>
    <numFmt numFmtId="214" formatCode="#\ ##0&quot;zі&quot;.00&quot;gr&quot;;\(#\ ##0&quot;zі&quot;.00&quot;gr&quot;\)"/>
    <numFmt numFmtId="215" formatCode="&quot;$&quot;#,;\(&quot;$&quot;#,\)"/>
    <numFmt numFmtId="216" formatCode="#,##0;\(#,##0\)"/>
    <numFmt numFmtId="217" formatCode="_ * #,##0.00_)_?_ ;_ * \(#,##0.00\)_?_ ;_ * &quot;-&quot;??_)_?_ ;_ @_ "/>
    <numFmt numFmtId="218" formatCode="General_)"/>
    <numFmt numFmtId="219" formatCode="_-* #,##0\ _р_._-;\-* #,##0\ _р_._-;_-* &quot;-&quot;\ _р_._-;_-@_-"/>
    <numFmt numFmtId="220" formatCode="_-* #,##0.00\ _р_._-;\-* #,##0.00\ _р_._-;_-* &quot;-&quot;??\ _р_._-;_-@_-"/>
    <numFmt numFmtId="221" formatCode="_-* #,##0\ &quot;FB&quot;_-;\-* #,##0\ &quot;FB&quot;_-;_-* &quot;-&quot;\ &quot;FB&quot;_-;_-@_-"/>
    <numFmt numFmtId="222" formatCode="_-* #,##0.00\ _F_B_-;\-* #,##0.00\ _F_B_-;_-* &quot;-&quot;??\ _F_B_-;_-@_-"/>
    <numFmt numFmtId="223" formatCode="#,##0_ ;[Red]\-#,##0\ "/>
    <numFmt numFmtId="224" formatCode="#"/>
    <numFmt numFmtId="225" formatCode="0.0"/>
    <numFmt numFmtId="226" formatCode="_-* ###0_-;\(###0\);_-* &quot;–&quot;_-;_-@_-"/>
    <numFmt numFmtId="227" formatCode="_-* #,##0_-;\(#,##0\);_-* &quot;–&quot;_-;_-@_-"/>
    <numFmt numFmtId="228" formatCode="_-* #,###_-;\(#,###\);_-* &quot;–&quot;_-;_-@_-"/>
    <numFmt numFmtId="229" formatCode="_-\ #,##0.000_-;\(#,##0.000\);_-* &quot;–&quot;_-;_-@_-"/>
    <numFmt numFmtId="230" formatCode="_-#,###_-;\(#,###\);_-\ &quot;–&quot;_-;_-@_-"/>
    <numFmt numFmtId="231" formatCode="_(* #,##0_);_(* \(#,##0\);_(* \-_);_(@_)"/>
    <numFmt numFmtId="232" formatCode="#,##0_)_%;\(#,##0\)_%;"/>
    <numFmt numFmtId="233" formatCode="#,##0.000\);[Red]\(#,##0.000\)"/>
    <numFmt numFmtId="234" formatCode="_._.* #,##0.0_)_%;_._.* \(#,##0.0\)_%"/>
    <numFmt numFmtId="235" formatCode="#,##0.0_)_%;\(#,##0.0\)_%;\ \ .0_)_%"/>
    <numFmt numFmtId="236" formatCode="_._.* #,##0.00_)_%;_._.* \(#,##0.00\)_%"/>
    <numFmt numFmtId="237" formatCode="#,##0.00_)_%;\(#,##0.00\)_%;\ \ .00_)_%"/>
    <numFmt numFmtId="238" formatCode="_._.* #,##0.000_)_%;_._.* \(#,##0.000\)_%"/>
    <numFmt numFmtId="239" formatCode="#,##0.000_)_%;\(#,##0.000\)_%;\ \ .000_)_%"/>
    <numFmt numFmtId="240" formatCode="_._.* \(#,##0\)_%;_._.* #,##0_)_%;_._.* 0_)_%;_._.@_)_%"/>
    <numFmt numFmtId="241" formatCode="_._.&quot;$&quot;* \(#,##0\)_%;_._.&quot;$&quot;* #,##0_)_%;_._.&quot;$&quot;* 0_)_%;_._.@_)_%"/>
    <numFmt numFmtId="242" formatCode="* \(#,##0\);* #,##0_);&quot;-&quot;??_);@"/>
    <numFmt numFmtId="243" formatCode="&quot;$&quot;* #,##0_)_%;&quot;$&quot;* \(#,##0\)_%;&quot;$&quot;* &quot;-&quot;??_)_%;@_)_%"/>
    <numFmt numFmtId="244" formatCode="\$#,##0_);[Red]&quot;($&quot;#,##0\)"/>
    <numFmt numFmtId="245" formatCode="_._.&quot;$&quot;* #,##0.0_)_%;_._.&quot;$&quot;* \(#,##0.0\)_%"/>
    <numFmt numFmtId="246" formatCode="&quot;$&quot;* #,##0.0_)_%;&quot;$&quot;* \(#,##0.0\)_%;&quot;$&quot;* \ .0_)_%"/>
    <numFmt numFmtId="247" formatCode="_._.&quot;$&quot;* #,##0.00_)_%;_._.&quot;$&quot;* \(#,##0.00\)_%"/>
    <numFmt numFmtId="248" formatCode="&quot;$&quot;* #,##0.00_)_%;&quot;$&quot;* \(#,##0.00\)_%;&quot;$&quot;* \ .00_)_%"/>
    <numFmt numFmtId="249" formatCode="_._.&quot;$&quot;* #,##0.000_)_%;_._.&quot;$&quot;* \(#,##0.000\)_%"/>
    <numFmt numFmtId="250" formatCode="&quot;$&quot;* #,##0.000_)_%;&quot;$&quot;* \(#,##0.000\)_%;&quot;$&quot;* \ .000_)_%"/>
    <numFmt numFmtId="251" formatCode="d\-mmm\-yy;@"/>
    <numFmt numFmtId="252" formatCode="d\-mmm;@"/>
    <numFmt numFmtId="253" formatCode="&quot;P&quot;#,##0.00;[Red]\-&quot;P&quot;#,##0.00"/>
    <numFmt numFmtId="254" formatCode="_-&quot;P&quot;* #,##0.00_-;\-&quot;P&quot;* #,##0.00_-;_-&quot;P&quot;* &quot;-&quot;??_-;_-@_-"/>
    <numFmt numFmtId="255" formatCode="_([$€-2]* #,##0.00_);_([$€-2]* \(#,##0.00\);_([$€-2]* &quot;-&quot;??_)"/>
    <numFmt numFmtId="256" formatCode="#,##0\ \ ;\(#,##0\)\ ;\—\ \ \ \ "/>
    <numFmt numFmtId="257" formatCode="&quot;$&quot;#,##0\ ;\-&quot;$&quot;#,##0"/>
    <numFmt numFmtId="258" formatCode="&quot;$&quot;#,##0.00\ ;\(&quot;$&quot;#,##0.00\)"/>
    <numFmt numFmtId="259" formatCode="_-* #,##0\ _P_t_s_-;\-* #,##0\ _P_t_s_-;_-* &quot;-&quot;\ _P_t_s_-;_-@_-"/>
    <numFmt numFmtId="260" formatCode="_-* #,##0.00\ _P_t_s_-;\-* #,##0.00\ _P_t_s_-;_-* &quot;-&quot;??\ _P_t_s_-;_-@_-"/>
    <numFmt numFmtId="261" formatCode="_-* #,##0\ &quot;Pts&quot;_-;\-* #,##0\ &quot;Pts&quot;_-;_-* &quot;-&quot;\ &quot;Pts&quot;_-;_-@_-"/>
    <numFmt numFmtId="262" formatCode="_-* #,##0.00\ &quot;Pts&quot;_-;\-* #,##0.00\ &quot;Pts&quot;_-;_-* &quot;-&quot;??\ &quot;Pts&quot;_-;_-@_-"/>
    <numFmt numFmtId="263" formatCode="_(&quot;$&quot;* #,##0_);_(&quot;$&quot;* \(#,##0\);_(&quot;$&quot;* &quot;-&quot;_);_(@_)"/>
    <numFmt numFmtId="264" formatCode="_(&quot;$&quot;* #,##0.00_);_(&quot;$&quot;* \(#,##0.00\);_(&quot;$&quot;* &quot;-&quot;??_);_(@_)"/>
    <numFmt numFmtId="265" formatCode="_(* #,##0,_);_(* \(#,##0,\);_(* \-_);_(@_)"/>
    <numFmt numFmtId="266" formatCode="0_)%;\(0\)%"/>
    <numFmt numFmtId="267" formatCode="_._._(* 0_)%;_._.* \(0\)%"/>
    <numFmt numFmtId="268" formatCode="_(0_)%;\(0\)%"/>
    <numFmt numFmtId="269" formatCode="_(0.0_)%;\(0.0\)%"/>
    <numFmt numFmtId="270" formatCode="_._._(* 0.0_)%;_._.* \(0.0\)%"/>
    <numFmt numFmtId="271" formatCode="_(0.00_)%;\(0.00\)%"/>
    <numFmt numFmtId="272" formatCode="_._._(* 0.00_)%;_._.* \(0.00\)%"/>
    <numFmt numFmtId="273" formatCode="_(0.000_)%;\(0.000\)%"/>
    <numFmt numFmtId="274" formatCode="_._._(* 0.000_)%;_._.* \(0.000\)%"/>
    <numFmt numFmtId="275" formatCode="#,##0______;;&quot;------------      &quot;"/>
    <numFmt numFmtId="276" formatCode="mm/dd/yy"/>
    <numFmt numFmtId="277" formatCode="_-* #,##0.00\ _T_L_-;\-* #,##0.00\ _T_L_-;_-* &quot;-&quot;??\ _T_L_-;_-@_-"/>
    <numFmt numFmtId="278" formatCode="&quot;P&quot;#,##0.00;\-&quot;P&quot;#,##0.00"/>
    <numFmt numFmtId="279" formatCode="_-&quot;P&quot;* #,##0_-;\-&quot;P&quot;* #,##0_-;_-&quot;P&quot;* &quot;-&quot;_-;_-@_-"/>
    <numFmt numFmtId="280" formatCode="#,##0.000_ ;\-#,##0.000\ "/>
    <numFmt numFmtId="281" formatCode="#,##0.00_ ;[Red]\-#,##0.00\ "/>
    <numFmt numFmtId="282" formatCode="_-* #,##0.00_р_._-;\-* #,##0.00_р_._-;_-* \-??_р_._-;_-@_-"/>
    <numFmt numFmtId="283" formatCode="#,##0.000"/>
    <numFmt numFmtId="284" formatCode="[$-409]d\-mmm\-yy;@"/>
    <numFmt numFmtId="285" formatCode="[$-409]d\-mmm;@"/>
    <numFmt numFmtId="286" formatCode="[$$-409]#,##0_ ;[Red]\-[$$-409]#,##0\ "/>
    <numFmt numFmtId="287" formatCode="#,##0.0"/>
    <numFmt numFmtId="288" formatCode="_-* #,##0_-;\-* #,##0_-;_-* &quot;-&quot;??_-;_-@_-"/>
  </numFmts>
  <fonts count="251">
    <font>
      <sz val="11"/>
      <color theme="1"/>
      <name val="Calibri"/>
      <family val="2"/>
      <charset val="204"/>
      <scheme val="minor"/>
    </font>
    <font>
      <sz val="10"/>
      <color theme="1"/>
      <name val="Arial Cyr"/>
      <family val="2"/>
      <charset val="204"/>
    </font>
    <font>
      <sz val="11"/>
      <color theme="1"/>
      <name val="Calibri"/>
      <family val="2"/>
      <charset val="204"/>
      <scheme val="minor"/>
    </font>
    <font>
      <sz val="10"/>
      <name val="Arial"/>
      <family val="2"/>
      <charset val="204"/>
    </font>
    <font>
      <sz val="8"/>
      <color rgb="FF000000"/>
      <name val="Arial"/>
      <family val="2"/>
      <charset val="204"/>
    </font>
    <font>
      <sz val="11"/>
      <color indexed="8"/>
      <name val="Calibri"/>
      <family val="2"/>
      <charset val="204"/>
    </font>
    <font>
      <sz val="12"/>
      <name val="Times New Roman"/>
      <family val="1"/>
      <charset val="204"/>
    </font>
    <font>
      <sz val="10"/>
      <name val="Arial Cyr"/>
      <family val="2"/>
      <charset val="204"/>
    </font>
    <font>
      <sz val="10"/>
      <name val="Arial Cyr"/>
      <charset val="204"/>
    </font>
    <font>
      <u/>
      <sz val="11"/>
      <color theme="10"/>
      <name val="Calibri"/>
      <family val="2"/>
      <charset val="204"/>
      <scheme val="minor"/>
    </font>
    <font>
      <sz val="10"/>
      <color indexed="8"/>
      <name val="MS Sans Serif"/>
      <family val="2"/>
      <charset val="204"/>
    </font>
    <font>
      <b/>
      <sz val="1"/>
      <color indexed="8"/>
      <name val="Courier"/>
      <family val="3"/>
    </font>
    <font>
      <sz val="10"/>
      <name val="Helv"/>
      <charset val="204"/>
    </font>
    <font>
      <sz val="10"/>
      <name val="Helv"/>
    </font>
    <font>
      <sz val="10"/>
      <name val="Helv"/>
      <charset val="178"/>
    </font>
    <font>
      <sz val="10"/>
      <name val="Helv"/>
      <family val="2"/>
    </font>
    <font>
      <sz val="1"/>
      <color indexed="8"/>
      <name val="Courier"/>
      <family val="3"/>
    </font>
    <font>
      <sz val="1"/>
      <color indexed="8"/>
      <name val="Courier"/>
      <family val="1"/>
      <charset val="204"/>
    </font>
    <font>
      <b/>
      <sz val="1"/>
      <color indexed="8"/>
      <name val="Courier"/>
      <family val="1"/>
      <charset val="204"/>
    </font>
    <font>
      <sz val="11"/>
      <color indexed="8"/>
      <name val="Calibri"/>
      <family val="2"/>
    </font>
    <font>
      <sz val="10"/>
      <color indexed="8"/>
      <name val="Arial Cyr"/>
      <family val="2"/>
      <charset val="204"/>
    </font>
    <font>
      <sz val="11"/>
      <color indexed="9"/>
      <name val="Calibri"/>
      <family val="2"/>
      <charset val="204"/>
    </font>
    <font>
      <sz val="11"/>
      <color indexed="9"/>
      <name val="Calibri"/>
      <family val="2"/>
    </font>
    <font>
      <sz val="10"/>
      <color indexed="9"/>
      <name val="Arial Cyr"/>
      <family val="2"/>
      <charset val="204"/>
    </font>
    <font>
      <sz val="10"/>
      <name val="MS Sans Serif"/>
      <family val="2"/>
      <charset val="204"/>
    </font>
    <font>
      <u/>
      <sz val="10"/>
      <color indexed="12"/>
      <name val="Arial Cyr"/>
      <charset val="204"/>
    </font>
    <font>
      <sz val="11"/>
      <color indexed="20"/>
      <name val="Calibri"/>
      <family val="2"/>
      <charset val="204"/>
    </font>
    <font>
      <sz val="11"/>
      <color indexed="20"/>
      <name val="Calibri"/>
      <family val="2"/>
    </font>
    <font>
      <sz val="10"/>
      <name val="Courier"/>
      <family val="1"/>
      <charset val="204"/>
    </font>
    <font>
      <b/>
      <sz val="10"/>
      <color indexed="8"/>
      <name val="Arial"/>
      <family val="2"/>
    </font>
    <font>
      <sz val="10"/>
      <color indexed="8"/>
      <name val="Arial"/>
      <family val="2"/>
    </font>
    <font>
      <sz val="9"/>
      <name val="Times New Roman"/>
      <family val="1"/>
    </font>
    <font>
      <sz val="10"/>
      <name val="Pragmatica"/>
    </font>
    <font>
      <sz val="10"/>
      <name val="Courier"/>
      <family val="3"/>
    </font>
    <font>
      <b/>
      <sz val="11"/>
      <color indexed="52"/>
      <name val="Calibri"/>
      <family val="2"/>
      <charset val="204"/>
    </font>
    <font>
      <b/>
      <sz val="11"/>
      <color indexed="52"/>
      <name val="Calibri"/>
      <family val="2"/>
    </font>
    <font>
      <b/>
      <sz val="11"/>
      <color indexed="9"/>
      <name val="Calibri"/>
      <family val="2"/>
      <charset val="204"/>
    </font>
    <font>
      <b/>
      <sz val="11"/>
      <color indexed="9"/>
      <name val="Calibri"/>
      <family val="2"/>
    </font>
    <font>
      <b/>
      <sz val="10"/>
      <name val="Arial"/>
      <family val="2"/>
    </font>
    <font>
      <sz val="10"/>
      <name val="Arial"/>
      <family val="2"/>
    </font>
    <font>
      <sz val="8"/>
      <color indexed="8"/>
      <name val="Tahoma"/>
      <family val="2"/>
    </font>
    <font>
      <sz val="9"/>
      <name val="Arial Narrow"/>
      <family val="2"/>
      <charset val="204"/>
    </font>
    <font>
      <sz val="10"/>
      <name val="Times New Roman"/>
      <family val="1"/>
    </font>
    <font>
      <sz val="12"/>
      <name val="Tms Rmn"/>
      <charset val="204"/>
    </font>
    <font>
      <b/>
      <sz val="11"/>
      <color indexed="8"/>
      <name val="Calibri"/>
      <family val="2"/>
      <charset val="204"/>
    </font>
    <font>
      <i/>
      <sz val="11"/>
      <color indexed="23"/>
      <name val="Calibri"/>
      <family val="2"/>
      <charset val="204"/>
    </font>
    <font>
      <i/>
      <sz val="11"/>
      <color indexed="23"/>
      <name val="Calibri"/>
      <family val="2"/>
    </font>
    <font>
      <sz val="10"/>
      <color indexed="12"/>
      <name val="Arial"/>
      <family val="2"/>
    </font>
    <font>
      <sz val="9"/>
      <color indexed="17"/>
      <name val="Palatino"/>
      <family val="1"/>
    </font>
    <font>
      <sz val="10"/>
      <color indexed="62"/>
      <name val="Arial"/>
      <family val="2"/>
    </font>
    <font>
      <sz val="11"/>
      <color indexed="17"/>
      <name val="Calibri"/>
      <family val="2"/>
      <charset val="204"/>
    </font>
    <font>
      <sz val="11"/>
      <color indexed="17"/>
      <name val="Calibri"/>
      <family val="2"/>
    </font>
    <font>
      <sz val="8"/>
      <name val="Arial"/>
      <family val="2"/>
    </font>
    <font>
      <b/>
      <sz val="12"/>
      <name val="Arial"/>
      <family val="2"/>
    </font>
    <font>
      <b/>
      <sz val="15"/>
      <color indexed="56"/>
      <name val="Calibri"/>
      <family val="2"/>
      <charset val="204"/>
    </font>
    <font>
      <b/>
      <sz val="18"/>
      <name val="Arial"/>
      <family val="2"/>
      <charset val="204"/>
    </font>
    <font>
      <b/>
      <sz val="13"/>
      <color indexed="56"/>
      <name val="Calibri"/>
      <family val="2"/>
      <charset val="204"/>
    </font>
    <font>
      <b/>
      <sz val="12"/>
      <name val="Arial"/>
      <family val="2"/>
      <charset val="204"/>
    </font>
    <font>
      <b/>
      <sz val="11"/>
      <color indexed="56"/>
      <name val="Calibri"/>
      <family val="2"/>
      <charset val="204"/>
    </font>
    <font>
      <b/>
      <sz val="11"/>
      <color indexed="56"/>
      <name val="Calibri"/>
      <family val="2"/>
    </font>
    <font>
      <u/>
      <sz val="7.5"/>
      <color indexed="12"/>
      <name val="Arial"/>
      <family val="2"/>
      <charset val="204"/>
    </font>
    <font>
      <u/>
      <sz val="10"/>
      <color indexed="12"/>
      <name val="Arial"/>
      <family val="2"/>
      <charset val="204"/>
    </font>
    <font>
      <u/>
      <sz val="10"/>
      <color indexed="36"/>
      <name val="Arial Cyr"/>
      <charset val="204"/>
    </font>
    <font>
      <b/>
      <u/>
      <sz val="16"/>
      <name val="Arial"/>
      <family val="2"/>
      <charset val="204"/>
    </font>
    <font>
      <sz val="10"/>
      <name val="TimesDL"/>
      <charset val="204"/>
    </font>
    <font>
      <b/>
      <sz val="9"/>
      <name val="Helv"/>
      <charset val="204"/>
    </font>
    <font>
      <b/>
      <sz val="9"/>
      <name val="Helv"/>
      <family val="2"/>
    </font>
    <font>
      <b/>
      <sz val="14"/>
      <name val="Helv"/>
      <charset val="204"/>
    </font>
    <font>
      <b/>
      <sz val="14"/>
      <name val="Helv"/>
      <family val="2"/>
    </font>
    <font>
      <sz val="11"/>
      <color indexed="52"/>
      <name val="Calibri"/>
      <family val="2"/>
      <charset val="204"/>
    </font>
    <font>
      <sz val="11"/>
      <color indexed="52"/>
      <name val="Calibri"/>
      <family val="2"/>
    </font>
    <font>
      <sz val="11"/>
      <color indexed="60"/>
      <name val="Calibri"/>
      <family val="2"/>
      <charset val="204"/>
    </font>
    <font>
      <sz val="11"/>
      <color indexed="60"/>
      <name val="Calibri"/>
      <family val="2"/>
    </font>
    <font>
      <sz val="8"/>
      <color theme="1"/>
      <name val="Tahoma"/>
      <family val="2"/>
    </font>
    <font>
      <sz val="8"/>
      <name val="Helv"/>
      <charset val="204"/>
    </font>
    <font>
      <sz val="8"/>
      <name val="Helv"/>
      <family val="2"/>
    </font>
    <font>
      <b/>
      <sz val="11"/>
      <color indexed="63"/>
      <name val="Calibri"/>
      <family val="2"/>
      <charset val="204"/>
    </font>
    <font>
      <b/>
      <sz val="11"/>
      <color indexed="63"/>
      <name val="Calibri"/>
      <family val="2"/>
    </font>
    <font>
      <sz val="8"/>
      <name val="Arial"/>
      <family val="2"/>
      <charset val="204"/>
    </font>
    <font>
      <b/>
      <sz val="20"/>
      <name val="Times New Roman"/>
      <family val="1"/>
      <charset val="204"/>
    </font>
    <font>
      <sz val="12"/>
      <color indexed="8"/>
      <name val="Times New Roman"/>
      <family val="1"/>
    </font>
    <font>
      <b/>
      <sz val="8"/>
      <name val="Palatino"/>
      <family val="1"/>
      <charset val="204"/>
    </font>
    <font>
      <i/>
      <sz val="8"/>
      <name val="Helvetica"/>
      <family val="2"/>
    </font>
    <font>
      <sz val="10"/>
      <color indexed="39"/>
      <name val="Arial"/>
      <family val="2"/>
    </font>
    <font>
      <b/>
      <sz val="12"/>
      <color indexed="8"/>
      <name val="Arial"/>
      <family val="2"/>
      <charset val="204"/>
    </font>
    <font>
      <sz val="10"/>
      <color indexed="8"/>
      <name val="Arial"/>
      <family val="2"/>
      <charset val="204"/>
    </font>
    <font>
      <b/>
      <sz val="16"/>
      <color indexed="23"/>
      <name val="Arial"/>
      <family val="2"/>
      <charset val="204"/>
    </font>
    <font>
      <sz val="10"/>
      <color indexed="10"/>
      <name val="Arial"/>
      <family val="2"/>
    </font>
    <font>
      <sz val="8"/>
      <color indexed="10"/>
      <name val="Helvetica"/>
      <family val="2"/>
    </font>
    <font>
      <sz val="8"/>
      <name val="Helvetica"/>
      <family val="2"/>
    </font>
    <font>
      <b/>
      <sz val="18"/>
      <color indexed="62"/>
      <name val="Cambria"/>
      <family val="2"/>
      <charset val="204"/>
    </font>
    <font>
      <sz val="8"/>
      <color indexed="17"/>
      <name val="Helvetica"/>
      <family val="2"/>
    </font>
    <font>
      <b/>
      <sz val="10"/>
      <name val="Palatino"/>
      <family val="1"/>
    </font>
    <font>
      <sz val="10"/>
      <name val="NTHelvetica/Cyrillic"/>
      <charset val="204"/>
    </font>
    <font>
      <b/>
      <sz val="9"/>
      <name val="Helvetica"/>
      <family val="2"/>
    </font>
    <font>
      <sz val="10"/>
      <name val="Arial Narrow"/>
      <family val="2"/>
      <charset val="204"/>
    </font>
    <font>
      <b/>
      <sz val="10"/>
      <color indexed="10"/>
      <name val="Arial"/>
      <family val="2"/>
    </font>
    <font>
      <b/>
      <sz val="18"/>
      <color indexed="56"/>
      <name val="Cambria"/>
      <family val="2"/>
      <charset val="204"/>
    </font>
    <font>
      <b/>
      <sz val="18"/>
      <color indexed="56"/>
      <name val="Cambria"/>
      <family val="2"/>
    </font>
    <font>
      <b/>
      <sz val="14"/>
      <name val="Times New Roman"/>
      <family val="1"/>
      <charset val="204"/>
    </font>
    <font>
      <sz val="11"/>
      <color indexed="10"/>
      <name val="Calibri"/>
      <family val="2"/>
      <charset val="204"/>
    </font>
    <font>
      <sz val="11"/>
      <color indexed="10"/>
      <name val="Calibri"/>
      <family val="2"/>
    </font>
    <font>
      <sz val="10"/>
      <color indexed="62"/>
      <name val="Arial Cyr"/>
      <family val="2"/>
      <charset val="204"/>
    </font>
    <font>
      <b/>
      <sz val="10"/>
      <color indexed="63"/>
      <name val="Arial Cyr"/>
      <family val="2"/>
      <charset val="204"/>
    </font>
    <font>
      <b/>
      <sz val="10"/>
      <color indexed="52"/>
      <name val="Arial Cyr"/>
      <family val="2"/>
      <charset val="204"/>
    </font>
    <font>
      <u/>
      <sz val="10"/>
      <color theme="10"/>
      <name val="Arial Cyr"/>
      <charset val="204"/>
    </font>
    <font>
      <u/>
      <sz val="9"/>
      <color indexed="12"/>
      <name val="MS Sans Serif"/>
      <family val="2"/>
      <charset val="204"/>
    </font>
    <font>
      <u/>
      <sz val="10"/>
      <color theme="10"/>
      <name val="Arial Cyr"/>
      <family val="2"/>
      <charset val="204"/>
    </font>
    <font>
      <b/>
      <sz val="10"/>
      <name val="Arial Cyr"/>
      <family val="2"/>
      <charset val="204"/>
    </font>
    <font>
      <b/>
      <i/>
      <sz val="10"/>
      <name val="Arial CYR"/>
      <family val="2"/>
      <charset val="204"/>
    </font>
    <font>
      <b/>
      <sz val="15"/>
      <color indexed="56"/>
      <name val="Arial Cyr"/>
      <family val="2"/>
      <charset val="204"/>
    </font>
    <font>
      <b/>
      <sz val="13"/>
      <color indexed="56"/>
      <name val="Arial Cyr"/>
      <family val="2"/>
      <charset val="204"/>
    </font>
    <font>
      <b/>
      <sz val="11"/>
      <color indexed="56"/>
      <name val="Arial Cyr"/>
      <family val="2"/>
      <charset val="204"/>
    </font>
    <font>
      <b/>
      <sz val="10"/>
      <color indexed="12"/>
      <name val="Arial Cyr"/>
      <family val="2"/>
      <charset val="204"/>
    </font>
    <font>
      <b/>
      <sz val="10"/>
      <color indexed="8"/>
      <name val="Arial Cyr"/>
      <family val="2"/>
      <charset val="204"/>
    </font>
    <font>
      <b/>
      <sz val="10"/>
      <color indexed="9"/>
      <name val="Arial Cyr"/>
      <family val="2"/>
      <charset val="204"/>
    </font>
    <font>
      <sz val="10"/>
      <color indexed="60"/>
      <name val="Arial Cyr"/>
      <family val="2"/>
      <charset val="204"/>
    </font>
    <font>
      <sz val="10"/>
      <name val="Times New Roman"/>
      <family val="1"/>
      <charset val="204"/>
    </font>
    <font>
      <sz val="8"/>
      <color theme="3"/>
      <name val="Cambria"/>
      <family val="2"/>
      <scheme val="major"/>
    </font>
    <font>
      <sz val="12"/>
      <color theme="1"/>
      <name val="Times New Roman"/>
      <family val="2"/>
      <charset val="204"/>
    </font>
    <font>
      <sz val="10"/>
      <name val="Arial Cyr"/>
    </font>
    <font>
      <sz val="11"/>
      <color theme="1"/>
      <name val="Calibri"/>
      <family val="2"/>
      <scheme val="minor"/>
    </font>
    <font>
      <sz val="10"/>
      <color indexed="20"/>
      <name val="Arial Cyr"/>
      <family val="2"/>
      <charset val="204"/>
    </font>
    <font>
      <i/>
      <sz val="10"/>
      <color indexed="23"/>
      <name val="Arial Cyr"/>
      <family val="2"/>
      <charset val="204"/>
    </font>
    <font>
      <sz val="10"/>
      <name val="Tahoma"/>
      <family val="2"/>
      <charset val="204"/>
    </font>
    <font>
      <sz val="10"/>
      <color indexed="52"/>
      <name val="Arial Cyr"/>
      <family val="2"/>
      <charset val="204"/>
    </font>
    <font>
      <sz val="9"/>
      <color indexed="8"/>
      <name val="Arial"/>
      <family val="2"/>
    </font>
    <font>
      <sz val="10"/>
      <color indexed="0"/>
      <name val="Helv"/>
      <charset val="204"/>
    </font>
    <font>
      <sz val="10"/>
      <color indexed="10"/>
      <name val="Arial Cyr"/>
      <family val="2"/>
      <charset val="204"/>
    </font>
    <font>
      <sz val="9"/>
      <name val="Arial Cyr"/>
      <charset val="204"/>
    </font>
    <font>
      <sz val="12"/>
      <name val="Times New Roman Cyr"/>
    </font>
    <font>
      <sz val="10"/>
      <color indexed="17"/>
      <name val="Arial Cyr"/>
      <family val="2"/>
      <charset val="204"/>
    </font>
    <font>
      <sz val="10"/>
      <name val="Geneva"/>
      <family val="2"/>
    </font>
    <font>
      <sz val="6"/>
      <color indexed="72"/>
      <name val="Courier"/>
      <family val="1"/>
      <charset val="204"/>
    </font>
    <font>
      <sz val="10"/>
      <color indexed="72"/>
      <name val="Courier"/>
      <family val="1"/>
      <charset val="204"/>
    </font>
    <font>
      <sz val="10"/>
      <name val="NTTimes/Cyrillic"/>
    </font>
    <font>
      <b/>
      <sz val="1"/>
      <color indexed="8"/>
      <name val="Courier"/>
      <family val="3"/>
      <charset val="204"/>
    </font>
    <font>
      <sz val="10"/>
      <name val="Times New Roman Cyr"/>
      <family val="1"/>
      <charset val="204"/>
    </font>
    <font>
      <sz val="10"/>
      <name val="Helv"/>
      <family val="2"/>
      <charset val="204"/>
    </font>
    <font>
      <sz val="10"/>
      <name val="Garamond"/>
      <family val="1"/>
      <charset val="204"/>
    </font>
    <font>
      <sz val="1"/>
      <color indexed="8"/>
      <name val="Courier"/>
      <family val="3"/>
      <charset val="204"/>
    </font>
    <font>
      <sz val="14"/>
      <name val="–?’©"/>
      <family val="1"/>
      <charset val="128"/>
    </font>
    <font>
      <sz val="14"/>
      <name val="¾©"/>
      <family val="1"/>
      <charset val="128"/>
    </font>
    <font>
      <sz val="8.25"/>
      <name val="Helv"/>
    </font>
    <font>
      <b/>
      <u/>
      <sz val="9"/>
      <color indexed="10"/>
      <name val="Times New Roman"/>
      <family val="1"/>
    </font>
    <font>
      <b/>
      <sz val="9"/>
      <color indexed="18"/>
      <name val="Times New Roman"/>
      <family val="1"/>
      <charset val="204"/>
    </font>
    <font>
      <sz val="10"/>
      <name val="Courier"/>
      <family val="3"/>
      <charset val="204"/>
    </font>
    <font>
      <b/>
      <sz val="10"/>
      <color indexed="8"/>
      <name val="Arial"/>
      <family val="2"/>
      <charset val="204"/>
    </font>
    <font>
      <sz val="12"/>
      <name val="Tms Rmn"/>
    </font>
    <font>
      <sz val="14"/>
      <color indexed="57"/>
      <name val="Arial"/>
      <family val="2"/>
    </font>
    <font>
      <sz val="6.5"/>
      <name val="Arial"/>
      <family val="2"/>
    </font>
    <font>
      <sz val="12"/>
      <color indexed="50"/>
      <name val="Arial"/>
      <family val="2"/>
    </font>
    <font>
      <sz val="7.5"/>
      <name val="Arial"/>
      <family val="2"/>
    </font>
    <font>
      <b/>
      <sz val="11"/>
      <name val="Arial"/>
      <family val="2"/>
    </font>
    <font>
      <b/>
      <sz val="8"/>
      <name val="Arial"/>
      <family val="2"/>
      <charset val="204"/>
    </font>
    <font>
      <b/>
      <sz val="10"/>
      <name val="Arial"/>
      <family val="2"/>
      <charset val="204"/>
    </font>
    <font>
      <sz val="10"/>
      <name val="Palatino Linotype"/>
      <family val="1"/>
    </font>
    <font>
      <sz val="11"/>
      <name val="Times New Roman"/>
      <family val="1"/>
    </font>
    <font>
      <sz val="9"/>
      <name val="Arial"/>
      <family val="2"/>
    </font>
    <font>
      <u val="singleAccounting"/>
      <sz val="11"/>
      <name val="Times New Roman"/>
      <family val="1"/>
    </font>
    <font>
      <b/>
      <sz val="16"/>
      <name val="Times New Roman"/>
      <family val="1"/>
    </font>
    <font>
      <sz val="10"/>
      <name val="MS Serif"/>
      <family val="2"/>
      <charset val="204"/>
    </font>
    <font>
      <sz val="11"/>
      <color indexed="12"/>
      <name val="Times New Roman"/>
      <family val="1"/>
    </font>
    <font>
      <sz val="10"/>
      <color indexed="12"/>
      <name val="Arial"/>
      <family val="2"/>
      <charset val="204"/>
    </font>
    <font>
      <sz val="10"/>
      <name val="PragmaticaCTT"/>
    </font>
    <font>
      <sz val="10"/>
      <color indexed="16"/>
      <name val="MS Serif"/>
      <family val="2"/>
      <charset val="204"/>
    </font>
    <font>
      <sz val="11"/>
      <name val="Times New Roman"/>
      <family val="1"/>
      <charset val="204"/>
    </font>
    <font>
      <sz val="8"/>
      <color indexed="57"/>
      <name val="Arial"/>
      <family val="2"/>
    </font>
    <font>
      <b/>
      <u/>
      <sz val="9"/>
      <name val="Times New Roman"/>
      <family val="1"/>
    </font>
    <font>
      <sz val="10"/>
      <color indexed="14"/>
      <name val="Times New Roman"/>
      <family val="1"/>
    </font>
    <font>
      <b/>
      <sz val="10"/>
      <color indexed="58"/>
      <name val="Arial"/>
      <family val="2"/>
      <charset val="162"/>
    </font>
    <font>
      <b/>
      <sz val="10"/>
      <color indexed="18"/>
      <name val="Arial"/>
      <family val="2"/>
      <charset val="162"/>
    </font>
    <font>
      <b/>
      <sz val="10"/>
      <color indexed="10"/>
      <name val="Book Antiqua"/>
      <family val="1"/>
      <charset val="204"/>
    </font>
    <font>
      <b/>
      <sz val="9"/>
      <name val="Helv"/>
      <family val="2"/>
      <charset val="204"/>
    </font>
    <font>
      <b/>
      <sz val="14"/>
      <name val="Helv"/>
      <family val="2"/>
      <charset val="204"/>
    </font>
    <font>
      <sz val="18"/>
      <name val="Times New Roman"/>
      <family val="1"/>
    </font>
    <font>
      <b/>
      <sz val="13"/>
      <name val="Times New Roman"/>
      <family val="1"/>
    </font>
    <font>
      <b/>
      <i/>
      <sz val="12"/>
      <name val="Times New Roman"/>
      <family val="1"/>
    </font>
    <font>
      <i/>
      <sz val="12"/>
      <name val="Times New Roman"/>
      <family val="1"/>
    </font>
    <font>
      <b/>
      <sz val="10"/>
      <color indexed="18"/>
      <name val="Arial Tur"/>
      <family val="2"/>
      <charset val="162"/>
    </font>
    <font>
      <sz val="10"/>
      <name val="Palatino Linotype"/>
      <family val="1"/>
      <charset val="204"/>
    </font>
    <font>
      <sz val="10"/>
      <color theme="1"/>
      <name val="Calibri"/>
      <family val="2"/>
      <scheme val="minor"/>
    </font>
    <font>
      <sz val="8"/>
      <color indexed="8"/>
      <name val="Tahoma"/>
      <family val="2"/>
      <charset val="204"/>
    </font>
    <font>
      <sz val="8"/>
      <name val="Helv"/>
      <family val="2"/>
      <charset val="204"/>
    </font>
    <font>
      <sz val="11"/>
      <name val="Times New Roman CYR"/>
      <charset val="204"/>
    </font>
    <font>
      <sz val="12"/>
      <name val="TimesET"/>
      <charset val="204"/>
    </font>
    <font>
      <sz val="12"/>
      <color indexed="8"/>
      <name val="Times New Roman"/>
      <family val="1"/>
      <charset val="204"/>
    </font>
    <font>
      <u/>
      <sz val="10"/>
      <name val="Arial"/>
      <family val="2"/>
      <charset val="204"/>
    </font>
    <font>
      <i/>
      <sz val="12"/>
      <name val="Tms Rmn"/>
      <charset val="204"/>
    </font>
    <font>
      <sz val="8"/>
      <name val="Helv"/>
    </font>
    <font>
      <sz val="8"/>
      <color indexed="10"/>
      <name val="Helvetica"/>
      <family val="2"/>
      <charset val="204"/>
    </font>
    <font>
      <sz val="8"/>
      <name val="Helvetica"/>
      <family val="2"/>
      <charset val="204"/>
    </font>
    <font>
      <sz val="11"/>
      <name val="Univers"/>
      <family val="2"/>
    </font>
    <font>
      <b/>
      <sz val="9"/>
      <name val="Helvetica"/>
      <family val="2"/>
      <charset val="204"/>
    </font>
    <font>
      <sz val="10"/>
      <color indexed="0"/>
      <name val="Helv"/>
    </font>
    <font>
      <b/>
      <sz val="8"/>
      <color indexed="8"/>
      <name val="Helv"/>
    </font>
    <font>
      <b/>
      <sz val="10"/>
      <color indexed="10"/>
      <name val="Arial"/>
      <family val="2"/>
      <charset val="204"/>
    </font>
    <font>
      <b/>
      <sz val="10"/>
      <color indexed="10"/>
      <name val="Times New Roman"/>
      <family val="1"/>
    </font>
    <font>
      <b/>
      <sz val="10"/>
      <color indexed="39"/>
      <name val="Times New Roman"/>
      <family val="1"/>
    </font>
    <font>
      <b/>
      <u/>
      <sz val="10"/>
      <name val="Times New Roman"/>
      <family val="1"/>
    </font>
    <font>
      <b/>
      <sz val="8"/>
      <name val="Arial Cyr"/>
      <family val="2"/>
      <charset val="204"/>
    </font>
    <font>
      <u/>
      <sz val="11"/>
      <color indexed="12"/>
      <name val="Calibri"/>
      <family val="2"/>
      <charset val="204"/>
    </font>
    <font>
      <b/>
      <sz val="12"/>
      <name val="Arial Cyr"/>
      <family val="2"/>
      <charset val="204"/>
    </font>
    <font>
      <b/>
      <sz val="14"/>
      <name val="Arial Cyr"/>
      <family val="2"/>
      <charset val="204"/>
    </font>
    <font>
      <b/>
      <i/>
      <sz val="14"/>
      <color indexed="10"/>
      <name val="Arial Cyr"/>
      <family val="2"/>
      <charset val="204"/>
    </font>
    <font>
      <sz val="12"/>
      <name val="Arial Cyr"/>
      <family val="2"/>
      <charset val="204"/>
    </font>
    <font>
      <b/>
      <sz val="11"/>
      <name val="Arial Cyr"/>
      <family val="2"/>
      <charset val="204"/>
    </font>
    <font>
      <b/>
      <i/>
      <sz val="14"/>
      <color indexed="57"/>
      <name val="Arial Cyr"/>
      <family val="2"/>
      <charset val="204"/>
    </font>
    <font>
      <sz val="10"/>
      <name val="Tahoma"/>
      <family val="2"/>
    </font>
    <font>
      <sz val="10"/>
      <name val="Arial Narrow"/>
      <family val="2"/>
    </font>
    <font>
      <b/>
      <sz val="10"/>
      <name val="Arial Narrow"/>
      <family val="2"/>
    </font>
    <font>
      <b/>
      <sz val="12"/>
      <color indexed="12"/>
      <name val="Arial Cyr"/>
      <family val="2"/>
      <charset val="204"/>
    </font>
    <font>
      <sz val="8"/>
      <name val="Arial Cyr"/>
      <family val="2"/>
      <charset val="204"/>
    </font>
    <font>
      <sz val="12"/>
      <name val="Times New Roman"/>
      <family val="1"/>
    </font>
    <font>
      <sz val="18"/>
      <color theme="1"/>
      <name val="Times New Roman"/>
      <family val="1"/>
      <charset val="204"/>
    </font>
    <font>
      <sz val="18"/>
      <name val="Times New Roman"/>
      <family val="1"/>
      <charset val="204"/>
    </font>
    <font>
      <sz val="18"/>
      <color rgb="FF000000"/>
      <name val="Times New Roman"/>
      <family val="1"/>
      <charset val="204"/>
    </font>
    <font>
      <b/>
      <sz val="18"/>
      <name val="Times New Roman"/>
      <family val="1"/>
      <charset val="204"/>
    </font>
    <font>
      <b/>
      <sz val="24"/>
      <name val="Times New Roman"/>
      <family val="1"/>
      <charset val="204"/>
    </font>
    <font>
      <sz val="16"/>
      <name val="Times New Roman"/>
      <family val="1"/>
      <charset val="204"/>
    </font>
    <font>
      <sz val="16"/>
      <color theme="1"/>
      <name val="Times New Roman"/>
      <family val="1"/>
      <charset val="204"/>
    </font>
    <font>
      <sz val="20"/>
      <color theme="1"/>
      <name val="Times New Roman"/>
      <family val="1"/>
      <charset val="204"/>
    </font>
    <font>
      <b/>
      <sz val="20"/>
      <color theme="1"/>
      <name val="Times New Roman"/>
      <family val="1"/>
      <charset val="204"/>
    </font>
    <font>
      <b/>
      <sz val="20"/>
      <color rgb="FF000000"/>
      <name val="Times New Roman"/>
      <family val="1"/>
      <charset val="204"/>
    </font>
    <font>
      <b/>
      <u/>
      <sz val="20"/>
      <color rgb="FF000000"/>
      <name val="Times New Roman"/>
      <family val="1"/>
      <charset val="204"/>
    </font>
    <font>
      <sz val="20"/>
      <name val="Times New Roman"/>
      <family val="1"/>
      <charset val="204"/>
    </font>
    <font>
      <sz val="20"/>
      <color rgb="FF000000"/>
      <name val="Times New Roman"/>
      <family val="1"/>
      <charset val="204"/>
    </font>
    <font>
      <b/>
      <sz val="11"/>
      <color theme="1"/>
      <name val="Calibri"/>
      <family val="2"/>
      <charset val="204"/>
      <scheme val="minor"/>
    </font>
    <font>
      <u/>
      <sz val="20"/>
      <color rgb="FF000000"/>
      <name val="Times New Roman"/>
      <family val="1"/>
      <charset val="204"/>
    </font>
    <font>
      <sz val="10.5"/>
      <color rgb="FF000000"/>
      <name val="Trebuchet MS"/>
      <family val="2"/>
      <charset val="204"/>
    </font>
    <font>
      <b/>
      <sz val="26"/>
      <color rgb="FF000000"/>
      <name val="Times New Roman"/>
      <family val="1"/>
      <charset val="204"/>
    </font>
    <font>
      <sz val="26"/>
      <name val="Times New Roman"/>
      <family val="1"/>
      <charset val="204"/>
    </font>
    <font>
      <sz val="26"/>
      <color theme="1"/>
      <name val="Times New Roman"/>
      <family val="1"/>
      <charset val="204"/>
    </font>
    <font>
      <b/>
      <sz val="26"/>
      <color theme="1"/>
      <name val="Times New Roman"/>
      <family val="1"/>
      <charset val="204"/>
    </font>
    <font>
      <sz val="26"/>
      <color rgb="FF000000"/>
      <name val="Arial"/>
      <family val="2"/>
      <charset val="204"/>
    </font>
    <font>
      <sz val="8"/>
      <name val="Calibri"/>
      <family val="2"/>
      <charset val="204"/>
      <scheme val="minor"/>
    </font>
    <font>
      <sz val="20"/>
      <color rgb="FFFF0000"/>
      <name val="Times New Roman"/>
      <family val="1"/>
      <charset val="204"/>
    </font>
    <font>
      <b/>
      <sz val="20"/>
      <color rgb="FFFF0000"/>
      <name val="Times New Roman"/>
      <family val="1"/>
      <charset val="204"/>
    </font>
    <font>
      <b/>
      <sz val="24"/>
      <color theme="1"/>
      <name val="Times New Roman"/>
      <family val="1"/>
      <charset val="204"/>
    </font>
    <font>
      <b/>
      <sz val="24"/>
      <color rgb="FF000000"/>
      <name val="Times New Roman"/>
      <family val="1"/>
      <charset val="204"/>
    </font>
    <font>
      <b/>
      <u/>
      <sz val="24"/>
      <color rgb="FF000000"/>
      <name val="Times New Roman"/>
      <family val="1"/>
      <charset val="204"/>
    </font>
    <font>
      <u/>
      <sz val="24"/>
      <color rgb="FF000000"/>
      <name val="Times New Roman"/>
      <family val="1"/>
      <charset val="204"/>
    </font>
    <font>
      <b/>
      <sz val="10"/>
      <color rgb="FFEE0000"/>
      <name val="Times New Roman"/>
      <family val="1"/>
      <charset val="204"/>
    </font>
    <font>
      <b/>
      <sz val="20"/>
      <color rgb="FFEE0000"/>
      <name val="Times New Roman"/>
      <family val="1"/>
      <charset val="204"/>
    </font>
    <font>
      <sz val="20"/>
      <color rgb="FFEE0000"/>
      <name val="Times New Roman"/>
      <family val="1"/>
      <charset val="204"/>
    </font>
    <font>
      <sz val="12"/>
      <color rgb="FF000000"/>
      <name val="Trebuchet MS"/>
      <family val="2"/>
      <charset val="204"/>
    </font>
    <font>
      <b/>
      <sz val="48"/>
      <color rgb="FF000000"/>
      <name val="Times New Roman"/>
      <family val="1"/>
      <charset val="204"/>
    </font>
    <font>
      <sz val="48"/>
      <name val="Times New Roman"/>
      <family val="1"/>
      <charset val="204"/>
    </font>
    <font>
      <b/>
      <sz val="48"/>
      <color theme="1"/>
      <name val="Times New Roman"/>
      <family val="1"/>
      <charset val="204"/>
    </font>
    <font>
      <sz val="48"/>
      <color theme="1"/>
      <name val="Times New Roman"/>
      <family val="1"/>
      <charset val="204"/>
    </font>
    <font>
      <sz val="48"/>
      <color rgb="FF000000"/>
      <name val="Arial"/>
      <family val="2"/>
      <charset val="204"/>
    </font>
  </fonts>
  <fills count="10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9"/>
        <bgColor indexed="9"/>
      </patternFill>
    </fill>
    <fill>
      <patternFill patternType="solid">
        <fgColor indexed="22"/>
        <bgColor indexed="22"/>
      </patternFill>
    </fill>
    <fill>
      <patternFill patternType="solid">
        <fgColor indexed="49"/>
        <bgColor indexed="49"/>
      </patternFill>
    </fill>
    <fill>
      <patternFill patternType="solid">
        <fgColor indexed="10"/>
      </patternFill>
    </fill>
    <fill>
      <patternFill patternType="solid">
        <fgColor indexed="45"/>
        <bgColor indexed="45"/>
      </patternFill>
    </fill>
    <fill>
      <patternFill patternType="solid">
        <fgColor indexed="29"/>
        <bgColor indexed="29"/>
      </patternFill>
    </fill>
    <fill>
      <patternFill patternType="solid">
        <fgColor indexed="57"/>
      </patternFill>
    </fill>
    <fill>
      <patternFill patternType="solid">
        <fgColor indexed="26"/>
        <bgColor indexed="26"/>
      </patternFill>
    </fill>
    <fill>
      <patternFill patternType="solid">
        <fgColor indexed="11"/>
        <bgColor indexed="11"/>
      </patternFill>
    </fill>
    <fill>
      <patternFill patternType="solid">
        <fgColor indexed="46"/>
        <bgColor indexed="46"/>
      </patternFill>
    </fill>
    <fill>
      <patternFill patternType="solid">
        <fgColor indexed="27"/>
        <bgColor indexed="27"/>
      </patternFill>
    </fill>
    <fill>
      <patternFill patternType="solid">
        <fgColor indexed="44"/>
        <bgColor indexed="44"/>
      </patternFill>
    </fill>
    <fill>
      <patternFill patternType="solid">
        <fgColor indexed="53"/>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44"/>
        <bgColor indexed="64"/>
      </patternFill>
    </fill>
    <fill>
      <patternFill patternType="solid">
        <fgColor indexed="55"/>
      </patternFill>
    </fill>
    <fill>
      <patternFill patternType="solid">
        <fgColor indexed="9"/>
        <bgColor indexed="8"/>
      </patternFill>
    </fill>
    <fill>
      <patternFill patternType="solid">
        <fgColor indexed="33"/>
        <bgColor indexed="33"/>
      </patternFill>
    </fill>
    <fill>
      <patternFill patternType="solid">
        <fgColor indexed="9"/>
        <bgColor indexed="64"/>
      </patternFill>
    </fill>
    <fill>
      <patternFill patternType="lightUp">
        <fgColor indexed="9"/>
        <bgColor indexed="49"/>
      </patternFill>
    </fill>
    <fill>
      <patternFill patternType="lightUp">
        <fgColor indexed="9"/>
        <bgColor indexed="10"/>
      </patternFill>
    </fill>
    <fill>
      <patternFill patternType="lightUp">
        <fgColor indexed="9"/>
        <bgColor indexed="57"/>
      </patternFill>
    </fill>
    <fill>
      <patternFill patternType="solid">
        <fgColor indexed="43"/>
      </patternFill>
    </fill>
    <fill>
      <patternFill patternType="solid">
        <fgColor indexed="14"/>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26"/>
        <bgColor indexed="64"/>
      </patternFill>
    </fill>
    <fill>
      <patternFill patternType="solid">
        <fgColor indexed="26"/>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lightGray">
        <fgColor indexed="22"/>
      </patternFill>
    </fill>
    <fill>
      <patternFill patternType="solid">
        <fgColor indexed="46"/>
        <bgColor indexed="45"/>
      </patternFill>
    </fill>
    <fill>
      <patternFill patternType="solid">
        <fgColor indexed="27"/>
        <bgColor indexed="42"/>
      </patternFill>
    </fill>
    <fill>
      <patternFill patternType="solid">
        <fgColor indexed="49"/>
        <bgColor indexed="35"/>
      </patternFill>
    </fill>
    <fill>
      <patternFill patternType="solid">
        <fgColor indexed="62"/>
        <bgColor indexed="56"/>
      </patternFill>
    </fill>
    <fill>
      <patternFill patternType="solid">
        <fgColor indexed="10"/>
        <bgColor indexed="60"/>
      </patternFill>
    </fill>
    <fill>
      <patternFill patternType="solid">
        <fgColor indexed="10"/>
        <bgColor indexed="25"/>
      </patternFill>
    </fill>
    <fill>
      <patternFill patternType="solid">
        <fgColor indexed="57"/>
        <bgColor indexed="21"/>
      </patternFill>
    </fill>
    <fill>
      <patternFill patternType="solid">
        <fgColor indexed="20"/>
        <bgColor indexed="36"/>
      </patternFill>
    </fill>
    <fill>
      <patternFill patternType="solid">
        <fgColor indexed="49"/>
        <bgColor indexed="40"/>
      </patternFill>
    </fill>
    <fill>
      <patternFill patternType="solid">
        <fgColor indexed="53"/>
        <bgColor indexed="52"/>
      </patternFill>
    </fill>
    <fill>
      <patternFill patternType="solid">
        <fgColor indexed="53"/>
        <bgColor indexed="25"/>
      </patternFill>
    </fill>
    <fill>
      <patternFill patternType="solid">
        <fgColor indexed="42"/>
        <bgColor indexed="64"/>
      </patternFill>
    </fill>
    <fill>
      <patternFill patternType="solid">
        <fgColor indexed="44"/>
        <bgColor indexed="31"/>
      </patternFill>
    </fill>
    <fill>
      <patternFill patternType="solid">
        <fgColor indexed="22"/>
        <bgColor indexed="31"/>
      </patternFill>
    </fill>
    <fill>
      <patternFill patternType="solid">
        <fgColor indexed="27"/>
        <bgColor indexed="41"/>
      </patternFill>
    </fill>
    <fill>
      <patternFill patternType="solid">
        <fgColor indexed="26"/>
        <bgColor indexed="9"/>
      </patternFill>
    </fill>
    <fill>
      <patternFill patternType="solid">
        <fgColor indexed="43"/>
        <bgColor indexed="26"/>
      </patternFill>
    </fill>
    <fill>
      <patternFill patternType="solid">
        <fgColor indexed="9"/>
        <bgColor indexed="26"/>
      </patternFill>
    </fill>
    <fill>
      <patternFill patternType="solid">
        <fgColor indexed="45"/>
        <bgColor indexed="29"/>
      </patternFill>
    </fill>
    <fill>
      <patternFill patternType="solid">
        <fgColor indexed="29"/>
        <bgColor indexed="45"/>
      </patternFill>
    </fill>
    <fill>
      <patternFill patternType="solid">
        <fgColor indexed="51"/>
        <bgColor indexed="13"/>
      </patternFill>
    </fill>
    <fill>
      <patternFill patternType="solid">
        <fgColor indexed="52"/>
        <bgColor indexed="51"/>
      </patternFill>
    </fill>
    <fill>
      <patternFill patternType="solid">
        <fgColor indexed="50"/>
        <bgColor indexed="51"/>
      </patternFill>
    </fill>
    <fill>
      <patternFill patternType="solid">
        <fgColor indexed="11"/>
        <bgColor indexed="49"/>
      </patternFill>
    </fill>
    <fill>
      <patternFill patternType="solid">
        <fgColor indexed="35"/>
        <bgColor indexed="49"/>
      </patternFill>
    </fill>
    <fill>
      <patternFill patternType="solid">
        <fgColor indexed="15"/>
        <bgColor indexed="35"/>
      </patternFill>
    </fill>
    <fill>
      <patternFill patternType="solid">
        <fgColor indexed="54"/>
        <bgColor indexed="23"/>
      </patternFill>
    </fill>
    <fill>
      <patternFill patternType="solid">
        <fgColor indexed="23"/>
        <bgColor indexed="55"/>
      </patternFill>
    </fill>
    <fill>
      <patternFill patternType="solid">
        <fgColor indexed="15"/>
        <bgColor indexed="64"/>
      </patternFill>
    </fill>
    <fill>
      <patternFill patternType="solid">
        <fgColor indexed="41"/>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rgb="FF00B050"/>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8" tint="0.59999389629810485"/>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medium">
        <color indexed="64"/>
      </left>
      <right style="medium">
        <color indexed="64"/>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bottom/>
      <diagonal/>
    </border>
    <border>
      <left/>
      <right/>
      <top style="double">
        <color indexed="64"/>
      </top>
      <bottom style="double">
        <color indexed="64"/>
      </bottom>
      <diagonal/>
    </border>
    <border>
      <left style="hair">
        <color indexed="8"/>
      </left>
      <right style="hair">
        <color indexed="8"/>
      </right>
      <top style="hair">
        <color indexed="8"/>
      </top>
      <bottom style="hair">
        <color indexed="8"/>
      </bottom>
      <diagonal/>
    </border>
    <border>
      <left/>
      <right/>
      <top style="medium">
        <color indexed="64"/>
      </top>
      <bottom style="medium">
        <color indexed="64"/>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hair">
        <color indexed="64"/>
      </top>
      <bottom style="hair">
        <color indexed="64"/>
      </bottom>
      <diagonal/>
    </border>
    <border>
      <left/>
      <right/>
      <top/>
      <bottom style="double">
        <color indexed="52"/>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style="thin">
        <color indexed="62"/>
      </top>
      <bottom style="double">
        <color indexed="62"/>
      </bottom>
      <diagonal/>
    </border>
    <border>
      <left/>
      <right/>
      <top style="double">
        <color indexed="8"/>
      </top>
      <bottom/>
      <diagonal/>
    </border>
    <border>
      <left style="hair">
        <color indexed="64"/>
      </left>
      <right/>
      <top style="hair">
        <color indexed="64"/>
      </top>
      <bottom style="hair">
        <color indexed="9"/>
      </bottom>
      <diagonal/>
    </border>
    <border>
      <left/>
      <right/>
      <top/>
      <bottom style="thin">
        <color indexed="64"/>
      </bottom>
      <diagonal/>
    </border>
    <border>
      <left/>
      <right/>
      <top style="thin">
        <color indexed="64"/>
      </top>
      <bottom/>
      <diagonal/>
    </border>
    <border>
      <left style="medium">
        <color indexed="8"/>
      </left>
      <right style="medium">
        <color indexed="8"/>
      </right>
      <top style="medium">
        <color indexed="8"/>
      </top>
      <bottom style="medium">
        <color indexed="8"/>
      </bottom>
      <diagonal/>
    </border>
    <border>
      <left style="thin">
        <color indexed="64"/>
      </left>
      <right style="thin">
        <color indexed="64"/>
      </right>
      <top style="thin">
        <color indexed="64"/>
      </top>
      <bottom style="dotted">
        <color indexed="64"/>
      </bottom>
      <diagonal/>
    </border>
    <border>
      <left/>
      <right/>
      <top style="double">
        <color indexed="8"/>
      </top>
      <bottom style="double">
        <color indexed="8"/>
      </bottom>
      <diagonal/>
    </border>
    <border>
      <left/>
      <right/>
      <top style="medium">
        <color indexed="8"/>
      </top>
      <bottom style="medium">
        <color indexed="8"/>
      </bottom>
      <diagonal/>
    </border>
    <border>
      <left/>
      <right/>
      <top style="thin">
        <color indexed="8"/>
      </top>
      <bottom style="thin">
        <color indexed="8"/>
      </bottom>
      <diagonal/>
    </border>
    <border>
      <left/>
      <right/>
      <top/>
      <bottom style="medium">
        <color indexed="8"/>
      </bottom>
      <diagonal/>
    </border>
    <border>
      <left style="hair">
        <color indexed="64"/>
      </left>
      <right style="hair">
        <color indexed="64"/>
      </right>
      <top style="hair">
        <color indexed="64"/>
      </top>
      <bottom style="hair">
        <color indexed="64"/>
      </bottom>
      <diagonal/>
    </border>
    <border>
      <left style="thin">
        <color indexed="64"/>
      </left>
      <right style="double">
        <color indexed="64"/>
      </right>
      <top style="thin">
        <color indexed="64"/>
      </top>
      <bottom style="thin">
        <color indexed="64"/>
      </bottom>
      <diagonal/>
    </border>
    <border>
      <left style="thin">
        <color indexed="63"/>
      </left>
      <right style="thin">
        <color indexed="63"/>
      </right>
      <top style="thin">
        <color indexed="8"/>
      </top>
      <bottom style="thin">
        <color indexed="63"/>
      </bottom>
      <diagonal/>
    </border>
    <border>
      <left style="hair">
        <color indexed="8"/>
      </left>
      <right/>
      <top style="hair">
        <color indexed="8"/>
      </top>
      <bottom style="hair">
        <color indexed="9"/>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medium">
        <color rgb="FF000000"/>
      </left>
      <right/>
      <top style="medium">
        <color rgb="FF000000"/>
      </top>
      <bottom style="medium">
        <color rgb="FF000000"/>
      </bottom>
      <diagonal/>
    </border>
  </borders>
  <cellStyleXfs count="7782">
    <xf numFmtId="255" fontId="0" fillId="0" borderId="0"/>
    <xf numFmtId="255" fontId="1" fillId="0" borderId="0"/>
    <xf numFmtId="255" fontId="3" fillId="0" borderId="0"/>
    <xf numFmtId="255" fontId="4" fillId="0" borderId="0">
      <alignment horizontal="left" vertical="top"/>
    </xf>
    <xf numFmtId="165" fontId="5" fillId="0" borderId="0" applyFont="0" applyFill="0" applyBorder="0" applyAlignment="0" applyProtection="0"/>
    <xf numFmtId="255" fontId="5" fillId="0" borderId="0"/>
    <xf numFmtId="255" fontId="7" fillId="0" borderId="0"/>
    <xf numFmtId="255" fontId="8" fillId="0" borderId="0"/>
    <xf numFmtId="255" fontId="7" fillId="0" borderId="0"/>
    <xf numFmtId="255" fontId="2" fillId="0" borderId="0"/>
    <xf numFmtId="165" fontId="8"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255" fontId="1" fillId="0" borderId="0"/>
    <xf numFmtId="165" fontId="8" fillId="0" borderId="0" applyFont="0" applyFill="0" applyBorder="0" applyAlignment="0" applyProtection="0"/>
    <xf numFmtId="255" fontId="8" fillId="0" borderId="0"/>
    <xf numFmtId="165" fontId="5" fillId="0" borderId="0" applyFont="0" applyFill="0" applyBorder="0" applyAlignment="0" applyProtection="0"/>
    <xf numFmtId="165" fontId="2" fillId="0" borderId="0" applyFont="0" applyFill="0" applyBorder="0" applyAlignment="0" applyProtection="0"/>
    <xf numFmtId="255" fontId="5" fillId="0" borderId="0"/>
    <xf numFmtId="165" fontId="2" fillId="0" borderId="0" applyFont="0" applyFill="0" applyBorder="0" applyAlignment="0" applyProtection="0"/>
    <xf numFmtId="255" fontId="3" fillId="0" borderId="0"/>
    <xf numFmtId="255" fontId="10" fillId="0" borderId="0"/>
    <xf numFmtId="255" fontId="11" fillId="0" borderId="0">
      <protection locked="0"/>
    </xf>
    <xf numFmtId="255" fontId="11" fillId="0" borderId="0">
      <protection locked="0"/>
    </xf>
    <xf numFmtId="255" fontId="12" fillId="0" borderId="0"/>
    <xf numFmtId="255" fontId="13" fillId="0" borderId="0"/>
    <xf numFmtId="255" fontId="13" fillId="0" borderId="0"/>
    <xf numFmtId="255" fontId="13" fillId="0" borderId="0"/>
    <xf numFmtId="255" fontId="13" fillId="0" borderId="0"/>
    <xf numFmtId="255" fontId="13" fillId="0" borderId="0"/>
    <xf numFmtId="255" fontId="13" fillId="0" borderId="0"/>
    <xf numFmtId="255" fontId="13" fillId="0" borderId="0"/>
    <xf numFmtId="255" fontId="13" fillId="0" borderId="0"/>
    <xf numFmtId="255" fontId="13" fillId="0" borderId="0"/>
    <xf numFmtId="255" fontId="13" fillId="0" borderId="0"/>
    <xf numFmtId="255" fontId="13" fillId="0" borderId="0"/>
    <xf numFmtId="255" fontId="13" fillId="0" borderId="0"/>
    <xf numFmtId="255" fontId="13" fillId="0" borderId="0"/>
    <xf numFmtId="255" fontId="3" fillId="0" borderId="0"/>
    <xf numFmtId="255" fontId="13" fillId="0" borderId="0"/>
    <xf numFmtId="255" fontId="7" fillId="0" borderId="0"/>
    <xf numFmtId="255" fontId="14" fillId="0" borderId="0"/>
    <xf numFmtId="255" fontId="15" fillId="0" borderId="0"/>
    <xf numFmtId="255" fontId="12" fillId="0" borderId="0"/>
    <xf numFmtId="255" fontId="15" fillId="0" borderId="0"/>
    <xf numFmtId="255" fontId="7" fillId="0" borderId="0"/>
    <xf numFmtId="255" fontId="13" fillId="0" borderId="0"/>
    <xf numFmtId="255" fontId="15" fillId="0" borderId="0"/>
    <xf numFmtId="255" fontId="3"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3" fillId="0" borderId="0"/>
    <xf numFmtId="255" fontId="13" fillId="0" borderId="0"/>
    <xf numFmtId="255" fontId="15" fillId="0" borderId="0"/>
    <xf numFmtId="255" fontId="7"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3" fillId="0" borderId="0"/>
    <xf numFmtId="255" fontId="7" fillId="0" borderId="0"/>
    <xf numFmtId="255" fontId="12" fillId="0" borderId="0"/>
    <xf numFmtId="255" fontId="7" fillId="0" borderId="0"/>
    <xf numFmtId="255" fontId="7" fillId="0" borderId="0"/>
    <xf numFmtId="255" fontId="13" fillId="0" borderId="0"/>
    <xf numFmtId="255" fontId="7" fillId="0" borderId="0"/>
    <xf numFmtId="255" fontId="7" fillId="0" borderId="0"/>
    <xf numFmtId="255" fontId="13" fillId="0" borderId="0"/>
    <xf numFmtId="255" fontId="13" fillId="0" borderId="0"/>
    <xf numFmtId="255" fontId="15" fillId="0" borderId="0"/>
    <xf numFmtId="255" fontId="13" fillId="0" borderId="0"/>
    <xf numFmtId="255" fontId="13" fillId="0" borderId="0"/>
    <xf numFmtId="255" fontId="15" fillId="0" borderId="0"/>
    <xf numFmtId="255" fontId="12" fillId="0" borderId="0"/>
    <xf numFmtId="255" fontId="15" fillId="0" borderId="0"/>
    <xf numFmtId="255" fontId="13" fillId="0" borderId="0"/>
    <xf numFmtId="255" fontId="13" fillId="0" borderId="0"/>
    <xf numFmtId="255" fontId="13" fillId="0" borderId="0"/>
    <xf numFmtId="255" fontId="7" fillId="0" borderId="0"/>
    <xf numFmtId="255" fontId="12" fillId="0" borderId="0"/>
    <xf numFmtId="255" fontId="15" fillId="0" borderId="0"/>
    <xf numFmtId="255" fontId="7" fillId="0" borderId="0"/>
    <xf numFmtId="255" fontId="13" fillId="0" borderId="0"/>
    <xf numFmtId="255" fontId="13" fillId="0" borderId="0"/>
    <xf numFmtId="255" fontId="12" fillId="0" borderId="0"/>
    <xf numFmtId="255" fontId="13" fillId="0" borderId="0"/>
    <xf numFmtId="255" fontId="3" fillId="0" borderId="0"/>
    <xf numFmtId="255" fontId="3" fillId="0" borderId="0"/>
    <xf numFmtId="255" fontId="3" fillId="0" borderId="0"/>
    <xf numFmtId="255" fontId="3" fillId="0" borderId="0"/>
    <xf numFmtId="255" fontId="13" fillId="0" borderId="0"/>
    <xf numFmtId="255" fontId="3" fillId="0" borderId="0"/>
    <xf numFmtId="255" fontId="3" fillId="0" borderId="0"/>
    <xf numFmtId="255" fontId="3"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5" fillId="0" borderId="0"/>
    <xf numFmtId="255" fontId="12" fillId="0" borderId="0"/>
    <xf numFmtId="255" fontId="12" fillId="0" borderId="0"/>
    <xf numFmtId="255" fontId="12" fillId="0" borderId="0"/>
    <xf numFmtId="255" fontId="10" fillId="0" borderId="0"/>
    <xf numFmtId="255" fontId="10" fillId="0" borderId="0"/>
    <xf numFmtId="255" fontId="12" fillId="0" borderId="0"/>
    <xf numFmtId="255" fontId="13" fillId="0" borderId="0"/>
    <xf numFmtId="255" fontId="13" fillId="0" borderId="0"/>
    <xf numFmtId="255" fontId="7" fillId="0" borderId="0"/>
    <xf numFmtId="255" fontId="13" fillId="0" borderId="0"/>
    <xf numFmtId="255" fontId="13" fillId="0" borderId="0"/>
    <xf numFmtId="255" fontId="12" fillId="0" borderId="0"/>
    <xf numFmtId="255" fontId="12" fillId="0" borderId="0"/>
    <xf numFmtId="255" fontId="15" fillId="0" borderId="0"/>
    <xf numFmtId="255" fontId="13" fillId="0" borderId="0"/>
    <xf numFmtId="255" fontId="3" fillId="0" borderId="0"/>
    <xf numFmtId="255" fontId="13" fillId="0" borderId="0"/>
    <xf numFmtId="255" fontId="15" fillId="0" borderId="0"/>
    <xf numFmtId="255" fontId="12" fillId="0" borderId="0"/>
    <xf numFmtId="255" fontId="13" fillId="0" borderId="0"/>
    <xf numFmtId="255" fontId="15" fillId="0" borderId="0"/>
    <xf numFmtId="255" fontId="12" fillId="0" borderId="0"/>
    <xf numFmtId="255" fontId="7" fillId="0" borderId="0"/>
    <xf numFmtId="255" fontId="7" fillId="0" borderId="0"/>
    <xf numFmtId="255" fontId="13" fillId="0" borderId="0"/>
    <xf numFmtId="255" fontId="12" fillId="0" borderId="0"/>
    <xf numFmtId="255" fontId="15" fillId="0" borderId="0"/>
    <xf numFmtId="255" fontId="13" fillId="0" borderId="0"/>
    <xf numFmtId="255" fontId="15" fillId="0" borderId="0"/>
    <xf numFmtId="255" fontId="3" fillId="0" borderId="0"/>
    <xf numFmtId="255" fontId="12" fillId="0" borderId="0"/>
    <xf numFmtId="255" fontId="15" fillId="0" borderId="0"/>
    <xf numFmtId="255" fontId="12" fillId="0" borderId="0"/>
    <xf numFmtId="255" fontId="12" fillId="0" borderId="0"/>
    <xf numFmtId="255" fontId="12" fillId="0" borderId="0"/>
    <xf numFmtId="255" fontId="12" fillId="0" borderId="0"/>
    <xf numFmtId="255" fontId="12" fillId="0" borderId="0"/>
    <xf numFmtId="255" fontId="7" fillId="0" borderId="0"/>
    <xf numFmtId="255" fontId="13" fillId="0" borderId="0"/>
    <xf numFmtId="255" fontId="3" fillId="0" borderId="0"/>
    <xf numFmtId="255" fontId="3" fillId="0" borderId="0"/>
    <xf numFmtId="255" fontId="3" fillId="0" borderId="0"/>
    <xf numFmtId="255" fontId="12" fillId="0" borderId="0"/>
    <xf numFmtId="255" fontId="15" fillId="0" borderId="0"/>
    <xf numFmtId="255" fontId="7" fillId="0" borderId="0"/>
    <xf numFmtId="255" fontId="13" fillId="0" borderId="0"/>
    <xf numFmtId="255" fontId="13" fillId="0" borderId="0"/>
    <xf numFmtId="255" fontId="13" fillId="0" borderId="0"/>
    <xf numFmtId="255" fontId="13" fillId="0" borderId="0"/>
    <xf numFmtId="255" fontId="13" fillId="0" borderId="0"/>
    <xf numFmtId="255" fontId="12" fillId="0" borderId="0"/>
    <xf numFmtId="255" fontId="12" fillId="0" borderId="0"/>
    <xf numFmtId="255" fontId="15" fillId="0" borderId="0"/>
    <xf numFmtId="255" fontId="12" fillId="0" borderId="0"/>
    <xf numFmtId="255" fontId="13" fillId="0" borderId="0"/>
    <xf numFmtId="255" fontId="12" fillId="0" borderId="0"/>
    <xf numFmtId="255" fontId="12" fillId="0" borderId="0"/>
    <xf numFmtId="255" fontId="13" fillId="0" borderId="0"/>
    <xf numFmtId="255" fontId="13" fillId="0" borderId="0"/>
    <xf numFmtId="255" fontId="12" fillId="0" borderId="0"/>
    <xf numFmtId="255" fontId="13" fillId="0" borderId="0"/>
    <xf numFmtId="255" fontId="10" fillId="0" borderId="0"/>
    <xf numFmtId="255" fontId="12" fillId="0" borderId="0"/>
    <xf numFmtId="255" fontId="12" fillId="0" borderId="0"/>
    <xf numFmtId="255" fontId="12" fillId="0" borderId="0"/>
    <xf numFmtId="255" fontId="12" fillId="0" borderId="0"/>
    <xf numFmtId="255" fontId="15" fillId="0" borderId="0"/>
    <xf numFmtId="255" fontId="13" fillId="0" borderId="0"/>
    <xf numFmtId="255" fontId="13" fillId="0" borderId="0"/>
    <xf numFmtId="255" fontId="13" fillId="0" borderId="0"/>
    <xf numFmtId="255" fontId="12" fillId="0" borderId="0"/>
    <xf numFmtId="255" fontId="13" fillId="0" borderId="0"/>
    <xf numFmtId="255" fontId="15" fillId="0" borderId="0"/>
    <xf numFmtId="255" fontId="12" fillId="0" borderId="0"/>
    <xf numFmtId="255" fontId="15" fillId="0" borderId="0"/>
    <xf numFmtId="255" fontId="3" fillId="0" borderId="0"/>
    <xf numFmtId="255" fontId="3" fillId="0" borderId="0"/>
    <xf numFmtId="255" fontId="7" fillId="0" borderId="0"/>
    <xf numFmtId="255" fontId="13" fillId="0" borderId="0"/>
    <xf numFmtId="255" fontId="13" fillId="0" borderId="0"/>
    <xf numFmtId="255" fontId="13" fillId="0" borderId="0"/>
    <xf numFmtId="255" fontId="13" fillId="0" borderId="0"/>
    <xf numFmtId="255" fontId="13" fillId="0" borderId="0"/>
    <xf numFmtId="255" fontId="13" fillId="0" borderId="0"/>
    <xf numFmtId="255" fontId="12" fillId="0" borderId="0"/>
    <xf numFmtId="255" fontId="13" fillId="0" borderId="0"/>
    <xf numFmtId="255" fontId="15" fillId="0" borderId="0"/>
    <xf numFmtId="255" fontId="13" fillId="0" borderId="0"/>
    <xf numFmtId="255" fontId="12" fillId="0" borderId="0"/>
    <xf numFmtId="255" fontId="13" fillId="0" borderId="0"/>
    <xf numFmtId="255" fontId="12" fillId="0" borderId="0"/>
    <xf numFmtId="255" fontId="15" fillId="0" borderId="0"/>
    <xf numFmtId="255" fontId="3" fillId="0" borderId="0"/>
    <xf numFmtId="255" fontId="12" fillId="0" borderId="0"/>
    <xf numFmtId="255" fontId="3" fillId="0" borderId="0"/>
    <xf numFmtId="255" fontId="15" fillId="0" borderId="0"/>
    <xf numFmtId="255" fontId="12" fillId="0" borderId="0"/>
    <xf numFmtId="255" fontId="3" fillId="0" borderId="0"/>
    <xf numFmtId="255" fontId="12" fillId="0" borderId="0"/>
    <xf numFmtId="255" fontId="13" fillId="0" borderId="0"/>
    <xf numFmtId="255" fontId="13" fillId="0" borderId="0"/>
    <xf numFmtId="255" fontId="13" fillId="0" borderId="0"/>
    <xf numFmtId="255" fontId="15" fillId="0" borderId="0"/>
    <xf numFmtId="255" fontId="12" fillId="0" borderId="0"/>
    <xf numFmtId="255" fontId="15" fillId="0" borderId="0"/>
    <xf numFmtId="255" fontId="13" fillId="0" borderId="0"/>
    <xf numFmtId="255" fontId="15" fillId="0" borderId="0"/>
    <xf numFmtId="255" fontId="13" fillId="0" borderId="0"/>
    <xf numFmtId="255" fontId="13" fillId="0" borderId="0"/>
    <xf numFmtId="255" fontId="13" fillId="0" borderId="0"/>
    <xf numFmtId="255" fontId="15" fillId="0" borderId="0"/>
    <xf numFmtId="255" fontId="7" fillId="0" borderId="0"/>
    <xf numFmtId="255" fontId="13" fillId="0" borderId="0"/>
    <xf numFmtId="255" fontId="13" fillId="0" borderId="0"/>
    <xf numFmtId="255" fontId="13" fillId="0" borderId="0"/>
    <xf numFmtId="255" fontId="13" fillId="0" borderId="0"/>
    <xf numFmtId="177" fontId="16" fillId="0" borderId="0">
      <protection locked="0"/>
    </xf>
    <xf numFmtId="255" fontId="16" fillId="0" borderId="0">
      <protection locked="0"/>
    </xf>
    <xf numFmtId="177" fontId="16" fillId="0" borderId="0">
      <protection locked="0"/>
    </xf>
    <xf numFmtId="177" fontId="16" fillId="0" borderId="0">
      <protection locked="0"/>
    </xf>
    <xf numFmtId="255" fontId="16" fillId="0" borderId="0">
      <protection locked="0"/>
    </xf>
    <xf numFmtId="255" fontId="16" fillId="0" borderId="0">
      <protection locked="0"/>
    </xf>
    <xf numFmtId="173" fontId="17" fillId="0" borderId="0">
      <protection locked="0"/>
    </xf>
    <xf numFmtId="173" fontId="17" fillId="0" borderId="0">
      <protection locked="0"/>
    </xf>
    <xf numFmtId="173" fontId="17" fillId="0" borderId="0">
      <protection locked="0"/>
    </xf>
    <xf numFmtId="173" fontId="17" fillId="0" borderId="0">
      <protection locked="0"/>
    </xf>
    <xf numFmtId="177" fontId="16" fillId="0" borderId="0">
      <protection locked="0"/>
    </xf>
    <xf numFmtId="173" fontId="17" fillId="0" borderId="0">
      <protection locked="0"/>
    </xf>
    <xf numFmtId="173" fontId="17" fillId="0" borderId="0">
      <protection locked="0"/>
    </xf>
    <xf numFmtId="177" fontId="16" fillId="0" borderId="0">
      <protection locked="0"/>
    </xf>
    <xf numFmtId="255" fontId="16" fillId="0" borderId="10">
      <protection locked="0"/>
    </xf>
    <xf numFmtId="255" fontId="16" fillId="0" borderId="10">
      <protection locked="0"/>
    </xf>
    <xf numFmtId="255" fontId="16" fillId="0" borderId="10">
      <protection locked="0"/>
    </xf>
    <xf numFmtId="255" fontId="3" fillId="0" borderId="0"/>
    <xf numFmtId="255" fontId="18" fillId="0" borderId="0">
      <protection locked="0"/>
    </xf>
    <xf numFmtId="255" fontId="18" fillId="0" borderId="0">
      <protection locked="0"/>
    </xf>
    <xf numFmtId="255" fontId="18" fillId="0" borderId="0">
      <protection locked="0"/>
    </xf>
    <xf numFmtId="255" fontId="18" fillId="0" borderId="0">
      <protection locked="0"/>
    </xf>
    <xf numFmtId="255" fontId="17" fillId="0" borderId="10">
      <protection locked="0"/>
    </xf>
    <xf numFmtId="255" fontId="17" fillId="0" borderId="10">
      <protection locked="0"/>
    </xf>
    <xf numFmtId="255" fontId="16" fillId="0" borderId="0">
      <protection locked="0"/>
    </xf>
    <xf numFmtId="255" fontId="16" fillId="0" borderId="10">
      <protection locked="0"/>
    </xf>
    <xf numFmtId="255" fontId="17" fillId="0" borderId="0">
      <protection locked="0"/>
    </xf>
    <xf numFmtId="255" fontId="17"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7" fillId="0" borderId="0">
      <protection locked="0"/>
    </xf>
    <xf numFmtId="255" fontId="17"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7" fillId="0" borderId="0">
      <protection locked="0"/>
    </xf>
    <xf numFmtId="255" fontId="17" fillId="0" borderId="10">
      <protection locked="0"/>
    </xf>
    <xf numFmtId="255" fontId="16" fillId="0" borderId="0">
      <protection locked="0"/>
    </xf>
    <xf numFmtId="255" fontId="16" fillId="0" borderId="10">
      <protection locked="0"/>
    </xf>
    <xf numFmtId="255" fontId="17" fillId="0" borderId="0">
      <protection locked="0"/>
    </xf>
    <xf numFmtId="255" fontId="17"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7" fillId="0" borderId="0">
      <protection locked="0"/>
    </xf>
    <xf numFmtId="255" fontId="17"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7" fillId="0" borderId="0">
      <protection locked="0"/>
    </xf>
    <xf numFmtId="255" fontId="17"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7" fillId="0" borderId="0">
      <protection locked="0"/>
    </xf>
    <xf numFmtId="255" fontId="17" fillId="0" borderId="10">
      <protection locked="0"/>
    </xf>
    <xf numFmtId="255" fontId="17" fillId="0" borderId="0">
      <protection locked="0"/>
    </xf>
    <xf numFmtId="255" fontId="17"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7" fillId="0" borderId="0">
      <protection locked="0"/>
    </xf>
    <xf numFmtId="255" fontId="17"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0">
      <protection locked="0"/>
    </xf>
    <xf numFmtId="255" fontId="17" fillId="0" borderId="0">
      <protection locked="0"/>
    </xf>
    <xf numFmtId="255" fontId="17"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7" fillId="0" borderId="0">
      <protection locked="0"/>
    </xf>
    <xf numFmtId="255" fontId="17"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7" fillId="0" borderId="0">
      <protection locked="0"/>
    </xf>
    <xf numFmtId="255" fontId="17" fillId="0" borderId="0">
      <protection locked="0"/>
    </xf>
    <xf numFmtId="255" fontId="16" fillId="0" borderId="0">
      <protection locked="0"/>
    </xf>
    <xf numFmtId="255" fontId="16" fillId="0" borderId="0">
      <protection locked="0"/>
    </xf>
    <xf numFmtId="255" fontId="17" fillId="0" borderId="0">
      <protection locked="0"/>
    </xf>
    <xf numFmtId="255" fontId="17"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7" fillId="0" borderId="0">
      <protection locked="0"/>
    </xf>
    <xf numFmtId="255" fontId="17"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7" fillId="0" borderId="0">
      <protection locked="0"/>
    </xf>
    <xf numFmtId="255" fontId="17"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7" fillId="0" borderId="0">
      <protection locked="0"/>
    </xf>
    <xf numFmtId="255" fontId="17" fillId="0" borderId="0">
      <protection locked="0"/>
    </xf>
    <xf numFmtId="255" fontId="17" fillId="0" borderId="0">
      <protection locked="0"/>
    </xf>
    <xf numFmtId="255" fontId="17"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7" fillId="0" borderId="0">
      <protection locked="0"/>
    </xf>
    <xf numFmtId="255" fontId="17"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1" fillId="0" borderId="0">
      <protection locked="0"/>
    </xf>
    <xf numFmtId="255" fontId="11" fillId="0" borderId="0">
      <protection locked="0"/>
    </xf>
    <xf numFmtId="178" fontId="8" fillId="0" borderId="0">
      <alignment horizontal="center"/>
    </xf>
    <xf numFmtId="255" fontId="5" fillId="2" borderId="0" applyNumberFormat="0" applyBorder="0" applyAlignment="0" applyProtection="0"/>
    <xf numFmtId="255" fontId="19" fillId="2" borderId="0" applyNumberFormat="0" applyBorder="0" applyAlignment="0" applyProtection="0"/>
    <xf numFmtId="255" fontId="5" fillId="2" borderId="0" applyNumberFormat="0" applyBorder="0" applyAlignment="0" applyProtection="0"/>
    <xf numFmtId="255" fontId="5" fillId="3" borderId="0" applyNumberFormat="0" applyBorder="0" applyAlignment="0" applyProtection="0"/>
    <xf numFmtId="255" fontId="19" fillId="3" borderId="0" applyNumberFormat="0" applyBorder="0" applyAlignment="0" applyProtection="0"/>
    <xf numFmtId="255" fontId="5" fillId="3" borderId="0" applyNumberFormat="0" applyBorder="0" applyAlignment="0" applyProtection="0"/>
    <xf numFmtId="255" fontId="5" fillId="4" borderId="0" applyNumberFormat="0" applyBorder="0" applyAlignment="0" applyProtection="0"/>
    <xf numFmtId="255" fontId="19" fillId="4" borderId="0" applyNumberFormat="0" applyBorder="0" applyAlignment="0" applyProtection="0"/>
    <xf numFmtId="255" fontId="5" fillId="4" borderId="0" applyNumberFormat="0" applyBorder="0" applyAlignment="0" applyProtection="0"/>
    <xf numFmtId="255" fontId="5" fillId="5" borderId="0" applyNumberFormat="0" applyBorder="0" applyAlignment="0" applyProtection="0"/>
    <xf numFmtId="255" fontId="19" fillId="5" borderId="0" applyNumberFormat="0" applyBorder="0" applyAlignment="0" applyProtection="0"/>
    <xf numFmtId="255" fontId="5" fillId="5" borderId="0" applyNumberFormat="0" applyBorder="0" applyAlignment="0" applyProtection="0"/>
    <xf numFmtId="255" fontId="5" fillId="6" borderId="0" applyNumberFormat="0" applyBorder="0" applyAlignment="0" applyProtection="0"/>
    <xf numFmtId="255" fontId="19" fillId="6" borderId="0" applyNumberFormat="0" applyBorder="0" applyAlignment="0" applyProtection="0"/>
    <xf numFmtId="255" fontId="5" fillId="6" borderId="0" applyNumberFormat="0" applyBorder="0" applyAlignment="0" applyProtection="0"/>
    <xf numFmtId="255" fontId="5" fillId="7" borderId="0" applyNumberFormat="0" applyBorder="0" applyAlignment="0" applyProtection="0"/>
    <xf numFmtId="255" fontId="19" fillId="7" borderId="0" applyNumberFormat="0" applyBorder="0" applyAlignment="0" applyProtection="0"/>
    <xf numFmtId="255" fontId="5" fillId="7" borderId="0" applyNumberFormat="0" applyBorder="0" applyAlignment="0" applyProtection="0"/>
    <xf numFmtId="255" fontId="20" fillId="2" borderId="0" applyNumberFormat="0" applyBorder="0" applyAlignment="0" applyProtection="0"/>
    <xf numFmtId="255" fontId="20" fillId="2" borderId="0" applyNumberFormat="0" applyBorder="0" applyAlignment="0" applyProtection="0"/>
    <xf numFmtId="255" fontId="20" fillId="3" borderId="0" applyNumberFormat="0" applyBorder="0" applyAlignment="0" applyProtection="0"/>
    <xf numFmtId="255" fontId="20" fillId="3" borderId="0" applyNumberFormat="0" applyBorder="0" applyAlignment="0" applyProtection="0"/>
    <xf numFmtId="255" fontId="20" fillId="4" borderId="0" applyNumberFormat="0" applyBorder="0" applyAlignment="0" applyProtection="0"/>
    <xf numFmtId="255" fontId="20" fillId="4" borderId="0" applyNumberFormat="0" applyBorder="0" applyAlignment="0" applyProtection="0"/>
    <xf numFmtId="255" fontId="20" fillId="5" borderId="0" applyNumberFormat="0" applyBorder="0" applyAlignment="0" applyProtection="0"/>
    <xf numFmtId="255" fontId="20" fillId="5" borderId="0" applyNumberFormat="0" applyBorder="0" applyAlignment="0" applyProtection="0"/>
    <xf numFmtId="255" fontId="20" fillId="6" borderId="0" applyNumberFormat="0" applyBorder="0" applyAlignment="0" applyProtection="0"/>
    <xf numFmtId="255" fontId="20" fillId="6" borderId="0" applyNumberFormat="0" applyBorder="0" applyAlignment="0" applyProtection="0"/>
    <xf numFmtId="255" fontId="20" fillId="8" borderId="0" applyNumberFormat="0" applyBorder="0" applyAlignment="0" applyProtection="0"/>
    <xf numFmtId="255" fontId="20" fillId="7" borderId="0" applyNumberFormat="0" applyBorder="0" applyAlignment="0" applyProtection="0"/>
    <xf numFmtId="255" fontId="20" fillId="8" borderId="0" applyNumberFormat="0" applyBorder="0" applyAlignment="0" applyProtection="0"/>
    <xf numFmtId="255" fontId="20" fillId="7" borderId="0" applyNumberFormat="0" applyBorder="0" applyAlignment="0" applyProtection="0"/>
    <xf numFmtId="255" fontId="5" fillId="9" borderId="0" applyNumberFormat="0" applyBorder="0" applyAlignment="0" applyProtection="0"/>
    <xf numFmtId="255" fontId="19" fillId="9" borderId="0" applyNumberFormat="0" applyBorder="0" applyAlignment="0" applyProtection="0"/>
    <xf numFmtId="255" fontId="5" fillId="9" borderId="0" applyNumberFormat="0" applyBorder="0" applyAlignment="0" applyProtection="0"/>
    <xf numFmtId="255" fontId="5" fillId="10" borderId="0" applyNumberFormat="0" applyBorder="0" applyAlignment="0" applyProtection="0"/>
    <xf numFmtId="255" fontId="19" fillId="10" borderId="0" applyNumberFormat="0" applyBorder="0" applyAlignment="0" applyProtection="0"/>
    <xf numFmtId="255" fontId="5" fillId="10" borderId="0" applyNumberFormat="0" applyBorder="0" applyAlignment="0" applyProtection="0"/>
    <xf numFmtId="255" fontId="5" fillId="11" borderId="0" applyNumberFormat="0" applyBorder="0" applyAlignment="0" applyProtection="0"/>
    <xf numFmtId="255" fontId="19" fillId="11" borderId="0" applyNumberFormat="0" applyBorder="0" applyAlignment="0" applyProtection="0"/>
    <xf numFmtId="255" fontId="5" fillId="11" borderId="0" applyNumberFormat="0" applyBorder="0" applyAlignment="0" applyProtection="0"/>
    <xf numFmtId="255" fontId="5" fillId="5" borderId="0" applyNumberFormat="0" applyBorder="0" applyAlignment="0" applyProtection="0"/>
    <xf numFmtId="255" fontId="19" fillId="5" borderId="0" applyNumberFormat="0" applyBorder="0" applyAlignment="0" applyProtection="0"/>
    <xf numFmtId="255" fontId="5" fillId="5" borderId="0" applyNumberFormat="0" applyBorder="0" applyAlignment="0" applyProtection="0"/>
    <xf numFmtId="255" fontId="5" fillId="9" borderId="0" applyNumberFormat="0" applyBorder="0" applyAlignment="0" applyProtection="0"/>
    <xf numFmtId="255" fontId="19" fillId="9" borderId="0" applyNumberFormat="0" applyBorder="0" applyAlignment="0" applyProtection="0"/>
    <xf numFmtId="255" fontId="5" fillId="9" borderId="0" applyNumberFormat="0" applyBorder="0" applyAlignment="0" applyProtection="0"/>
    <xf numFmtId="255" fontId="5" fillId="12" borderId="0" applyNumberFormat="0" applyBorder="0" applyAlignment="0" applyProtection="0"/>
    <xf numFmtId="255" fontId="19" fillId="12" borderId="0" applyNumberFormat="0" applyBorder="0" applyAlignment="0" applyProtection="0"/>
    <xf numFmtId="255" fontId="5" fillId="12" borderId="0" applyNumberFormat="0" applyBorder="0" applyAlignment="0" applyProtection="0"/>
    <xf numFmtId="255" fontId="20" fillId="9" borderId="0" applyNumberFormat="0" applyBorder="0" applyAlignment="0" applyProtection="0"/>
    <xf numFmtId="255" fontId="20" fillId="9" borderId="0" applyNumberFormat="0" applyBorder="0" applyAlignment="0" applyProtection="0"/>
    <xf numFmtId="255" fontId="20" fillId="10" borderId="0" applyNumberFormat="0" applyBorder="0" applyAlignment="0" applyProtection="0"/>
    <xf numFmtId="255" fontId="20" fillId="10" borderId="0" applyNumberFormat="0" applyBorder="0" applyAlignment="0" applyProtection="0"/>
    <xf numFmtId="255" fontId="20" fillId="11" borderId="0" applyNumberFormat="0" applyBorder="0" applyAlignment="0" applyProtection="0"/>
    <xf numFmtId="255" fontId="20" fillId="11" borderId="0" applyNumberFormat="0" applyBorder="0" applyAlignment="0" applyProtection="0"/>
    <xf numFmtId="255" fontId="20" fillId="5" borderId="0" applyNumberFormat="0" applyBorder="0" applyAlignment="0" applyProtection="0"/>
    <xf numFmtId="255" fontId="20" fillId="5" borderId="0" applyNumberFormat="0" applyBorder="0" applyAlignment="0" applyProtection="0"/>
    <xf numFmtId="255" fontId="20" fillId="9" borderId="0" applyNumberFormat="0" applyBorder="0" applyAlignment="0" applyProtection="0"/>
    <xf numFmtId="255" fontId="20" fillId="9" borderId="0" applyNumberFormat="0" applyBorder="0" applyAlignment="0" applyProtection="0"/>
    <xf numFmtId="255" fontId="20" fillId="12" borderId="0" applyNumberFormat="0" applyBorder="0" applyAlignment="0" applyProtection="0"/>
    <xf numFmtId="255" fontId="20" fillId="12" borderId="0" applyNumberFormat="0" applyBorder="0" applyAlignment="0" applyProtection="0"/>
    <xf numFmtId="255" fontId="21" fillId="13" borderId="0" applyNumberFormat="0" applyBorder="0" applyAlignment="0" applyProtection="0"/>
    <xf numFmtId="255" fontId="22" fillId="13" borderId="0" applyNumberFormat="0" applyBorder="0" applyAlignment="0" applyProtection="0"/>
    <xf numFmtId="255" fontId="21" fillId="10" borderId="0" applyNumberFormat="0" applyBorder="0" applyAlignment="0" applyProtection="0"/>
    <xf numFmtId="255" fontId="22" fillId="10" borderId="0" applyNumberFormat="0" applyBorder="0" applyAlignment="0" applyProtection="0"/>
    <xf numFmtId="255" fontId="21" fillId="11" borderId="0" applyNumberFormat="0" applyBorder="0" applyAlignment="0" applyProtection="0"/>
    <xf numFmtId="255" fontId="22" fillId="11" borderId="0" applyNumberFormat="0" applyBorder="0" applyAlignment="0" applyProtection="0"/>
    <xf numFmtId="255" fontId="21" fillId="14" borderId="0" applyNumberFormat="0" applyBorder="0" applyAlignment="0" applyProtection="0"/>
    <xf numFmtId="255" fontId="22" fillId="14" borderId="0" applyNumberFormat="0" applyBorder="0" applyAlignment="0" applyProtection="0"/>
    <xf numFmtId="255" fontId="21" fillId="15" borderId="0" applyNumberFormat="0" applyBorder="0" applyAlignment="0" applyProtection="0"/>
    <xf numFmtId="255" fontId="22" fillId="15" borderId="0" applyNumberFormat="0" applyBorder="0" applyAlignment="0" applyProtection="0"/>
    <xf numFmtId="255" fontId="21" fillId="16" borderId="0" applyNumberFormat="0" applyBorder="0" applyAlignment="0" applyProtection="0"/>
    <xf numFmtId="255" fontId="22" fillId="16" borderId="0" applyNumberFormat="0" applyBorder="0" applyAlignment="0" applyProtection="0"/>
    <xf numFmtId="255" fontId="23" fillId="13" borderId="0" applyNumberFormat="0" applyBorder="0" applyAlignment="0" applyProtection="0"/>
    <xf numFmtId="255" fontId="23" fillId="13" borderId="0" applyNumberFormat="0" applyBorder="0" applyAlignment="0" applyProtection="0"/>
    <xf numFmtId="255" fontId="23" fillId="10" borderId="0" applyNumberFormat="0" applyBorder="0" applyAlignment="0" applyProtection="0"/>
    <xf numFmtId="255" fontId="23" fillId="10" borderId="0" applyNumberFormat="0" applyBorder="0" applyAlignment="0" applyProtection="0"/>
    <xf numFmtId="255" fontId="23" fillId="11" borderId="0" applyNumberFormat="0" applyBorder="0" applyAlignment="0" applyProtection="0"/>
    <xf numFmtId="255" fontId="23" fillId="11" borderId="0" applyNumberFormat="0" applyBorder="0" applyAlignment="0" applyProtection="0"/>
    <xf numFmtId="255" fontId="23" fillId="14" borderId="0" applyNumberFormat="0" applyBorder="0" applyAlignment="0" applyProtection="0"/>
    <xf numFmtId="255" fontId="23" fillId="14" borderId="0" applyNumberFormat="0" applyBorder="0" applyAlignment="0" applyProtection="0"/>
    <xf numFmtId="255" fontId="23" fillId="15" borderId="0" applyNumberFormat="0" applyBorder="0" applyAlignment="0" applyProtection="0"/>
    <xf numFmtId="255" fontId="23" fillId="15" borderId="0" applyNumberFormat="0" applyBorder="0" applyAlignment="0" applyProtection="0"/>
    <xf numFmtId="255" fontId="23" fillId="16" borderId="0" applyNumberFormat="0" applyBorder="0" applyAlignment="0" applyProtection="0"/>
    <xf numFmtId="255" fontId="23" fillId="16" borderId="0" applyNumberFormat="0" applyBorder="0" applyAlignment="0" applyProtection="0"/>
    <xf numFmtId="179" fontId="24" fillId="0" borderId="0" applyFont="0" applyFill="0" applyBorder="0" applyAlignment="0" applyProtection="0"/>
    <xf numFmtId="180" fontId="24" fillId="0" borderId="0" applyFont="0" applyFill="0" applyBorder="0" applyAlignment="0" applyProtection="0"/>
    <xf numFmtId="255" fontId="21" fillId="17" borderId="0" applyNumberFormat="0" applyBorder="0" applyAlignment="0" applyProtection="0"/>
    <xf numFmtId="255" fontId="5" fillId="18" borderId="0" applyNumberFormat="0" applyBorder="0" applyAlignment="0" applyProtection="0"/>
    <xf numFmtId="255" fontId="5" fillId="19" borderId="0" applyNumberFormat="0" applyBorder="0" applyAlignment="0" applyProtection="0"/>
    <xf numFmtId="255" fontId="21" fillId="20" borderId="0" applyNumberFormat="0" applyBorder="0" applyAlignment="0" applyProtection="0"/>
    <xf numFmtId="255" fontId="22" fillId="17" borderId="0" applyNumberFormat="0" applyBorder="0" applyAlignment="0" applyProtection="0"/>
    <xf numFmtId="255" fontId="22" fillId="17" borderId="0" applyNumberFormat="0" applyBorder="0" applyAlignment="0" applyProtection="0"/>
    <xf numFmtId="255" fontId="22" fillId="17" borderId="0" applyNumberFormat="0" applyBorder="0" applyAlignment="0" applyProtection="0"/>
    <xf numFmtId="255" fontId="22" fillId="17" borderId="0" applyNumberFormat="0" applyBorder="0" applyAlignment="0" applyProtection="0"/>
    <xf numFmtId="255" fontId="22" fillId="17" borderId="0" applyNumberFormat="0" applyBorder="0" applyAlignment="0" applyProtection="0"/>
    <xf numFmtId="255" fontId="21" fillId="21" borderId="0" applyNumberFormat="0" applyBorder="0" applyAlignment="0" applyProtection="0"/>
    <xf numFmtId="255" fontId="5" fillId="22" borderId="0" applyNumberFormat="0" applyBorder="0" applyAlignment="0" applyProtection="0"/>
    <xf numFmtId="255" fontId="5" fillId="23" borderId="0" applyNumberFormat="0" applyBorder="0" applyAlignment="0" applyProtection="0"/>
    <xf numFmtId="255" fontId="21" fillId="23" borderId="0" applyNumberFormat="0" applyBorder="0" applyAlignment="0" applyProtection="0"/>
    <xf numFmtId="255" fontId="22" fillId="21" borderId="0" applyNumberFormat="0" applyBorder="0" applyAlignment="0" applyProtection="0"/>
    <xf numFmtId="255" fontId="22" fillId="21" borderId="0" applyNumberFormat="0" applyBorder="0" applyAlignment="0" applyProtection="0"/>
    <xf numFmtId="255" fontId="22" fillId="21" borderId="0" applyNumberFormat="0" applyBorder="0" applyAlignment="0" applyProtection="0"/>
    <xf numFmtId="255" fontId="22" fillId="21" borderId="0" applyNumberFormat="0" applyBorder="0" applyAlignment="0" applyProtection="0"/>
    <xf numFmtId="255" fontId="22" fillId="21" borderId="0" applyNumberFormat="0" applyBorder="0" applyAlignment="0" applyProtection="0"/>
    <xf numFmtId="255" fontId="21" fillId="24" borderId="0" applyNumberFormat="0" applyBorder="0" applyAlignment="0" applyProtection="0"/>
    <xf numFmtId="255" fontId="5" fillId="25" borderId="0" applyNumberFormat="0" applyBorder="0" applyAlignment="0" applyProtection="0"/>
    <xf numFmtId="255" fontId="5" fillId="26" borderId="0" applyNumberFormat="0" applyBorder="0" applyAlignment="0" applyProtection="0"/>
    <xf numFmtId="255" fontId="21" fillId="26" borderId="0" applyNumberFormat="0" applyBorder="0" applyAlignment="0" applyProtection="0"/>
    <xf numFmtId="255" fontId="22" fillId="24" borderId="0" applyNumberFormat="0" applyBorder="0" applyAlignment="0" applyProtection="0"/>
    <xf numFmtId="255" fontId="22" fillId="24" borderId="0" applyNumberFormat="0" applyBorder="0" applyAlignment="0" applyProtection="0"/>
    <xf numFmtId="255" fontId="22" fillId="24" borderId="0" applyNumberFormat="0" applyBorder="0" applyAlignment="0" applyProtection="0"/>
    <xf numFmtId="255" fontId="22" fillId="24" borderId="0" applyNumberFormat="0" applyBorder="0" applyAlignment="0" applyProtection="0"/>
    <xf numFmtId="255" fontId="22" fillId="24" borderId="0" applyNumberFormat="0" applyBorder="0" applyAlignment="0" applyProtection="0"/>
    <xf numFmtId="255" fontId="21" fillId="14" borderId="0" applyNumberFormat="0" applyBorder="0" applyAlignment="0" applyProtection="0"/>
    <xf numFmtId="255" fontId="5" fillId="27" borderId="0" applyNumberFormat="0" applyBorder="0" applyAlignment="0" applyProtection="0"/>
    <xf numFmtId="255" fontId="5" fillId="27" borderId="0" applyNumberFormat="0" applyBorder="0" applyAlignment="0" applyProtection="0"/>
    <xf numFmtId="255" fontId="21" fillId="19" borderId="0" applyNumberFormat="0" applyBorder="0" applyAlignment="0" applyProtection="0"/>
    <xf numFmtId="255" fontId="22" fillId="14" borderId="0" applyNumberFormat="0" applyBorder="0" applyAlignment="0" applyProtection="0"/>
    <xf numFmtId="255" fontId="22" fillId="14" borderId="0" applyNumberFormat="0" applyBorder="0" applyAlignment="0" applyProtection="0"/>
    <xf numFmtId="255" fontId="22" fillId="14" borderId="0" applyNumberFormat="0" applyBorder="0" applyAlignment="0" applyProtection="0"/>
    <xf numFmtId="255" fontId="22" fillId="14" borderId="0" applyNumberFormat="0" applyBorder="0" applyAlignment="0" applyProtection="0"/>
    <xf numFmtId="255" fontId="22" fillId="14" borderId="0" applyNumberFormat="0" applyBorder="0" applyAlignment="0" applyProtection="0"/>
    <xf numFmtId="255" fontId="21" fillId="15" borderId="0" applyNumberFormat="0" applyBorder="0" applyAlignment="0" applyProtection="0"/>
    <xf numFmtId="255" fontId="5" fillId="28" borderId="0" applyNumberFormat="0" applyBorder="0" applyAlignment="0" applyProtection="0"/>
    <xf numFmtId="255" fontId="5" fillId="29" borderId="0" applyNumberFormat="0" applyBorder="0" applyAlignment="0" applyProtection="0"/>
    <xf numFmtId="255" fontId="21" fillId="20" borderId="0" applyNumberFormat="0" applyBorder="0" applyAlignment="0" applyProtection="0"/>
    <xf numFmtId="255" fontId="22" fillId="15" borderId="0" applyNumberFormat="0" applyBorder="0" applyAlignment="0" applyProtection="0"/>
    <xf numFmtId="255" fontId="22" fillId="15" borderId="0" applyNumberFormat="0" applyBorder="0" applyAlignment="0" applyProtection="0"/>
    <xf numFmtId="255" fontId="22" fillId="15" borderId="0" applyNumberFormat="0" applyBorder="0" applyAlignment="0" applyProtection="0"/>
    <xf numFmtId="255" fontId="22" fillId="15" borderId="0" applyNumberFormat="0" applyBorder="0" applyAlignment="0" applyProtection="0"/>
    <xf numFmtId="255" fontId="22" fillId="15" borderId="0" applyNumberFormat="0" applyBorder="0" applyAlignment="0" applyProtection="0"/>
    <xf numFmtId="255" fontId="21" fillId="30" borderId="0" applyNumberFormat="0" applyBorder="0" applyAlignment="0" applyProtection="0"/>
    <xf numFmtId="255" fontId="5" fillId="31" borderId="0" applyNumberFormat="0" applyBorder="0" applyAlignment="0" applyProtection="0"/>
    <xf numFmtId="255" fontId="5" fillId="32" borderId="0" applyNumberFormat="0" applyBorder="0" applyAlignment="0" applyProtection="0"/>
    <xf numFmtId="255" fontId="21" fillId="33" borderId="0" applyNumberFormat="0" applyBorder="0" applyAlignment="0" applyProtection="0"/>
    <xf numFmtId="255" fontId="22" fillId="30" borderId="0" applyNumberFormat="0" applyBorder="0" applyAlignment="0" applyProtection="0"/>
    <xf numFmtId="255" fontId="22" fillId="30" borderId="0" applyNumberFormat="0" applyBorder="0" applyAlignment="0" applyProtection="0"/>
    <xf numFmtId="255" fontId="22" fillId="30" borderId="0" applyNumberFormat="0" applyBorder="0" applyAlignment="0" applyProtection="0"/>
    <xf numFmtId="255" fontId="22" fillId="30" borderId="0" applyNumberFormat="0" applyBorder="0" applyAlignment="0" applyProtection="0"/>
    <xf numFmtId="255" fontId="22" fillId="30" borderId="0" applyNumberFormat="0" applyBorder="0" applyAlignment="0" applyProtection="0"/>
    <xf numFmtId="255" fontId="25" fillId="0" borderId="0" applyNumberFormat="0" applyFill="0" applyBorder="0" applyAlignment="0" applyProtection="0">
      <alignment vertical="top"/>
      <protection locked="0"/>
    </xf>
    <xf numFmtId="255" fontId="26" fillId="3" borderId="0" applyNumberFormat="0" applyBorder="0" applyAlignment="0" applyProtection="0"/>
    <xf numFmtId="255" fontId="27" fillId="3" borderId="0" applyNumberFormat="0" applyBorder="0" applyAlignment="0" applyProtection="0"/>
    <xf numFmtId="255" fontId="28" fillId="26" borderId="0"/>
    <xf numFmtId="255" fontId="28" fillId="26" borderId="0"/>
    <xf numFmtId="255" fontId="28" fillId="26" borderId="0"/>
    <xf numFmtId="255" fontId="28" fillId="26" borderId="0"/>
    <xf numFmtId="255" fontId="28" fillId="26" borderId="0"/>
    <xf numFmtId="255" fontId="28" fillId="26" borderId="0"/>
    <xf numFmtId="255" fontId="29" fillId="26" borderId="0"/>
    <xf numFmtId="255" fontId="8" fillId="26" borderId="0"/>
    <xf numFmtId="255" fontId="30" fillId="0" borderId="0" applyFill="0" applyBorder="0" applyAlignment="0"/>
    <xf numFmtId="181" fontId="31" fillId="0" borderId="0" applyFill="0" applyBorder="0" applyAlignment="0"/>
    <xf numFmtId="182" fontId="13" fillId="0" borderId="0" applyFill="0" applyBorder="0" applyAlignment="0"/>
    <xf numFmtId="182" fontId="15" fillId="0" borderId="0" applyFill="0" applyBorder="0" applyAlignment="0"/>
    <xf numFmtId="183" fontId="3" fillId="0" borderId="0" applyFill="0" applyBorder="0" applyAlignment="0"/>
    <xf numFmtId="184" fontId="31" fillId="0" borderId="0" applyFill="0" applyBorder="0" applyAlignment="0"/>
    <xf numFmtId="185" fontId="32" fillId="0" borderId="0" applyFill="0" applyBorder="0" applyAlignment="0"/>
    <xf numFmtId="182" fontId="33" fillId="0" borderId="0" applyFill="0" applyBorder="0" applyAlignment="0"/>
    <xf numFmtId="186" fontId="32" fillId="0" borderId="0" applyFill="0" applyBorder="0" applyAlignment="0"/>
    <xf numFmtId="187" fontId="33" fillId="0" borderId="0" applyFill="0" applyBorder="0" applyAlignment="0"/>
    <xf numFmtId="188" fontId="13" fillId="0" borderId="0" applyFill="0" applyBorder="0" applyAlignment="0"/>
    <xf numFmtId="188" fontId="15" fillId="0" borderId="0" applyFill="0" applyBorder="0" applyAlignment="0"/>
    <xf numFmtId="189" fontId="13" fillId="0" borderId="0" applyFill="0" applyBorder="0" applyAlignment="0"/>
    <xf numFmtId="189" fontId="15" fillId="0" borderId="0" applyFill="0" applyBorder="0" applyAlignment="0"/>
    <xf numFmtId="182" fontId="13" fillId="0" borderId="0" applyFill="0" applyBorder="0" applyAlignment="0"/>
    <xf numFmtId="182" fontId="15" fillId="0" borderId="0" applyFill="0" applyBorder="0" applyAlignment="0"/>
    <xf numFmtId="255" fontId="34" fillId="8" borderId="11" applyNumberFormat="0" applyAlignment="0" applyProtection="0"/>
    <xf numFmtId="255" fontId="35" fillId="8" borderId="11" applyNumberFormat="0" applyAlignment="0" applyProtection="0"/>
    <xf numFmtId="174" fontId="7" fillId="34" borderId="12">
      <alignment vertical="center"/>
    </xf>
    <xf numFmtId="255" fontId="36" fillId="35" borderId="13" applyNumberFormat="0" applyAlignment="0" applyProtection="0"/>
    <xf numFmtId="255" fontId="37" fillId="35" borderId="13" applyNumberFormat="0" applyAlignment="0" applyProtection="0"/>
    <xf numFmtId="255" fontId="38" fillId="0" borderId="1">
      <alignment horizontal="left" wrapText="1"/>
    </xf>
    <xf numFmtId="255" fontId="39" fillId="0" borderId="0" applyFont="0" applyFill="0" applyBorder="0" applyAlignment="0" applyProtection="0"/>
    <xf numFmtId="188" fontId="13" fillId="0" borderId="0" applyFont="0" applyFill="0" applyBorder="0" applyAlignment="0" applyProtection="0"/>
    <xf numFmtId="188" fontId="15" fillId="0" borderId="0" applyFont="0" applyFill="0" applyBorder="0" applyAlignment="0" applyProtection="0"/>
    <xf numFmtId="165" fontId="8" fillId="0" borderId="0" applyFont="0" applyFill="0" applyBorder="0" applyAlignment="0" applyProtection="0"/>
    <xf numFmtId="176" fontId="40" fillId="0" borderId="0" applyFont="0" applyFill="0" applyBorder="0" applyAlignment="0" applyProtection="0"/>
    <xf numFmtId="176" fontId="5" fillId="0" borderId="0" applyFont="0" applyFill="0" applyBorder="0" applyAlignment="0" applyProtection="0"/>
    <xf numFmtId="190" fontId="31" fillId="0" borderId="0" applyFont="0" applyFill="0" applyBorder="0" applyAlignment="0" applyProtection="0"/>
    <xf numFmtId="3" fontId="3" fillId="36" borderId="0" applyFont="0" applyFill="0" applyBorder="0" applyAlignment="0" applyProtection="0"/>
    <xf numFmtId="3" fontId="41" fillId="0" borderId="14" applyNumberFormat="0" applyAlignment="0">
      <alignment vertical="center"/>
    </xf>
    <xf numFmtId="191" fontId="24" fillId="0" borderId="0" applyFont="0" applyFill="0" applyBorder="0" applyAlignment="0" applyProtection="0"/>
    <xf numFmtId="182" fontId="13" fillId="0" borderId="0" applyFont="0" applyFill="0" applyBorder="0" applyAlignment="0" applyProtection="0"/>
    <xf numFmtId="182" fontId="15" fillId="0" borderId="0" applyFont="0" applyFill="0" applyBorder="0" applyAlignment="0" applyProtection="0"/>
    <xf numFmtId="192" fontId="28" fillId="0" borderId="0" applyFont="0" applyFill="0" applyBorder="0" applyAlignment="0" applyProtection="0"/>
    <xf numFmtId="193" fontId="3" fillId="36" borderId="0" applyFont="0" applyFill="0" applyBorder="0" applyAlignment="0" applyProtection="0"/>
    <xf numFmtId="255" fontId="28" fillId="25" borderId="0"/>
    <xf numFmtId="255" fontId="28" fillId="25" borderId="0"/>
    <xf numFmtId="255" fontId="28" fillId="25" borderId="0"/>
    <xf numFmtId="255" fontId="28" fillId="25" borderId="0"/>
    <xf numFmtId="255" fontId="28" fillId="25" borderId="0"/>
    <xf numFmtId="255" fontId="28" fillId="25" borderId="0"/>
    <xf numFmtId="255" fontId="29" fillId="37" borderId="0"/>
    <xf numFmtId="255" fontId="8" fillId="37" borderId="0"/>
    <xf numFmtId="255" fontId="3" fillId="38" borderId="0" applyFont="0" applyFill="0" applyBorder="0" applyAlignment="0" applyProtection="0"/>
    <xf numFmtId="14" fontId="30" fillId="0" borderId="0" applyFill="0" applyBorder="0" applyAlignment="0"/>
    <xf numFmtId="255" fontId="3" fillId="38" borderId="0" applyFont="0" applyFill="0" applyBorder="0" applyAlignment="0" applyProtection="0"/>
    <xf numFmtId="194" fontId="42" fillId="0" borderId="0" applyFill="0" applyBorder="0" applyProtection="0"/>
    <xf numFmtId="38" fontId="24" fillId="0" borderId="15">
      <alignment vertical="center"/>
    </xf>
    <xf numFmtId="255" fontId="43" fillId="0" borderId="0" applyNumberFormat="0" applyFill="0" applyBorder="0" applyAlignment="0" applyProtection="0"/>
    <xf numFmtId="255" fontId="44" fillId="39" borderId="0" applyNumberFormat="0" applyBorder="0" applyAlignment="0" applyProtection="0"/>
    <xf numFmtId="255" fontId="44" fillId="40" borderId="0" applyNumberFormat="0" applyBorder="0" applyAlignment="0" applyProtection="0"/>
    <xf numFmtId="255" fontId="44" fillId="41" borderId="0" applyNumberFormat="0" applyBorder="0" applyAlignment="0" applyProtection="0"/>
    <xf numFmtId="188" fontId="13" fillId="0" borderId="0" applyFill="0" applyBorder="0" applyAlignment="0"/>
    <xf numFmtId="188" fontId="15" fillId="0" borderId="0" applyFill="0" applyBorder="0" applyAlignment="0"/>
    <xf numFmtId="182" fontId="13" fillId="0" borderId="0" applyFill="0" applyBorder="0" applyAlignment="0"/>
    <xf numFmtId="182" fontId="15" fillId="0" borderId="0" applyFill="0" applyBorder="0" applyAlignment="0"/>
    <xf numFmtId="188" fontId="13" fillId="0" borderId="0" applyFill="0" applyBorder="0" applyAlignment="0"/>
    <xf numFmtId="188" fontId="15" fillId="0" borderId="0" applyFill="0" applyBorder="0" applyAlignment="0"/>
    <xf numFmtId="189" fontId="13" fillId="0" borderId="0" applyFill="0" applyBorder="0" applyAlignment="0"/>
    <xf numFmtId="189" fontId="15" fillId="0" borderId="0" applyFill="0" applyBorder="0" applyAlignment="0"/>
    <xf numFmtId="182" fontId="13" fillId="0" borderId="0" applyFill="0" applyBorder="0" applyAlignment="0"/>
    <xf numFmtId="182" fontId="15" fillId="0" borderId="0" applyFill="0" applyBorder="0" applyAlignment="0"/>
    <xf numFmtId="255" fontId="45" fillId="0" borderId="0" applyNumberFormat="0" applyFill="0" applyBorder="0" applyAlignment="0" applyProtection="0"/>
    <xf numFmtId="255" fontId="46" fillId="0" borderId="0" applyNumberFormat="0" applyFill="0" applyBorder="0" applyAlignment="0" applyProtection="0"/>
    <xf numFmtId="195" fontId="47" fillId="42" borderId="16" applyAlignment="0">
      <protection locked="0"/>
    </xf>
    <xf numFmtId="196" fontId="48" fillId="0" borderId="0"/>
    <xf numFmtId="2" fontId="3" fillId="36" borderId="0" applyFont="0" applyFill="0" applyBorder="0" applyAlignment="0" applyProtection="0"/>
    <xf numFmtId="10" fontId="49" fillId="43" borderId="1" applyNumberFormat="0" applyFill="0" applyBorder="0" applyAlignment="0" applyProtection="0">
      <protection locked="0"/>
    </xf>
    <xf numFmtId="10" fontId="8" fillId="43" borderId="1" applyNumberFormat="0" applyFill="0" applyBorder="0" applyAlignment="0" applyProtection="0">
      <protection locked="0"/>
    </xf>
    <xf numFmtId="255" fontId="50" fillId="4" borderId="0" applyNumberFormat="0" applyBorder="0" applyAlignment="0" applyProtection="0"/>
    <xf numFmtId="255" fontId="51" fillId="4" borderId="0" applyNumberFormat="0" applyBorder="0" applyAlignment="0" applyProtection="0"/>
    <xf numFmtId="38" fontId="52" fillId="44" borderId="0" applyNumberFormat="0" applyBorder="0" applyAlignment="0" applyProtection="0"/>
    <xf numFmtId="255" fontId="53" fillId="0" borderId="17" applyNumberFormat="0" applyAlignment="0" applyProtection="0">
      <alignment horizontal="left" vertical="center"/>
    </xf>
    <xf numFmtId="255" fontId="53" fillId="0" borderId="2">
      <alignment horizontal="left" vertical="center"/>
    </xf>
    <xf numFmtId="14" fontId="38" fillId="45" borderId="18">
      <alignment horizontal="center" vertical="center" wrapText="1"/>
    </xf>
    <xf numFmtId="255" fontId="54" fillId="0" borderId="19" applyNumberFormat="0" applyFill="0" applyAlignment="0" applyProtection="0"/>
    <xf numFmtId="255" fontId="55" fillId="36" borderId="0" applyNumberFormat="0" applyFill="0" applyBorder="0" applyAlignment="0" applyProtection="0"/>
    <xf numFmtId="255" fontId="56" fillId="0" borderId="20" applyNumberFormat="0" applyFill="0" applyAlignment="0" applyProtection="0"/>
    <xf numFmtId="255" fontId="57" fillId="36" borderId="0" applyNumberFormat="0" applyFill="0" applyBorder="0" applyAlignment="0" applyProtection="0"/>
    <xf numFmtId="255" fontId="58" fillId="0" borderId="21" applyNumberFormat="0" applyFill="0" applyAlignment="0" applyProtection="0"/>
    <xf numFmtId="255" fontId="59" fillId="0" borderId="21" applyNumberFormat="0" applyFill="0" applyAlignment="0" applyProtection="0"/>
    <xf numFmtId="255" fontId="58" fillId="0" borderId="0" applyNumberFormat="0" applyFill="0" applyBorder="0" applyAlignment="0" applyProtection="0"/>
    <xf numFmtId="255" fontId="59" fillId="0" borderId="0" applyNumberFormat="0" applyFill="0" applyBorder="0" applyAlignment="0" applyProtection="0"/>
    <xf numFmtId="255" fontId="60" fillId="0" borderId="0" applyNumberFormat="0" applyFill="0" applyBorder="0" applyAlignment="0" applyProtection="0">
      <alignment vertical="top"/>
      <protection locked="0"/>
    </xf>
    <xf numFmtId="255" fontId="8" fillId="0" borderId="0" applyNumberFormat="0" applyFill="0" applyBorder="0" applyAlignment="0" applyProtection="0">
      <alignment vertical="top"/>
      <protection locked="0"/>
    </xf>
    <xf numFmtId="255" fontId="61" fillId="0" borderId="0" applyNumberFormat="0" applyFill="0" applyBorder="0" applyAlignment="0" applyProtection="0">
      <alignment vertical="top"/>
      <protection locked="0"/>
    </xf>
    <xf numFmtId="255" fontId="24" fillId="0" borderId="0"/>
    <xf numFmtId="197" fontId="3" fillId="46" borderId="1" applyNumberFormat="0" applyFont="0" applyAlignment="0">
      <protection locked="0"/>
    </xf>
    <xf numFmtId="10" fontId="52" fillId="47" borderId="1" applyNumberFormat="0" applyBorder="0" applyAlignment="0" applyProtection="0"/>
    <xf numFmtId="197" fontId="3" fillId="46" borderId="1" applyNumberFormat="0" applyFont="0" applyAlignment="0">
      <protection locked="0"/>
    </xf>
    <xf numFmtId="255" fontId="62" fillId="0" borderId="0" applyNumberFormat="0" applyFill="0" applyBorder="0" applyAlignment="0" applyProtection="0">
      <alignment vertical="top"/>
      <protection locked="0"/>
    </xf>
    <xf numFmtId="255" fontId="63" fillId="0" borderId="0">
      <alignment vertical="center"/>
    </xf>
    <xf numFmtId="198" fontId="64" fillId="0" borderId="0" applyFont="0" applyFill="0" applyBorder="0" applyAlignment="0" applyProtection="0"/>
    <xf numFmtId="199" fontId="64" fillId="0" borderId="0" applyFont="0" applyFill="0" applyBorder="0" applyAlignment="0" applyProtection="0"/>
    <xf numFmtId="255" fontId="65" fillId="0" borderId="0" applyProtection="0">
      <alignment vertical="center"/>
      <protection locked="0"/>
    </xf>
    <xf numFmtId="255" fontId="66" fillId="0" borderId="0" applyProtection="0">
      <alignment vertical="center"/>
      <protection locked="0"/>
    </xf>
    <xf numFmtId="255" fontId="65" fillId="0" borderId="0" applyNumberFormat="0" applyProtection="0">
      <alignment vertical="top"/>
      <protection locked="0"/>
    </xf>
    <xf numFmtId="255" fontId="66" fillId="0" borderId="0" applyNumberFormat="0" applyProtection="0">
      <alignment vertical="top"/>
      <protection locked="0"/>
    </xf>
    <xf numFmtId="255" fontId="67" fillId="0" borderId="22" applyAlignment="0"/>
    <xf numFmtId="255" fontId="68" fillId="0" borderId="22" applyAlignment="0"/>
    <xf numFmtId="188" fontId="13" fillId="0" borderId="0" applyFill="0" applyBorder="0" applyAlignment="0"/>
    <xf numFmtId="188" fontId="15" fillId="0" borderId="0" applyFill="0" applyBorder="0" applyAlignment="0"/>
    <xf numFmtId="182" fontId="13" fillId="0" borderId="0" applyFill="0" applyBorder="0" applyAlignment="0"/>
    <xf numFmtId="182" fontId="15" fillId="0" borderId="0" applyFill="0" applyBorder="0" applyAlignment="0"/>
    <xf numFmtId="188" fontId="13" fillId="0" borderId="0" applyFill="0" applyBorder="0" applyAlignment="0"/>
    <xf numFmtId="188" fontId="15" fillId="0" borderId="0" applyFill="0" applyBorder="0" applyAlignment="0"/>
    <xf numFmtId="189" fontId="13" fillId="0" borderId="0" applyFill="0" applyBorder="0" applyAlignment="0"/>
    <xf numFmtId="189" fontId="15" fillId="0" borderId="0" applyFill="0" applyBorder="0" applyAlignment="0"/>
    <xf numFmtId="182" fontId="13" fillId="0" borderId="0" applyFill="0" applyBorder="0" applyAlignment="0"/>
    <xf numFmtId="182" fontId="15" fillId="0" borderId="0" applyFill="0" applyBorder="0" applyAlignment="0"/>
    <xf numFmtId="255" fontId="69" fillId="0" borderId="23" applyNumberFormat="0" applyFill="0" applyAlignment="0" applyProtection="0"/>
    <xf numFmtId="255" fontId="70" fillId="0" borderId="23" applyNumberFormat="0" applyFill="0" applyAlignment="0" applyProtection="0"/>
    <xf numFmtId="255" fontId="8" fillId="0" borderId="24" applyNumberFormat="0" applyFont="0" applyFill="0" applyAlignment="0" applyProtection="0"/>
    <xf numFmtId="200" fontId="3" fillId="0" borderId="0" applyFont="0" applyFill="0" applyBorder="0" applyAlignment="0" applyProtection="0"/>
    <xf numFmtId="255" fontId="71" fillId="42" borderId="0" applyNumberFormat="0" applyBorder="0" applyAlignment="0" applyProtection="0"/>
    <xf numFmtId="255" fontId="72" fillId="42" borderId="0" applyNumberFormat="0" applyBorder="0" applyAlignment="0" applyProtection="0"/>
    <xf numFmtId="201" fontId="3" fillId="0" borderId="0"/>
    <xf numFmtId="255" fontId="3" fillId="0" borderId="0"/>
    <xf numFmtId="255" fontId="3" fillId="0" borderId="0"/>
    <xf numFmtId="255" fontId="73" fillId="0" borderId="0"/>
    <xf numFmtId="255" fontId="2" fillId="0" borderId="0"/>
    <xf numFmtId="255" fontId="8" fillId="0" borderId="0"/>
    <xf numFmtId="255" fontId="74" fillId="0" borderId="0"/>
    <xf numFmtId="255" fontId="75" fillId="0" borderId="0"/>
    <xf numFmtId="255" fontId="13" fillId="0" borderId="0"/>
    <xf numFmtId="255" fontId="5" fillId="48" borderId="25" applyNumberFormat="0" applyFont="0" applyAlignment="0" applyProtection="0"/>
    <xf numFmtId="255" fontId="19" fillId="48" borderId="25" applyNumberFormat="0" applyFont="0" applyAlignment="0" applyProtection="0"/>
    <xf numFmtId="255" fontId="5" fillId="48" borderId="25" applyNumberFormat="0" applyFont="0" applyAlignment="0" applyProtection="0"/>
    <xf numFmtId="202" fontId="3" fillId="38" borderId="0"/>
    <xf numFmtId="38" fontId="24" fillId="0" borderId="0" applyFont="0" applyFill="0" applyBorder="0" applyAlignment="0" applyProtection="0"/>
    <xf numFmtId="40" fontId="24" fillId="0" borderId="0" applyFont="0" applyFill="0" applyBorder="0" applyAlignment="0" applyProtection="0"/>
    <xf numFmtId="255" fontId="39" fillId="0" borderId="0"/>
    <xf numFmtId="38" fontId="24" fillId="0" borderId="0" applyFont="0" applyFill="0" applyBorder="0" applyAlignment="0" applyProtection="0"/>
    <xf numFmtId="40" fontId="24" fillId="0" borderId="0" applyFont="0" applyFill="0" applyBorder="0" applyAlignment="0" applyProtection="0"/>
    <xf numFmtId="255" fontId="76" fillId="8" borderId="26" applyNumberFormat="0" applyAlignment="0" applyProtection="0"/>
    <xf numFmtId="255" fontId="77" fillId="8" borderId="26" applyNumberFormat="0" applyAlignment="0" applyProtection="0"/>
    <xf numFmtId="255" fontId="78" fillId="36" borderId="0" applyFill="0" applyBorder="0" applyProtection="0">
      <alignment horizontal="center"/>
    </xf>
    <xf numFmtId="255" fontId="79" fillId="0" borderId="0"/>
    <xf numFmtId="255" fontId="80" fillId="38" borderId="0"/>
    <xf numFmtId="203" fontId="3" fillId="0" borderId="0" applyFont="0" applyFill="0" applyBorder="0" applyAlignment="0" applyProtection="0"/>
    <xf numFmtId="186" fontId="32" fillId="0" borderId="0" applyFont="0" applyFill="0" applyBorder="0" applyAlignment="0" applyProtection="0"/>
    <xf numFmtId="187" fontId="33" fillId="0" borderId="0" applyFont="0" applyFill="0" applyBorder="0" applyAlignment="0" applyProtection="0"/>
    <xf numFmtId="204" fontId="32" fillId="0" borderId="0" applyFont="0" applyFill="0" applyBorder="0" applyAlignment="0" applyProtection="0"/>
    <xf numFmtId="190" fontId="31" fillId="0" borderId="0" applyFont="0" applyFill="0" applyBorder="0" applyAlignment="0" applyProtection="0"/>
    <xf numFmtId="10" fontId="3" fillId="0" borderId="0" applyFont="0" applyFill="0" applyBorder="0" applyAlignment="0" applyProtection="0"/>
    <xf numFmtId="9" fontId="8" fillId="0" borderId="0" applyFont="0" applyFill="0" applyBorder="0" applyAlignment="0" applyProtection="0"/>
    <xf numFmtId="205" fontId="28" fillId="0" borderId="0" applyFont="0" applyFill="0" applyBorder="0" applyAlignment="0" applyProtection="0"/>
    <xf numFmtId="206" fontId="13" fillId="0" borderId="0"/>
    <xf numFmtId="206" fontId="15" fillId="0" borderId="0"/>
    <xf numFmtId="207" fontId="13" fillId="0" borderId="0"/>
    <xf numFmtId="207" fontId="15" fillId="0" borderId="0"/>
    <xf numFmtId="188" fontId="13" fillId="0" borderId="0" applyFill="0" applyBorder="0" applyAlignment="0"/>
    <xf numFmtId="188" fontId="15" fillId="0" borderId="0" applyFill="0" applyBorder="0" applyAlignment="0"/>
    <xf numFmtId="182" fontId="13" fillId="0" borderId="0" applyFill="0" applyBorder="0" applyAlignment="0"/>
    <xf numFmtId="182" fontId="15" fillId="0" borderId="0" applyFill="0" applyBorder="0" applyAlignment="0"/>
    <xf numFmtId="188" fontId="13" fillId="0" borderId="0" applyFill="0" applyBorder="0" applyAlignment="0"/>
    <xf numFmtId="188" fontId="15" fillId="0" borderId="0" applyFill="0" applyBorder="0" applyAlignment="0"/>
    <xf numFmtId="189" fontId="13" fillId="0" borderId="0" applyFill="0" applyBorder="0" applyAlignment="0"/>
    <xf numFmtId="189" fontId="15" fillId="0" borderId="0" applyFill="0" applyBorder="0" applyAlignment="0"/>
    <xf numFmtId="182" fontId="13" fillId="0" borderId="0" applyFill="0" applyBorder="0" applyAlignment="0"/>
    <xf numFmtId="182" fontId="15" fillId="0" borderId="0" applyFill="0" applyBorder="0" applyAlignment="0"/>
    <xf numFmtId="3" fontId="48" fillId="0" borderId="0"/>
    <xf numFmtId="255" fontId="79" fillId="0" borderId="0"/>
    <xf numFmtId="255" fontId="81" fillId="0" borderId="0" applyProtection="0"/>
    <xf numFmtId="3" fontId="7" fillId="0" borderId="0" applyFont="0" applyFill="0" applyBorder="0" applyAlignment="0"/>
    <xf numFmtId="208" fontId="82" fillId="0" borderId="0">
      <alignment horizontal="right"/>
    </xf>
    <xf numFmtId="4" fontId="30" fillId="46" borderId="26" applyNumberFormat="0" applyProtection="0">
      <alignment vertical="center"/>
    </xf>
    <xf numFmtId="4" fontId="83" fillId="46" borderId="26" applyNumberFormat="0" applyProtection="0">
      <alignment vertical="center"/>
    </xf>
    <xf numFmtId="4" fontId="30" fillId="46" borderId="26" applyNumberFormat="0" applyProtection="0">
      <alignment horizontal="left" vertical="center" indent="1"/>
    </xf>
    <xf numFmtId="4" fontId="30" fillId="46" borderId="26" applyNumberFormat="0" applyProtection="0">
      <alignment horizontal="left" vertical="center" indent="1"/>
    </xf>
    <xf numFmtId="255" fontId="3" fillId="49" borderId="26" applyNumberFormat="0" applyProtection="0">
      <alignment horizontal="left" vertical="center" indent="1"/>
    </xf>
    <xf numFmtId="4" fontId="30" fillId="50" borderId="26" applyNumberFormat="0" applyProtection="0">
      <alignment horizontal="right" vertical="center"/>
    </xf>
    <xf numFmtId="4" fontId="30" fillId="51" borderId="26" applyNumberFormat="0" applyProtection="0">
      <alignment horizontal="right" vertical="center"/>
    </xf>
    <xf numFmtId="4" fontId="30" fillId="52" borderId="26" applyNumberFormat="0" applyProtection="0">
      <alignment horizontal="right" vertical="center"/>
    </xf>
    <xf numFmtId="4" fontId="30" fillId="53" borderId="26" applyNumberFormat="0" applyProtection="0">
      <alignment horizontal="right" vertical="center"/>
    </xf>
    <xf numFmtId="4" fontId="30" fillId="54" borderId="26" applyNumberFormat="0" applyProtection="0">
      <alignment horizontal="right" vertical="center"/>
    </xf>
    <xf numFmtId="4" fontId="30" fillId="55" borderId="26" applyNumberFormat="0" applyProtection="0">
      <alignment horizontal="right" vertical="center"/>
    </xf>
    <xf numFmtId="4" fontId="30" fillId="56" borderId="26" applyNumberFormat="0" applyProtection="0">
      <alignment horizontal="right" vertical="center"/>
    </xf>
    <xf numFmtId="4" fontId="30" fillId="57" borderId="26" applyNumberFormat="0" applyProtection="0">
      <alignment horizontal="right" vertical="center"/>
    </xf>
    <xf numFmtId="4" fontId="30" fillId="58" borderId="26" applyNumberFormat="0" applyProtection="0">
      <alignment horizontal="right" vertical="center"/>
    </xf>
    <xf numFmtId="4" fontId="29" fillId="59" borderId="26" applyNumberFormat="0" applyProtection="0">
      <alignment horizontal="left" vertical="center" indent="1"/>
    </xf>
    <xf numFmtId="4" fontId="30" fillId="60" borderId="27" applyNumberFormat="0" applyProtection="0">
      <alignment horizontal="left" vertical="center" indent="1"/>
    </xf>
    <xf numFmtId="4" fontId="84" fillId="61" borderId="0" applyNumberFormat="0" applyProtection="0">
      <alignment horizontal="left" vertical="center" indent="1"/>
    </xf>
    <xf numFmtId="255" fontId="3" fillId="49" borderId="26" applyNumberFormat="0" applyProtection="0">
      <alignment horizontal="left" vertical="center" indent="1"/>
    </xf>
    <xf numFmtId="4" fontId="85" fillId="60" borderId="26" applyNumberFormat="0" applyProtection="0">
      <alignment horizontal="left" vertical="center" indent="1"/>
    </xf>
    <xf numFmtId="4" fontId="85" fillId="62" borderId="26" applyNumberFormat="0" applyProtection="0">
      <alignment horizontal="left" vertical="center" indent="1"/>
    </xf>
    <xf numFmtId="255" fontId="3" fillId="62" borderId="26" applyNumberFormat="0" applyProtection="0">
      <alignment horizontal="left" vertical="center" indent="1"/>
    </xf>
    <xf numFmtId="255" fontId="3" fillId="62" borderId="26" applyNumberFormat="0" applyProtection="0">
      <alignment horizontal="left" vertical="center" indent="1"/>
    </xf>
    <xf numFmtId="255" fontId="3" fillId="63" borderId="26" applyNumberFormat="0" applyProtection="0">
      <alignment horizontal="left" vertical="center" indent="1"/>
    </xf>
    <xf numFmtId="255" fontId="3" fillId="63" borderId="26" applyNumberFormat="0" applyProtection="0">
      <alignment horizontal="left" vertical="center" indent="1"/>
    </xf>
    <xf numFmtId="255" fontId="3" fillId="44" borderId="26" applyNumberFormat="0" applyProtection="0">
      <alignment horizontal="left" vertical="center" indent="1"/>
    </xf>
    <xf numFmtId="255" fontId="3" fillId="44" borderId="26" applyNumberFormat="0" applyProtection="0">
      <alignment horizontal="left" vertical="center" indent="1"/>
    </xf>
    <xf numFmtId="255" fontId="3" fillId="49" borderId="26" applyNumberFormat="0" applyProtection="0">
      <alignment horizontal="left" vertical="center" indent="1"/>
    </xf>
    <xf numFmtId="255" fontId="3" fillId="49" borderId="26" applyNumberFormat="0" applyProtection="0">
      <alignment horizontal="left" vertical="center" indent="1"/>
    </xf>
    <xf numFmtId="4" fontId="30" fillId="47" borderId="26" applyNumberFormat="0" applyProtection="0">
      <alignment vertical="center"/>
    </xf>
    <xf numFmtId="4" fontId="83" fillId="47" borderId="26" applyNumberFormat="0" applyProtection="0">
      <alignment vertical="center"/>
    </xf>
    <xf numFmtId="4" fontId="30" fillId="47" borderId="26" applyNumberFormat="0" applyProtection="0">
      <alignment horizontal="left" vertical="center" indent="1"/>
    </xf>
    <xf numFmtId="4" fontId="30" fillId="47" borderId="26" applyNumberFormat="0" applyProtection="0">
      <alignment horizontal="left" vertical="center" indent="1"/>
    </xf>
    <xf numFmtId="4" fontId="30" fillId="60" borderId="26" applyNumberFormat="0" applyProtection="0">
      <alignment horizontal="right" vertical="center"/>
    </xf>
    <xf numFmtId="4" fontId="83" fillId="60" borderId="26" applyNumberFormat="0" applyProtection="0">
      <alignment horizontal="right" vertical="center"/>
    </xf>
    <xf numFmtId="255" fontId="3" fillId="49" borderId="26" applyNumberFormat="0" applyProtection="0">
      <alignment horizontal="left" vertical="center" indent="1"/>
    </xf>
    <xf numFmtId="255" fontId="3" fillId="49" borderId="26" applyNumberFormat="0" applyProtection="0">
      <alignment horizontal="left" vertical="center" indent="1"/>
    </xf>
    <xf numFmtId="255" fontId="86" fillId="0" borderId="0"/>
    <xf numFmtId="4" fontId="87" fillId="60" borderId="26" applyNumberFormat="0" applyProtection="0">
      <alignment horizontal="right" vertical="center"/>
    </xf>
    <xf numFmtId="255" fontId="88" fillId="0" borderId="0"/>
    <xf numFmtId="209" fontId="89" fillId="0" borderId="0">
      <alignment horizontal="right"/>
    </xf>
    <xf numFmtId="210" fontId="82" fillId="0" borderId="0">
      <alignment horizontal="right"/>
    </xf>
    <xf numFmtId="255" fontId="90" fillId="0" borderId="0" applyNumberFormat="0" applyFill="0" applyBorder="0" applyAlignment="0" applyProtection="0"/>
    <xf numFmtId="208" fontId="91" fillId="0" borderId="0">
      <alignment horizontal="right"/>
    </xf>
    <xf numFmtId="255" fontId="89" fillId="0" borderId="0"/>
    <xf numFmtId="208" fontId="92" fillId="0" borderId="0">
      <alignment horizontal="right"/>
    </xf>
    <xf numFmtId="211" fontId="93" fillId="0" borderId="1">
      <alignment horizontal="left" vertical="center"/>
      <protection locked="0"/>
    </xf>
    <xf numFmtId="255" fontId="3" fillId="0" borderId="0"/>
    <xf numFmtId="255" fontId="94" fillId="0" borderId="0"/>
    <xf numFmtId="209" fontId="89" fillId="0" borderId="0">
      <alignment horizontal="right"/>
    </xf>
    <xf numFmtId="255" fontId="13" fillId="0" borderId="0"/>
    <xf numFmtId="255" fontId="15" fillId="0" borderId="0"/>
    <xf numFmtId="255" fontId="24" fillId="0" borderId="0" applyNumberFormat="0" applyFont="0" applyFill="0" applyBorder="0" applyAlignment="0" applyProtection="0">
      <alignment vertical="top"/>
    </xf>
    <xf numFmtId="212" fontId="89" fillId="0" borderId="0">
      <alignment horizontal="right"/>
    </xf>
    <xf numFmtId="38" fontId="95" fillId="0" borderId="6" applyBorder="0">
      <alignment horizontal="right"/>
      <protection locked="0"/>
    </xf>
    <xf numFmtId="49" fontId="30" fillId="0" borderId="0" applyFill="0" applyBorder="0" applyAlignment="0"/>
    <xf numFmtId="213" fontId="32" fillId="0" borderId="0" applyFill="0" applyBorder="0" applyAlignment="0"/>
    <xf numFmtId="205" fontId="33" fillId="0" borderId="0" applyFill="0" applyBorder="0" applyAlignment="0"/>
    <xf numFmtId="214" fontId="32" fillId="0" borderId="0" applyFill="0" applyBorder="0" applyAlignment="0"/>
    <xf numFmtId="215" fontId="33" fillId="0" borderId="0" applyFill="0" applyBorder="0" applyAlignment="0"/>
    <xf numFmtId="255" fontId="96" fillId="0" borderId="0" applyFill="0" applyBorder="0" applyProtection="0">
      <alignment horizontal="left" vertical="top"/>
    </xf>
    <xf numFmtId="255" fontId="97" fillId="0" borderId="0" applyNumberFormat="0" applyFill="0" applyBorder="0" applyAlignment="0" applyProtection="0"/>
    <xf numFmtId="255" fontId="98" fillId="0" borderId="0" applyNumberFormat="0" applyFill="0" applyBorder="0" applyAlignment="0" applyProtection="0"/>
    <xf numFmtId="216" fontId="48" fillId="0" borderId="0"/>
    <xf numFmtId="255" fontId="44" fillId="0" borderId="28" applyNumberFormat="0" applyFill="0" applyAlignment="0" applyProtection="0"/>
    <xf numFmtId="255" fontId="3" fillId="36" borderId="29" applyNumberFormat="0" applyFont="0" applyFill="0" applyAlignment="0" applyProtection="0"/>
    <xf numFmtId="255" fontId="99" fillId="0" borderId="0"/>
    <xf numFmtId="255" fontId="99" fillId="0" borderId="0"/>
    <xf numFmtId="217" fontId="64" fillId="0" borderId="0" applyFont="0" applyFill="0" applyBorder="0" applyAlignment="0" applyProtection="0"/>
    <xf numFmtId="175" fontId="64" fillId="0" borderId="0" applyFont="0" applyFill="0" applyBorder="0" applyAlignment="0" applyProtection="0"/>
    <xf numFmtId="255" fontId="99" fillId="0" borderId="0"/>
    <xf numFmtId="255" fontId="100" fillId="0" borderId="0" applyNumberFormat="0" applyFill="0" applyBorder="0" applyAlignment="0" applyProtection="0"/>
    <xf numFmtId="255" fontId="101" fillId="0" borderId="0" applyNumberFormat="0" applyFill="0" applyBorder="0" applyAlignment="0" applyProtection="0"/>
    <xf numFmtId="255" fontId="23" fillId="17" borderId="0" applyNumberFormat="0" applyBorder="0" applyAlignment="0" applyProtection="0"/>
    <xf numFmtId="255" fontId="23" fillId="17" borderId="0" applyNumberFormat="0" applyBorder="0" applyAlignment="0" applyProtection="0"/>
    <xf numFmtId="255" fontId="23" fillId="21" borderId="0" applyNumberFormat="0" applyBorder="0" applyAlignment="0" applyProtection="0"/>
    <xf numFmtId="255" fontId="23" fillId="21" borderId="0" applyNumberFormat="0" applyBorder="0" applyAlignment="0" applyProtection="0"/>
    <xf numFmtId="255" fontId="23" fillId="24" borderId="0" applyNumberFormat="0" applyBorder="0" applyAlignment="0" applyProtection="0"/>
    <xf numFmtId="255" fontId="23" fillId="24" borderId="0" applyNumberFormat="0" applyBorder="0" applyAlignment="0" applyProtection="0"/>
    <xf numFmtId="255" fontId="23" fillId="14" borderId="0" applyNumberFormat="0" applyBorder="0" applyAlignment="0" applyProtection="0"/>
    <xf numFmtId="255" fontId="23" fillId="14" borderId="0" applyNumberFormat="0" applyBorder="0" applyAlignment="0" applyProtection="0"/>
    <xf numFmtId="255" fontId="23" fillId="15" borderId="0" applyNumberFormat="0" applyBorder="0" applyAlignment="0" applyProtection="0"/>
    <xf numFmtId="255" fontId="23" fillId="15" borderId="0" applyNumberFormat="0" applyBorder="0" applyAlignment="0" applyProtection="0"/>
    <xf numFmtId="255" fontId="23" fillId="30" borderId="0" applyNumberFormat="0" applyBorder="0" applyAlignment="0" applyProtection="0"/>
    <xf numFmtId="255" fontId="23" fillId="30" borderId="0" applyNumberFormat="0" applyBorder="0" applyAlignment="0" applyProtection="0"/>
    <xf numFmtId="218" fontId="7" fillId="0" borderId="30">
      <protection locked="0"/>
    </xf>
    <xf numFmtId="255" fontId="102" fillId="8" borderId="11" applyNumberFormat="0" applyAlignment="0" applyProtection="0"/>
    <xf numFmtId="255" fontId="102" fillId="7" borderId="11" applyNumberFormat="0" applyAlignment="0" applyProtection="0"/>
    <xf numFmtId="255" fontId="102" fillId="8" borderId="11" applyNumberFormat="0" applyAlignment="0" applyProtection="0"/>
    <xf numFmtId="255" fontId="102" fillId="7" borderId="11" applyNumberFormat="0" applyAlignment="0" applyProtection="0"/>
    <xf numFmtId="255" fontId="103" fillId="8" borderId="26" applyNumberFormat="0" applyAlignment="0" applyProtection="0"/>
    <xf numFmtId="255" fontId="103" fillId="8" borderId="26" applyNumberFormat="0" applyAlignment="0" applyProtection="0"/>
    <xf numFmtId="255" fontId="104" fillId="8" borderId="11" applyNumberFormat="0" applyAlignment="0" applyProtection="0"/>
    <xf numFmtId="255" fontId="104" fillId="8" borderId="11" applyNumberFormat="0" applyAlignment="0" applyProtection="0"/>
    <xf numFmtId="255" fontId="25" fillId="0" borderId="0" applyNumberFormat="0" applyFill="0" applyBorder="0" applyAlignment="0" applyProtection="0">
      <alignment vertical="top"/>
      <protection locked="0"/>
    </xf>
    <xf numFmtId="255" fontId="105" fillId="0" borderId="0" applyNumberFormat="0" applyFill="0" applyBorder="0" applyAlignment="0" applyProtection="0">
      <alignment vertical="top"/>
      <protection locked="0"/>
    </xf>
    <xf numFmtId="255" fontId="106" fillId="0" borderId="0" applyNumberFormat="0" applyFill="0" applyBorder="0" applyAlignment="0" applyProtection="0">
      <alignment vertical="top"/>
      <protection locked="0"/>
    </xf>
    <xf numFmtId="255" fontId="107" fillId="0" borderId="0" applyNumberFormat="0" applyFill="0" applyBorder="0" applyAlignment="0" applyProtection="0">
      <alignment vertical="top"/>
      <protection locked="0"/>
    </xf>
    <xf numFmtId="255" fontId="107" fillId="0" borderId="0" applyNumberFormat="0" applyFill="0" applyBorder="0" applyAlignment="0" applyProtection="0">
      <alignment vertical="top"/>
      <protection locked="0"/>
    </xf>
    <xf numFmtId="255" fontId="25" fillId="0" borderId="0" applyNumberFormat="0" applyFill="0" applyBorder="0" applyAlignment="0" applyProtection="0">
      <alignment vertical="top"/>
      <protection locked="0"/>
    </xf>
    <xf numFmtId="255" fontId="108" fillId="44" borderId="12"/>
    <xf numFmtId="14" fontId="7" fillId="0" borderId="0">
      <alignment horizontal="right"/>
    </xf>
    <xf numFmtId="173" fontId="5"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55" fontId="109" fillId="0" borderId="9">
      <alignment horizontal="left" vertical="top" wrapText="1"/>
    </xf>
    <xf numFmtId="255" fontId="110" fillId="0" borderId="19" applyNumberFormat="0" applyFill="0" applyAlignment="0" applyProtection="0"/>
    <xf numFmtId="255" fontId="110" fillId="0" borderId="19" applyNumberFormat="0" applyFill="0" applyAlignment="0" applyProtection="0"/>
    <xf numFmtId="255" fontId="111" fillId="0" borderId="20" applyNumberFormat="0" applyFill="0" applyAlignment="0" applyProtection="0"/>
    <xf numFmtId="255" fontId="111" fillId="0" borderId="20" applyNumberFormat="0" applyFill="0" applyAlignment="0" applyProtection="0"/>
    <xf numFmtId="255" fontId="112" fillId="0" borderId="21" applyNumberFormat="0" applyFill="0" applyAlignment="0" applyProtection="0"/>
    <xf numFmtId="255" fontId="112" fillId="0" borderId="21" applyNumberFormat="0" applyFill="0" applyAlignment="0" applyProtection="0"/>
    <xf numFmtId="255" fontId="112" fillId="0" borderId="0" applyNumberFormat="0" applyFill="0" applyBorder="0" applyAlignment="0" applyProtection="0"/>
    <xf numFmtId="255" fontId="112" fillId="0" borderId="0" applyNumberFormat="0" applyFill="0" applyBorder="0" applyAlignment="0" applyProtection="0"/>
    <xf numFmtId="218" fontId="113" fillId="45" borderId="30"/>
    <xf numFmtId="255" fontId="3" fillId="0" borderId="1">
      <alignment horizontal="right"/>
    </xf>
    <xf numFmtId="255" fontId="114" fillId="0" borderId="28" applyNumberFormat="0" applyFill="0" applyAlignment="0" applyProtection="0"/>
    <xf numFmtId="255" fontId="114" fillId="0" borderId="28" applyNumberFormat="0" applyFill="0" applyAlignment="0" applyProtection="0"/>
    <xf numFmtId="255" fontId="3" fillId="0" borderId="0"/>
    <xf numFmtId="255" fontId="3" fillId="0" borderId="0"/>
    <xf numFmtId="255" fontId="3" fillId="0" borderId="0"/>
    <xf numFmtId="255" fontId="8" fillId="0" borderId="0"/>
    <xf numFmtId="255" fontId="115" fillId="35" borderId="13" applyNumberFormat="0" applyAlignment="0" applyProtection="0"/>
    <xf numFmtId="255" fontId="115" fillId="35" borderId="13" applyNumberFormat="0" applyAlignment="0" applyProtection="0"/>
    <xf numFmtId="255" fontId="97" fillId="0" borderId="0" applyNumberFormat="0" applyFill="0" applyBorder="0" applyAlignment="0" applyProtection="0"/>
    <xf numFmtId="255" fontId="97" fillId="0" borderId="0" applyNumberFormat="0" applyFill="0" applyBorder="0" applyAlignment="0" applyProtection="0"/>
    <xf numFmtId="255" fontId="116" fillId="42" borderId="0" applyNumberFormat="0" applyBorder="0" applyAlignment="0" applyProtection="0"/>
    <xf numFmtId="255" fontId="116" fillId="42" borderId="0" applyNumberFormat="0" applyBorder="0" applyAlignment="0" applyProtection="0"/>
    <xf numFmtId="255" fontId="3" fillId="0" borderId="0"/>
    <xf numFmtId="255" fontId="8" fillId="0" borderId="0"/>
    <xf numFmtId="255" fontId="8" fillId="0" borderId="0"/>
    <xf numFmtId="255" fontId="5" fillId="0" borderId="0"/>
    <xf numFmtId="255" fontId="117" fillId="0" borderId="0"/>
    <xf numFmtId="255" fontId="3" fillId="0" borderId="0"/>
    <xf numFmtId="255" fontId="5" fillId="0" borderId="0"/>
    <xf numFmtId="255" fontId="8" fillId="0" borderId="0"/>
    <xf numFmtId="255" fontId="5" fillId="0" borderId="0"/>
    <xf numFmtId="255" fontId="3" fillId="0" borderId="0"/>
    <xf numFmtId="255" fontId="3" fillId="0" borderId="0"/>
    <xf numFmtId="255" fontId="3" fillId="0" borderId="0"/>
    <xf numFmtId="255" fontId="2" fillId="0" borderId="0"/>
    <xf numFmtId="255" fontId="5" fillId="0" borderId="0"/>
    <xf numFmtId="255" fontId="117" fillId="0" borderId="0"/>
    <xf numFmtId="255" fontId="7" fillId="0" borderId="0"/>
    <xf numFmtId="255" fontId="7" fillId="0" borderId="0"/>
    <xf numFmtId="255" fontId="3" fillId="0" borderId="0"/>
    <xf numFmtId="255" fontId="3" fillId="0" borderId="0"/>
    <xf numFmtId="255" fontId="3" fillId="0" borderId="0"/>
    <xf numFmtId="255" fontId="2" fillId="0" borderId="0"/>
    <xf numFmtId="255" fontId="3" fillId="0" borderId="0"/>
    <xf numFmtId="255" fontId="3" fillId="0" borderId="0"/>
    <xf numFmtId="255" fontId="8" fillId="0" borderId="0"/>
    <xf numFmtId="255" fontId="78" fillId="0" borderId="0">
      <alignment horizontal="left"/>
    </xf>
    <xf numFmtId="255" fontId="3" fillId="0" borderId="0"/>
    <xf numFmtId="255" fontId="8" fillId="0" borderId="0"/>
    <xf numFmtId="255" fontId="118" fillId="0" borderId="0"/>
    <xf numFmtId="255" fontId="8" fillId="0" borderId="0"/>
    <xf numFmtId="255" fontId="8" fillId="0" borderId="0"/>
    <xf numFmtId="255" fontId="52" fillId="0" borderId="0"/>
    <xf numFmtId="255" fontId="20" fillId="0" borderId="0"/>
    <xf numFmtId="255" fontId="8" fillId="0" borderId="0"/>
    <xf numFmtId="255" fontId="8" fillId="0" borderId="0"/>
    <xf numFmtId="255" fontId="20" fillId="0" borderId="0"/>
    <xf numFmtId="255" fontId="8" fillId="0" borderId="0"/>
    <xf numFmtId="255" fontId="8" fillId="0" borderId="0"/>
    <xf numFmtId="255" fontId="8" fillId="0" borderId="0"/>
    <xf numFmtId="255" fontId="20" fillId="0" borderId="0"/>
    <xf numFmtId="255" fontId="20" fillId="0" borderId="0"/>
    <xf numFmtId="255" fontId="20" fillId="0" borderId="0"/>
    <xf numFmtId="255" fontId="8" fillId="0" borderId="0"/>
    <xf numFmtId="255" fontId="8" fillId="0" borderId="0"/>
    <xf numFmtId="255" fontId="8" fillId="0" borderId="0"/>
    <xf numFmtId="255" fontId="8" fillId="0" borderId="0"/>
    <xf numFmtId="255" fontId="2" fillId="0" borderId="0"/>
    <xf numFmtId="255" fontId="8" fillId="0" borderId="0"/>
    <xf numFmtId="255" fontId="2" fillId="0" borderId="0"/>
    <xf numFmtId="255" fontId="8" fillId="0" borderId="0"/>
    <xf numFmtId="255" fontId="52" fillId="0" borderId="0"/>
    <xf numFmtId="255" fontId="8" fillId="0" borderId="0"/>
    <xf numFmtId="255" fontId="1" fillId="0" borderId="0"/>
    <xf numFmtId="255" fontId="119" fillId="0" borderId="0"/>
    <xf numFmtId="255" fontId="3" fillId="0" borderId="0"/>
    <xf numFmtId="255" fontId="3" fillId="0" borderId="0"/>
    <xf numFmtId="255" fontId="52" fillId="0" borderId="0"/>
    <xf numFmtId="255" fontId="118" fillId="0" borderId="0"/>
    <xf numFmtId="255" fontId="8" fillId="0" borderId="0"/>
    <xf numFmtId="255" fontId="8" fillId="0" borderId="0"/>
    <xf numFmtId="255" fontId="8" fillId="0" borderId="0"/>
    <xf numFmtId="255" fontId="8" fillId="0" borderId="0"/>
    <xf numFmtId="255" fontId="78" fillId="0" borderId="0">
      <alignment horizontal="left"/>
    </xf>
    <xf numFmtId="255" fontId="8" fillId="0" borderId="0"/>
    <xf numFmtId="255" fontId="8" fillId="0" borderId="0"/>
    <xf numFmtId="255" fontId="8" fillId="0" borderId="0"/>
    <xf numFmtId="255" fontId="8" fillId="0" borderId="0"/>
    <xf numFmtId="255" fontId="8" fillId="0" borderId="0"/>
    <xf numFmtId="255" fontId="8" fillId="0" borderId="0"/>
    <xf numFmtId="255" fontId="8" fillId="0" borderId="0"/>
    <xf numFmtId="255" fontId="1" fillId="0" borderId="0"/>
    <xf numFmtId="255" fontId="2" fillId="0" borderId="0"/>
    <xf numFmtId="255" fontId="2" fillId="0" borderId="0"/>
    <xf numFmtId="255" fontId="2" fillId="0" borderId="0"/>
    <xf numFmtId="255" fontId="78" fillId="0" borderId="0">
      <alignment horizontal="left"/>
    </xf>
    <xf numFmtId="255" fontId="5" fillId="0" borderId="0"/>
    <xf numFmtId="255" fontId="5" fillId="0" borderId="0"/>
    <xf numFmtId="255" fontId="5" fillId="0" borderId="0"/>
    <xf numFmtId="255" fontId="5" fillId="0" borderId="0"/>
    <xf numFmtId="255" fontId="2" fillId="0" borderId="0"/>
    <xf numFmtId="255" fontId="5" fillId="0" borderId="0"/>
    <xf numFmtId="255" fontId="120" fillId="0" borderId="0"/>
    <xf numFmtId="255" fontId="2" fillId="0" borderId="0"/>
    <xf numFmtId="255" fontId="5" fillId="0" borderId="0"/>
    <xf numFmtId="255" fontId="8" fillId="0" borderId="0"/>
    <xf numFmtId="255" fontId="8" fillId="0" borderId="0"/>
    <xf numFmtId="255" fontId="8" fillId="0" borderId="0"/>
    <xf numFmtId="255" fontId="8" fillId="0" borderId="0"/>
    <xf numFmtId="255" fontId="8" fillId="0" borderId="0"/>
    <xf numFmtId="255" fontId="8" fillId="0" borderId="0"/>
    <xf numFmtId="255" fontId="8" fillId="0" borderId="0"/>
    <xf numFmtId="255" fontId="8" fillId="0" borderId="0"/>
    <xf numFmtId="255" fontId="8" fillId="0" borderId="0"/>
    <xf numFmtId="255" fontId="8" fillId="0" borderId="0"/>
    <xf numFmtId="165" fontId="2" fillId="0" borderId="0" applyFont="0" applyFill="0" applyBorder="0" applyAlignment="0" applyProtection="0"/>
    <xf numFmtId="255" fontId="3" fillId="0" borderId="0"/>
    <xf numFmtId="255" fontId="120" fillId="0" borderId="0"/>
    <xf numFmtId="255" fontId="5" fillId="0" borderId="0"/>
    <xf numFmtId="255" fontId="2" fillId="0" borderId="0"/>
    <xf numFmtId="255" fontId="5" fillId="0" borderId="0"/>
    <xf numFmtId="255" fontId="2" fillId="0" borderId="0"/>
    <xf numFmtId="255" fontId="2" fillId="0" borderId="0"/>
    <xf numFmtId="255" fontId="5" fillId="0" borderId="0"/>
    <xf numFmtId="255" fontId="8" fillId="0" borderId="0"/>
    <xf numFmtId="255" fontId="8" fillId="0" borderId="0"/>
    <xf numFmtId="255" fontId="8" fillId="0" borderId="0"/>
    <xf numFmtId="255" fontId="8" fillId="0" borderId="0"/>
    <xf numFmtId="255" fontId="121" fillId="0" borderId="0"/>
    <xf numFmtId="255" fontId="2" fillId="0" borderId="0"/>
    <xf numFmtId="255" fontId="1" fillId="0" borderId="0"/>
    <xf numFmtId="255" fontId="5" fillId="0" borderId="0"/>
    <xf numFmtId="255" fontId="3" fillId="0" borderId="0"/>
    <xf numFmtId="255" fontId="78" fillId="0" borderId="0">
      <alignment horizontal="left"/>
    </xf>
    <xf numFmtId="255" fontId="20" fillId="0" borderId="0"/>
    <xf numFmtId="255" fontId="3" fillId="0" borderId="0"/>
    <xf numFmtId="255" fontId="8" fillId="0" borderId="0"/>
    <xf numFmtId="255" fontId="5" fillId="0" borderId="0"/>
    <xf numFmtId="255" fontId="8" fillId="0" borderId="0"/>
    <xf numFmtId="255" fontId="5" fillId="0" borderId="0"/>
    <xf numFmtId="255" fontId="8" fillId="0" borderId="0"/>
    <xf numFmtId="255" fontId="5" fillId="0" borderId="0"/>
    <xf numFmtId="255" fontId="2" fillId="0" borderId="0"/>
    <xf numFmtId="255" fontId="2" fillId="0" borderId="0"/>
    <xf numFmtId="255" fontId="3" fillId="0" borderId="0"/>
    <xf numFmtId="255" fontId="2" fillId="0" borderId="0"/>
    <xf numFmtId="255" fontId="5" fillId="0" borderId="0"/>
    <xf numFmtId="255" fontId="8" fillId="0" borderId="0"/>
    <xf numFmtId="255" fontId="85" fillId="0" borderId="0"/>
    <xf numFmtId="255" fontId="5" fillId="0" borderId="0"/>
    <xf numFmtId="255" fontId="3" fillId="0" borderId="0"/>
    <xf numFmtId="255" fontId="3" fillId="0" borderId="0"/>
    <xf numFmtId="255" fontId="3" fillId="0" borderId="0"/>
    <xf numFmtId="255" fontId="3" fillId="0" borderId="0"/>
    <xf numFmtId="255" fontId="3" fillId="0" borderId="0"/>
    <xf numFmtId="255" fontId="3" fillId="0" borderId="0"/>
    <xf numFmtId="255" fontId="3" fillId="0" borderId="0"/>
    <xf numFmtId="255" fontId="3" fillId="0" borderId="0"/>
    <xf numFmtId="255" fontId="3" fillId="0" borderId="0"/>
    <xf numFmtId="255" fontId="122" fillId="3" borderId="0" applyNumberFormat="0" applyBorder="0" applyAlignment="0" applyProtection="0"/>
    <xf numFmtId="255" fontId="122" fillId="3" borderId="0" applyNumberFormat="0" applyBorder="0" applyAlignment="0" applyProtection="0"/>
    <xf numFmtId="255" fontId="123" fillId="0" borderId="0" applyNumberFormat="0" applyFill="0" applyBorder="0" applyAlignment="0" applyProtection="0"/>
    <xf numFmtId="255" fontId="123" fillId="0" borderId="0" applyNumberFormat="0" applyFill="0" applyBorder="0" applyAlignment="0" applyProtection="0"/>
    <xf numFmtId="255" fontId="20" fillId="48" borderId="25" applyNumberFormat="0" applyFont="0" applyAlignment="0" applyProtection="0"/>
    <xf numFmtId="255" fontId="20" fillId="48" borderId="25" applyNumberFormat="0" applyFont="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8" fillId="0" borderId="0" applyFont="0" applyFill="0" applyBorder="0" applyAlignment="0" applyProtection="0"/>
    <xf numFmtId="9" fontId="20" fillId="0" borderId="0" applyFont="0" applyFill="0" applyBorder="0" applyAlignment="0" applyProtection="0"/>
    <xf numFmtId="9" fontId="8" fillId="0" borderId="0" applyFont="0" applyFill="0" applyBorder="0" applyAlignment="0" applyProtection="0"/>
    <xf numFmtId="9" fontId="120"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124" fillId="0" borderId="0" applyFont="0" applyFill="0" applyBorder="0" applyAlignment="0" applyProtection="0"/>
    <xf numFmtId="9" fontId="117" fillId="0" borderId="0" applyFont="0" applyFill="0" applyBorder="0" applyAlignment="0" applyProtection="0"/>
    <xf numFmtId="9" fontId="5" fillId="0" borderId="0" applyFont="0" applyFill="0" applyBorder="0" applyAlignment="0" applyProtection="0"/>
    <xf numFmtId="9" fontId="2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5"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5" fillId="0" borderId="0" applyFont="0" applyFill="0" applyBorder="0" applyAlignment="0" applyProtection="0"/>
    <xf numFmtId="9" fontId="2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255" fontId="125" fillId="0" borderId="23" applyNumberFormat="0" applyFill="0" applyAlignment="0" applyProtection="0"/>
    <xf numFmtId="255" fontId="125" fillId="0" borderId="23" applyNumberFormat="0" applyFill="0" applyAlignment="0" applyProtection="0"/>
    <xf numFmtId="255" fontId="13" fillId="0" borderId="0"/>
    <xf numFmtId="255" fontId="12" fillId="0" borderId="0"/>
    <xf numFmtId="255" fontId="12" fillId="0" borderId="0"/>
    <xf numFmtId="255" fontId="12" fillId="0" borderId="0"/>
    <xf numFmtId="255" fontId="13" fillId="0" borderId="0"/>
    <xf numFmtId="255" fontId="13" fillId="0" borderId="0"/>
    <xf numFmtId="255" fontId="15" fillId="0" borderId="0"/>
    <xf numFmtId="255" fontId="12" fillId="0" borderId="0"/>
    <xf numFmtId="255" fontId="12" fillId="0" borderId="0"/>
    <xf numFmtId="255" fontId="12" fillId="0" borderId="0"/>
    <xf numFmtId="255" fontId="126" fillId="0" borderId="0"/>
    <xf numFmtId="255" fontId="12" fillId="0" borderId="0"/>
    <xf numFmtId="255" fontId="24" fillId="0" borderId="0" applyNumberFormat="0" applyFont="0" applyFill="0" applyBorder="0" applyAlignment="0" applyProtection="0">
      <alignment vertical="top"/>
    </xf>
    <xf numFmtId="255" fontId="24" fillId="0" borderId="0" applyNumberFormat="0" applyFont="0" applyFill="0" applyBorder="0" applyAlignment="0" applyProtection="0">
      <alignment vertical="top"/>
    </xf>
    <xf numFmtId="255" fontId="127" fillId="0" borderId="0"/>
    <xf numFmtId="255" fontId="24" fillId="0" borderId="0" applyNumberFormat="0" applyFont="0" applyFill="0" applyBorder="0" applyAlignment="0" applyProtection="0">
      <alignment vertical="top"/>
    </xf>
    <xf numFmtId="255" fontId="13" fillId="0" borderId="0"/>
    <xf numFmtId="255" fontId="24" fillId="0" borderId="0" applyNumberFormat="0" applyFont="0" applyFill="0" applyBorder="0" applyAlignment="0" applyProtection="0">
      <alignment vertical="top"/>
    </xf>
    <xf numFmtId="255" fontId="13" fillId="0" borderId="0"/>
    <xf numFmtId="255" fontId="24" fillId="0" borderId="0" applyNumberFormat="0" applyFont="0" applyFill="0" applyBorder="0" applyAlignment="0" applyProtection="0">
      <alignment vertical="top"/>
    </xf>
    <xf numFmtId="255" fontId="13" fillId="0" borderId="0"/>
    <xf numFmtId="255" fontId="13" fillId="0" borderId="0"/>
    <xf numFmtId="255" fontId="15" fillId="0" borderId="0"/>
    <xf numFmtId="255" fontId="24" fillId="0" borderId="0" applyNumberFormat="0" applyFont="0" applyFill="0" applyBorder="0" applyAlignment="0" applyProtection="0">
      <alignment vertical="top"/>
    </xf>
    <xf numFmtId="255" fontId="24" fillId="0" borderId="0" applyNumberFormat="0" applyFont="0" applyFill="0" applyBorder="0" applyAlignment="0" applyProtection="0">
      <alignment vertical="top"/>
    </xf>
    <xf numFmtId="255" fontId="24" fillId="0" borderId="0" applyNumberFormat="0" applyFont="0" applyFill="0" applyBorder="0" applyAlignment="0" applyProtection="0">
      <alignment vertical="top"/>
    </xf>
    <xf numFmtId="255" fontId="24" fillId="0" borderId="0" applyNumberFormat="0" applyFont="0" applyFill="0" applyBorder="0" applyAlignment="0" applyProtection="0">
      <alignment vertical="top"/>
    </xf>
    <xf numFmtId="255" fontId="8" fillId="0" borderId="0">
      <alignment vertical="justify"/>
    </xf>
    <xf numFmtId="255" fontId="8" fillId="38" borderId="1" applyNumberFormat="0" applyAlignment="0">
      <alignment horizontal="left"/>
    </xf>
    <xf numFmtId="255" fontId="8" fillId="38" borderId="1" applyNumberFormat="0" applyAlignment="0">
      <alignment horizontal="left"/>
    </xf>
    <xf numFmtId="255" fontId="8" fillId="38" borderId="1" applyNumberFormat="0" applyAlignment="0">
      <alignment horizontal="left"/>
    </xf>
    <xf numFmtId="255" fontId="8" fillId="38" borderId="1" applyNumberFormat="0" applyAlignment="0">
      <alignment horizontal="left"/>
    </xf>
    <xf numFmtId="255" fontId="128" fillId="0" borderId="0" applyNumberFormat="0" applyFill="0" applyBorder="0" applyAlignment="0" applyProtection="0"/>
    <xf numFmtId="255" fontId="128" fillId="0" borderId="0" applyNumberFormat="0" applyFill="0" applyBorder="0" applyAlignment="0" applyProtection="0"/>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xf numFmtId="3" fontId="129" fillId="0" borderId="5" applyFont="0" applyBorder="0">
      <alignment horizontal="right"/>
      <protection locked="0"/>
    </xf>
    <xf numFmtId="173" fontId="3" fillId="0" borderId="0" applyFont="0" applyFill="0" applyBorder="0" applyAlignment="0" applyProtection="0"/>
    <xf numFmtId="255" fontId="11" fillId="0" borderId="0">
      <protection locked="0"/>
    </xf>
    <xf numFmtId="255" fontId="11" fillId="0" borderId="0">
      <protection locked="0"/>
    </xf>
    <xf numFmtId="172" fontId="8" fillId="0" borderId="0" applyFont="0" applyFill="0" applyBorder="0" applyAlignment="0" applyProtection="0"/>
    <xf numFmtId="219" fontId="130"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255"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208"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6" fontId="5" fillId="0" borderId="0" applyFont="0" applyFill="0" applyBorder="0" applyAlignment="0" applyProtection="0"/>
    <xf numFmtId="25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0" fontId="130"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8"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25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221" fontId="3" fillId="0" borderId="0" applyFont="0" applyFill="0" applyBorder="0" applyAlignment="0" applyProtection="0"/>
    <xf numFmtId="221" fontId="3" fillId="0" borderId="0" applyFont="0" applyFill="0" applyBorder="0" applyAlignment="0" applyProtection="0"/>
    <xf numFmtId="221"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222" fontId="3" fillId="0" borderId="0" applyFont="0" applyFill="0" applyBorder="0" applyAlignment="0" applyProtection="0"/>
    <xf numFmtId="222" fontId="3"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222"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255" fontId="124"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97" fontId="3" fillId="0" borderId="0" applyFont="0" applyFill="0" applyBorder="0" applyAlignment="0" applyProtection="0"/>
    <xf numFmtId="165" fontId="20" fillId="0" borderId="0" applyFont="0" applyFill="0" applyBorder="0" applyAlignment="0" applyProtection="0"/>
    <xf numFmtId="43"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92" fontId="7" fillId="0" borderId="0" applyFill="0" applyBorder="0" applyAlignment="0" applyProtection="0"/>
    <xf numFmtId="186" fontId="3"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86" fontId="3" fillId="0" borderId="0" applyFont="0" applyFill="0" applyBorder="0" applyAlignment="0" applyProtection="0"/>
    <xf numFmtId="176" fontId="3"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3"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97" fontId="3" fillId="0" borderId="0" applyFont="0" applyFill="0" applyBorder="0" applyAlignment="0" applyProtection="0"/>
    <xf numFmtId="165" fontId="20" fillId="0" borderId="0" applyFont="0" applyFill="0" applyBorder="0" applyAlignment="0" applyProtection="0"/>
    <xf numFmtId="186" fontId="3" fillId="0" borderId="0" applyFont="0" applyFill="0" applyBorder="0" applyAlignment="0" applyProtection="0"/>
    <xf numFmtId="165" fontId="20" fillId="0" borderId="0" applyFont="0" applyFill="0" applyBorder="0" applyAlignment="0" applyProtection="0"/>
    <xf numFmtId="165" fontId="1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19" fillId="0" borderId="0" applyFont="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97" fontId="3" fillId="0" borderId="0" applyFont="0" applyFill="0" applyBorder="0" applyAlignment="0" applyProtection="0"/>
    <xf numFmtId="165" fontId="5" fillId="0" borderId="0" applyFont="0" applyFill="0" applyBorder="0" applyAlignment="0" applyProtection="0"/>
    <xf numFmtId="222" fontId="5" fillId="0" borderId="0" applyFont="0" applyFill="0" applyBorder="0" applyAlignment="0" applyProtection="0"/>
    <xf numFmtId="222" fontId="5" fillId="0" borderId="0" applyFont="0" applyFill="0" applyBorder="0" applyAlignment="0" applyProtection="0"/>
    <xf numFmtId="222" fontId="5" fillId="0" borderId="0" applyFont="0" applyFill="0" applyBorder="0" applyAlignment="0" applyProtection="0"/>
    <xf numFmtId="222" fontId="5" fillId="0" borderId="0" applyFont="0" applyFill="0" applyBorder="0" applyAlignment="0" applyProtection="0"/>
    <xf numFmtId="222" fontId="5" fillId="0" borderId="0" applyFont="0" applyFill="0" applyBorder="0" applyAlignment="0" applyProtection="0"/>
    <xf numFmtId="165" fontId="5" fillId="0" borderId="0" applyFont="0" applyFill="0" applyBorder="0" applyAlignment="0" applyProtection="0"/>
    <xf numFmtId="165" fontId="120" fillId="0" borderId="0" applyFont="0" applyFill="0" applyBorder="0" applyAlignment="0" applyProtection="0"/>
    <xf numFmtId="222" fontId="5" fillId="0" borderId="0" applyFont="0" applyFill="0" applyBorder="0" applyAlignment="0" applyProtection="0"/>
    <xf numFmtId="165" fontId="5" fillId="0" borderId="0" applyFont="0" applyFill="0" applyBorder="0" applyAlignment="0" applyProtection="0"/>
    <xf numFmtId="165" fontId="20"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97" fontId="3" fillId="0" borderId="0" applyFont="0" applyFill="0" applyBorder="0" applyAlignment="0" applyProtection="0"/>
    <xf numFmtId="191" fontId="5" fillId="0" borderId="0" applyFont="0" applyFill="0" applyBorder="0" applyAlignment="0" applyProtection="0"/>
    <xf numFmtId="165" fontId="20"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91"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65" fontId="5" fillId="0" borderId="0" applyFont="0" applyFill="0" applyBorder="0" applyAlignment="0" applyProtection="0"/>
    <xf numFmtId="255" fontId="131" fillId="4" borderId="0" applyNumberFormat="0" applyBorder="0" applyAlignment="0" applyProtection="0"/>
    <xf numFmtId="255" fontId="131" fillId="4" borderId="0" applyNumberFormat="0" applyBorder="0" applyAlignment="0" applyProtection="0"/>
    <xf numFmtId="4" fontId="3" fillId="0" borderId="1"/>
    <xf numFmtId="177" fontId="16" fillId="0" borderId="0">
      <protection locked="0"/>
    </xf>
    <xf numFmtId="177" fontId="16" fillId="0" borderId="0">
      <protection locked="0"/>
    </xf>
    <xf numFmtId="173" fontId="17" fillId="0" borderId="0">
      <protection locked="0"/>
    </xf>
    <xf numFmtId="173" fontId="17" fillId="0" borderId="0">
      <protection locked="0"/>
    </xf>
    <xf numFmtId="255" fontId="1" fillId="0" borderId="0"/>
    <xf numFmtId="255" fontId="2" fillId="0" borderId="0"/>
    <xf numFmtId="165" fontId="2" fillId="0" borderId="0" applyFont="0" applyFill="0" applyBorder="0" applyAlignment="0" applyProtection="0"/>
    <xf numFmtId="255" fontId="132" fillId="0" borderId="12"/>
    <xf numFmtId="255" fontId="13" fillId="0" borderId="0"/>
    <xf numFmtId="255" fontId="3" fillId="0" borderId="0"/>
    <xf numFmtId="255" fontId="3" fillId="0" borderId="0"/>
    <xf numFmtId="255" fontId="10" fillId="0" borderId="0"/>
    <xf numFmtId="255" fontId="8" fillId="0" borderId="0" applyFont="0" applyFill="0" applyBorder="0" applyAlignment="0" applyProtection="0"/>
    <xf numFmtId="255" fontId="3" fillId="0" borderId="0" applyFont="0" applyFill="0" applyBorder="0" applyAlignment="0" applyProtection="0"/>
    <xf numFmtId="224" fontId="133" fillId="0" borderId="0">
      <protection locked="0"/>
    </xf>
    <xf numFmtId="224" fontId="134" fillId="0" borderId="0">
      <protection locked="0"/>
    </xf>
    <xf numFmtId="224" fontId="134" fillId="0" borderId="0">
      <protection locked="0"/>
    </xf>
    <xf numFmtId="224" fontId="134" fillId="0" borderId="0">
      <protection locked="0"/>
    </xf>
    <xf numFmtId="224" fontId="134" fillId="0" borderId="0">
      <protection locked="0"/>
    </xf>
    <xf numFmtId="255" fontId="135" fillId="0" borderId="0"/>
    <xf numFmtId="255" fontId="11" fillId="0" borderId="0">
      <protection locked="0"/>
    </xf>
    <xf numFmtId="255" fontId="136" fillId="0" borderId="0">
      <protection locked="0"/>
    </xf>
    <xf numFmtId="255" fontId="11" fillId="0" borderId="0">
      <protection locked="0"/>
    </xf>
    <xf numFmtId="255" fontId="136" fillId="0" borderId="0">
      <protection locked="0"/>
    </xf>
    <xf numFmtId="255" fontId="13"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3" fillId="0" borderId="0"/>
    <xf numFmtId="255" fontId="13" fillId="0" borderId="0"/>
    <xf numFmtId="255" fontId="12" fillId="0" borderId="0"/>
    <xf numFmtId="255" fontId="12" fillId="0" borderId="0"/>
    <xf numFmtId="255" fontId="12" fillId="0" borderId="0"/>
    <xf numFmtId="4" fontId="137" fillId="0" borderId="0">
      <alignment vertical="center"/>
    </xf>
    <xf numFmtId="255" fontId="7" fillId="0" borderId="0"/>
    <xf numFmtId="255" fontId="15" fillId="0" borderId="0"/>
    <xf numFmtId="255" fontId="15" fillId="0" borderId="0"/>
    <xf numFmtId="255" fontId="138" fillId="0" borderId="0"/>
    <xf numFmtId="255" fontId="138" fillId="0" borderId="0"/>
    <xf numFmtId="255" fontId="14" fillId="0" borderId="0"/>
    <xf numFmtId="255" fontId="15" fillId="0" borderId="0"/>
    <xf numFmtId="255" fontId="15" fillId="0" borderId="0"/>
    <xf numFmtId="255" fontId="138" fillId="0" borderId="0"/>
    <xf numFmtId="255" fontId="138" fillId="0" borderId="0"/>
    <xf numFmtId="255" fontId="12" fillId="0" borderId="0"/>
    <xf numFmtId="255" fontId="7" fillId="0" borderId="0"/>
    <xf numFmtId="255" fontId="13" fillId="0" borderId="0"/>
    <xf numFmtId="255" fontId="15" fillId="0" borderId="0"/>
    <xf numFmtId="255" fontId="15" fillId="0" borderId="0"/>
    <xf numFmtId="255" fontId="138" fillId="0" borderId="0"/>
    <xf numFmtId="255" fontId="138" fillId="0" borderId="0"/>
    <xf numFmtId="255" fontId="13" fillId="0" borderId="0"/>
    <xf numFmtId="255" fontId="12" fillId="0" borderId="0"/>
    <xf numFmtId="255" fontId="12" fillId="0" borderId="0"/>
    <xf numFmtId="255" fontId="13" fillId="0" borderId="0"/>
    <xf numFmtId="255" fontId="13" fillId="0" borderId="0"/>
    <xf numFmtId="255" fontId="3" fillId="0" borderId="0"/>
    <xf numFmtId="255" fontId="3" fillId="0" borderId="0"/>
    <xf numFmtId="255" fontId="3" fillId="0" borderId="0"/>
    <xf numFmtId="255" fontId="13"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3" fillId="0" borderId="0"/>
    <xf numFmtId="255" fontId="13" fillId="0" borderId="0"/>
    <xf numFmtId="255" fontId="13" fillId="0" borderId="0"/>
    <xf numFmtId="255" fontId="12" fillId="0" borderId="0"/>
    <xf numFmtId="255" fontId="13" fillId="0" borderId="0"/>
    <xf numFmtId="255" fontId="13" fillId="0" borderId="0"/>
    <xf numFmtId="255" fontId="3" fillId="0" borderId="0"/>
    <xf numFmtId="255" fontId="3" fillId="0" borderId="0"/>
    <xf numFmtId="255" fontId="15" fillId="0" borderId="0"/>
    <xf numFmtId="255" fontId="15" fillId="0" borderId="0"/>
    <xf numFmtId="255" fontId="138" fillId="0" borderId="0"/>
    <xf numFmtId="255" fontId="138" fillId="0" borderId="0"/>
    <xf numFmtId="255" fontId="13" fillId="0" borderId="0"/>
    <xf numFmtId="255" fontId="12" fillId="0" borderId="0"/>
    <xf numFmtId="255" fontId="12" fillId="0" borderId="0"/>
    <xf numFmtId="255" fontId="7" fillId="0" borderId="0"/>
    <xf numFmtId="255" fontId="13" fillId="0" borderId="0"/>
    <xf numFmtId="255" fontId="13"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3" fillId="0" borderId="0"/>
    <xf numFmtId="255" fontId="12" fillId="0" borderId="0"/>
    <xf numFmtId="255" fontId="12" fillId="0" borderId="0"/>
    <xf numFmtId="216" fontId="3" fillId="46" borderId="5">
      <alignment wrapText="1"/>
      <protection locked="0"/>
    </xf>
    <xf numFmtId="255" fontId="139" fillId="46" borderId="5">
      <alignment wrapText="1"/>
      <protection locked="0"/>
    </xf>
    <xf numFmtId="255" fontId="139" fillId="46" borderId="5">
      <alignment wrapText="1"/>
      <protection locked="0"/>
    </xf>
    <xf numFmtId="255" fontId="139" fillId="46" borderId="5">
      <alignment wrapText="1"/>
      <protection locked="0"/>
    </xf>
    <xf numFmtId="255" fontId="139" fillId="46" borderId="5">
      <alignment wrapText="1"/>
      <protection locked="0"/>
    </xf>
    <xf numFmtId="216" fontId="3" fillId="46" borderId="5">
      <alignment wrapText="1"/>
      <protection locked="0"/>
    </xf>
    <xf numFmtId="216" fontId="3" fillId="46" borderId="5">
      <alignment wrapText="1"/>
      <protection locked="0"/>
    </xf>
    <xf numFmtId="216" fontId="3" fillId="46" borderId="5">
      <alignment wrapText="1"/>
      <protection locked="0"/>
    </xf>
    <xf numFmtId="255" fontId="139" fillId="46" borderId="5">
      <alignment wrapText="1"/>
      <protection locked="0"/>
    </xf>
    <xf numFmtId="255" fontId="139" fillId="46" borderId="5">
      <alignment wrapText="1"/>
      <protection locked="0"/>
    </xf>
    <xf numFmtId="216" fontId="3" fillId="46" borderId="5">
      <alignment wrapText="1"/>
      <protection locked="0"/>
    </xf>
    <xf numFmtId="216" fontId="3" fillId="46" borderId="5">
      <alignment wrapText="1"/>
      <protection locked="0"/>
    </xf>
    <xf numFmtId="216" fontId="3" fillId="46" borderId="5">
      <alignment wrapText="1"/>
      <protection locked="0"/>
    </xf>
    <xf numFmtId="216" fontId="3" fillId="46" borderId="5">
      <alignment wrapText="1"/>
      <protection locked="0"/>
    </xf>
    <xf numFmtId="255" fontId="139" fillId="46" borderId="5">
      <alignment wrapText="1"/>
      <protection locked="0"/>
    </xf>
    <xf numFmtId="255" fontId="7" fillId="0" borderId="0"/>
    <xf numFmtId="255" fontId="13" fillId="0" borderId="0"/>
    <xf numFmtId="255" fontId="12" fillId="0" borderId="0"/>
    <xf numFmtId="255" fontId="13" fillId="0" borderId="0"/>
    <xf numFmtId="255" fontId="12" fillId="0" borderId="0"/>
    <xf numFmtId="255" fontId="7" fillId="0" borderId="0"/>
    <xf numFmtId="255" fontId="7" fillId="0" borderId="0"/>
    <xf numFmtId="255" fontId="13" fillId="0" borderId="0"/>
    <xf numFmtId="255" fontId="12" fillId="0" borderId="0"/>
    <xf numFmtId="255" fontId="12" fillId="0" borderId="0"/>
    <xf numFmtId="255" fontId="7" fillId="0" borderId="0"/>
    <xf numFmtId="255" fontId="13" fillId="0" borderId="0"/>
    <xf numFmtId="255" fontId="12" fillId="0" borderId="0"/>
    <xf numFmtId="255" fontId="13" fillId="0" borderId="0"/>
    <xf numFmtId="255" fontId="13" fillId="0" borderId="0"/>
    <xf numFmtId="255" fontId="12" fillId="0" borderId="0"/>
    <xf numFmtId="255" fontId="12" fillId="0" borderId="0"/>
    <xf numFmtId="255" fontId="15" fillId="0" borderId="0"/>
    <xf numFmtId="255" fontId="15" fillId="0" borderId="0"/>
    <xf numFmtId="255" fontId="138" fillId="0" borderId="0"/>
    <xf numFmtId="255" fontId="138"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8" fillId="0" borderId="0"/>
    <xf numFmtId="255" fontId="15" fillId="0" borderId="0"/>
    <xf numFmtId="255" fontId="15" fillId="0" borderId="0"/>
    <xf numFmtId="255" fontId="138" fillId="0" borderId="0"/>
    <xf numFmtId="255" fontId="138" fillId="0" borderId="0"/>
    <xf numFmtId="255" fontId="13" fillId="0" borderId="0"/>
    <xf numFmtId="255" fontId="12"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3" fillId="0" borderId="0"/>
    <xf numFmtId="255" fontId="13" fillId="0" borderId="0"/>
    <xf numFmtId="255" fontId="7" fillId="0" borderId="0"/>
    <xf numFmtId="255" fontId="15" fillId="0" borderId="0"/>
    <xf numFmtId="255" fontId="15" fillId="0" borderId="0"/>
    <xf numFmtId="255" fontId="138" fillId="0" borderId="0"/>
    <xf numFmtId="255" fontId="138"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2" fillId="0" borderId="0"/>
    <xf numFmtId="255" fontId="13" fillId="0" borderId="0"/>
    <xf numFmtId="255" fontId="12" fillId="0" borderId="0"/>
    <xf numFmtId="255" fontId="12" fillId="0" borderId="0"/>
    <xf numFmtId="255" fontId="13" fillId="0" borderId="0"/>
    <xf numFmtId="255" fontId="3" fillId="0" borderId="0"/>
    <xf numFmtId="255" fontId="3" fillId="0" borderId="0"/>
    <xf numFmtId="255" fontId="3" fillId="0" borderId="0"/>
    <xf numFmtId="255" fontId="3" fillId="0" borderId="0"/>
    <xf numFmtId="255" fontId="13" fillId="0" borderId="0"/>
    <xf numFmtId="255" fontId="12" fillId="0" borderId="0"/>
    <xf numFmtId="255" fontId="12" fillId="0" borderId="0"/>
    <xf numFmtId="255" fontId="3" fillId="0" borderId="0"/>
    <xf numFmtId="255" fontId="3" fillId="0" borderId="0"/>
    <xf numFmtId="255" fontId="3" fillId="0" borderId="0"/>
    <xf numFmtId="255" fontId="3"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2" fillId="0" borderId="0"/>
    <xf numFmtId="255" fontId="12" fillId="0" borderId="0"/>
    <xf numFmtId="255" fontId="12" fillId="0" borderId="0"/>
    <xf numFmtId="255" fontId="10" fillId="0" borderId="0"/>
    <xf numFmtId="255" fontId="10"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7" fillId="0" borderId="0"/>
    <xf numFmtId="255" fontId="13"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3" fillId="0" borderId="0"/>
    <xf numFmtId="255" fontId="12" fillId="0" borderId="0"/>
    <xf numFmtId="255" fontId="12" fillId="0" borderId="0"/>
    <xf numFmtId="255" fontId="3" fillId="0" borderId="0"/>
    <xf numFmtId="255" fontId="15" fillId="0" borderId="0"/>
    <xf numFmtId="255" fontId="15" fillId="0" borderId="0"/>
    <xf numFmtId="255" fontId="138" fillId="0" borderId="0"/>
    <xf numFmtId="255" fontId="138" fillId="0" borderId="0"/>
    <xf numFmtId="255" fontId="13" fillId="0" borderId="0"/>
    <xf numFmtId="255" fontId="12" fillId="0" borderId="0"/>
    <xf numFmtId="255" fontId="12" fillId="0" borderId="0"/>
    <xf numFmtId="255" fontId="12" fillId="0" borderId="0"/>
    <xf numFmtId="255" fontId="15" fillId="0" borderId="0"/>
    <xf numFmtId="255" fontId="15" fillId="0" borderId="0"/>
    <xf numFmtId="255" fontId="138" fillId="0" borderId="0"/>
    <xf numFmtId="255" fontId="138" fillId="0" borderId="0"/>
    <xf numFmtId="255" fontId="13" fillId="0" borderId="0"/>
    <xf numFmtId="255" fontId="12" fillId="0" borderId="0"/>
    <xf numFmtId="255" fontId="12" fillId="0" borderId="0"/>
    <xf numFmtId="255" fontId="12" fillId="0" borderId="0"/>
    <xf numFmtId="255" fontId="7" fillId="0" borderId="0"/>
    <xf numFmtId="255" fontId="13" fillId="0" borderId="0"/>
    <xf numFmtId="255" fontId="12"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3" fillId="0" borderId="0"/>
    <xf numFmtId="255" fontId="12" fillId="0" borderId="0"/>
    <xf numFmtId="255" fontId="12" fillId="0" borderId="0"/>
    <xf numFmtId="255" fontId="13" fillId="0" borderId="0"/>
    <xf numFmtId="255" fontId="13" fillId="0" borderId="0"/>
    <xf numFmtId="255" fontId="3" fillId="0" borderId="0"/>
    <xf numFmtId="255" fontId="15" fillId="0" borderId="0"/>
    <xf numFmtId="255" fontId="15" fillId="0" borderId="0"/>
    <xf numFmtId="255" fontId="138" fillId="0" borderId="0"/>
    <xf numFmtId="255" fontId="138" fillId="0" borderId="0"/>
    <xf numFmtId="255" fontId="12" fillId="0" borderId="0"/>
    <xf numFmtId="255" fontId="12" fillId="0" borderId="0"/>
    <xf numFmtId="255" fontId="12" fillId="0" borderId="0"/>
    <xf numFmtId="255" fontId="12" fillId="0" borderId="0"/>
    <xf numFmtId="255" fontId="12" fillId="0" borderId="0"/>
    <xf numFmtId="255" fontId="13" fillId="0" borderId="0"/>
    <xf numFmtId="255" fontId="13" fillId="0" borderId="0"/>
    <xf numFmtId="255" fontId="12" fillId="0" borderId="0"/>
    <xf numFmtId="255" fontId="12" fillId="0" borderId="0"/>
    <xf numFmtId="255" fontId="12" fillId="0" borderId="0"/>
    <xf numFmtId="255" fontId="12" fillId="0" borderId="0"/>
    <xf numFmtId="255" fontId="7" fillId="0" borderId="0"/>
    <xf numFmtId="255" fontId="12" fillId="0" borderId="0"/>
    <xf numFmtId="255" fontId="13" fillId="0" borderId="0"/>
    <xf numFmtId="255" fontId="13" fillId="0" borderId="0"/>
    <xf numFmtId="255" fontId="13" fillId="0" borderId="0"/>
    <xf numFmtId="255" fontId="12" fillId="0" borderId="0"/>
    <xf numFmtId="255" fontId="12" fillId="0" borderId="0"/>
    <xf numFmtId="255" fontId="13" fillId="0" borderId="0"/>
    <xf numFmtId="255" fontId="3" fillId="0" borderId="0"/>
    <xf numFmtId="255" fontId="3" fillId="0" borderId="0"/>
    <xf numFmtId="255" fontId="3" fillId="0" borderId="0"/>
    <xf numFmtId="255" fontId="15" fillId="0" borderId="0"/>
    <xf numFmtId="255" fontId="15" fillId="0" borderId="0"/>
    <xf numFmtId="255" fontId="138" fillId="0" borderId="0"/>
    <xf numFmtId="255" fontId="138" fillId="0" borderId="0"/>
    <xf numFmtId="255" fontId="12" fillId="0" borderId="0"/>
    <xf numFmtId="255" fontId="7"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2" fillId="0" borderId="0"/>
    <xf numFmtId="255" fontId="13" fillId="0" borderId="0"/>
    <xf numFmtId="255" fontId="12" fillId="0" borderId="0"/>
    <xf numFmtId="255" fontId="12" fillId="0" borderId="0"/>
    <xf numFmtId="255" fontId="12"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2" fillId="0" borderId="0"/>
    <xf numFmtId="255" fontId="13" fillId="0" borderId="0"/>
    <xf numFmtId="255" fontId="12" fillId="0" borderId="0"/>
    <xf numFmtId="255" fontId="12" fillId="0" borderId="0"/>
    <xf numFmtId="255" fontId="10" fillId="0" borderId="0"/>
    <xf numFmtId="255" fontId="12" fillId="0" borderId="0"/>
    <xf numFmtId="255" fontId="12"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2" fillId="0" borderId="0"/>
    <xf numFmtId="255" fontId="15" fillId="0" borderId="0"/>
    <xf numFmtId="255" fontId="15" fillId="0" borderId="0"/>
    <xf numFmtId="255" fontId="138" fillId="0" borderId="0"/>
    <xf numFmtId="255" fontId="138" fillId="0" borderId="0"/>
    <xf numFmtId="255" fontId="13" fillId="0" borderId="0"/>
    <xf numFmtId="255" fontId="12"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3" fillId="0" borderId="0"/>
    <xf numFmtId="255" fontId="3" fillId="0" borderId="0"/>
    <xf numFmtId="255" fontId="13" fillId="0" borderId="0"/>
    <xf numFmtId="255" fontId="13" fillId="0" borderId="0"/>
    <xf numFmtId="255" fontId="7"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3"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2" fillId="0" borderId="0"/>
    <xf numFmtId="255" fontId="12" fillId="0" borderId="0"/>
    <xf numFmtId="255" fontId="13" fillId="0" borderId="0"/>
    <xf numFmtId="255" fontId="12" fillId="0" borderId="0"/>
    <xf numFmtId="255" fontId="12" fillId="0" borderId="0"/>
    <xf numFmtId="255" fontId="12" fillId="0" borderId="0"/>
    <xf numFmtId="255" fontId="15" fillId="0" borderId="0"/>
    <xf numFmtId="255" fontId="15" fillId="0" borderId="0"/>
    <xf numFmtId="255" fontId="138" fillId="0" borderId="0"/>
    <xf numFmtId="255" fontId="138"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2" fillId="0" borderId="0"/>
    <xf numFmtId="255" fontId="13" fillId="0" borderId="0"/>
    <xf numFmtId="255" fontId="12"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3" fillId="0" borderId="0"/>
    <xf numFmtId="255" fontId="12" fillId="0" borderId="0"/>
    <xf numFmtId="255" fontId="3" fillId="0" borderId="0"/>
    <xf numFmtId="255" fontId="15" fillId="0" borderId="0"/>
    <xf numFmtId="255" fontId="138" fillId="0" borderId="0"/>
    <xf numFmtId="255" fontId="138" fillId="0" borderId="0"/>
    <xf numFmtId="255" fontId="12" fillId="0" borderId="0"/>
    <xf numFmtId="255" fontId="3"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5" fillId="0" borderId="0"/>
    <xf numFmtId="255" fontId="15" fillId="0" borderId="0"/>
    <xf numFmtId="255" fontId="138" fillId="0" borderId="0"/>
    <xf numFmtId="255" fontId="138" fillId="0" borderId="0"/>
    <xf numFmtId="255" fontId="13" fillId="0" borderId="0"/>
    <xf numFmtId="255" fontId="12" fillId="0" borderId="0"/>
    <xf numFmtId="255" fontId="12" fillId="0" borderId="0"/>
    <xf numFmtId="255" fontId="15" fillId="0" borderId="0"/>
    <xf numFmtId="255" fontId="15" fillId="0" borderId="0"/>
    <xf numFmtId="255" fontId="138" fillId="0" borderId="0"/>
    <xf numFmtId="255" fontId="138" fillId="0" borderId="0"/>
    <xf numFmtId="255" fontId="12" fillId="0" borderId="0"/>
    <xf numFmtId="255" fontId="15" fillId="0" borderId="0"/>
    <xf numFmtId="255" fontId="15" fillId="0" borderId="0"/>
    <xf numFmtId="255" fontId="138" fillId="0" borderId="0"/>
    <xf numFmtId="255" fontId="138"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5" fillId="0" borderId="0"/>
    <xf numFmtId="255" fontId="15" fillId="0" borderId="0"/>
    <xf numFmtId="255" fontId="138" fillId="0" borderId="0"/>
    <xf numFmtId="255" fontId="138" fillId="0" borderId="0"/>
    <xf numFmtId="255" fontId="13" fillId="0" borderId="0"/>
    <xf numFmtId="255" fontId="12" fillId="0" borderId="0"/>
    <xf numFmtId="255" fontId="12" fillId="0" borderId="0"/>
    <xf numFmtId="255" fontId="12" fillId="0" borderId="0"/>
    <xf numFmtId="255" fontId="7"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3" fillId="0" borderId="0"/>
    <xf numFmtId="255" fontId="12" fillId="0" borderId="0"/>
    <xf numFmtId="255" fontId="12" fillId="0" borderId="0"/>
    <xf numFmtId="255" fontId="12" fillId="0" borderId="0"/>
    <xf numFmtId="255" fontId="13" fillId="0" borderId="0"/>
    <xf numFmtId="255" fontId="12" fillId="0" borderId="0"/>
    <xf numFmtId="255" fontId="12" fillId="0" borderId="0"/>
    <xf numFmtId="173" fontId="17" fillId="0" borderId="0">
      <protection locked="0"/>
    </xf>
    <xf numFmtId="255" fontId="16" fillId="0" borderId="0">
      <protection locked="0"/>
    </xf>
    <xf numFmtId="255" fontId="140" fillId="0" borderId="0">
      <protection locked="0"/>
    </xf>
    <xf numFmtId="255" fontId="16" fillId="0" borderId="0">
      <protection locked="0"/>
    </xf>
    <xf numFmtId="173" fontId="17" fillId="0" borderId="0">
      <protection locked="0"/>
    </xf>
    <xf numFmtId="255" fontId="16" fillId="0" borderId="0">
      <protection locked="0"/>
    </xf>
    <xf numFmtId="255" fontId="140" fillId="0" borderId="0">
      <protection locked="0"/>
    </xf>
    <xf numFmtId="173" fontId="16" fillId="0" borderId="0">
      <protection locked="0"/>
    </xf>
    <xf numFmtId="173" fontId="17" fillId="0" borderId="0">
      <protection locked="0"/>
    </xf>
    <xf numFmtId="173" fontId="16" fillId="0" borderId="0">
      <protection locked="0"/>
    </xf>
    <xf numFmtId="173" fontId="17" fillId="0" borderId="0">
      <protection locked="0"/>
    </xf>
    <xf numFmtId="173" fontId="16" fillId="0" borderId="0">
      <protection locked="0"/>
    </xf>
    <xf numFmtId="173" fontId="17" fillId="0" borderId="0">
      <protection locked="0"/>
    </xf>
    <xf numFmtId="255" fontId="140" fillId="0" borderId="0">
      <protection locked="0"/>
    </xf>
    <xf numFmtId="255" fontId="16" fillId="0" borderId="10">
      <protection locked="0"/>
    </xf>
    <xf numFmtId="255" fontId="140" fillId="0" borderId="10">
      <protection locked="0"/>
    </xf>
    <xf numFmtId="255" fontId="16" fillId="0" borderId="10">
      <protection locked="0"/>
    </xf>
    <xf numFmtId="255" fontId="17" fillId="0" borderId="10">
      <protection locked="0"/>
    </xf>
    <xf numFmtId="255" fontId="17" fillId="0" borderId="10">
      <protection locked="0"/>
    </xf>
    <xf numFmtId="255" fontId="16" fillId="0" borderId="10">
      <protection locked="0"/>
    </xf>
    <xf numFmtId="255" fontId="140" fillId="0" borderId="10">
      <protection locked="0"/>
    </xf>
    <xf numFmtId="255" fontId="3" fillId="0" borderId="0"/>
    <xf numFmtId="255" fontId="11" fillId="0" borderId="0">
      <protection locked="0"/>
    </xf>
    <xf numFmtId="255" fontId="18" fillId="0" borderId="0">
      <protection locked="0"/>
    </xf>
    <xf numFmtId="255" fontId="18" fillId="0" borderId="0">
      <protection locked="0"/>
    </xf>
    <xf numFmtId="255" fontId="136" fillId="0" borderId="0">
      <protection locked="0"/>
    </xf>
    <xf numFmtId="255" fontId="11" fillId="0" borderId="0">
      <protection locked="0"/>
    </xf>
    <xf numFmtId="255" fontId="18" fillId="0" borderId="0">
      <protection locked="0"/>
    </xf>
    <xf numFmtId="255" fontId="18" fillId="0" borderId="0">
      <protection locked="0"/>
    </xf>
    <xf numFmtId="255" fontId="136" fillId="0" borderId="0">
      <protection locked="0"/>
    </xf>
    <xf numFmtId="255" fontId="141" fillId="0" borderId="0"/>
    <xf numFmtId="255" fontId="16" fillId="0" borderId="10">
      <protection locked="0"/>
    </xf>
    <xf numFmtId="255" fontId="17" fillId="0" borderId="10">
      <protection locked="0"/>
    </xf>
    <xf numFmtId="255" fontId="17"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1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6" fillId="0" borderId="0">
      <protection locked="0"/>
    </xf>
    <xf numFmtId="255" fontId="11" fillId="0" borderId="0">
      <protection locked="0"/>
    </xf>
    <xf numFmtId="255" fontId="11" fillId="0" borderId="0">
      <protection locked="0"/>
    </xf>
    <xf numFmtId="255" fontId="142" fillId="0" borderId="0"/>
    <xf numFmtId="225" fontId="143" fillId="0" borderId="6" applyFont="0" applyFill="0" applyBorder="0" applyAlignment="0" applyProtection="0">
      <alignment horizontal="right"/>
    </xf>
    <xf numFmtId="2" fontId="144" fillId="0" borderId="0" applyNumberFormat="0" applyFill="0" applyBorder="0" applyAlignment="0" applyProtection="0"/>
    <xf numFmtId="2" fontId="145" fillId="0" borderId="0" applyNumberFormat="0" applyFill="0" applyBorder="0" applyAlignment="0" applyProtection="0"/>
    <xf numFmtId="255" fontId="24" fillId="64" borderId="0"/>
    <xf numFmtId="255" fontId="19" fillId="2" borderId="0" applyNumberFormat="0" applyBorder="0" applyAlignment="0" applyProtection="0"/>
    <xf numFmtId="255" fontId="19" fillId="3" borderId="0" applyNumberFormat="0" applyBorder="0" applyAlignment="0" applyProtection="0"/>
    <xf numFmtId="255" fontId="19" fillId="4" borderId="0" applyNumberFormat="0" applyBorder="0" applyAlignment="0" applyProtection="0"/>
    <xf numFmtId="255" fontId="19" fillId="5" borderId="0" applyNumberFormat="0" applyBorder="0" applyAlignment="0" applyProtection="0"/>
    <xf numFmtId="255" fontId="5" fillId="65" borderId="0" applyNumberFormat="0" applyBorder="0" applyAlignment="0" applyProtection="0"/>
    <xf numFmtId="255" fontId="19" fillId="6" borderId="0" applyNumberFormat="0" applyBorder="0" applyAlignment="0" applyProtection="0"/>
    <xf numFmtId="255" fontId="5" fillId="66" borderId="0" applyNumberFormat="0" applyBorder="0" applyAlignment="0" applyProtection="0"/>
    <xf numFmtId="255" fontId="19" fillId="7" borderId="0" applyNumberFormat="0" applyBorder="0" applyAlignment="0" applyProtection="0"/>
    <xf numFmtId="255" fontId="20" fillId="2" borderId="0" applyNumberFormat="0" applyBorder="0" applyAlignment="0" applyProtection="0"/>
    <xf numFmtId="255" fontId="20" fillId="2" borderId="0" applyNumberFormat="0" applyBorder="0" applyAlignment="0" applyProtection="0"/>
    <xf numFmtId="255" fontId="20" fillId="3" borderId="0" applyNumberFormat="0" applyBorder="0" applyAlignment="0" applyProtection="0"/>
    <xf numFmtId="255" fontId="20" fillId="3" borderId="0" applyNumberFormat="0" applyBorder="0" applyAlignment="0" applyProtection="0"/>
    <xf numFmtId="255" fontId="20" fillId="4" borderId="0" applyNumberFormat="0" applyBorder="0" applyAlignment="0" applyProtection="0"/>
    <xf numFmtId="255" fontId="20" fillId="4" borderId="0" applyNumberFormat="0" applyBorder="0" applyAlignment="0" applyProtection="0"/>
    <xf numFmtId="255" fontId="20" fillId="5" borderId="0" applyNumberFormat="0" applyBorder="0" applyAlignment="0" applyProtection="0"/>
    <xf numFmtId="255" fontId="20" fillId="5" borderId="0" applyNumberFormat="0" applyBorder="0" applyAlignment="0" applyProtection="0"/>
    <xf numFmtId="255" fontId="20" fillId="6" borderId="0" applyNumberFormat="0" applyBorder="0" applyAlignment="0" applyProtection="0"/>
    <xf numFmtId="255" fontId="20" fillId="6" borderId="0" applyNumberFormat="0" applyBorder="0" applyAlignment="0" applyProtection="0"/>
    <xf numFmtId="255" fontId="20" fillId="8" borderId="0" applyNumberFormat="0" applyBorder="0" applyAlignment="0" applyProtection="0"/>
    <xf numFmtId="255" fontId="19" fillId="9" borderId="0" applyNumberFormat="0" applyBorder="0" applyAlignment="0" applyProtection="0"/>
    <xf numFmtId="255" fontId="19" fillId="10" borderId="0" applyNumberFormat="0" applyBorder="0" applyAlignment="0" applyProtection="0"/>
    <xf numFmtId="255" fontId="19" fillId="11" borderId="0" applyNumberFormat="0" applyBorder="0" applyAlignment="0" applyProtection="0"/>
    <xf numFmtId="255" fontId="19" fillId="5" borderId="0" applyNumberFormat="0" applyBorder="0" applyAlignment="0" applyProtection="0"/>
    <xf numFmtId="255" fontId="5" fillId="65" borderId="0" applyNumberFormat="0" applyBorder="0" applyAlignment="0" applyProtection="0"/>
    <xf numFmtId="255" fontId="19" fillId="9" borderId="0" applyNumberFormat="0" applyBorder="0" applyAlignment="0" applyProtection="0"/>
    <xf numFmtId="255" fontId="19" fillId="12" borderId="0" applyNumberFormat="0" applyBorder="0" applyAlignment="0" applyProtection="0"/>
    <xf numFmtId="255" fontId="20" fillId="9" borderId="0" applyNumberFormat="0" applyBorder="0" applyAlignment="0" applyProtection="0"/>
    <xf numFmtId="255" fontId="20" fillId="9" borderId="0" applyNumberFormat="0" applyBorder="0" applyAlignment="0" applyProtection="0"/>
    <xf numFmtId="255" fontId="20" fillId="10" borderId="0" applyNumberFormat="0" applyBorder="0" applyAlignment="0" applyProtection="0"/>
    <xf numFmtId="255" fontId="20" fillId="10" borderId="0" applyNumberFormat="0" applyBorder="0" applyAlignment="0" applyProtection="0"/>
    <xf numFmtId="255" fontId="20" fillId="11" borderId="0" applyNumberFormat="0" applyBorder="0" applyAlignment="0" applyProtection="0"/>
    <xf numFmtId="255" fontId="20" fillId="11" borderId="0" applyNumberFormat="0" applyBorder="0" applyAlignment="0" applyProtection="0"/>
    <xf numFmtId="255" fontId="20" fillId="5" borderId="0" applyNumberFormat="0" applyBorder="0" applyAlignment="0" applyProtection="0"/>
    <xf numFmtId="255" fontId="20" fillId="5" borderId="0" applyNumberFormat="0" applyBorder="0" applyAlignment="0" applyProtection="0"/>
    <xf numFmtId="255" fontId="20" fillId="9" borderId="0" applyNumberFormat="0" applyBorder="0" applyAlignment="0" applyProtection="0"/>
    <xf numFmtId="255" fontId="20" fillId="9" borderId="0" applyNumberFormat="0" applyBorder="0" applyAlignment="0" applyProtection="0"/>
    <xf numFmtId="255" fontId="20" fillId="12" borderId="0" applyNumberFormat="0" applyBorder="0" applyAlignment="0" applyProtection="0"/>
    <xf numFmtId="255" fontId="20" fillId="12" borderId="0" applyNumberFormat="0" applyBorder="0" applyAlignment="0" applyProtection="0"/>
    <xf numFmtId="255" fontId="22" fillId="13" borderId="0" applyNumberFormat="0" applyBorder="0" applyAlignment="0" applyProtection="0"/>
    <xf numFmtId="255" fontId="22" fillId="10" borderId="0" applyNumberFormat="0" applyBorder="0" applyAlignment="0" applyProtection="0"/>
    <xf numFmtId="255" fontId="22" fillId="11" borderId="0" applyNumberFormat="0" applyBorder="0" applyAlignment="0" applyProtection="0"/>
    <xf numFmtId="255" fontId="22" fillId="14" borderId="0" applyNumberFormat="0" applyBorder="0" applyAlignment="0" applyProtection="0"/>
    <xf numFmtId="255" fontId="22" fillId="15" borderId="0" applyNumberFormat="0" applyBorder="0" applyAlignment="0" applyProtection="0"/>
    <xf numFmtId="255" fontId="21" fillId="67" borderId="0" applyNumberFormat="0" applyBorder="0" applyAlignment="0" applyProtection="0"/>
    <xf numFmtId="255" fontId="22" fillId="16" borderId="0" applyNumberFormat="0" applyBorder="0" applyAlignment="0" applyProtection="0"/>
    <xf numFmtId="255" fontId="23" fillId="13" borderId="0" applyNumberFormat="0" applyBorder="0" applyAlignment="0" applyProtection="0"/>
    <xf numFmtId="255" fontId="23" fillId="13" borderId="0" applyNumberFormat="0" applyBorder="0" applyAlignment="0" applyProtection="0"/>
    <xf numFmtId="255" fontId="23" fillId="10" borderId="0" applyNumberFormat="0" applyBorder="0" applyAlignment="0" applyProtection="0"/>
    <xf numFmtId="255" fontId="23" fillId="10" borderId="0" applyNumberFormat="0" applyBorder="0" applyAlignment="0" applyProtection="0"/>
    <xf numFmtId="255" fontId="23" fillId="11" borderId="0" applyNumberFormat="0" applyBorder="0" applyAlignment="0" applyProtection="0"/>
    <xf numFmtId="255" fontId="23" fillId="11" borderId="0" applyNumberFormat="0" applyBorder="0" applyAlignment="0" applyProtection="0"/>
    <xf numFmtId="255" fontId="23" fillId="14" borderId="0" applyNumberFormat="0" applyBorder="0" applyAlignment="0" applyProtection="0"/>
    <xf numFmtId="255" fontId="23" fillId="14" borderId="0" applyNumberFormat="0" applyBorder="0" applyAlignment="0" applyProtection="0"/>
    <xf numFmtId="255" fontId="23" fillId="15" borderId="0" applyNumberFormat="0" applyBorder="0" applyAlignment="0" applyProtection="0"/>
    <xf numFmtId="255" fontId="23" fillId="15" borderId="0" applyNumberFormat="0" applyBorder="0" applyAlignment="0" applyProtection="0"/>
    <xf numFmtId="255" fontId="23" fillId="16" borderId="0" applyNumberFormat="0" applyBorder="0" applyAlignment="0" applyProtection="0"/>
    <xf numFmtId="255" fontId="23" fillId="16" borderId="0" applyNumberFormat="0" applyBorder="0" applyAlignment="0" applyProtection="0"/>
    <xf numFmtId="255" fontId="74" fillId="0" borderId="0">
      <alignment horizontal="right"/>
    </xf>
    <xf numFmtId="224" fontId="134" fillId="0" borderId="0">
      <protection locked="0"/>
    </xf>
    <xf numFmtId="224" fontId="134" fillId="0" borderId="0">
      <protection locked="0"/>
    </xf>
    <xf numFmtId="255" fontId="5" fillId="18" borderId="0" applyNumberFormat="0" applyBorder="0" applyAlignment="0" applyProtection="0"/>
    <xf numFmtId="255" fontId="5" fillId="19" borderId="0" applyNumberFormat="0" applyBorder="0" applyAlignment="0" applyProtection="0"/>
    <xf numFmtId="255" fontId="21" fillId="20" borderId="0" applyNumberFormat="0" applyBorder="0" applyAlignment="0" applyProtection="0"/>
    <xf numFmtId="255" fontId="22" fillId="17" borderId="0" applyNumberFormat="0" applyBorder="0" applyAlignment="0" applyProtection="0"/>
    <xf numFmtId="255" fontId="21" fillId="68" borderId="0" applyNumberFormat="0" applyBorder="0" applyAlignment="0" applyProtection="0"/>
    <xf numFmtId="255" fontId="21" fillId="68" borderId="0" applyNumberFormat="0" applyBorder="0" applyAlignment="0" applyProtection="0"/>
    <xf numFmtId="255" fontId="21" fillId="68" borderId="0" applyNumberFormat="0" applyBorder="0" applyAlignment="0" applyProtection="0"/>
    <xf numFmtId="255" fontId="5" fillId="22" borderId="0" applyNumberFormat="0" applyBorder="0" applyAlignment="0" applyProtection="0"/>
    <xf numFmtId="255" fontId="5" fillId="23" borderId="0" applyNumberFormat="0" applyBorder="0" applyAlignment="0" applyProtection="0"/>
    <xf numFmtId="255" fontId="21" fillId="23" borderId="0" applyNumberFormat="0" applyBorder="0" applyAlignment="0" applyProtection="0"/>
    <xf numFmtId="255" fontId="22" fillId="21" borderId="0" applyNumberFormat="0" applyBorder="0" applyAlignment="0" applyProtection="0"/>
    <xf numFmtId="255" fontId="21" fillId="69" borderId="0" applyNumberFormat="0" applyBorder="0" applyAlignment="0" applyProtection="0"/>
    <xf numFmtId="255" fontId="21" fillId="69" borderId="0" applyNumberFormat="0" applyBorder="0" applyAlignment="0" applyProtection="0"/>
    <xf numFmtId="255" fontId="21" fillId="70" borderId="0" applyNumberFormat="0" applyBorder="0" applyAlignment="0" applyProtection="0"/>
    <xf numFmtId="255" fontId="5" fillId="25" borderId="0" applyNumberFormat="0" applyBorder="0" applyAlignment="0" applyProtection="0"/>
    <xf numFmtId="255" fontId="5" fillId="26" borderId="0" applyNumberFormat="0" applyBorder="0" applyAlignment="0" applyProtection="0"/>
    <xf numFmtId="255" fontId="21" fillId="26" borderId="0" applyNumberFormat="0" applyBorder="0" applyAlignment="0" applyProtection="0"/>
    <xf numFmtId="255" fontId="22" fillId="24" borderId="0" applyNumberFormat="0" applyBorder="0" applyAlignment="0" applyProtection="0"/>
    <xf numFmtId="255" fontId="21" fillId="71" borderId="0" applyNumberFormat="0" applyBorder="0" applyAlignment="0" applyProtection="0"/>
    <xf numFmtId="255" fontId="21" fillId="71" borderId="0" applyNumberFormat="0" applyBorder="0" applyAlignment="0" applyProtection="0"/>
    <xf numFmtId="255" fontId="21" fillId="71" borderId="0" applyNumberFormat="0" applyBorder="0" applyAlignment="0" applyProtection="0"/>
    <xf numFmtId="255" fontId="5" fillId="27" borderId="0" applyNumberFormat="0" applyBorder="0" applyAlignment="0" applyProtection="0"/>
    <xf numFmtId="255" fontId="5" fillId="27" borderId="0" applyNumberFormat="0" applyBorder="0" applyAlignment="0" applyProtection="0"/>
    <xf numFmtId="255" fontId="21" fillId="19" borderId="0" applyNumberFormat="0" applyBorder="0" applyAlignment="0" applyProtection="0"/>
    <xf numFmtId="255" fontId="22" fillId="14" borderId="0" applyNumberFormat="0" applyBorder="0" applyAlignment="0" applyProtection="0"/>
    <xf numFmtId="255" fontId="21" fillId="72" borderId="0" applyNumberFormat="0" applyBorder="0" applyAlignment="0" applyProtection="0"/>
    <xf numFmtId="255" fontId="21" fillId="72" borderId="0" applyNumberFormat="0" applyBorder="0" applyAlignment="0" applyProtection="0"/>
    <xf numFmtId="255" fontId="21" fillId="72" borderId="0" applyNumberFormat="0" applyBorder="0" applyAlignment="0" applyProtection="0"/>
    <xf numFmtId="255" fontId="5" fillId="28" borderId="0" applyNumberFormat="0" applyBorder="0" applyAlignment="0" applyProtection="0"/>
    <xf numFmtId="255" fontId="5" fillId="29" borderId="0" applyNumberFormat="0" applyBorder="0" applyAlignment="0" applyProtection="0"/>
    <xf numFmtId="255" fontId="21" fillId="20" borderId="0" applyNumberFormat="0" applyBorder="0" applyAlignment="0" applyProtection="0"/>
    <xf numFmtId="255" fontId="22" fillId="15" borderId="0" applyNumberFormat="0" applyBorder="0" applyAlignment="0" applyProtection="0"/>
    <xf numFmtId="255" fontId="21" fillId="73" borderId="0" applyNumberFormat="0" applyBorder="0" applyAlignment="0" applyProtection="0"/>
    <xf numFmtId="255" fontId="21" fillId="73" borderId="0" applyNumberFormat="0" applyBorder="0" applyAlignment="0" applyProtection="0"/>
    <xf numFmtId="255" fontId="21" fillId="67" borderId="0" applyNumberFormat="0" applyBorder="0" applyAlignment="0" applyProtection="0"/>
    <xf numFmtId="255" fontId="5" fillId="31" borderId="0" applyNumberFormat="0" applyBorder="0" applyAlignment="0" applyProtection="0"/>
    <xf numFmtId="255" fontId="5" fillId="32" borderId="0" applyNumberFormat="0" applyBorder="0" applyAlignment="0" applyProtection="0"/>
    <xf numFmtId="255" fontId="21" fillId="33" borderId="0" applyNumberFormat="0" applyBorder="0" applyAlignment="0" applyProtection="0"/>
    <xf numFmtId="255" fontId="22" fillId="30" borderId="0" applyNumberFormat="0" applyBorder="0" applyAlignment="0" applyProtection="0"/>
    <xf numFmtId="255" fontId="21" fillId="74" borderId="0" applyNumberFormat="0" applyBorder="0" applyAlignment="0" applyProtection="0"/>
    <xf numFmtId="255" fontId="21" fillId="74" borderId="0" applyNumberFormat="0" applyBorder="0" applyAlignment="0" applyProtection="0"/>
    <xf numFmtId="255" fontId="21" fillId="75" borderId="0" applyNumberFormat="0" applyBorder="0" applyAlignment="0" applyProtection="0"/>
    <xf numFmtId="255" fontId="25" fillId="0" borderId="0" applyNumberFormat="0" applyFill="0" applyBorder="0" applyAlignment="0" applyProtection="0">
      <alignment vertical="top"/>
      <protection locked="0"/>
    </xf>
    <xf numFmtId="255" fontId="27" fillId="3" borderId="0" applyNumberFormat="0" applyBorder="0" applyAlignment="0" applyProtection="0"/>
    <xf numFmtId="255" fontId="33" fillId="26" borderId="0"/>
    <xf numFmtId="255" fontId="28" fillId="26" borderId="0"/>
    <xf numFmtId="255" fontId="33" fillId="26" borderId="0"/>
    <xf numFmtId="255" fontId="146" fillId="26" borderId="0"/>
    <xf numFmtId="255" fontId="8" fillId="26" borderId="0"/>
    <xf numFmtId="255" fontId="147" fillId="26" borderId="0"/>
    <xf numFmtId="255" fontId="148" fillId="0" borderId="0" applyNumberFormat="0" applyFill="0" applyBorder="0" applyAlignment="0" applyProtection="0"/>
    <xf numFmtId="255" fontId="149" fillId="0" borderId="0"/>
    <xf numFmtId="226" fontId="150" fillId="0" borderId="0">
      <alignment horizontal="right"/>
    </xf>
    <xf numFmtId="227" fontId="150" fillId="0" borderId="0">
      <alignment horizontal="right" vertical="center"/>
    </xf>
    <xf numFmtId="226" fontId="150" fillId="0" borderId="0">
      <alignment horizontal="right" vertical="center"/>
    </xf>
    <xf numFmtId="255" fontId="52" fillId="0" borderId="0">
      <alignment vertical="center"/>
    </xf>
    <xf numFmtId="255" fontId="151" fillId="0" borderId="0">
      <alignment horizontal="left"/>
    </xf>
    <xf numFmtId="228" fontId="152" fillId="76" borderId="0">
      <alignment horizontal="right" vertical="center"/>
    </xf>
    <xf numFmtId="229" fontId="152" fillId="76" borderId="0">
      <alignment horizontal="right"/>
    </xf>
    <xf numFmtId="230" fontId="152" fillId="0" borderId="0">
      <alignment horizontal="right" vertical="center"/>
    </xf>
    <xf numFmtId="255" fontId="85" fillId="0" borderId="0" applyFill="0" applyBorder="0" applyAlignment="0"/>
    <xf numFmtId="218" fontId="31" fillId="0" borderId="0" applyFill="0" applyBorder="0" applyAlignment="0"/>
    <xf numFmtId="182" fontId="15" fillId="0" borderId="0" applyFill="0" applyBorder="0" applyAlignment="0"/>
    <xf numFmtId="182" fontId="12" fillId="0" borderId="0" applyFill="0" applyBorder="0" applyAlignment="0"/>
    <xf numFmtId="184" fontId="31" fillId="0" borderId="0" applyFill="0" applyBorder="0" applyAlignment="0"/>
    <xf numFmtId="182" fontId="33" fillId="0" borderId="0" applyFill="0" applyBorder="0" applyAlignment="0"/>
    <xf numFmtId="187" fontId="33" fillId="0" borderId="0" applyFill="0" applyBorder="0" applyAlignment="0"/>
    <xf numFmtId="181" fontId="31" fillId="0" borderId="0" applyFill="0" applyBorder="0" applyAlignment="0"/>
    <xf numFmtId="188" fontId="15" fillId="0" borderId="0" applyFill="0" applyBorder="0" applyAlignment="0"/>
    <xf numFmtId="188" fontId="12" fillId="0" borderId="0" applyFill="0" applyBorder="0" applyAlignment="0"/>
    <xf numFmtId="192" fontId="33" fillId="0" borderId="0" applyFill="0" applyBorder="0" applyAlignment="0"/>
    <xf numFmtId="189" fontId="15" fillId="0" borderId="0" applyFill="0" applyBorder="0" applyAlignment="0"/>
    <xf numFmtId="189" fontId="12" fillId="0" borderId="0" applyFill="0" applyBorder="0" applyAlignment="0"/>
    <xf numFmtId="218" fontId="31" fillId="0" borderId="0" applyFill="0" applyBorder="0" applyAlignment="0"/>
    <xf numFmtId="182" fontId="15" fillId="0" borderId="0" applyFill="0" applyBorder="0" applyAlignment="0"/>
    <xf numFmtId="182" fontId="12" fillId="0" borderId="0" applyFill="0" applyBorder="0" applyAlignment="0"/>
    <xf numFmtId="255" fontId="35" fillId="8" borderId="11" applyNumberFormat="0" applyAlignment="0" applyProtection="0"/>
    <xf numFmtId="255" fontId="153" fillId="0" borderId="0" applyFill="0" applyBorder="0" applyProtection="0">
      <alignment horizontal="center"/>
      <protection locked="0"/>
    </xf>
    <xf numFmtId="231" fontId="7" fillId="77" borderId="33">
      <alignment vertical="center"/>
    </xf>
    <xf numFmtId="255" fontId="37" fillId="35" borderId="13" applyNumberFormat="0" applyAlignment="0" applyProtection="0"/>
    <xf numFmtId="255" fontId="154" fillId="0" borderId="3">
      <alignment horizontal="center"/>
    </xf>
    <xf numFmtId="255" fontId="38" fillId="0" borderId="1">
      <alignment horizontal="left" wrapText="1"/>
    </xf>
    <xf numFmtId="255" fontId="155" fillId="0" borderId="1">
      <alignment horizontal="left" wrapText="1"/>
    </xf>
    <xf numFmtId="232" fontId="3"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156" fillId="0" borderId="0" applyFont="0" applyFill="0" applyBorder="0" applyAlignment="0" applyProtection="0"/>
    <xf numFmtId="181" fontId="31" fillId="0" borderId="0" applyFont="0" applyFill="0" applyBorder="0" applyAlignment="0" applyProtection="0"/>
    <xf numFmtId="188" fontId="15" fillId="0" borderId="0" applyFont="0" applyFill="0" applyBorder="0" applyAlignment="0" applyProtection="0"/>
    <xf numFmtId="233" fontId="135" fillId="0" borderId="0" applyFont="0" applyFill="0" applyBorder="0" applyAlignment="0" applyProtection="0">
      <alignment horizontal="center"/>
    </xf>
    <xf numFmtId="234" fontId="157" fillId="0" borderId="0" applyFont="0" applyFill="0" applyBorder="0" applyAlignment="0" applyProtection="0"/>
    <xf numFmtId="235" fontId="158" fillId="0" borderId="0" applyFont="0" applyFill="0" applyBorder="0" applyAlignment="0" applyProtection="0"/>
    <xf numFmtId="236" fontId="159" fillId="0" borderId="0" applyFont="0" applyFill="0" applyBorder="0" applyAlignment="0" applyProtection="0"/>
    <xf numFmtId="237" fontId="158" fillId="0" borderId="0" applyFont="0" applyFill="0" applyBorder="0" applyAlignment="0" applyProtection="0"/>
    <xf numFmtId="238" fontId="159" fillId="0" borderId="0" applyFont="0" applyFill="0" applyBorder="0" applyAlignment="0" applyProtection="0"/>
    <xf numFmtId="239" fontId="158" fillId="0" borderId="0" applyFont="0" applyFill="0" applyBorder="0" applyAlignment="0" applyProtection="0"/>
    <xf numFmtId="165" fontId="8" fillId="0" borderId="0" applyFont="0" applyFill="0" applyBorder="0" applyAlignment="0" applyProtection="0"/>
    <xf numFmtId="165" fontId="156" fillId="0" borderId="0" applyFont="0" applyFill="0" applyBorder="0" applyAlignment="0" applyProtection="0"/>
    <xf numFmtId="165" fontId="15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220" fontId="8" fillId="0" borderId="0" applyFont="0" applyFill="0" applyBorder="0" applyAlignment="0" applyProtection="0"/>
    <xf numFmtId="165" fontId="8"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56" fillId="0" borderId="0" applyFont="0" applyFill="0" applyBorder="0" applyAlignment="0" applyProtection="0"/>
    <xf numFmtId="165" fontId="156" fillId="0" borderId="0" applyFont="0" applyFill="0" applyBorder="0" applyAlignment="0" applyProtection="0"/>
    <xf numFmtId="255" fontId="160" fillId="0" borderId="0" applyNumberFormat="0" applyFill="0" applyBorder="0" applyAlignment="0" applyProtection="0"/>
    <xf numFmtId="255" fontId="161" fillId="0" borderId="0" applyNumberFormat="0" applyAlignment="0">
      <alignment horizontal="left"/>
    </xf>
    <xf numFmtId="240" fontId="162" fillId="0" borderId="0" applyFill="0" applyBorder="0" applyProtection="0"/>
    <xf numFmtId="241" fontId="157" fillId="0" borderId="0" applyFont="0" applyFill="0" applyBorder="0" applyAlignment="0" applyProtection="0"/>
    <xf numFmtId="242" fontId="42" fillId="0" borderId="0" applyFill="0" applyBorder="0" applyProtection="0"/>
    <xf numFmtId="242" fontId="42" fillId="0" borderId="32" applyFill="0" applyProtection="0"/>
    <xf numFmtId="242" fontId="42" fillId="0" borderId="10" applyFill="0" applyProtection="0"/>
    <xf numFmtId="243" fontId="3" fillId="0" borderId="0" applyFont="0" applyFill="0" applyBorder="0" applyAlignment="0" applyProtection="0"/>
    <xf numFmtId="244" fontId="5" fillId="0" borderId="0" applyFill="0" applyBorder="0" applyAlignment="0" applyProtection="0"/>
    <xf numFmtId="218" fontId="31" fillId="0" borderId="0" applyFont="0" applyFill="0" applyBorder="0" applyAlignment="0" applyProtection="0"/>
    <xf numFmtId="182" fontId="15" fillId="0" borderId="0" applyFont="0" applyFill="0" applyBorder="0" applyAlignment="0" applyProtection="0"/>
    <xf numFmtId="245" fontId="159" fillId="0" borderId="0" applyFont="0" applyFill="0" applyBorder="0" applyAlignment="0" applyProtection="0"/>
    <xf numFmtId="246" fontId="158" fillId="0" borderId="0" applyFont="0" applyFill="0" applyBorder="0" applyAlignment="0" applyProtection="0"/>
    <xf numFmtId="247" fontId="159" fillId="0" borderId="0" applyFont="0" applyFill="0" applyBorder="0" applyAlignment="0" applyProtection="0"/>
    <xf numFmtId="248" fontId="158" fillId="0" borderId="0" applyFont="0" applyFill="0" applyBorder="0" applyAlignment="0" applyProtection="0"/>
    <xf numFmtId="249" fontId="159" fillId="0" borderId="0" applyFont="0" applyFill="0" applyBorder="0" applyAlignment="0" applyProtection="0"/>
    <xf numFmtId="250" fontId="15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37" fontId="163" fillId="0" borderId="34" applyFont="0" applyFill="0" applyBorder="0">
      <protection locked="0"/>
    </xf>
    <xf numFmtId="255" fontId="33" fillId="25" borderId="0"/>
    <xf numFmtId="255" fontId="28" fillId="25" borderId="0"/>
    <xf numFmtId="255" fontId="33" fillId="25" borderId="0"/>
    <xf numFmtId="255" fontId="146" fillId="25" borderId="0"/>
    <xf numFmtId="255" fontId="8" fillId="37" borderId="0"/>
    <xf numFmtId="255" fontId="147" fillId="37" borderId="0"/>
    <xf numFmtId="251" fontId="5" fillId="0" borderId="0" applyFill="0" applyBorder="0" applyAlignment="0" applyProtection="0"/>
    <xf numFmtId="252" fontId="5" fillId="0" borderId="0" applyFill="0" applyBorder="0" applyAlignment="0" applyProtection="0"/>
    <xf numFmtId="255" fontId="3" fillId="38" borderId="0" applyFont="0" applyFill="0" applyBorder="0" applyAlignment="0" applyProtection="0"/>
    <xf numFmtId="194" fontId="42" fillId="0" borderId="32" applyFill="0" applyProtection="0"/>
    <xf numFmtId="194" fontId="42" fillId="0" borderId="10" applyFill="0" applyProtection="0"/>
    <xf numFmtId="38" fontId="24" fillId="0" borderId="35">
      <alignment vertical="center"/>
    </xf>
    <xf numFmtId="38" fontId="24" fillId="0" borderId="35">
      <alignment vertical="center"/>
    </xf>
    <xf numFmtId="253" fontId="164" fillId="0" borderId="0" applyFont="0" applyFill="0" applyBorder="0" applyAlignment="0" applyProtection="0"/>
    <xf numFmtId="254" fontId="164" fillId="0" borderId="0" applyFont="0" applyFill="0" applyBorder="0" applyAlignment="0" applyProtection="0"/>
    <xf numFmtId="255" fontId="6" fillId="0" borderId="0" applyNumberFormat="0" applyFill="0" applyBorder="0" applyAlignment="0" applyProtection="0"/>
    <xf numFmtId="255" fontId="44" fillId="39" borderId="0" applyNumberFormat="0" applyBorder="0" applyAlignment="0" applyProtection="0"/>
    <xf numFmtId="255" fontId="44" fillId="40" borderId="0" applyNumberFormat="0" applyBorder="0" applyAlignment="0" applyProtection="0"/>
    <xf numFmtId="255" fontId="44" fillId="41" borderId="0" applyNumberFormat="0" applyBorder="0" applyAlignment="0" applyProtection="0"/>
    <xf numFmtId="181" fontId="31" fillId="0" borderId="0" applyFill="0" applyBorder="0" applyAlignment="0"/>
    <xf numFmtId="188" fontId="15" fillId="0" borderId="0" applyFill="0" applyBorder="0" applyAlignment="0"/>
    <xf numFmtId="188" fontId="12" fillId="0" borderId="0" applyFill="0" applyBorder="0" applyAlignment="0"/>
    <xf numFmtId="218" fontId="31" fillId="0" borderId="0" applyFill="0" applyBorder="0" applyAlignment="0"/>
    <xf numFmtId="182" fontId="15" fillId="0" borderId="0" applyFill="0" applyBorder="0" applyAlignment="0"/>
    <xf numFmtId="182" fontId="12" fillId="0" borderId="0" applyFill="0" applyBorder="0" applyAlignment="0"/>
    <xf numFmtId="181" fontId="31" fillId="0" borderId="0" applyFill="0" applyBorder="0" applyAlignment="0"/>
    <xf numFmtId="188" fontId="15" fillId="0" borderId="0" applyFill="0" applyBorder="0" applyAlignment="0"/>
    <xf numFmtId="188" fontId="12" fillId="0" borderId="0" applyFill="0" applyBorder="0" applyAlignment="0"/>
    <xf numFmtId="192" fontId="33" fillId="0" borderId="0" applyFill="0" applyBorder="0" applyAlignment="0"/>
    <xf numFmtId="189" fontId="15" fillId="0" borderId="0" applyFill="0" applyBorder="0" applyAlignment="0"/>
    <xf numFmtId="189" fontId="12" fillId="0" borderId="0" applyFill="0" applyBorder="0" applyAlignment="0"/>
    <xf numFmtId="218" fontId="31" fillId="0" borderId="0" applyFill="0" applyBorder="0" applyAlignment="0"/>
    <xf numFmtId="182" fontId="15" fillId="0" borderId="0" applyFill="0" applyBorder="0" applyAlignment="0"/>
    <xf numFmtId="182" fontId="12" fillId="0" borderId="0" applyFill="0" applyBorder="0" applyAlignment="0"/>
    <xf numFmtId="255" fontId="165" fillId="0" borderId="0" applyNumberFormat="0" applyAlignment="0">
      <alignment horizontal="left"/>
    </xf>
    <xf numFmtId="255" fontId="166" fillId="0" borderId="0" applyFont="0" applyFill="0" applyBorder="0" applyAlignment="0" applyProtection="0"/>
    <xf numFmtId="256" fontId="166" fillId="0" borderId="0">
      <alignment horizontal="right"/>
    </xf>
    <xf numFmtId="10" fontId="8" fillId="43" borderId="1" applyNumberFormat="0" applyFill="0" applyBorder="0" applyAlignment="0" applyProtection="0">
      <protection locked="0"/>
    </xf>
    <xf numFmtId="255" fontId="167" fillId="0" borderId="0">
      <alignment vertical="center"/>
    </xf>
    <xf numFmtId="255" fontId="39" fillId="0" borderId="0" applyNumberFormat="0" applyFont="0" applyBorder="0" applyAlignment="0"/>
    <xf numFmtId="255" fontId="51" fillId="4" borderId="0" applyNumberFormat="0" applyBorder="0" applyAlignment="0" applyProtection="0"/>
    <xf numFmtId="255" fontId="52" fillId="78" borderId="0" applyNumberFormat="0" applyBorder="0" applyAlignment="0" applyProtection="0"/>
    <xf numFmtId="255" fontId="53" fillId="0" borderId="36" applyNumberFormat="0" applyAlignment="0" applyProtection="0"/>
    <xf numFmtId="255" fontId="57" fillId="0" borderId="17" applyNumberFormat="0" applyAlignment="0" applyProtection="0">
      <alignment horizontal="left" vertical="center"/>
    </xf>
    <xf numFmtId="255" fontId="53" fillId="0" borderId="37">
      <alignment horizontal="left" vertical="center"/>
    </xf>
    <xf numFmtId="255" fontId="57" fillId="0" borderId="2">
      <alignment horizontal="left" vertical="center"/>
    </xf>
    <xf numFmtId="14" fontId="38" fillId="79" borderId="38">
      <alignment horizontal="center" vertical="center" wrapText="1"/>
    </xf>
    <xf numFmtId="14" fontId="38" fillId="66" borderId="38">
      <alignment horizontal="center" vertical="center" wrapText="1"/>
    </xf>
    <xf numFmtId="255" fontId="153" fillId="0" borderId="0" applyFill="0" applyAlignment="0" applyProtection="0">
      <protection locked="0"/>
    </xf>
    <xf numFmtId="255" fontId="153" fillId="0" borderId="31" applyFill="0" applyAlignment="0" applyProtection="0">
      <protection locked="0"/>
    </xf>
    <xf numFmtId="255" fontId="168" fillId="0" borderId="0" applyNumberFormat="0" applyFill="0" applyBorder="0" applyAlignment="0" applyProtection="0"/>
    <xf numFmtId="224" fontId="133" fillId="0" borderId="0">
      <protection locked="0"/>
    </xf>
    <xf numFmtId="224" fontId="134" fillId="0" borderId="0">
      <protection locked="0"/>
    </xf>
    <xf numFmtId="255" fontId="52" fillId="80" borderId="0" applyNumberFormat="0" applyBorder="0" applyAlignment="0" applyProtection="0"/>
    <xf numFmtId="197" fontId="3" fillId="46" borderId="1" applyNumberFormat="0" applyFont="0" applyAlignment="0">
      <protection locked="0"/>
    </xf>
    <xf numFmtId="255" fontId="5" fillId="81" borderId="24" applyNumberFormat="0" applyAlignment="0">
      <protection locked="0"/>
    </xf>
    <xf numFmtId="255" fontId="5" fillId="81" borderId="24" applyNumberFormat="0" applyAlignment="0">
      <protection locked="0"/>
    </xf>
    <xf numFmtId="255" fontId="5" fillId="81" borderId="24" applyNumberFormat="0" applyAlignment="0">
      <protection locked="0"/>
    </xf>
    <xf numFmtId="255" fontId="7" fillId="81" borderId="24" applyNumberFormat="0" applyAlignment="0">
      <protection locked="0"/>
    </xf>
    <xf numFmtId="255" fontId="7" fillId="81" borderId="24" applyNumberFormat="0" applyAlignment="0">
      <protection locked="0"/>
    </xf>
    <xf numFmtId="255" fontId="7" fillId="81" borderId="24" applyNumberFormat="0" applyAlignment="0">
      <protection locked="0"/>
    </xf>
    <xf numFmtId="255" fontId="7" fillId="81" borderId="24" applyNumberFormat="0" applyAlignment="0">
      <protection locked="0"/>
    </xf>
    <xf numFmtId="255" fontId="169" fillId="0" borderId="1"/>
    <xf numFmtId="40" fontId="170" fillId="0" borderId="0">
      <protection locked="0"/>
    </xf>
    <xf numFmtId="1" fontId="171" fillId="0" borderId="0">
      <alignment horizontal="center"/>
      <protection locked="0"/>
    </xf>
    <xf numFmtId="257" fontId="85" fillId="0" borderId="0" applyFont="0" applyFill="0" applyBorder="0" applyAlignment="0" applyProtection="0"/>
    <xf numFmtId="258" fontId="172" fillId="0" borderId="0" applyFont="0" applyFill="0" applyBorder="0" applyAlignment="0" applyProtection="0"/>
    <xf numFmtId="255" fontId="62" fillId="0" borderId="0" applyNumberFormat="0" applyFill="0" applyBorder="0" applyAlignment="0" applyProtection="0">
      <alignment vertical="top"/>
      <protection locked="0"/>
    </xf>
    <xf numFmtId="255" fontId="63" fillId="0" borderId="0">
      <alignment vertical="center"/>
    </xf>
    <xf numFmtId="255" fontId="66" fillId="0" borderId="0" applyProtection="0">
      <alignment vertical="center"/>
      <protection locked="0"/>
    </xf>
    <xf numFmtId="255" fontId="66" fillId="0" borderId="0" applyProtection="0">
      <alignment vertical="center"/>
      <protection locked="0"/>
    </xf>
    <xf numFmtId="255" fontId="173" fillId="0" borderId="0" applyProtection="0">
      <alignment vertical="center"/>
      <protection locked="0"/>
    </xf>
    <xf numFmtId="255" fontId="65" fillId="0" borderId="0" applyProtection="0">
      <alignment vertical="center"/>
      <protection locked="0"/>
    </xf>
    <xf numFmtId="255" fontId="66" fillId="0" borderId="0" applyNumberFormat="0" applyProtection="0">
      <alignment vertical="top"/>
      <protection locked="0"/>
    </xf>
    <xf numFmtId="255" fontId="66" fillId="0" borderId="0" applyNumberFormat="0" applyProtection="0">
      <alignment vertical="top"/>
      <protection locked="0"/>
    </xf>
    <xf numFmtId="255" fontId="173" fillId="0" borderId="0" applyNumberFormat="0" applyProtection="0">
      <alignment vertical="top"/>
      <protection locked="0"/>
    </xf>
    <xf numFmtId="255" fontId="65" fillId="0" borderId="0" applyNumberFormat="0" applyProtection="0">
      <alignment vertical="top"/>
      <protection locked="0"/>
    </xf>
    <xf numFmtId="255" fontId="68" fillId="0" borderId="22" applyAlignment="0"/>
    <xf numFmtId="255" fontId="68" fillId="0" borderId="22" applyAlignment="0"/>
    <xf numFmtId="255" fontId="174" fillId="0" borderId="22" applyAlignment="0"/>
    <xf numFmtId="255" fontId="67" fillId="0" borderId="22" applyAlignment="0"/>
    <xf numFmtId="38" fontId="175" fillId="0" borderId="0"/>
    <xf numFmtId="38" fontId="176" fillId="0" borderId="0"/>
    <xf numFmtId="38" fontId="177" fillId="0" borderId="0"/>
    <xf numFmtId="38" fontId="178" fillId="0" borderId="0"/>
    <xf numFmtId="255" fontId="157" fillId="0" borderId="0"/>
    <xf numFmtId="255" fontId="157" fillId="0" borderId="0"/>
    <xf numFmtId="255" fontId="166" fillId="0" borderId="0"/>
    <xf numFmtId="181" fontId="31" fillId="0" borderId="0" applyFill="0" applyBorder="0" applyAlignment="0"/>
    <xf numFmtId="188" fontId="15" fillId="0" borderId="0" applyFill="0" applyBorder="0" applyAlignment="0"/>
    <xf numFmtId="188" fontId="12" fillId="0" borderId="0" applyFill="0" applyBorder="0" applyAlignment="0"/>
    <xf numFmtId="218" fontId="31" fillId="0" borderId="0" applyFill="0" applyBorder="0" applyAlignment="0"/>
    <xf numFmtId="182" fontId="15" fillId="0" borderId="0" applyFill="0" applyBorder="0" applyAlignment="0"/>
    <xf numFmtId="182" fontId="12" fillId="0" borderId="0" applyFill="0" applyBorder="0" applyAlignment="0"/>
    <xf numFmtId="181" fontId="31" fillId="0" borderId="0" applyFill="0" applyBorder="0" applyAlignment="0"/>
    <xf numFmtId="188" fontId="15" fillId="0" borderId="0" applyFill="0" applyBorder="0" applyAlignment="0"/>
    <xf numFmtId="188" fontId="12" fillId="0" borderId="0" applyFill="0" applyBorder="0" applyAlignment="0"/>
    <xf numFmtId="192" fontId="33" fillId="0" borderId="0" applyFill="0" applyBorder="0" applyAlignment="0"/>
    <xf numFmtId="189" fontId="15" fillId="0" borderId="0" applyFill="0" applyBorder="0" applyAlignment="0"/>
    <xf numFmtId="189" fontId="12" fillId="0" borderId="0" applyFill="0" applyBorder="0" applyAlignment="0"/>
    <xf numFmtId="218" fontId="31" fillId="0" borderId="0" applyFill="0" applyBorder="0" applyAlignment="0"/>
    <xf numFmtId="182" fontId="15" fillId="0" borderId="0" applyFill="0" applyBorder="0" applyAlignment="0"/>
    <xf numFmtId="182" fontId="12" fillId="0" borderId="0" applyFill="0" applyBorder="0" applyAlignment="0"/>
    <xf numFmtId="255" fontId="8" fillId="0" borderId="24" applyNumberFormat="0" applyFont="0" applyFill="0" applyAlignment="0" applyProtection="0"/>
    <xf numFmtId="259" fontId="3" fillId="0" borderId="0" applyFont="0" applyFill="0" applyBorder="0" applyAlignment="0" applyProtection="0"/>
    <xf numFmtId="260" fontId="3" fillId="0" borderId="0" applyFont="0" applyFill="0" applyBorder="0" applyAlignment="0" applyProtection="0"/>
    <xf numFmtId="174" fontId="3" fillId="0" borderId="0" applyFont="0" applyFill="0" applyBorder="0" applyAlignment="0" applyProtection="0"/>
    <xf numFmtId="176" fontId="3" fillId="0" borderId="0" applyFont="0" applyFill="0" applyBorder="0" applyAlignment="0" applyProtection="0"/>
    <xf numFmtId="200" fontId="3" fillId="0" borderId="0" applyFont="0" applyFill="0" applyBorder="0" applyAlignment="0" applyProtection="0"/>
    <xf numFmtId="261" fontId="3" fillId="0" borderId="0" applyFont="0" applyFill="0" applyBorder="0" applyAlignment="0" applyProtection="0"/>
    <xf numFmtId="262" fontId="3" fillId="0" borderId="0" applyFont="0" applyFill="0" applyBorder="0" applyAlignment="0" applyProtection="0"/>
    <xf numFmtId="255" fontId="120" fillId="0" borderId="0" applyFont="0" applyFill="0" applyBorder="0" applyAlignment="0" applyProtection="0"/>
    <xf numFmtId="263" fontId="3" fillId="0" borderId="0" applyFont="0" applyFill="0" applyBorder="0" applyAlignment="0" applyProtection="0"/>
    <xf numFmtId="264" fontId="3" fillId="0" borderId="0" applyFont="0" applyFill="0" applyBorder="0" applyAlignment="0" applyProtection="0"/>
    <xf numFmtId="255" fontId="179" fillId="0" borderId="0">
      <protection locked="0"/>
    </xf>
    <xf numFmtId="255" fontId="72" fillId="42" borderId="0" applyNumberFormat="0" applyBorder="0" applyAlignment="0" applyProtection="0"/>
    <xf numFmtId="255" fontId="24" fillId="0" borderId="39"/>
    <xf numFmtId="201" fontId="3" fillId="0" borderId="0"/>
    <xf numFmtId="255" fontId="8" fillId="0" borderId="0"/>
    <xf numFmtId="255" fontId="8" fillId="0" borderId="0"/>
    <xf numFmtId="255" fontId="156" fillId="0" borderId="0"/>
    <xf numFmtId="255" fontId="180" fillId="0" borderId="0"/>
    <xf numFmtId="255" fontId="156" fillId="0" borderId="0"/>
    <xf numFmtId="255" fontId="39" fillId="0" borderId="0"/>
    <xf numFmtId="255" fontId="121" fillId="0" borderId="0"/>
    <xf numFmtId="255" fontId="121" fillId="0" borderId="0"/>
    <xf numFmtId="255" fontId="121" fillId="0" borderId="0"/>
    <xf numFmtId="255" fontId="121" fillId="0" borderId="0"/>
    <xf numFmtId="255" fontId="121" fillId="0" borderId="0"/>
    <xf numFmtId="255" fontId="39" fillId="0" borderId="0"/>
    <xf numFmtId="255" fontId="181" fillId="0" borderId="0"/>
    <xf numFmtId="255" fontId="3" fillId="0" borderId="0"/>
    <xf numFmtId="255" fontId="3" fillId="0" borderId="0"/>
    <xf numFmtId="255" fontId="73" fillId="0" borderId="0"/>
    <xf numFmtId="255" fontId="182" fillId="0" borderId="0"/>
    <xf numFmtId="255" fontId="8"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5"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8" fillId="0" borderId="0"/>
    <xf numFmtId="255" fontId="8" fillId="0" borderId="0"/>
    <xf numFmtId="255" fontId="8" fillId="0" borderId="0"/>
    <xf numFmtId="255" fontId="2" fillId="0" borderId="0"/>
    <xf numFmtId="255" fontId="2" fillId="0" borderId="0"/>
    <xf numFmtId="255" fontId="5" fillId="0" borderId="0"/>
    <xf numFmtId="255" fontId="8"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5" fillId="0" borderId="0"/>
    <xf numFmtId="255" fontId="8"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5" fillId="0" borderId="0"/>
    <xf numFmtId="255" fontId="8" fillId="0" borderId="0"/>
    <xf numFmtId="255" fontId="8" fillId="0" borderId="0"/>
    <xf numFmtId="255" fontId="8" fillId="0" borderId="0"/>
    <xf numFmtId="255" fontId="2" fillId="0" borderId="0"/>
    <xf numFmtId="255" fontId="2" fillId="0" borderId="0"/>
    <xf numFmtId="255" fontId="2" fillId="0" borderId="0"/>
    <xf numFmtId="255" fontId="156" fillId="0" borderId="0"/>
    <xf numFmtId="255" fontId="8" fillId="0" borderId="0"/>
    <xf numFmtId="255" fontId="156" fillId="0" borderId="0"/>
    <xf numFmtId="255" fontId="8" fillId="0" borderId="0"/>
    <xf numFmtId="255" fontId="75" fillId="0" borderId="0"/>
    <xf numFmtId="255" fontId="75" fillId="0" borderId="0"/>
    <xf numFmtId="255" fontId="183" fillId="0" borderId="0"/>
    <xf numFmtId="255" fontId="74" fillId="0" borderId="0"/>
    <xf numFmtId="255" fontId="19" fillId="48" borderId="25" applyNumberFormat="0" applyFont="0" applyAlignment="0" applyProtection="0"/>
    <xf numFmtId="255" fontId="5" fillId="48" borderId="25" applyNumberFormat="0" applyFont="0" applyAlignment="0" applyProtection="0"/>
    <xf numFmtId="265" fontId="3" fillId="82" borderId="0"/>
    <xf numFmtId="224" fontId="134" fillId="0" borderId="0">
      <protection locked="0"/>
    </xf>
    <xf numFmtId="224" fontId="134" fillId="0" borderId="0">
      <protection locked="0"/>
    </xf>
    <xf numFmtId="176" fontId="184" fillId="0" borderId="0" applyFont="0" applyFill="0" applyBorder="0" applyAlignment="0" applyProtection="0"/>
    <xf numFmtId="169" fontId="185" fillId="0" borderId="0" applyFont="0" applyFill="0" applyBorder="0" applyAlignment="0" applyProtection="0"/>
    <xf numFmtId="255" fontId="39" fillId="0" borderId="0"/>
    <xf numFmtId="255" fontId="3" fillId="0" borderId="0"/>
    <xf numFmtId="255" fontId="77" fillId="8" borderId="26" applyNumberFormat="0" applyAlignment="0" applyProtection="0"/>
    <xf numFmtId="255" fontId="78" fillId="36" borderId="0" applyFill="0" applyBorder="0" applyProtection="0">
      <alignment horizontal="center"/>
    </xf>
    <xf numFmtId="255" fontId="79" fillId="0" borderId="0"/>
    <xf numFmtId="255" fontId="80" fillId="82" borderId="0"/>
    <xf numFmtId="255" fontId="186" fillId="38" borderId="0"/>
    <xf numFmtId="266" fontId="153" fillId="0" borderId="0" applyFont="0" applyFill="0" applyBorder="0" applyAlignment="0" applyProtection="0"/>
    <xf numFmtId="267" fontId="157" fillId="0" borderId="0" applyFont="0" applyFill="0" applyBorder="0" applyAlignment="0" applyProtection="0"/>
    <xf numFmtId="268" fontId="159" fillId="0" borderId="0" applyFont="0" applyFill="0" applyBorder="0" applyAlignment="0" applyProtection="0"/>
    <xf numFmtId="203" fontId="5" fillId="0" borderId="0" applyFill="0" applyBorder="0" applyAlignment="0" applyProtection="0"/>
    <xf numFmtId="187" fontId="33" fillId="0" borderId="0" applyFont="0" applyFill="0" applyBorder="0" applyAlignment="0" applyProtection="0"/>
    <xf numFmtId="190" fontId="31" fillId="0" borderId="0" applyFont="0" applyFill="0" applyBorder="0" applyAlignment="0" applyProtection="0"/>
    <xf numFmtId="10" fontId="5" fillId="0" borderId="0" applyFill="0" applyBorder="0" applyAlignment="0" applyProtection="0"/>
    <xf numFmtId="9" fontId="135" fillId="0" borderId="0" applyFont="0" applyFill="0" applyBorder="0" applyAlignment="0" applyProtection="0">
      <alignment horizontal="center"/>
    </xf>
    <xf numFmtId="269" fontId="159" fillId="0" borderId="0" applyFont="0" applyFill="0" applyBorder="0" applyAlignment="0" applyProtection="0"/>
    <xf numFmtId="270" fontId="157" fillId="0" borderId="0" applyFont="0" applyFill="0" applyBorder="0" applyAlignment="0" applyProtection="0"/>
    <xf numFmtId="271" fontId="159" fillId="0" borderId="0" applyFont="0" applyFill="0" applyBorder="0" applyAlignment="0" applyProtection="0"/>
    <xf numFmtId="272" fontId="157" fillId="0" borderId="0" applyFont="0" applyFill="0" applyBorder="0" applyAlignment="0" applyProtection="0"/>
    <xf numFmtId="10" fontId="132" fillId="0" borderId="0"/>
    <xf numFmtId="273" fontId="159" fillId="0" borderId="0" applyFont="0" applyFill="0" applyBorder="0" applyAlignment="0" applyProtection="0"/>
    <xf numFmtId="274" fontId="157" fillId="0" borderId="0" applyFont="0" applyFill="0" applyBorder="0" applyAlignment="0" applyProtection="0"/>
    <xf numFmtId="9" fontId="156" fillId="0" borderId="0" applyFont="0" applyFill="0" applyBorder="0" applyAlignment="0" applyProtection="0"/>
    <xf numFmtId="9" fontId="15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56" fillId="0" borderId="0" applyFont="0" applyFill="0" applyBorder="0" applyAlignment="0" applyProtection="0"/>
    <xf numFmtId="9" fontId="156" fillId="0" borderId="0" applyFont="0" applyFill="0" applyBorder="0" applyAlignment="0" applyProtection="0"/>
    <xf numFmtId="9" fontId="8" fillId="0" borderId="0" applyFont="0" applyFill="0" applyBorder="0" applyAlignment="0" applyProtection="0"/>
    <xf numFmtId="37" fontId="187" fillId="46" borderId="7"/>
    <xf numFmtId="206" fontId="15" fillId="0" borderId="0"/>
    <xf numFmtId="206" fontId="12" fillId="0" borderId="0"/>
    <xf numFmtId="207" fontId="15" fillId="0" borderId="0"/>
    <xf numFmtId="207" fontId="12" fillId="0" borderId="0"/>
    <xf numFmtId="37" fontId="187" fillId="46" borderId="7"/>
    <xf numFmtId="208" fontId="3" fillId="0" borderId="0" applyFont="0" applyFill="0" applyBorder="0" applyAlignment="0" applyProtection="0"/>
    <xf numFmtId="181" fontId="31" fillId="0" borderId="0" applyFill="0" applyBorder="0" applyAlignment="0"/>
    <xf numFmtId="188" fontId="15" fillId="0" borderId="0" applyFill="0" applyBorder="0" applyAlignment="0"/>
    <xf numFmtId="188" fontId="12" fillId="0" borderId="0" applyFill="0" applyBorder="0" applyAlignment="0"/>
    <xf numFmtId="218" fontId="31" fillId="0" borderId="0" applyFill="0" applyBorder="0" applyAlignment="0"/>
    <xf numFmtId="182" fontId="15" fillId="0" borderId="0" applyFill="0" applyBorder="0" applyAlignment="0"/>
    <xf numFmtId="182" fontId="12" fillId="0" borderId="0" applyFill="0" applyBorder="0" applyAlignment="0"/>
    <xf numFmtId="181" fontId="31" fillId="0" borderId="0" applyFill="0" applyBorder="0" applyAlignment="0"/>
    <xf numFmtId="188" fontId="15" fillId="0" borderId="0" applyFill="0" applyBorder="0" applyAlignment="0"/>
    <xf numFmtId="188" fontId="12" fillId="0" borderId="0" applyFill="0" applyBorder="0" applyAlignment="0"/>
    <xf numFmtId="192" fontId="33" fillId="0" borderId="0" applyFill="0" applyBorder="0" applyAlignment="0"/>
    <xf numFmtId="189" fontId="15" fillId="0" borderId="0" applyFill="0" applyBorder="0" applyAlignment="0"/>
    <xf numFmtId="189" fontId="12" fillId="0" borderId="0" applyFill="0" applyBorder="0" applyAlignment="0"/>
    <xf numFmtId="218" fontId="31" fillId="0" borderId="0" applyFill="0" applyBorder="0" applyAlignment="0"/>
    <xf numFmtId="182" fontId="15" fillId="0" borderId="0" applyFill="0" applyBorder="0" applyAlignment="0"/>
    <xf numFmtId="182" fontId="12" fillId="0" borderId="0" applyFill="0" applyBorder="0" applyAlignment="0"/>
    <xf numFmtId="275" fontId="188" fillId="0" borderId="40" applyBorder="0">
      <alignment horizontal="right"/>
      <protection locked="0"/>
    </xf>
    <xf numFmtId="255" fontId="79" fillId="0" borderId="0"/>
    <xf numFmtId="255" fontId="81" fillId="0" borderId="0" applyProtection="0"/>
    <xf numFmtId="276" fontId="189" fillId="0" borderId="0" applyNumberFormat="0" applyFill="0" applyBorder="0" applyAlignment="0" applyProtection="0">
      <alignment horizontal="left"/>
    </xf>
    <xf numFmtId="3" fontId="5" fillId="0" borderId="0" applyFill="0" applyBorder="0" applyAlignment="0"/>
    <xf numFmtId="255" fontId="30" fillId="81" borderId="26" applyNumberFormat="0" applyProtection="0">
      <alignment vertical="center"/>
    </xf>
    <xf numFmtId="255" fontId="47" fillId="81" borderId="26" applyNumberFormat="0" applyProtection="0">
      <alignment vertical="center"/>
    </xf>
    <xf numFmtId="255" fontId="30" fillId="81" borderId="26" applyNumberFormat="0" applyProtection="0">
      <alignment horizontal="left" vertical="center" indent="1"/>
    </xf>
    <xf numFmtId="255" fontId="30" fillId="81" borderId="26" applyNumberFormat="0" applyProtection="0">
      <alignment horizontal="left" vertical="center" indent="1"/>
    </xf>
    <xf numFmtId="255" fontId="3" fillId="49" borderId="26" applyNumberFormat="0" applyProtection="0">
      <alignment horizontal="left" vertical="center" indent="1"/>
    </xf>
    <xf numFmtId="255" fontId="3" fillId="49" borderId="26" applyNumberFormat="0" applyProtection="0">
      <alignment horizontal="left" vertical="center"/>
    </xf>
    <xf numFmtId="255" fontId="30" fillId="83" borderId="26" applyNumberFormat="0" applyProtection="0">
      <alignment horizontal="right" vertical="center"/>
    </xf>
    <xf numFmtId="255" fontId="30" fillId="84" borderId="26" applyNumberFormat="0" applyProtection="0">
      <alignment horizontal="right" vertical="center"/>
    </xf>
    <xf numFmtId="255" fontId="30" fillId="70" borderId="26" applyNumberFormat="0" applyProtection="0">
      <alignment horizontal="right" vertical="center"/>
    </xf>
    <xf numFmtId="255" fontId="30" fillId="85" borderId="26" applyNumberFormat="0" applyProtection="0">
      <alignment horizontal="right" vertical="center"/>
    </xf>
    <xf numFmtId="255" fontId="30" fillId="86" borderId="26" applyNumberFormat="0" applyProtection="0">
      <alignment horizontal="right" vertical="center"/>
    </xf>
    <xf numFmtId="255" fontId="30" fillId="75" borderId="26" applyNumberFormat="0" applyProtection="0">
      <alignment horizontal="right" vertical="center"/>
    </xf>
    <xf numFmtId="255" fontId="30" fillId="71" borderId="26" applyNumberFormat="0" applyProtection="0">
      <alignment horizontal="right" vertical="center"/>
    </xf>
    <xf numFmtId="255" fontId="30" fillId="87" borderId="26" applyNumberFormat="0" applyProtection="0">
      <alignment horizontal="right" vertical="center"/>
    </xf>
    <xf numFmtId="255" fontId="30" fillId="88" borderId="26" applyNumberFormat="0" applyProtection="0">
      <alignment horizontal="right" vertical="center"/>
    </xf>
    <xf numFmtId="255" fontId="29" fillId="89" borderId="26" applyNumberFormat="0" applyProtection="0">
      <alignment horizontal="left" vertical="center" indent="1"/>
    </xf>
    <xf numFmtId="255" fontId="30" fillId="90" borderId="41" applyNumberFormat="0" applyProtection="0">
      <alignment horizontal="left" vertical="center" indent="1"/>
    </xf>
    <xf numFmtId="255" fontId="84" fillId="91" borderId="0" applyNumberFormat="0" applyProtection="0">
      <alignment horizontal="left" vertical="center" indent="1"/>
    </xf>
    <xf numFmtId="255" fontId="3" fillId="49" borderId="26" applyNumberFormat="0" applyProtection="0">
      <alignment horizontal="left" vertical="center" indent="1"/>
    </xf>
    <xf numFmtId="255" fontId="3" fillId="49" borderId="26" applyNumberFormat="0" applyProtection="0">
      <alignment horizontal="left" vertical="center"/>
    </xf>
    <xf numFmtId="255" fontId="85" fillId="90" borderId="26" applyNumberFormat="0" applyProtection="0">
      <alignment horizontal="left" vertical="center" indent="1"/>
    </xf>
    <xf numFmtId="255" fontId="85" fillId="92" borderId="26" applyNumberFormat="0" applyProtection="0">
      <alignment horizontal="left" vertical="center" indent="1"/>
    </xf>
    <xf numFmtId="255" fontId="3" fillId="62" borderId="26" applyNumberFormat="0" applyProtection="0">
      <alignment horizontal="left" vertical="center" indent="1"/>
    </xf>
    <xf numFmtId="255" fontId="3" fillId="62" borderId="26" applyNumberFormat="0" applyProtection="0">
      <alignment horizontal="left" vertical="center"/>
    </xf>
    <xf numFmtId="255" fontId="3" fillId="62" borderId="26" applyNumberFormat="0" applyProtection="0">
      <alignment horizontal="left" vertical="center" indent="1"/>
    </xf>
    <xf numFmtId="255" fontId="3" fillId="62" borderId="26" applyNumberFormat="0" applyProtection="0">
      <alignment horizontal="left" vertical="center"/>
    </xf>
    <xf numFmtId="255" fontId="3" fillId="63" borderId="26" applyNumberFormat="0" applyProtection="0">
      <alignment horizontal="left" vertical="center" indent="1"/>
    </xf>
    <xf numFmtId="255" fontId="3" fillId="63" borderId="26" applyNumberFormat="0" applyProtection="0">
      <alignment horizontal="left" vertical="center"/>
    </xf>
    <xf numFmtId="255" fontId="3" fillId="63" borderId="26" applyNumberFormat="0" applyProtection="0">
      <alignment horizontal="left" vertical="center" indent="1"/>
    </xf>
    <xf numFmtId="255" fontId="3" fillId="63" borderId="26" applyNumberFormat="0" applyProtection="0">
      <alignment horizontal="left" vertical="center"/>
    </xf>
    <xf numFmtId="255" fontId="3" fillId="44" borderId="26" applyNumberFormat="0" applyProtection="0">
      <alignment horizontal="left" vertical="center" indent="1"/>
    </xf>
    <xf numFmtId="255" fontId="3" fillId="44" borderId="26" applyNumberFormat="0" applyProtection="0">
      <alignment horizontal="left" vertical="center"/>
    </xf>
    <xf numFmtId="255" fontId="3" fillId="44" borderId="26" applyNumberFormat="0" applyProtection="0">
      <alignment horizontal="left" vertical="center" indent="1"/>
    </xf>
    <xf numFmtId="255" fontId="3" fillId="44" borderId="26" applyNumberFormat="0" applyProtection="0">
      <alignment horizontal="left" vertical="center"/>
    </xf>
    <xf numFmtId="255" fontId="3" fillId="49" borderId="26" applyNumberFormat="0" applyProtection="0">
      <alignment horizontal="left" vertical="center" indent="1"/>
    </xf>
    <xf numFmtId="255" fontId="3" fillId="49" borderId="26" applyNumberFormat="0" applyProtection="0">
      <alignment horizontal="left" vertical="center"/>
    </xf>
    <xf numFmtId="255" fontId="3" fillId="49" borderId="26" applyNumberFormat="0" applyProtection="0">
      <alignment horizontal="left" vertical="center" indent="1"/>
    </xf>
    <xf numFmtId="255" fontId="3" fillId="49" borderId="26" applyNumberFormat="0" applyProtection="0">
      <alignment horizontal="left" vertical="center"/>
    </xf>
    <xf numFmtId="255" fontId="30" fillId="80" borderId="26" applyNumberFormat="0" applyProtection="0">
      <alignment vertical="center"/>
    </xf>
    <xf numFmtId="255" fontId="47" fillId="80" borderId="26" applyNumberFormat="0" applyProtection="0">
      <alignment vertical="center"/>
    </xf>
    <xf numFmtId="255" fontId="30" fillId="80" borderId="26" applyNumberFormat="0" applyProtection="0">
      <alignment horizontal="left" vertical="center" indent="1"/>
    </xf>
    <xf numFmtId="255" fontId="30" fillId="80" borderId="26" applyNumberFormat="0" applyProtection="0">
      <alignment horizontal="left" vertical="center" indent="1"/>
    </xf>
    <xf numFmtId="255" fontId="30" fillId="90" borderId="26" applyNumberFormat="0" applyProtection="0">
      <alignment horizontal="right" vertical="center"/>
    </xf>
    <xf numFmtId="255" fontId="47" fillId="90" borderId="26" applyNumberFormat="0" applyProtection="0">
      <alignment horizontal="right" vertical="center"/>
    </xf>
    <xf numFmtId="255" fontId="3" fillId="49" borderId="26" applyNumberFormat="0" applyProtection="0">
      <alignment horizontal="left" vertical="center" indent="1"/>
    </xf>
    <xf numFmtId="255" fontId="3" fillId="49" borderId="26" applyNumberFormat="0" applyProtection="0">
      <alignment horizontal="left" vertical="center"/>
    </xf>
    <xf numFmtId="255" fontId="3" fillId="49" borderId="26" applyNumberFormat="0" applyProtection="0">
      <alignment horizontal="left" vertical="center" indent="1"/>
    </xf>
    <xf numFmtId="255" fontId="3" fillId="49" borderId="26" applyNumberFormat="0" applyProtection="0">
      <alignment horizontal="left" vertical="center"/>
    </xf>
    <xf numFmtId="255" fontId="86" fillId="0" borderId="0"/>
    <xf numFmtId="255" fontId="87" fillId="90" borderId="26" applyNumberFormat="0" applyProtection="0">
      <alignment horizontal="right" vertical="center"/>
    </xf>
    <xf numFmtId="255" fontId="3" fillId="8" borderId="0" applyNumberFormat="0" applyFont="0" applyBorder="0" applyAlignment="0" applyProtection="0"/>
    <xf numFmtId="255" fontId="3" fillId="0" borderId="0" applyNumberFormat="0" applyFont="0" applyBorder="0" applyAlignment="0" applyProtection="0"/>
    <xf numFmtId="255" fontId="88" fillId="0" borderId="0"/>
    <xf numFmtId="255" fontId="190" fillId="0" borderId="0"/>
    <xf numFmtId="255" fontId="90" fillId="0" borderId="0" applyNumberFormat="0" applyFill="0" applyBorder="0" applyAlignment="0" applyProtection="0"/>
    <xf numFmtId="255" fontId="189" fillId="0" borderId="0" applyNumberFormat="0" applyFill="0" applyBorder="0" applyAlignment="0" applyProtection="0">
      <alignment horizontal="center"/>
    </xf>
    <xf numFmtId="255" fontId="89" fillId="0" borderId="0"/>
    <xf numFmtId="255" fontId="191" fillId="0" borderId="0"/>
    <xf numFmtId="255" fontId="192" fillId="0" borderId="0"/>
    <xf numFmtId="255" fontId="94" fillId="0" borderId="0"/>
    <xf numFmtId="255" fontId="193" fillId="0" borderId="0"/>
    <xf numFmtId="255" fontId="15" fillId="0" borderId="0"/>
    <xf numFmtId="255" fontId="15" fillId="0" borderId="0"/>
    <xf numFmtId="255" fontId="138" fillId="0" borderId="0"/>
    <xf numFmtId="255" fontId="13" fillId="0" borderId="0"/>
    <xf numFmtId="255" fontId="12" fillId="0" borderId="0"/>
    <xf numFmtId="255" fontId="194" fillId="0" borderId="0"/>
    <xf numFmtId="255" fontId="24" fillId="0" borderId="0" applyNumberFormat="0" applyFont="0" applyFill="0" applyBorder="0" applyAlignment="0" applyProtection="0">
      <alignment vertical="top"/>
    </xf>
    <xf numFmtId="255" fontId="24" fillId="0" borderId="0" applyNumberFormat="0" applyFont="0" applyFill="0" applyBorder="0" applyAlignment="0" applyProtection="0">
      <alignment vertical="top"/>
    </xf>
    <xf numFmtId="255" fontId="127" fillId="0" borderId="0"/>
    <xf numFmtId="40" fontId="195" fillId="0" borderId="0" applyBorder="0">
      <alignment horizontal="right"/>
    </xf>
    <xf numFmtId="205" fontId="33" fillId="0" borderId="0" applyFill="0" applyBorder="0" applyAlignment="0"/>
    <xf numFmtId="215" fontId="33" fillId="0" borderId="0" applyFill="0" applyBorder="0" applyAlignment="0"/>
    <xf numFmtId="255" fontId="96" fillId="0" borderId="0" applyFill="0" applyBorder="0" applyProtection="0">
      <alignment horizontal="left" vertical="top"/>
    </xf>
    <xf numFmtId="255" fontId="196" fillId="0" borderId="0" applyFill="0" applyBorder="0" applyProtection="0">
      <alignment horizontal="left" vertical="top"/>
    </xf>
    <xf numFmtId="255" fontId="197" fillId="0" borderId="0"/>
    <xf numFmtId="255" fontId="198" fillId="0" borderId="0"/>
    <xf numFmtId="255" fontId="199" fillId="0" borderId="0"/>
    <xf numFmtId="255" fontId="98" fillId="0" borderId="0" applyNumberFormat="0" applyFill="0" applyBorder="0" applyAlignment="0" applyProtection="0"/>
    <xf numFmtId="255" fontId="98" fillId="0" borderId="0" applyNumberFormat="0" applyFill="0" applyBorder="0" applyAlignment="0" applyProtection="0"/>
    <xf numFmtId="255" fontId="99" fillId="0" borderId="0"/>
    <xf numFmtId="255" fontId="99" fillId="0" borderId="0"/>
    <xf numFmtId="255" fontId="99" fillId="0" borderId="0"/>
    <xf numFmtId="255" fontId="99" fillId="0" borderId="0"/>
    <xf numFmtId="277" fontId="117" fillId="0" borderId="0" applyFont="0" applyFill="0" applyBorder="0" applyAlignment="0" applyProtection="0"/>
    <xf numFmtId="176" fontId="3" fillId="0" borderId="0" applyFont="0" applyFill="0" applyBorder="0" applyAlignment="0" applyProtection="0"/>
    <xf numFmtId="255" fontId="99" fillId="0" borderId="0"/>
    <xf numFmtId="278" fontId="164" fillId="0" borderId="0" applyFont="0" applyFill="0" applyBorder="0" applyAlignment="0" applyProtection="0"/>
    <xf numFmtId="279" fontId="164" fillId="0" borderId="0" applyFont="0" applyFill="0" applyBorder="0" applyAlignment="0" applyProtection="0"/>
    <xf numFmtId="255" fontId="23" fillId="17" borderId="0" applyNumberFormat="0" applyBorder="0" applyAlignment="0" applyProtection="0"/>
    <xf numFmtId="255" fontId="23" fillId="17" borderId="0" applyNumberFormat="0" applyBorder="0" applyAlignment="0" applyProtection="0"/>
    <xf numFmtId="255" fontId="23" fillId="21" borderId="0" applyNumberFormat="0" applyBorder="0" applyAlignment="0" applyProtection="0"/>
    <xf numFmtId="255" fontId="23" fillId="21" borderId="0" applyNumberFormat="0" applyBorder="0" applyAlignment="0" applyProtection="0"/>
    <xf numFmtId="255" fontId="23" fillId="24" borderId="0" applyNumberFormat="0" applyBorder="0" applyAlignment="0" applyProtection="0"/>
    <xf numFmtId="255" fontId="23" fillId="24" borderId="0" applyNumberFormat="0" applyBorder="0" applyAlignment="0" applyProtection="0"/>
    <xf numFmtId="255" fontId="23" fillId="14" borderId="0" applyNumberFormat="0" applyBorder="0" applyAlignment="0" applyProtection="0"/>
    <xf numFmtId="255" fontId="23" fillId="14" borderId="0" applyNumberFormat="0" applyBorder="0" applyAlignment="0" applyProtection="0"/>
    <xf numFmtId="255" fontId="23" fillId="15" borderId="0" applyNumberFormat="0" applyBorder="0" applyAlignment="0" applyProtection="0"/>
    <xf numFmtId="255" fontId="23" fillId="15" borderId="0" applyNumberFormat="0" applyBorder="0" applyAlignment="0" applyProtection="0"/>
    <xf numFmtId="255" fontId="23" fillId="30" borderId="0" applyNumberFormat="0" applyBorder="0" applyAlignment="0" applyProtection="0"/>
    <xf numFmtId="255" fontId="23" fillId="30" borderId="0" applyNumberFormat="0" applyBorder="0" applyAlignment="0" applyProtection="0"/>
    <xf numFmtId="218" fontId="7" fillId="0" borderId="42">
      <protection locked="0"/>
    </xf>
    <xf numFmtId="255" fontId="102" fillId="8" borderId="11" applyNumberFormat="0" applyAlignment="0" applyProtection="0"/>
    <xf numFmtId="3" fontId="200" fillId="0" borderId="0">
      <alignment horizontal="center" vertical="center" textRotation="90" wrapText="1"/>
    </xf>
    <xf numFmtId="280" fontId="7" fillId="0" borderId="1">
      <alignment vertical="top" wrapText="1"/>
    </xf>
    <xf numFmtId="255" fontId="103" fillId="8" borderId="26" applyNumberFormat="0" applyAlignment="0" applyProtection="0"/>
    <xf numFmtId="255" fontId="103" fillId="8" borderId="26" applyNumberFormat="0" applyAlignment="0" applyProtection="0"/>
    <xf numFmtId="255" fontId="104" fillId="8" borderId="11" applyNumberFormat="0" applyAlignment="0" applyProtection="0"/>
    <xf numFmtId="255" fontId="104" fillId="8" borderId="11" applyNumberFormat="0" applyAlignment="0" applyProtection="0"/>
    <xf numFmtId="255" fontId="105" fillId="0" borderId="0" applyNumberFormat="0" applyFill="0" applyBorder="0" applyAlignment="0" applyProtection="0">
      <alignment vertical="top"/>
      <protection locked="0"/>
    </xf>
    <xf numFmtId="255" fontId="25" fillId="0" borderId="0" applyNumberFormat="0" applyFill="0" applyBorder="0" applyAlignment="0" applyProtection="0">
      <alignment vertical="top"/>
      <protection locked="0"/>
    </xf>
    <xf numFmtId="255" fontId="201" fillId="0" borderId="0" applyNumberFormat="0" applyFill="0" applyBorder="0" applyAlignment="0" applyProtection="0"/>
    <xf numFmtId="255" fontId="107" fillId="0" borderId="0" applyNumberFormat="0" applyFill="0" applyBorder="0" applyAlignment="0" applyProtection="0">
      <alignment vertical="top"/>
      <protection locked="0"/>
    </xf>
    <xf numFmtId="255" fontId="25" fillId="0" borderId="0" applyNumberFormat="0" applyFill="0" applyBorder="0" applyAlignment="0" applyProtection="0">
      <alignment vertical="top"/>
      <protection locked="0"/>
    </xf>
    <xf numFmtId="255" fontId="25" fillId="0" borderId="0" applyNumberFormat="0" applyFill="0" applyBorder="0" applyAlignment="0" applyProtection="0">
      <alignment vertical="top"/>
      <protection locked="0"/>
    </xf>
    <xf numFmtId="4" fontId="202" fillId="0" borderId="1">
      <alignment horizontal="left" vertical="center"/>
    </xf>
    <xf numFmtId="4" fontId="202" fillId="0" borderId="1"/>
    <xf numFmtId="255" fontId="108" fillId="78" borderId="33"/>
    <xf numFmtId="4" fontId="202" fillId="93" borderId="1"/>
    <xf numFmtId="4" fontId="108" fillId="94" borderId="1"/>
    <xf numFmtId="255" fontId="108" fillId="44" borderId="12"/>
    <xf numFmtId="175" fontId="8" fillId="0" borderId="1">
      <alignment vertical="top" wrapText="1"/>
    </xf>
    <xf numFmtId="14" fontId="7" fillId="0" borderId="0">
      <alignment horizontal="right"/>
    </xf>
    <xf numFmtId="255" fontId="109" fillId="0" borderId="9">
      <alignment horizontal="left" vertical="top" wrapText="1"/>
    </xf>
    <xf numFmtId="255" fontId="203" fillId="94" borderId="0" applyNumberFormat="0"/>
    <xf numFmtId="255" fontId="110" fillId="0" borderId="19" applyNumberFormat="0" applyFill="0" applyAlignment="0" applyProtection="0"/>
    <xf numFmtId="255" fontId="110" fillId="0" borderId="19" applyNumberFormat="0" applyFill="0" applyAlignment="0" applyProtection="0"/>
    <xf numFmtId="255" fontId="111" fillId="0" borderId="20" applyNumberFormat="0" applyFill="0" applyAlignment="0" applyProtection="0"/>
    <xf numFmtId="255" fontId="111" fillId="0" borderId="20" applyNumberFormat="0" applyFill="0" applyAlignment="0" applyProtection="0"/>
    <xf numFmtId="255" fontId="112" fillId="0" borderId="21" applyNumberFormat="0" applyFill="0" applyAlignment="0" applyProtection="0"/>
    <xf numFmtId="255" fontId="112" fillId="0" borderId="21" applyNumberFormat="0" applyFill="0" applyAlignment="0" applyProtection="0"/>
    <xf numFmtId="255" fontId="112" fillId="0" borderId="0" applyNumberFormat="0" applyFill="0" applyBorder="0" applyAlignment="0" applyProtection="0"/>
    <xf numFmtId="255" fontId="112" fillId="0" borderId="0" applyNumberFormat="0" applyFill="0" applyBorder="0" applyAlignment="0" applyProtection="0"/>
    <xf numFmtId="218" fontId="113" fillId="79" borderId="42"/>
    <xf numFmtId="218" fontId="113" fillId="66" borderId="42"/>
    <xf numFmtId="255" fontId="3" fillId="0" borderId="24">
      <alignment horizontal="right"/>
    </xf>
    <xf numFmtId="255" fontId="114" fillId="0" borderId="28" applyNumberFormat="0" applyFill="0" applyAlignment="0" applyProtection="0"/>
    <xf numFmtId="255" fontId="114" fillId="0" borderId="28" applyNumberFormat="0" applyFill="0" applyAlignment="0" applyProtection="0"/>
    <xf numFmtId="184" fontId="204" fillId="0" borderId="1"/>
    <xf numFmtId="255" fontId="3" fillId="0" borderId="0"/>
    <xf numFmtId="255" fontId="3" fillId="0" borderId="0"/>
    <xf numFmtId="255" fontId="3" fillId="0" borderId="0"/>
    <xf numFmtId="255" fontId="8" fillId="0" borderId="0"/>
    <xf numFmtId="255" fontId="3" fillId="0" borderId="0"/>
    <xf numFmtId="255" fontId="115" fillId="35" borderId="13" applyNumberFormat="0" applyAlignment="0" applyProtection="0"/>
    <xf numFmtId="255" fontId="115" fillId="35" borderId="13" applyNumberFormat="0" applyAlignment="0" applyProtection="0"/>
    <xf numFmtId="255" fontId="97" fillId="0" borderId="0" applyNumberFormat="0" applyFill="0" applyBorder="0" applyAlignment="0" applyProtection="0"/>
    <xf numFmtId="255" fontId="97" fillId="0" borderId="0" applyNumberFormat="0" applyFill="0" applyBorder="0" applyAlignment="0" applyProtection="0"/>
    <xf numFmtId="255" fontId="3" fillId="0" borderId="1"/>
    <xf numFmtId="171" fontId="23" fillId="0" borderId="0"/>
    <xf numFmtId="255" fontId="116" fillId="42" borderId="0" applyNumberFormat="0" applyBorder="0" applyAlignment="0" applyProtection="0"/>
    <xf numFmtId="255" fontId="116" fillId="42" borderId="0" applyNumberFormat="0" applyBorder="0" applyAlignment="0" applyProtection="0"/>
    <xf numFmtId="49" fontId="200" fillId="0" borderId="1">
      <alignment horizontal="right" vertical="top" wrapText="1"/>
    </xf>
    <xf numFmtId="225" fontId="205" fillId="0" borderId="0">
      <alignment horizontal="right" vertical="top" wrapText="1"/>
    </xf>
    <xf numFmtId="255" fontId="20" fillId="0" borderId="0"/>
    <xf numFmtId="255" fontId="5" fillId="0" borderId="0"/>
    <xf numFmtId="255" fontId="39" fillId="0" borderId="0">
      <alignment vertical="center"/>
    </xf>
    <xf numFmtId="255" fontId="3" fillId="0" borderId="0">
      <alignment vertical="center"/>
    </xf>
    <xf numFmtId="255" fontId="3" fillId="0" borderId="0"/>
    <xf numFmtId="255" fontId="2" fillId="0" borderId="0"/>
    <xf numFmtId="255" fontId="2" fillId="0" borderId="0"/>
    <xf numFmtId="255" fontId="2" fillId="0" borderId="0"/>
    <xf numFmtId="255" fontId="3" fillId="0" borderId="0"/>
    <xf numFmtId="255" fontId="3" fillId="0" borderId="0"/>
    <xf numFmtId="255" fontId="5" fillId="0" borderId="0"/>
    <xf numFmtId="255" fontId="2" fillId="0" borderId="0"/>
    <xf numFmtId="255" fontId="2" fillId="0" borderId="0"/>
    <xf numFmtId="255" fontId="8" fillId="0" borderId="0"/>
    <xf numFmtId="255" fontId="39" fillId="0" borderId="0"/>
    <xf numFmtId="255" fontId="7" fillId="0" borderId="0"/>
    <xf numFmtId="255" fontId="8" fillId="0" borderId="0"/>
    <xf numFmtId="255" fontId="3" fillId="0" borderId="0"/>
    <xf numFmtId="255" fontId="3" fillId="0" borderId="0"/>
    <xf numFmtId="255" fontId="3" fillId="0" borderId="0"/>
    <xf numFmtId="255" fontId="3" fillId="0" borderId="0"/>
    <xf numFmtId="255" fontId="2" fillId="0" borderId="0"/>
    <xf numFmtId="255" fontId="2" fillId="0" borderId="0"/>
    <xf numFmtId="255" fontId="3" fillId="0" borderId="0"/>
    <xf numFmtId="255" fontId="2" fillId="0" borderId="0"/>
    <xf numFmtId="255" fontId="2" fillId="0" borderId="0"/>
    <xf numFmtId="255" fontId="2" fillId="0" borderId="0"/>
    <xf numFmtId="255" fontId="5" fillId="0" borderId="0"/>
    <xf numFmtId="255" fontId="2" fillId="0" borderId="0"/>
    <xf numFmtId="255" fontId="2" fillId="0" borderId="0"/>
    <xf numFmtId="255" fontId="2" fillId="0" borderId="0"/>
    <xf numFmtId="255" fontId="5" fillId="0" borderId="0"/>
    <xf numFmtId="255" fontId="3" fillId="0" borderId="0"/>
    <xf numFmtId="255" fontId="8" fillId="0" borderId="0"/>
    <xf numFmtId="255" fontId="8" fillId="0" borderId="0"/>
    <xf numFmtId="255" fontId="8" fillId="0" borderId="0"/>
    <xf numFmtId="255" fontId="2" fillId="0" borderId="0"/>
    <xf numFmtId="255" fontId="2" fillId="0" borderId="0"/>
    <xf numFmtId="255" fontId="52" fillId="0" borderId="0"/>
    <xf numFmtId="255" fontId="7" fillId="0" borderId="0"/>
    <xf numFmtId="255" fontId="8" fillId="0" borderId="0"/>
    <xf numFmtId="255" fontId="20" fillId="0" borderId="0"/>
    <xf numFmtId="255" fontId="20" fillId="0" borderId="0"/>
    <xf numFmtId="255" fontId="52" fillId="0" borderId="0"/>
    <xf numFmtId="255" fontId="2" fillId="0" borderId="0"/>
    <xf numFmtId="255" fontId="2" fillId="0" borderId="0"/>
    <xf numFmtId="255" fontId="2" fillId="0" borderId="0"/>
    <xf numFmtId="255" fontId="2" fillId="0" borderId="0"/>
    <xf numFmtId="255" fontId="5" fillId="0" borderId="0"/>
    <xf numFmtId="255" fontId="8" fillId="0" borderId="0"/>
    <xf numFmtId="255" fontId="8" fillId="0" borderId="0"/>
    <xf numFmtId="255" fontId="2" fillId="0" borderId="0"/>
    <xf numFmtId="255" fontId="78" fillId="0" borderId="0"/>
    <xf numFmtId="255" fontId="1" fillId="0" borderId="0"/>
    <xf numFmtId="255" fontId="7" fillId="0" borderId="0"/>
    <xf numFmtId="255" fontId="20" fillId="0" borderId="0"/>
    <xf numFmtId="255" fontId="3" fillId="0" borderId="0"/>
    <xf numFmtId="255" fontId="3" fillId="0" borderId="0"/>
    <xf numFmtId="255" fontId="3" fillId="0" borderId="0"/>
    <xf numFmtId="255" fontId="8" fillId="0" borderId="0"/>
    <xf numFmtId="255" fontId="3" fillId="0" borderId="0"/>
    <xf numFmtId="255" fontId="8" fillId="0" borderId="0"/>
    <xf numFmtId="255" fontId="2" fillId="0" borderId="0"/>
    <xf numFmtId="255" fontId="2" fillId="0" borderId="0"/>
    <xf numFmtId="255" fontId="2" fillId="0" borderId="0"/>
    <xf numFmtId="255" fontId="5" fillId="0" borderId="0"/>
    <xf numFmtId="255" fontId="2" fillId="0" borderId="0"/>
    <xf numFmtId="255" fontId="2" fillId="0" borderId="0"/>
    <xf numFmtId="255" fontId="2" fillId="0" borderId="0"/>
    <xf numFmtId="255" fontId="5" fillId="0" borderId="0"/>
    <xf numFmtId="255" fontId="2" fillId="0" borderId="0"/>
    <xf numFmtId="255" fontId="2" fillId="0" borderId="0"/>
    <xf numFmtId="255" fontId="2" fillId="0" borderId="0"/>
    <xf numFmtId="255" fontId="52" fillId="0" borderId="0"/>
    <xf numFmtId="255" fontId="1" fillId="0" borderId="0"/>
    <xf numFmtId="255" fontId="2" fillId="0" borderId="0"/>
    <xf numFmtId="255" fontId="2" fillId="0" borderId="0"/>
    <xf numFmtId="255" fontId="20" fillId="0" borderId="0"/>
    <xf numFmtId="255" fontId="2" fillId="0" borderId="0"/>
    <xf numFmtId="255" fontId="2" fillId="0" borderId="0"/>
    <xf numFmtId="255" fontId="2" fillId="0" borderId="0"/>
    <xf numFmtId="255" fontId="2" fillId="0" borderId="0"/>
    <xf numFmtId="255" fontId="2" fillId="0" borderId="0"/>
    <xf numFmtId="255" fontId="3" fillId="0" borderId="0"/>
    <xf numFmtId="255" fontId="2" fillId="0" borderId="0"/>
    <xf numFmtId="255" fontId="2" fillId="0" borderId="0"/>
    <xf numFmtId="255" fontId="5" fillId="0" borderId="0"/>
    <xf numFmtId="255" fontId="2" fillId="0" borderId="0"/>
    <xf numFmtId="255" fontId="2" fillId="0" borderId="0"/>
    <xf numFmtId="255" fontId="5" fillId="0" borderId="0"/>
    <xf numFmtId="255" fontId="5"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5" fillId="0" borderId="0"/>
    <xf numFmtId="255" fontId="3" fillId="0" borderId="0"/>
    <xf numFmtId="255" fontId="52" fillId="0" borderId="0"/>
    <xf numFmtId="255" fontId="5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7" fillId="0" borderId="0"/>
    <xf numFmtId="255" fontId="1"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5" fillId="0" borderId="0"/>
    <xf numFmtId="255" fontId="2" fillId="0" borderId="0"/>
    <xf numFmtId="255" fontId="2" fillId="0" borderId="0"/>
    <xf numFmtId="255" fontId="2" fillId="0" borderId="0"/>
    <xf numFmtId="255" fontId="5" fillId="0" borderId="0"/>
    <xf numFmtId="255" fontId="1" fillId="0" borderId="0"/>
    <xf numFmtId="255" fontId="2" fillId="0" borderId="0"/>
    <xf numFmtId="255" fontId="2" fillId="0" borderId="0"/>
    <xf numFmtId="255" fontId="120" fillId="0" borderId="0"/>
    <xf numFmtId="255" fontId="8" fillId="0" borderId="0"/>
    <xf numFmtId="255" fontId="2" fillId="0" borderId="0"/>
    <xf numFmtId="255" fontId="2" fillId="0" borderId="0"/>
    <xf numFmtId="255" fontId="2" fillId="0" borderId="0"/>
    <xf numFmtId="255" fontId="2" fillId="0" borderId="0"/>
    <xf numFmtId="255" fontId="2" fillId="0" borderId="0"/>
    <xf numFmtId="255" fontId="5" fillId="0" borderId="0"/>
    <xf numFmtId="255" fontId="2" fillId="0" borderId="0"/>
    <xf numFmtId="255" fontId="2" fillId="0" borderId="0"/>
    <xf numFmtId="255" fontId="2" fillId="0" borderId="0"/>
    <xf numFmtId="255" fontId="2" fillId="0" borderId="0"/>
    <xf numFmtId="255" fontId="5"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2" fillId="0" borderId="0"/>
    <xf numFmtId="255" fontId="3" fillId="0" borderId="0"/>
    <xf numFmtId="255" fontId="2" fillId="0" borderId="0"/>
    <xf numFmtId="255" fontId="2" fillId="0" borderId="0"/>
    <xf numFmtId="255" fontId="1" fillId="0" borderId="0"/>
    <xf numFmtId="255" fontId="3" fillId="0" borderId="0"/>
    <xf numFmtId="255" fontId="2" fillId="0" borderId="0"/>
    <xf numFmtId="255" fontId="121" fillId="0" borderId="0"/>
    <xf numFmtId="255" fontId="121" fillId="0" borderId="0"/>
    <xf numFmtId="255" fontId="121" fillId="0" borderId="0"/>
    <xf numFmtId="255" fontId="121" fillId="0" borderId="0"/>
    <xf numFmtId="255" fontId="121" fillId="0" borderId="0"/>
    <xf numFmtId="255" fontId="3" fillId="0" borderId="0"/>
    <xf numFmtId="255" fontId="20" fillId="0" borderId="0"/>
    <xf numFmtId="255" fontId="78" fillId="0" borderId="0"/>
    <xf numFmtId="255" fontId="2" fillId="0" borderId="0"/>
    <xf numFmtId="255" fontId="2" fillId="0" borderId="0"/>
    <xf numFmtId="255" fontId="2" fillId="0" borderId="0"/>
    <xf numFmtId="255" fontId="5" fillId="0" borderId="0"/>
    <xf numFmtId="255" fontId="39" fillId="0" borderId="0">
      <alignment vertical="center"/>
    </xf>
    <xf numFmtId="255" fontId="2" fillId="0" borderId="0"/>
    <xf numFmtId="255" fontId="2" fillId="0" borderId="0"/>
    <xf numFmtId="255" fontId="2" fillId="0" borderId="0"/>
    <xf numFmtId="255" fontId="3" fillId="0" borderId="0">
      <alignment vertical="center"/>
    </xf>
    <xf numFmtId="255" fontId="8" fillId="0" borderId="0"/>
    <xf numFmtId="255" fontId="39" fillId="0" borderId="0">
      <alignment vertical="center"/>
    </xf>
    <xf numFmtId="255" fontId="3" fillId="0" borderId="0">
      <alignment vertical="center"/>
    </xf>
    <xf numFmtId="255" fontId="3" fillId="0" borderId="0"/>
    <xf numFmtId="255" fontId="3" fillId="0" borderId="0"/>
    <xf numFmtId="255" fontId="3" fillId="0" borderId="0"/>
    <xf numFmtId="255" fontId="3" fillId="0" borderId="0"/>
    <xf numFmtId="255" fontId="3" fillId="0" borderId="0"/>
    <xf numFmtId="255" fontId="3" fillId="0" borderId="0"/>
    <xf numFmtId="255" fontId="3" fillId="0" borderId="0"/>
    <xf numFmtId="255" fontId="3" fillId="0" borderId="0"/>
    <xf numFmtId="255" fontId="122" fillId="3" borderId="0" applyNumberFormat="0" applyBorder="0" applyAlignment="0" applyProtection="0"/>
    <xf numFmtId="255" fontId="122" fillId="3" borderId="0" applyNumberFormat="0" applyBorder="0" applyAlignment="0" applyProtection="0"/>
    <xf numFmtId="281" fontId="206" fillId="0" borderId="1">
      <alignment vertical="top"/>
    </xf>
    <xf numFmtId="255" fontId="123" fillId="0" borderId="0" applyNumberFormat="0" applyFill="0" applyBorder="0" applyAlignment="0" applyProtection="0"/>
    <xf numFmtId="255" fontId="123" fillId="0" borderId="0" applyNumberFormat="0" applyFill="0" applyBorder="0" applyAlignment="0" applyProtection="0"/>
    <xf numFmtId="255" fontId="20" fillId="48" borderId="25" applyNumberFormat="0" applyFont="0" applyAlignment="0" applyProtection="0"/>
    <xf numFmtId="255" fontId="20" fillId="48" borderId="25" applyNumberFormat="0" applyFont="0" applyAlignment="0" applyProtection="0"/>
    <xf numFmtId="49" fontId="108" fillId="0" borderId="5">
      <alignment horizontal="left" vertical="center"/>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2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184" fontId="207" fillId="0" borderId="1"/>
    <xf numFmtId="170" fontId="208" fillId="0" borderId="0" applyFont="0" applyFill="0" applyBorder="0" applyAlignment="0" applyProtection="0"/>
    <xf numFmtId="255" fontId="125" fillId="0" borderId="23" applyNumberFormat="0" applyFill="0" applyAlignment="0" applyProtection="0"/>
    <xf numFmtId="255" fontId="125" fillId="0" borderId="23" applyNumberFormat="0" applyFill="0" applyAlignment="0" applyProtection="0"/>
    <xf numFmtId="255" fontId="138" fillId="0" borderId="0"/>
    <xf numFmtId="255" fontId="13" fillId="0" borderId="0"/>
    <xf numFmtId="255" fontId="12" fillId="0" borderId="0"/>
    <xf numFmtId="255" fontId="12" fillId="0" borderId="0"/>
    <xf numFmtId="255" fontId="15" fillId="0" borderId="0"/>
    <xf numFmtId="255" fontId="15" fillId="0" borderId="0"/>
    <xf numFmtId="255" fontId="138" fillId="0" borderId="0"/>
    <xf numFmtId="255" fontId="13" fillId="0" borderId="0"/>
    <xf numFmtId="255" fontId="12" fillId="0" borderId="0"/>
    <xf numFmtId="255" fontId="138" fillId="0" borderId="0"/>
    <xf numFmtId="255" fontId="12" fillId="0" borderId="0"/>
    <xf numFmtId="255" fontId="13" fillId="0" borderId="0"/>
    <xf numFmtId="255" fontId="13" fillId="0" borderId="0"/>
    <xf numFmtId="255" fontId="127" fillId="0" borderId="0"/>
    <xf numFmtId="255" fontId="13" fillId="0" borderId="0"/>
    <xf numFmtId="255" fontId="13" fillId="0" borderId="0"/>
    <xf numFmtId="255" fontId="13" fillId="0" borderId="0"/>
    <xf numFmtId="255" fontId="13" fillId="0" borderId="0"/>
    <xf numFmtId="255" fontId="15" fillId="0" borderId="0"/>
    <xf numFmtId="255" fontId="138" fillId="0" borderId="0"/>
    <xf numFmtId="255" fontId="13" fillId="0" borderId="0"/>
    <xf numFmtId="255" fontId="12" fillId="0" borderId="0"/>
    <xf numFmtId="255" fontId="24" fillId="0" borderId="0" applyNumberFormat="0" applyFont="0" applyFill="0" applyBorder="0" applyAlignment="0" applyProtection="0">
      <alignment vertical="top"/>
    </xf>
    <xf numFmtId="49" fontId="7" fillId="0" borderId="1" applyNumberFormat="0" applyFill="0" applyAlignment="0" applyProtection="0"/>
    <xf numFmtId="49" fontId="108" fillId="0" borderId="1" applyNumberFormat="0" applyFill="0" applyAlignment="0" applyProtection="0"/>
    <xf numFmtId="255" fontId="128" fillId="0" borderId="0" applyNumberFormat="0" applyFill="0" applyBorder="0" applyAlignment="0" applyProtection="0"/>
    <xf numFmtId="255" fontId="128" fillId="0" borderId="0" applyNumberFormat="0" applyFill="0" applyBorder="0" applyAlignment="0" applyProtection="0"/>
    <xf numFmtId="49" fontId="7" fillId="0" borderId="0"/>
    <xf numFmtId="223" fontId="208" fillId="0" borderId="0" applyFont="0" applyFill="0" applyBorder="0" applyAlignment="0" applyProtection="0"/>
    <xf numFmtId="255" fontId="209" fillId="0" borderId="0" applyFont="0" applyFill="0" applyBorder="0" applyProtection="0">
      <alignment horizontal="right" vertical="top"/>
      <protection locked="0"/>
    </xf>
    <xf numFmtId="223" fontId="210" fillId="0" borderId="8" applyFont="0" applyFill="0" applyBorder="0" applyAlignment="0" applyProtection="0">
      <alignment horizontal="center" vertical="center" wrapText="1"/>
    </xf>
    <xf numFmtId="223" fontId="124"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xf numFmtId="255" fontId="11" fillId="0" borderId="0">
      <protection locked="0"/>
    </xf>
    <xf numFmtId="255" fontId="11" fillId="0" borderId="0">
      <protection locked="0"/>
    </xf>
    <xf numFmtId="174" fontId="3" fillId="0" borderId="0" applyFont="0" applyFill="0" applyBorder="0" applyAlignment="0" applyProtection="0"/>
    <xf numFmtId="165" fontId="8"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8" fontId="3"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5" fillId="0" borderId="0" applyFont="0" applyFill="0" applyBorder="0" applyAlignment="0" applyProtection="0"/>
    <xf numFmtId="255" fontId="5" fillId="0" borderId="0" applyFont="0" applyFill="0" applyBorder="0" applyAlignment="0" applyProtection="0"/>
    <xf numFmtId="255" fontId="5" fillId="0" borderId="0" applyFont="0" applyFill="0" applyBorder="0" applyAlignment="0" applyProtection="0"/>
    <xf numFmtId="221" fontId="3" fillId="0" borderId="0" applyFont="0" applyFill="0" applyBorder="0" applyAlignment="0" applyProtection="0"/>
    <xf numFmtId="221" fontId="3" fillId="0" borderId="0" applyFont="0" applyFill="0" applyBorder="0" applyAlignment="0" applyProtection="0"/>
    <xf numFmtId="221" fontId="3" fillId="0" borderId="0" applyFont="0" applyFill="0" applyBorder="0" applyAlignment="0" applyProtection="0"/>
    <xf numFmtId="222" fontId="3" fillId="0" borderId="0" applyFont="0" applyFill="0" applyBorder="0" applyAlignment="0" applyProtection="0"/>
    <xf numFmtId="165" fontId="5" fillId="0" borderId="0" applyFont="0" applyFill="0" applyBorder="0" applyAlignment="0" applyProtection="0"/>
    <xf numFmtId="282" fontId="7" fillId="0" borderId="0" applyFill="0" applyBorder="0" applyAlignment="0" applyProtection="0"/>
    <xf numFmtId="282" fontId="7" fillId="0" borderId="0" applyFill="0" applyBorder="0" applyAlignment="0" applyProtection="0"/>
    <xf numFmtId="282" fontId="7" fillId="0" borderId="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5" fillId="0" borderId="0" applyFont="0" applyFill="0" applyBorder="0" applyAlignment="0" applyProtection="0"/>
    <xf numFmtId="282" fontId="7" fillId="0" borderId="0" applyFill="0" applyBorder="0" applyAlignment="0" applyProtection="0"/>
    <xf numFmtId="283" fontId="120"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97" fontId="3" fillId="0" borderId="0" applyFont="0" applyFill="0" applyBorder="0" applyAlignment="0" applyProtection="0"/>
    <xf numFmtId="43" fontId="8" fillId="0" borderId="0" applyFont="0" applyFill="0" applyBorder="0" applyAlignment="0" applyProtection="0"/>
    <xf numFmtId="165" fontId="5" fillId="0" borderId="0" applyFont="0" applyFill="0" applyBorder="0" applyAlignment="0" applyProtection="0"/>
    <xf numFmtId="176" fontId="3"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5"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5" fillId="0" borderId="0" applyFont="0" applyFill="0" applyBorder="0" applyAlignment="0" applyProtection="0"/>
    <xf numFmtId="165" fontId="5"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65" fontId="20" fillId="0" borderId="0" applyFont="0" applyFill="0" applyBorder="0" applyAlignment="0" applyProtection="0"/>
    <xf numFmtId="197" fontId="3" fillId="0" borderId="0" applyFont="0" applyFill="0" applyBorder="0" applyAlignment="0" applyProtection="0"/>
    <xf numFmtId="165" fontId="121"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20" fontId="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121" fillId="0" borderId="0" applyFont="0" applyFill="0" applyBorder="0" applyAlignment="0" applyProtection="0"/>
    <xf numFmtId="165" fontId="121" fillId="0" borderId="0" applyFont="0" applyFill="0" applyBorder="0" applyAlignment="0" applyProtection="0"/>
    <xf numFmtId="197" fontId="3" fillId="0" borderId="0" applyFont="0" applyFill="0" applyBorder="0" applyAlignment="0" applyProtection="0"/>
    <xf numFmtId="165" fontId="121" fillId="0" borderId="0" applyFont="0" applyFill="0" applyBorder="0" applyAlignment="0" applyProtection="0"/>
    <xf numFmtId="165" fontId="121" fillId="0" borderId="0" applyFont="0" applyFill="0" applyBorder="0" applyAlignment="0" applyProtection="0"/>
    <xf numFmtId="165" fontId="12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255" fontId="131" fillId="4" borderId="0" applyNumberFormat="0" applyBorder="0" applyAlignment="0" applyProtection="0"/>
    <xf numFmtId="255" fontId="131" fillId="4" borderId="0" applyNumberFormat="0" applyBorder="0" applyAlignment="0" applyProtection="0"/>
    <xf numFmtId="4" fontId="3" fillId="0" borderId="24"/>
    <xf numFmtId="37" fontId="8" fillId="0" borderId="0" applyFont="0" applyBorder="0" applyAlignment="0" applyProtection="0"/>
    <xf numFmtId="173" fontId="16" fillId="0" borderId="0">
      <protection locked="0"/>
    </xf>
    <xf numFmtId="173" fontId="17" fillId="0" borderId="0">
      <protection locked="0"/>
    </xf>
    <xf numFmtId="255" fontId="140" fillId="0" borderId="0">
      <protection locked="0"/>
    </xf>
    <xf numFmtId="49" fontId="211" fillId="0" borderId="1">
      <alignment horizontal="center" vertical="center" wrapText="1"/>
    </xf>
    <xf numFmtId="49" fontId="212" fillId="0" borderId="1" applyNumberFormat="0" applyFill="0" applyAlignment="0" applyProtection="0"/>
    <xf numFmtId="255" fontId="213" fillId="0" borderId="0"/>
    <xf numFmtId="176" fontId="2"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220" fontId="2" fillId="0" borderId="0" applyFont="0" applyFill="0" applyBorder="0" applyAlignment="0" applyProtection="0"/>
    <xf numFmtId="255" fontId="5" fillId="0" borderId="0"/>
    <xf numFmtId="165" fontId="2" fillId="0" borderId="0" applyFont="0" applyFill="0" applyBorder="0" applyAlignment="0" applyProtection="0"/>
    <xf numFmtId="165" fontId="2" fillId="0" borderId="0" applyFont="0" applyFill="0" applyBorder="0" applyAlignment="0" applyProtection="0"/>
    <xf numFmtId="255" fontId="3" fillId="0" borderId="0"/>
    <xf numFmtId="255" fontId="3" fillId="0" borderId="0"/>
    <xf numFmtId="255" fontId="3" fillId="0" borderId="0"/>
    <xf numFmtId="255" fontId="3" fillId="0" borderId="0"/>
    <xf numFmtId="165" fontId="2" fillId="0" borderId="0" applyFont="0" applyFill="0" applyBorder="0" applyAlignment="0" applyProtection="0"/>
    <xf numFmtId="255" fontId="3" fillId="0" borderId="0"/>
    <xf numFmtId="165" fontId="2"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121" fillId="0" borderId="0"/>
    <xf numFmtId="0" fontId="121" fillId="0" borderId="0"/>
    <xf numFmtId="0" fontId="121" fillId="0" borderId="0"/>
    <xf numFmtId="0" fontId="121" fillId="0" borderId="0"/>
    <xf numFmtId="0" fontId="2" fillId="0" borderId="0"/>
    <xf numFmtId="0" fontId="1" fillId="0" borderId="0"/>
    <xf numFmtId="0" fontId="3" fillId="0" borderId="0"/>
    <xf numFmtId="0" fontId="4" fillId="0" borderId="0">
      <alignment horizontal="left" vertical="top"/>
    </xf>
    <xf numFmtId="0" fontId="5" fillId="0" borderId="0"/>
    <xf numFmtId="0" fontId="7" fillId="0" borderId="0"/>
    <xf numFmtId="0" fontId="8" fillId="0" borderId="0"/>
    <xf numFmtId="0" fontId="7" fillId="0" borderId="0"/>
    <xf numFmtId="0" fontId="2" fillId="0" borderId="0"/>
    <xf numFmtId="0" fontId="9" fillId="0" borderId="0" applyNumberFormat="0" applyFill="0" applyBorder="0" applyAlignment="0" applyProtection="0"/>
    <xf numFmtId="0" fontId="1" fillId="0" borderId="0"/>
    <xf numFmtId="0" fontId="16" fillId="0" borderId="10">
      <protection locked="0"/>
    </xf>
    <xf numFmtId="0" fontId="8" fillId="0" borderId="0"/>
    <xf numFmtId="0" fontId="17" fillId="0" borderId="0">
      <protection locked="0"/>
    </xf>
    <xf numFmtId="0" fontId="16" fillId="0" borderId="0">
      <protection locked="0"/>
    </xf>
    <xf numFmtId="0" fontId="5" fillId="0" borderId="0"/>
    <xf numFmtId="0" fontId="3" fillId="0" borderId="0"/>
    <xf numFmtId="0" fontId="10" fillId="0" borderId="0"/>
    <xf numFmtId="0" fontId="11" fillId="0" borderId="0">
      <protection locked="0"/>
    </xf>
    <xf numFmtId="0" fontId="11" fillId="0" borderId="0">
      <protection locked="0"/>
    </xf>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 fillId="0" borderId="0"/>
    <xf numFmtId="0" fontId="13" fillId="0" borderId="0"/>
    <xf numFmtId="0" fontId="7" fillId="0" borderId="0"/>
    <xf numFmtId="0" fontId="14" fillId="0" borderId="0"/>
    <xf numFmtId="0" fontId="15" fillId="0" borderId="0"/>
    <xf numFmtId="0" fontId="12" fillId="0" borderId="0"/>
    <xf numFmtId="0" fontId="15" fillId="0" borderId="0"/>
    <xf numFmtId="0" fontId="7" fillId="0" borderId="0"/>
    <xf numFmtId="0" fontId="13" fillId="0" borderId="0"/>
    <xf numFmtId="0" fontId="15" fillId="0" borderId="0"/>
    <xf numFmtId="0" fontId="3"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3" fillId="0" borderId="0"/>
    <xf numFmtId="0" fontId="13" fillId="0" borderId="0"/>
    <xf numFmtId="0" fontId="15" fillId="0" borderId="0"/>
    <xf numFmtId="0" fontId="7"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3" fillId="0" borderId="0"/>
    <xf numFmtId="0" fontId="7" fillId="0" borderId="0"/>
    <xf numFmtId="0" fontId="12" fillId="0" borderId="0"/>
    <xf numFmtId="0" fontId="7" fillId="0" borderId="0"/>
    <xf numFmtId="0" fontId="7" fillId="0" borderId="0"/>
    <xf numFmtId="0" fontId="13" fillId="0" borderId="0"/>
    <xf numFmtId="0" fontId="7" fillId="0" borderId="0"/>
    <xf numFmtId="0" fontId="7" fillId="0" borderId="0"/>
    <xf numFmtId="0" fontId="13" fillId="0" borderId="0"/>
    <xf numFmtId="0" fontId="13" fillId="0" borderId="0"/>
    <xf numFmtId="0" fontId="15" fillId="0" borderId="0"/>
    <xf numFmtId="0" fontId="13" fillId="0" borderId="0"/>
    <xf numFmtId="0" fontId="13" fillId="0" borderId="0"/>
    <xf numFmtId="0" fontId="15" fillId="0" borderId="0"/>
    <xf numFmtId="0" fontId="12" fillId="0" borderId="0"/>
    <xf numFmtId="0" fontId="15" fillId="0" borderId="0"/>
    <xf numFmtId="0" fontId="13" fillId="0" borderId="0"/>
    <xf numFmtId="0" fontId="13" fillId="0" borderId="0"/>
    <xf numFmtId="0" fontId="13" fillId="0" borderId="0"/>
    <xf numFmtId="0" fontId="7" fillId="0" borderId="0"/>
    <xf numFmtId="0" fontId="12" fillId="0" borderId="0"/>
    <xf numFmtId="0" fontId="15" fillId="0" borderId="0"/>
    <xf numFmtId="0" fontId="7" fillId="0" borderId="0"/>
    <xf numFmtId="0" fontId="13" fillId="0" borderId="0"/>
    <xf numFmtId="0" fontId="13" fillId="0" borderId="0"/>
    <xf numFmtId="0" fontId="12" fillId="0" borderId="0"/>
    <xf numFmtId="0" fontId="13" fillId="0" borderId="0"/>
    <xf numFmtId="0" fontId="3" fillId="0" borderId="0"/>
    <xf numFmtId="0" fontId="3" fillId="0" borderId="0"/>
    <xf numFmtId="0" fontId="3" fillId="0" borderId="0"/>
    <xf numFmtId="0" fontId="3" fillId="0" borderId="0"/>
    <xf numFmtId="0" fontId="13" fillId="0" borderId="0"/>
    <xf numFmtId="0" fontId="3" fillId="0" borderId="0"/>
    <xf numFmtId="0" fontId="3" fillId="0" borderId="0"/>
    <xf numFmtId="0" fontId="3"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0" fillId="0" borderId="0"/>
    <xf numFmtId="0" fontId="10" fillId="0" borderId="0"/>
    <xf numFmtId="0" fontId="12" fillId="0" borderId="0"/>
    <xf numFmtId="0" fontId="13" fillId="0" borderId="0"/>
    <xf numFmtId="0" fontId="13" fillId="0" borderId="0"/>
    <xf numFmtId="0" fontId="7" fillId="0" borderId="0"/>
    <xf numFmtId="0" fontId="13" fillId="0" borderId="0"/>
    <xf numFmtId="0" fontId="13" fillId="0" borderId="0"/>
    <xf numFmtId="0" fontId="12" fillId="0" borderId="0"/>
    <xf numFmtId="0" fontId="12" fillId="0" borderId="0"/>
    <xf numFmtId="0" fontId="15" fillId="0" borderId="0"/>
    <xf numFmtId="0" fontId="13" fillId="0" borderId="0"/>
    <xf numFmtId="0" fontId="3" fillId="0" borderId="0"/>
    <xf numFmtId="0" fontId="13" fillId="0" borderId="0"/>
    <xf numFmtId="0" fontId="15" fillId="0" borderId="0"/>
    <xf numFmtId="0" fontId="12" fillId="0" borderId="0"/>
    <xf numFmtId="0" fontId="13" fillId="0" borderId="0"/>
    <xf numFmtId="0" fontId="15" fillId="0" borderId="0"/>
    <xf numFmtId="0" fontId="12" fillId="0" borderId="0"/>
    <xf numFmtId="0" fontId="7" fillId="0" borderId="0"/>
    <xf numFmtId="0" fontId="7" fillId="0" borderId="0"/>
    <xf numFmtId="0" fontId="13" fillId="0" borderId="0"/>
    <xf numFmtId="0" fontId="12" fillId="0" borderId="0"/>
    <xf numFmtId="0" fontId="15" fillId="0" borderId="0"/>
    <xf numFmtId="0" fontId="13" fillId="0" borderId="0"/>
    <xf numFmtId="0" fontId="15" fillId="0" borderId="0"/>
    <xf numFmtId="0" fontId="3"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7" fillId="0" borderId="0"/>
    <xf numFmtId="0" fontId="13" fillId="0" borderId="0"/>
    <xf numFmtId="0" fontId="3" fillId="0" borderId="0"/>
    <xf numFmtId="0" fontId="3" fillId="0" borderId="0"/>
    <xf numFmtId="0" fontId="3" fillId="0" borderId="0"/>
    <xf numFmtId="0" fontId="12" fillId="0" borderId="0"/>
    <xf numFmtId="0" fontId="15" fillId="0" borderId="0"/>
    <xf numFmtId="0" fontId="7"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5" fillId="0" borderId="0"/>
    <xf numFmtId="0" fontId="12" fillId="0" borderId="0"/>
    <xf numFmtId="0" fontId="13" fillId="0" borderId="0"/>
    <xf numFmtId="0" fontId="12" fillId="0" borderId="0"/>
    <xf numFmtId="0" fontId="12" fillId="0" borderId="0"/>
    <xf numFmtId="0" fontId="13" fillId="0" borderId="0"/>
    <xf numFmtId="0" fontId="13" fillId="0" borderId="0"/>
    <xf numFmtId="0" fontId="12" fillId="0" borderId="0"/>
    <xf numFmtId="0" fontId="13" fillId="0" borderId="0"/>
    <xf numFmtId="0" fontId="10" fillId="0" borderId="0"/>
    <xf numFmtId="0" fontId="12" fillId="0" borderId="0"/>
    <xf numFmtId="0" fontId="12" fillId="0" borderId="0"/>
    <xf numFmtId="0" fontId="12" fillId="0" borderId="0"/>
    <xf numFmtId="0" fontId="12" fillId="0" borderId="0"/>
    <xf numFmtId="0" fontId="15" fillId="0" borderId="0"/>
    <xf numFmtId="0" fontId="13" fillId="0" borderId="0"/>
    <xf numFmtId="0" fontId="13" fillId="0" borderId="0"/>
    <xf numFmtId="0" fontId="13" fillId="0" borderId="0"/>
    <xf numFmtId="0" fontId="12" fillId="0" borderId="0"/>
    <xf numFmtId="0" fontId="13" fillId="0" borderId="0"/>
    <xf numFmtId="0" fontId="15" fillId="0" borderId="0"/>
    <xf numFmtId="0" fontId="12" fillId="0" borderId="0"/>
    <xf numFmtId="0" fontId="15" fillId="0" borderId="0"/>
    <xf numFmtId="0" fontId="3" fillId="0" borderId="0"/>
    <xf numFmtId="0" fontId="3" fillId="0" borderId="0"/>
    <xf numFmtId="0" fontId="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5" fillId="0" borderId="0"/>
    <xf numFmtId="0" fontId="13" fillId="0" borderId="0"/>
    <xf numFmtId="0" fontId="12" fillId="0" borderId="0"/>
    <xf numFmtId="0" fontId="13" fillId="0" borderId="0"/>
    <xf numFmtId="0" fontId="12" fillId="0" borderId="0"/>
    <xf numFmtId="0" fontId="15" fillId="0" borderId="0"/>
    <xf numFmtId="0" fontId="3" fillId="0" borderId="0"/>
    <xf numFmtId="0" fontId="12" fillId="0" borderId="0"/>
    <xf numFmtId="0" fontId="3" fillId="0" borderId="0"/>
    <xf numFmtId="0" fontId="15" fillId="0" borderId="0"/>
    <xf numFmtId="0" fontId="12" fillId="0" borderId="0"/>
    <xf numFmtId="0" fontId="3" fillId="0" borderId="0"/>
    <xf numFmtId="0" fontId="12" fillId="0" borderId="0"/>
    <xf numFmtId="0" fontId="13" fillId="0" borderId="0"/>
    <xf numFmtId="0" fontId="13" fillId="0" borderId="0"/>
    <xf numFmtId="0" fontId="13" fillId="0" borderId="0"/>
    <xf numFmtId="0" fontId="15" fillId="0" borderId="0"/>
    <xf numFmtId="0" fontId="12" fillId="0" borderId="0"/>
    <xf numFmtId="0" fontId="15" fillId="0" borderId="0"/>
    <xf numFmtId="0" fontId="13" fillId="0" borderId="0"/>
    <xf numFmtId="0" fontId="15" fillId="0" borderId="0"/>
    <xf numFmtId="0" fontId="13" fillId="0" borderId="0"/>
    <xf numFmtId="0" fontId="13" fillId="0" borderId="0"/>
    <xf numFmtId="0" fontId="13" fillId="0" borderId="0"/>
    <xf numFmtId="0" fontId="15" fillId="0" borderId="0"/>
    <xf numFmtId="0" fontId="7" fillId="0" borderId="0"/>
    <xf numFmtId="0" fontId="13" fillId="0" borderId="0"/>
    <xf numFmtId="0" fontId="13" fillId="0" borderId="0"/>
    <xf numFmtId="0" fontId="13" fillId="0" borderId="0"/>
    <xf numFmtId="0" fontId="13" fillId="0" borderId="0"/>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10">
      <protection locked="0"/>
    </xf>
    <xf numFmtId="0" fontId="16" fillId="0" borderId="10">
      <protection locked="0"/>
    </xf>
    <xf numFmtId="0" fontId="16" fillId="0" borderId="10">
      <protection locked="0"/>
    </xf>
    <xf numFmtId="0" fontId="3" fillId="0" borderId="0"/>
    <xf numFmtId="0" fontId="18" fillId="0" borderId="0">
      <protection locked="0"/>
    </xf>
    <xf numFmtId="0" fontId="18" fillId="0" borderId="0">
      <protection locked="0"/>
    </xf>
    <xf numFmtId="0" fontId="18" fillId="0" borderId="0">
      <protection locked="0"/>
    </xf>
    <xf numFmtId="0" fontId="18" fillId="0" borderId="0">
      <protection locked="0"/>
    </xf>
    <xf numFmtId="0" fontId="17" fillId="0" borderId="10">
      <protection locked="0"/>
    </xf>
    <xf numFmtId="0" fontId="17" fillId="0" borderId="10">
      <protection locked="0"/>
    </xf>
    <xf numFmtId="0" fontId="16" fillId="0" borderId="0">
      <protection locked="0"/>
    </xf>
    <xf numFmtId="0" fontId="16" fillId="0" borderId="10">
      <protection locked="0"/>
    </xf>
    <xf numFmtId="0" fontId="17" fillId="0" borderId="0">
      <protection locked="0"/>
    </xf>
    <xf numFmtId="0" fontId="17"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7" fillId="0" borderId="0">
      <protection locked="0"/>
    </xf>
    <xf numFmtId="0" fontId="17"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7" fillId="0" borderId="0">
      <protection locked="0"/>
    </xf>
    <xf numFmtId="0" fontId="17" fillId="0" borderId="10">
      <protection locked="0"/>
    </xf>
    <xf numFmtId="0" fontId="16" fillId="0" borderId="0">
      <protection locked="0"/>
    </xf>
    <xf numFmtId="0" fontId="16" fillId="0" borderId="10">
      <protection locked="0"/>
    </xf>
    <xf numFmtId="0" fontId="17" fillId="0" borderId="0">
      <protection locked="0"/>
    </xf>
    <xf numFmtId="0" fontId="17"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7" fillId="0" borderId="0">
      <protection locked="0"/>
    </xf>
    <xf numFmtId="0" fontId="17"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7" fillId="0" borderId="0">
      <protection locked="0"/>
    </xf>
    <xf numFmtId="0" fontId="17"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7" fillId="0" borderId="0">
      <protection locked="0"/>
    </xf>
    <xf numFmtId="0" fontId="17" fillId="0" borderId="10">
      <protection locked="0"/>
    </xf>
    <xf numFmtId="0" fontId="17" fillId="0" borderId="0">
      <protection locked="0"/>
    </xf>
    <xf numFmtId="0" fontId="17"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7" fillId="0" borderId="0">
      <protection locked="0"/>
    </xf>
    <xf numFmtId="0" fontId="17"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0">
      <protection locked="0"/>
    </xf>
    <xf numFmtId="0" fontId="17" fillId="0" borderId="0">
      <protection locked="0"/>
    </xf>
    <xf numFmtId="0" fontId="17"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7" fillId="0" borderId="0">
      <protection locked="0"/>
    </xf>
    <xf numFmtId="0" fontId="17"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7" fillId="0" borderId="0">
      <protection locked="0"/>
    </xf>
    <xf numFmtId="0" fontId="17" fillId="0" borderId="0">
      <protection locked="0"/>
    </xf>
    <xf numFmtId="0" fontId="16" fillId="0" borderId="0">
      <protection locked="0"/>
    </xf>
    <xf numFmtId="0" fontId="16" fillId="0" borderId="0">
      <protection locked="0"/>
    </xf>
    <xf numFmtId="0" fontId="17" fillId="0" borderId="0">
      <protection locked="0"/>
    </xf>
    <xf numFmtId="0" fontId="17"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7" fillId="0" borderId="0">
      <protection locked="0"/>
    </xf>
    <xf numFmtId="0" fontId="17"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7" fillId="0" borderId="0">
      <protection locked="0"/>
    </xf>
    <xf numFmtId="0" fontId="17"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7" fillId="0" borderId="0">
      <protection locked="0"/>
    </xf>
    <xf numFmtId="0" fontId="17"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1" fillId="0" borderId="0">
      <protection locked="0"/>
    </xf>
    <xf numFmtId="0" fontId="11" fillId="0" borderId="0">
      <protection locked="0"/>
    </xf>
    <xf numFmtId="0" fontId="16" fillId="0" borderId="0">
      <protection locked="0"/>
    </xf>
    <xf numFmtId="0" fontId="5" fillId="2" borderId="0" applyNumberFormat="0" applyBorder="0" applyAlignment="0" applyProtection="0"/>
    <xf numFmtId="0" fontId="19"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19"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19"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19"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19"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19" fillId="7" borderId="0" applyNumberFormat="0" applyBorder="0" applyAlignment="0" applyProtection="0"/>
    <xf numFmtId="0" fontId="5" fillId="7"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8"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7" borderId="0" applyNumberFormat="0" applyBorder="0" applyAlignment="0" applyProtection="0"/>
    <xf numFmtId="0" fontId="5" fillId="9" borderId="0" applyNumberFormat="0" applyBorder="0" applyAlignment="0" applyProtection="0"/>
    <xf numFmtId="0" fontId="19"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19"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19" fillId="11"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19" fillId="5"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19" fillId="9"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19" fillId="12" borderId="0" applyNumberFormat="0" applyBorder="0" applyAlignment="0" applyProtection="0"/>
    <xf numFmtId="0" fontId="5" fillId="12"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1" fillId="13" borderId="0" applyNumberFormat="0" applyBorder="0" applyAlignment="0" applyProtection="0"/>
    <xf numFmtId="0" fontId="22" fillId="13" borderId="0" applyNumberFormat="0" applyBorder="0" applyAlignment="0" applyProtection="0"/>
    <xf numFmtId="0" fontId="21" fillId="10" borderId="0" applyNumberFormat="0" applyBorder="0" applyAlignment="0" applyProtection="0"/>
    <xf numFmtId="0" fontId="22" fillId="10" borderId="0" applyNumberFormat="0" applyBorder="0" applyAlignment="0" applyProtection="0"/>
    <xf numFmtId="0" fontId="21" fillId="11" borderId="0" applyNumberFormat="0" applyBorder="0" applyAlignment="0" applyProtection="0"/>
    <xf numFmtId="0" fontId="22" fillId="11" borderId="0" applyNumberFormat="0" applyBorder="0" applyAlignment="0" applyProtection="0"/>
    <xf numFmtId="0" fontId="21" fillId="14" borderId="0" applyNumberFormat="0" applyBorder="0" applyAlignment="0" applyProtection="0"/>
    <xf numFmtId="0" fontId="22" fillId="14" borderId="0" applyNumberFormat="0" applyBorder="0" applyAlignment="0" applyProtection="0"/>
    <xf numFmtId="0" fontId="21" fillId="15" borderId="0" applyNumberFormat="0" applyBorder="0" applyAlignment="0" applyProtection="0"/>
    <xf numFmtId="0" fontId="22" fillId="15" borderId="0" applyNumberFormat="0" applyBorder="0" applyAlignment="0" applyProtection="0"/>
    <xf numFmtId="0" fontId="21" fillId="16" borderId="0" applyNumberFormat="0" applyBorder="0" applyAlignment="0" applyProtection="0"/>
    <xf numFmtId="0" fontId="22" fillId="16"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16" fillId="0" borderId="0">
      <protection locked="0"/>
    </xf>
    <xf numFmtId="0" fontId="16" fillId="0" borderId="0">
      <protection locked="0"/>
    </xf>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3"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1"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1" fillId="26"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1" fillId="14"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21" fillId="1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1" fillId="1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21" fillId="20"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1"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21" fillId="33"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5" fillId="0" borderId="0" applyNumberFormat="0" applyFill="0" applyBorder="0" applyAlignment="0" applyProtection="0">
      <alignment vertical="top"/>
      <protection locked="0"/>
    </xf>
    <xf numFmtId="0" fontId="26" fillId="3" borderId="0" applyNumberFormat="0" applyBorder="0" applyAlignment="0" applyProtection="0"/>
    <xf numFmtId="0" fontId="27" fillId="3" borderId="0" applyNumberFormat="0" applyBorder="0" applyAlignment="0" applyProtection="0"/>
    <xf numFmtId="0" fontId="28" fillId="26" borderId="0"/>
    <xf numFmtId="0" fontId="28" fillId="26" borderId="0"/>
    <xf numFmtId="0" fontId="28" fillId="26" borderId="0"/>
    <xf numFmtId="0" fontId="28" fillId="26" borderId="0"/>
    <xf numFmtId="0" fontId="28" fillId="26" borderId="0"/>
    <xf numFmtId="0" fontId="28" fillId="26" borderId="0"/>
    <xf numFmtId="0" fontId="29" fillId="26" borderId="0"/>
    <xf numFmtId="0" fontId="8" fillId="26" borderId="0"/>
    <xf numFmtId="0" fontId="30" fillId="0" borderId="0" applyFill="0" applyBorder="0" applyAlignment="0"/>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34" fillId="8" borderId="11" applyNumberFormat="0" applyAlignment="0" applyProtection="0"/>
    <xf numFmtId="0" fontId="35" fillId="8" borderId="11" applyNumberFormat="0" applyAlignment="0" applyProtection="0"/>
    <xf numFmtId="0" fontId="16" fillId="0" borderId="0">
      <protection locked="0"/>
    </xf>
    <xf numFmtId="0" fontId="36" fillId="35" borderId="13" applyNumberFormat="0" applyAlignment="0" applyProtection="0"/>
    <xf numFmtId="0" fontId="37" fillId="35" borderId="13" applyNumberFormat="0" applyAlignment="0" applyProtection="0"/>
    <xf numFmtId="0" fontId="38" fillId="0" borderId="1">
      <alignment horizontal="left" wrapText="1"/>
    </xf>
    <xf numFmtId="0" fontId="16" fillId="0" borderId="0">
      <protection locked="0"/>
    </xf>
    <xf numFmtId="0" fontId="16" fillId="0" borderId="0">
      <protection locked="0"/>
    </xf>
    <xf numFmtId="0" fontId="16" fillId="0" borderId="0">
      <protection locked="0"/>
    </xf>
    <xf numFmtId="0" fontId="16" fillId="0" borderId="0">
      <protection locked="0"/>
    </xf>
    <xf numFmtId="0" fontId="17"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28" fillId="25" borderId="0"/>
    <xf numFmtId="0" fontId="28" fillId="25" borderId="0"/>
    <xf numFmtId="0" fontId="28" fillId="25" borderId="0"/>
    <xf numFmtId="0" fontId="28" fillId="25" borderId="0"/>
    <xf numFmtId="0" fontId="28" fillId="25" borderId="0"/>
    <xf numFmtId="0" fontId="28" fillId="25" borderId="0"/>
    <xf numFmtId="0" fontId="29" fillId="37" borderId="0"/>
    <xf numFmtId="0" fontId="8" fillId="37" borderId="0"/>
    <xf numFmtId="284" fontId="3" fillId="38" borderId="0" applyFont="0" applyFill="0" applyBorder="0" applyAlignment="0" applyProtection="0"/>
    <xf numFmtId="0" fontId="16" fillId="0" borderId="0">
      <protection locked="0"/>
    </xf>
    <xf numFmtId="285" fontId="3" fillId="38" borderId="0" applyFont="0" applyFill="0" applyBorder="0" applyAlignment="0" applyProtection="0"/>
    <xf numFmtId="0" fontId="16" fillId="0" borderId="0">
      <protection locked="0"/>
    </xf>
    <xf numFmtId="0" fontId="16" fillId="0" borderId="0">
      <protection locked="0"/>
    </xf>
    <xf numFmtId="0" fontId="43" fillId="0" borderId="0" applyNumberFormat="0" applyFill="0" applyBorder="0" applyAlignment="0" applyProtection="0"/>
    <xf numFmtId="0" fontId="44" fillId="39" borderId="0" applyNumberFormat="0" applyBorder="0" applyAlignment="0" applyProtection="0"/>
    <xf numFmtId="0" fontId="44" fillId="40" borderId="0" applyNumberFormat="0" applyBorder="0" applyAlignment="0" applyProtection="0"/>
    <xf numFmtId="0" fontId="44" fillId="41" borderId="0" applyNumberFormat="0" applyBorder="0" applyAlignment="0" applyProtection="0"/>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45" fillId="0" borderId="0" applyNumberFormat="0" applyFill="0" applyBorder="0" applyAlignment="0" applyProtection="0"/>
    <xf numFmtId="0" fontId="46" fillId="0" borderId="0" applyNumberFormat="0" applyFill="0" applyBorder="0" applyAlignment="0" applyProtection="0"/>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50" fillId="4" borderId="0" applyNumberFormat="0" applyBorder="0" applyAlignment="0" applyProtection="0"/>
    <xf numFmtId="0" fontId="51" fillId="4" borderId="0" applyNumberFormat="0" applyBorder="0" applyAlignment="0" applyProtection="0"/>
    <xf numFmtId="0" fontId="16" fillId="0" borderId="0">
      <protection locked="0"/>
    </xf>
    <xf numFmtId="0" fontId="53" fillId="0" borderId="17" applyNumberFormat="0" applyAlignment="0" applyProtection="0">
      <alignment horizontal="left" vertical="center"/>
    </xf>
    <xf numFmtId="0" fontId="53" fillId="0" borderId="2">
      <alignment horizontal="left" vertical="center"/>
    </xf>
    <xf numFmtId="0" fontId="16" fillId="0" borderId="0">
      <protection locked="0"/>
    </xf>
    <xf numFmtId="0" fontId="54" fillId="0" borderId="19" applyNumberFormat="0" applyFill="0" applyAlignment="0" applyProtection="0"/>
    <xf numFmtId="0" fontId="55" fillId="36" borderId="0" applyNumberFormat="0" applyFill="0" applyBorder="0" applyAlignment="0" applyProtection="0"/>
    <xf numFmtId="0" fontId="56" fillId="0" borderId="20" applyNumberFormat="0" applyFill="0" applyAlignment="0" applyProtection="0"/>
    <xf numFmtId="0" fontId="57" fillId="36" borderId="0" applyNumberFormat="0" applyFill="0" applyBorder="0" applyAlignment="0" applyProtection="0"/>
    <xf numFmtId="0" fontId="58" fillId="0" borderId="21" applyNumberFormat="0" applyFill="0" applyAlignment="0" applyProtection="0"/>
    <xf numFmtId="0" fontId="59" fillId="0" borderId="21" applyNumberFormat="0" applyFill="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6" fillId="0" borderId="0">
      <protection locked="0"/>
    </xf>
    <xf numFmtId="0" fontId="17" fillId="0" borderId="0">
      <protection locked="0"/>
    </xf>
    <xf numFmtId="0" fontId="16" fillId="0" borderId="0">
      <protection locked="0"/>
    </xf>
    <xf numFmtId="0" fontId="62" fillId="0" borderId="0" applyNumberFormat="0" applyFill="0" applyBorder="0" applyAlignment="0" applyProtection="0">
      <alignment vertical="top"/>
      <protection locked="0"/>
    </xf>
    <xf numFmtId="0" fontId="63" fillId="0" borderId="0">
      <alignment vertical="center"/>
    </xf>
    <xf numFmtId="0" fontId="16" fillId="0" borderId="0">
      <protection locked="0"/>
    </xf>
    <xf numFmtId="0" fontId="16" fillId="0" borderId="0">
      <protection locked="0"/>
    </xf>
    <xf numFmtId="0" fontId="65" fillId="0" borderId="0" applyProtection="0">
      <alignment vertical="center"/>
      <protection locked="0"/>
    </xf>
    <xf numFmtId="0" fontId="66" fillId="0" borderId="0" applyProtection="0">
      <alignment vertical="center"/>
      <protection locked="0"/>
    </xf>
    <xf numFmtId="0" fontId="65" fillId="0" borderId="0" applyNumberFormat="0" applyProtection="0">
      <alignment vertical="top"/>
      <protection locked="0"/>
    </xf>
    <xf numFmtId="0" fontId="66" fillId="0" borderId="0" applyNumberFormat="0" applyProtection="0">
      <alignment vertical="top"/>
      <protection locked="0"/>
    </xf>
    <xf numFmtId="0" fontId="67" fillId="0" borderId="22" applyAlignment="0"/>
    <xf numFmtId="0" fontId="68" fillId="0" borderId="22" applyAlignment="0"/>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7"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69" fillId="0" borderId="23" applyNumberFormat="0" applyFill="0" applyAlignment="0" applyProtection="0"/>
    <xf numFmtId="0" fontId="70" fillId="0" borderId="23" applyNumberFormat="0" applyFill="0" applyAlignment="0" applyProtection="0"/>
    <xf numFmtId="0" fontId="8" fillId="0" borderId="24" applyNumberFormat="0" applyFont="0" applyFill="0" applyAlignment="0" applyProtection="0"/>
    <xf numFmtId="0" fontId="16" fillId="0" borderId="0">
      <protection locked="0"/>
    </xf>
    <xf numFmtId="0" fontId="71" fillId="42" borderId="0" applyNumberFormat="0" applyBorder="0" applyAlignment="0" applyProtection="0"/>
    <xf numFmtId="0" fontId="72" fillId="42" borderId="0" applyNumberFormat="0" applyBorder="0" applyAlignment="0" applyProtection="0"/>
    <xf numFmtId="0" fontId="16" fillId="0" borderId="0">
      <protection locked="0"/>
    </xf>
    <xf numFmtId="0" fontId="3" fillId="0" borderId="0"/>
    <xf numFmtId="0" fontId="3" fillId="0" borderId="0"/>
    <xf numFmtId="0" fontId="73" fillId="0" borderId="0"/>
    <xf numFmtId="0" fontId="2" fillId="0" borderId="0"/>
    <xf numFmtId="0" fontId="74" fillId="0" borderId="0"/>
    <xf numFmtId="0" fontId="75" fillId="0" borderId="0"/>
    <xf numFmtId="0" fontId="5" fillId="48" borderId="25" applyNumberFormat="0" applyFont="0" applyAlignment="0" applyProtection="0"/>
    <xf numFmtId="0" fontId="19" fillId="48" borderId="25" applyNumberFormat="0" applyFont="0" applyAlignment="0" applyProtection="0"/>
    <xf numFmtId="0" fontId="5" fillId="48" borderId="25" applyNumberFormat="0" applyFont="0" applyAlignment="0" applyProtection="0"/>
    <xf numFmtId="0" fontId="17" fillId="0" borderId="0">
      <protection locked="0"/>
    </xf>
    <xf numFmtId="0" fontId="16" fillId="0" borderId="0">
      <protection locked="0"/>
    </xf>
    <xf numFmtId="0" fontId="16" fillId="0" borderId="0">
      <protection locked="0"/>
    </xf>
    <xf numFmtId="0" fontId="39" fillId="0" borderId="0"/>
    <xf numFmtId="0" fontId="16" fillId="0" borderId="0">
      <protection locked="0"/>
    </xf>
    <xf numFmtId="0" fontId="16" fillId="0" borderId="0">
      <protection locked="0"/>
    </xf>
    <xf numFmtId="0" fontId="76" fillId="8" borderId="26" applyNumberFormat="0" applyAlignment="0" applyProtection="0"/>
    <xf numFmtId="0" fontId="77" fillId="8" borderId="26" applyNumberFormat="0" applyAlignment="0" applyProtection="0"/>
    <xf numFmtId="0" fontId="78" fillId="36" borderId="0" applyFill="0" applyBorder="0" applyProtection="0">
      <alignment horizontal="center"/>
    </xf>
    <xf numFmtId="0" fontId="79" fillId="0" borderId="0"/>
    <xf numFmtId="0" fontId="80" fillId="38" borderId="0"/>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10">
      <protection locked="0"/>
    </xf>
    <xf numFmtId="0" fontId="17" fillId="0" borderId="10">
      <protection locked="0"/>
    </xf>
    <xf numFmtId="0" fontId="17"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0">
      <protection locked="0"/>
    </xf>
    <xf numFmtId="0" fontId="16" fillId="0" borderId="10">
      <protection locked="0"/>
    </xf>
    <xf numFmtId="0" fontId="16" fillId="0" borderId="10">
      <protection locked="0"/>
    </xf>
    <xf numFmtId="0" fontId="16" fillId="0" borderId="0">
      <protection locked="0"/>
    </xf>
    <xf numFmtId="0" fontId="16" fillId="0" borderId="0">
      <protection locked="0"/>
    </xf>
    <xf numFmtId="0" fontId="16" fillId="0" borderId="10">
      <protection locked="0"/>
    </xf>
    <xf numFmtId="0" fontId="16" fillId="0" borderId="10">
      <protection locked="0"/>
    </xf>
    <xf numFmtId="0" fontId="16" fillId="0" borderId="0">
      <protection locked="0"/>
    </xf>
    <xf numFmtId="0" fontId="16" fillId="0" borderId="0">
      <protection locked="0"/>
    </xf>
    <xf numFmtId="0" fontId="79" fillId="0" borderId="0"/>
    <xf numFmtId="0" fontId="81" fillId="0" borderId="0" applyProtection="0"/>
    <xf numFmtId="0" fontId="16" fillId="0" borderId="1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3" fillId="49" borderId="26" applyNumberFormat="0" applyProtection="0">
      <alignment horizontal="left" vertical="center" indent="1"/>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3" fillId="49" borderId="26" applyNumberFormat="0" applyProtection="0">
      <alignment horizontal="left" vertical="center" indent="1"/>
    </xf>
    <xf numFmtId="0" fontId="16" fillId="0" borderId="0">
      <protection locked="0"/>
    </xf>
    <xf numFmtId="0" fontId="16" fillId="0" borderId="10">
      <protection locked="0"/>
    </xf>
    <xf numFmtId="0" fontId="3" fillId="62" borderId="26" applyNumberFormat="0" applyProtection="0">
      <alignment horizontal="left" vertical="center" indent="1"/>
    </xf>
    <xf numFmtId="0" fontId="3" fillId="62" borderId="26" applyNumberFormat="0" applyProtection="0">
      <alignment horizontal="left" vertical="center" indent="1"/>
    </xf>
    <xf numFmtId="0" fontId="3" fillId="63" borderId="26" applyNumberFormat="0" applyProtection="0">
      <alignment horizontal="left" vertical="center" indent="1"/>
    </xf>
    <xf numFmtId="0" fontId="3" fillId="63" borderId="26" applyNumberFormat="0" applyProtection="0">
      <alignment horizontal="left" vertical="center" indent="1"/>
    </xf>
    <xf numFmtId="0" fontId="3" fillId="44" borderId="26" applyNumberFormat="0" applyProtection="0">
      <alignment horizontal="left" vertical="center" indent="1"/>
    </xf>
    <xf numFmtId="0" fontId="3" fillId="44" borderId="26" applyNumberFormat="0" applyProtection="0">
      <alignment horizontal="left" vertical="center" indent="1"/>
    </xf>
    <xf numFmtId="0" fontId="3" fillId="49" borderId="26" applyNumberFormat="0" applyProtection="0">
      <alignment horizontal="left" vertical="center" indent="1"/>
    </xf>
    <xf numFmtId="0" fontId="3" fillId="49" borderId="26" applyNumberFormat="0" applyProtection="0">
      <alignment horizontal="left" vertical="center" indent="1"/>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3" fillId="49" borderId="26" applyNumberFormat="0" applyProtection="0">
      <alignment horizontal="left" vertical="center" indent="1"/>
    </xf>
    <xf numFmtId="0" fontId="3" fillId="49" borderId="26" applyNumberFormat="0" applyProtection="0">
      <alignment horizontal="left" vertical="center" indent="1"/>
    </xf>
    <xf numFmtId="0" fontId="86" fillId="0" borderId="0"/>
    <xf numFmtId="0" fontId="16" fillId="0" borderId="0">
      <protection locked="0"/>
    </xf>
    <xf numFmtId="0" fontId="88" fillId="0" borderId="0"/>
    <xf numFmtId="0" fontId="16" fillId="0" borderId="10">
      <protection locked="0"/>
    </xf>
    <xf numFmtId="0" fontId="16" fillId="0" borderId="0">
      <protection locked="0"/>
    </xf>
    <xf numFmtId="0" fontId="90" fillId="0" borderId="0" applyNumberFormat="0" applyFill="0" applyBorder="0" applyAlignment="0" applyProtection="0"/>
    <xf numFmtId="0" fontId="16" fillId="0" borderId="10">
      <protection locked="0"/>
    </xf>
    <xf numFmtId="0" fontId="89" fillId="0" borderId="0"/>
    <xf numFmtId="0" fontId="16" fillId="0" borderId="0">
      <protection locked="0"/>
    </xf>
    <xf numFmtId="0" fontId="16" fillId="0" borderId="10">
      <protection locked="0"/>
    </xf>
    <xf numFmtId="0" fontId="94" fillId="0" borderId="0"/>
    <xf numFmtId="0" fontId="16" fillId="0" borderId="0">
      <protection locked="0"/>
    </xf>
    <xf numFmtId="0" fontId="13" fillId="0" borderId="0"/>
    <xf numFmtId="0" fontId="15" fillId="0" borderId="0"/>
    <xf numFmtId="0" fontId="24" fillId="0" borderId="0" applyNumberFormat="0" applyFont="0" applyFill="0" applyBorder="0" applyAlignment="0" applyProtection="0">
      <alignment vertical="top"/>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0">
      <protection locked="0"/>
    </xf>
    <xf numFmtId="0" fontId="16" fillId="0" borderId="10">
      <protection locked="0"/>
    </xf>
    <xf numFmtId="0" fontId="96" fillId="0" borderId="0" applyFill="0" applyBorder="0" applyProtection="0">
      <alignment horizontal="left" vertical="top"/>
    </xf>
    <xf numFmtId="0" fontId="97" fillId="0" borderId="0" applyNumberFormat="0" applyFill="0" applyBorder="0" applyAlignment="0" applyProtection="0"/>
    <xf numFmtId="0" fontId="98" fillId="0" borderId="0" applyNumberFormat="0" applyFill="0" applyBorder="0" applyAlignment="0" applyProtection="0"/>
    <xf numFmtId="0" fontId="16" fillId="0" borderId="10">
      <protection locked="0"/>
    </xf>
    <xf numFmtId="0" fontId="44" fillId="0" borderId="28" applyNumberFormat="0" applyFill="0" applyAlignment="0" applyProtection="0"/>
    <xf numFmtId="0" fontId="3" fillId="36" borderId="29" applyNumberFormat="0" applyFont="0" applyFill="0" applyAlignment="0" applyProtection="0"/>
    <xf numFmtId="0" fontId="99" fillId="0" borderId="0"/>
    <xf numFmtId="0" fontId="99" fillId="0" borderId="0"/>
    <xf numFmtId="0" fontId="16" fillId="0" borderId="0">
      <protection locked="0"/>
    </xf>
    <xf numFmtId="0" fontId="16" fillId="0" borderId="10">
      <protection locked="0"/>
    </xf>
    <xf numFmtId="0" fontId="99" fillId="0" borderId="0"/>
    <xf numFmtId="0" fontId="100" fillId="0" borderId="0" applyNumberFormat="0" applyFill="0" applyBorder="0" applyAlignment="0" applyProtection="0"/>
    <xf numFmtId="0" fontId="101" fillId="0" borderId="0" applyNumberFormat="0" applyFill="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16" fillId="0" borderId="0">
      <protection locked="0"/>
    </xf>
    <xf numFmtId="0" fontId="102" fillId="8" borderId="11" applyNumberFormat="0" applyAlignment="0" applyProtection="0"/>
    <xf numFmtId="0" fontId="102" fillId="7" borderId="11" applyNumberFormat="0" applyAlignment="0" applyProtection="0"/>
    <xf numFmtId="0" fontId="102" fillId="8" borderId="11" applyNumberFormat="0" applyAlignment="0" applyProtection="0"/>
    <xf numFmtId="0" fontId="102" fillId="7" borderId="11" applyNumberFormat="0" applyAlignment="0" applyProtection="0"/>
    <xf numFmtId="0" fontId="103" fillId="8" borderId="26" applyNumberFormat="0" applyAlignment="0" applyProtection="0"/>
    <xf numFmtId="0" fontId="103" fillId="8" borderId="26" applyNumberFormat="0" applyAlignment="0" applyProtection="0"/>
    <xf numFmtId="0" fontId="104" fillId="8" borderId="11" applyNumberFormat="0" applyAlignment="0" applyProtection="0"/>
    <xf numFmtId="0" fontId="104" fillId="8" borderId="11" applyNumberFormat="0" applyAlignment="0" applyProtection="0"/>
    <xf numFmtId="0" fontId="2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08" fillId="44" borderId="12"/>
    <xf numFmtId="0" fontId="16" fillId="0" borderId="10">
      <protection locked="0"/>
    </xf>
    <xf numFmtId="0" fontId="16" fillId="0" borderId="10">
      <protection locked="0"/>
    </xf>
    <xf numFmtId="0" fontId="16" fillId="0" borderId="0">
      <protection locked="0"/>
    </xf>
    <xf numFmtId="0" fontId="16" fillId="0" borderId="10">
      <protection locked="0"/>
    </xf>
    <xf numFmtId="0" fontId="109" fillId="0" borderId="9">
      <alignment horizontal="left" vertical="top" wrapText="1"/>
    </xf>
    <xf numFmtId="0" fontId="110" fillId="0" borderId="19" applyNumberFormat="0" applyFill="0" applyAlignment="0" applyProtection="0"/>
    <xf numFmtId="0" fontId="110" fillId="0" borderId="19" applyNumberFormat="0" applyFill="0" applyAlignment="0" applyProtection="0"/>
    <xf numFmtId="0" fontId="111" fillId="0" borderId="20" applyNumberFormat="0" applyFill="0" applyAlignment="0" applyProtection="0"/>
    <xf numFmtId="0" fontId="111" fillId="0" borderId="20" applyNumberFormat="0" applyFill="0" applyAlignment="0" applyProtection="0"/>
    <xf numFmtId="0" fontId="112" fillId="0" borderId="21" applyNumberFormat="0" applyFill="0" applyAlignment="0" applyProtection="0"/>
    <xf numFmtId="0" fontId="112" fillId="0" borderId="21" applyNumberFormat="0" applyFill="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6" fillId="0" borderId="0">
      <protection locked="0"/>
    </xf>
    <xf numFmtId="0" fontId="3" fillId="0" borderId="1">
      <alignment horizontal="right"/>
    </xf>
    <xf numFmtId="0" fontId="114" fillId="0" borderId="28" applyNumberFormat="0" applyFill="0" applyAlignment="0" applyProtection="0"/>
    <xf numFmtId="0" fontId="114" fillId="0" borderId="28" applyNumberFormat="0" applyFill="0" applyAlignment="0" applyProtection="0"/>
    <xf numFmtId="0" fontId="3" fillId="0" borderId="0"/>
    <xf numFmtId="0" fontId="3" fillId="0" borderId="0"/>
    <xf numFmtId="0" fontId="3" fillId="0" borderId="0"/>
    <xf numFmtId="0" fontId="8" fillId="0" borderId="0"/>
    <xf numFmtId="0" fontId="115" fillId="35" borderId="13" applyNumberFormat="0" applyAlignment="0" applyProtection="0"/>
    <xf numFmtId="0" fontId="115" fillId="35" borderId="13" applyNumberFormat="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116" fillId="42" borderId="0" applyNumberFormat="0" applyBorder="0" applyAlignment="0" applyProtection="0"/>
    <xf numFmtId="0" fontId="116" fillId="42" borderId="0" applyNumberFormat="0" applyBorder="0" applyAlignment="0" applyProtection="0"/>
    <xf numFmtId="0" fontId="3" fillId="0" borderId="0"/>
    <xf numFmtId="0" fontId="8" fillId="0" borderId="0"/>
    <xf numFmtId="0" fontId="8" fillId="0" borderId="0"/>
    <xf numFmtId="0" fontId="5" fillId="0" borderId="0"/>
    <xf numFmtId="0" fontId="117" fillId="0" borderId="0"/>
    <xf numFmtId="0" fontId="3" fillId="0" borderId="0"/>
    <xf numFmtId="0" fontId="5" fillId="0" borderId="0"/>
    <xf numFmtId="0" fontId="8" fillId="0" borderId="0"/>
    <xf numFmtId="0" fontId="3" fillId="0" borderId="0"/>
    <xf numFmtId="0" fontId="3" fillId="0" borderId="0"/>
    <xf numFmtId="0" fontId="3" fillId="0" borderId="0"/>
    <xf numFmtId="0" fontId="2" fillId="0" borderId="0"/>
    <xf numFmtId="0" fontId="5" fillId="0" borderId="0"/>
    <xf numFmtId="0" fontId="117" fillId="0" borderId="0"/>
    <xf numFmtId="0" fontId="7" fillId="0" borderId="0"/>
    <xf numFmtId="0" fontId="7" fillId="0" borderId="0"/>
    <xf numFmtId="0" fontId="3" fillId="0" borderId="0"/>
    <xf numFmtId="0" fontId="3" fillId="0" borderId="0"/>
    <xf numFmtId="0" fontId="3" fillId="0" borderId="0"/>
    <xf numFmtId="0" fontId="2" fillId="0" borderId="0"/>
    <xf numFmtId="0" fontId="3" fillId="0" borderId="0"/>
    <xf numFmtId="0" fontId="3" fillId="0" borderId="0"/>
    <xf numFmtId="0" fontId="8" fillId="0" borderId="0"/>
    <xf numFmtId="0" fontId="78" fillId="0" borderId="0">
      <alignment horizontal="left"/>
    </xf>
    <xf numFmtId="0" fontId="3" fillId="0" borderId="0"/>
    <xf numFmtId="0" fontId="8" fillId="0" borderId="0"/>
    <xf numFmtId="0" fontId="118" fillId="0" borderId="0"/>
    <xf numFmtId="0" fontId="8" fillId="0" borderId="0"/>
    <xf numFmtId="0" fontId="8" fillId="0" borderId="0"/>
    <xf numFmtId="0" fontId="52" fillId="0" borderId="0"/>
    <xf numFmtId="0" fontId="20" fillId="0" borderId="0"/>
    <xf numFmtId="0" fontId="8" fillId="0" borderId="0"/>
    <xf numFmtId="0" fontId="20" fillId="0" borderId="0"/>
    <xf numFmtId="0" fontId="8" fillId="0" borderId="0"/>
    <xf numFmtId="0" fontId="8" fillId="0" borderId="0"/>
    <xf numFmtId="0" fontId="8" fillId="0" borderId="0"/>
    <xf numFmtId="0" fontId="20" fillId="0" borderId="0"/>
    <xf numFmtId="0" fontId="20" fillId="0" borderId="0"/>
    <xf numFmtId="0" fontId="20" fillId="0" borderId="0"/>
    <xf numFmtId="0" fontId="8" fillId="0" borderId="0"/>
    <xf numFmtId="0" fontId="8" fillId="0" borderId="0"/>
    <xf numFmtId="0" fontId="8" fillId="0" borderId="0"/>
    <xf numFmtId="0" fontId="2" fillId="0" borderId="0"/>
    <xf numFmtId="0" fontId="8" fillId="0" borderId="0"/>
    <xf numFmtId="0" fontId="2" fillId="0" borderId="0"/>
    <xf numFmtId="0" fontId="8" fillId="0" borderId="0"/>
    <xf numFmtId="0" fontId="52" fillId="0" borderId="0"/>
    <xf numFmtId="0" fontId="8" fillId="0" borderId="0"/>
    <xf numFmtId="0" fontId="1" fillId="0" borderId="0"/>
    <xf numFmtId="0" fontId="119" fillId="0" borderId="0"/>
    <xf numFmtId="0" fontId="3" fillId="0" borderId="0"/>
    <xf numFmtId="0" fontId="3" fillId="0" borderId="0"/>
    <xf numFmtId="0" fontId="52" fillId="0" borderId="0"/>
    <xf numFmtId="0" fontId="118" fillId="0" borderId="0"/>
    <xf numFmtId="0" fontId="8" fillId="0" borderId="0"/>
    <xf numFmtId="0" fontId="8" fillId="0" borderId="0"/>
    <xf numFmtId="0" fontId="8" fillId="0" borderId="0"/>
    <xf numFmtId="0" fontId="78" fillId="0" borderId="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2" fillId="0" borderId="0"/>
    <xf numFmtId="0" fontId="2" fillId="0" borderId="0"/>
    <xf numFmtId="0" fontId="2" fillId="0" borderId="0"/>
    <xf numFmtId="0" fontId="78" fillId="0" borderId="0">
      <alignment horizontal="left"/>
    </xf>
    <xf numFmtId="0" fontId="5" fillId="0" borderId="0"/>
    <xf numFmtId="0" fontId="5" fillId="0" borderId="0"/>
    <xf numFmtId="0" fontId="5" fillId="0" borderId="0"/>
    <xf numFmtId="0" fontId="5" fillId="0" borderId="0"/>
    <xf numFmtId="0" fontId="2" fillId="0" borderId="0"/>
    <xf numFmtId="0" fontId="5" fillId="0" borderId="0"/>
    <xf numFmtId="0" fontId="120"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120" fillId="0" borderId="0"/>
    <xf numFmtId="0" fontId="5" fillId="0" borderId="0"/>
    <xf numFmtId="0" fontId="2" fillId="0" borderId="0"/>
    <xf numFmtId="0" fontId="5" fillId="0" borderId="0"/>
    <xf numFmtId="0" fontId="2" fillId="0" borderId="0"/>
    <xf numFmtId="0" fontId="2" fillId="0" borderId="0"/>
    <xf numFmtId="0" fontId="8" fillId="0" borderId="0"/>
    <xf numFmtId="0" fontId="8" fillId="0" borderId="0"/>
    <xf numFmtId="0" fontId="8" fillId="0" borderId="0"/>
    <xf numFmtId="0" fontId="8" fillId="0" borderId="0"/>
    <xf numFmtId="0" fontId="121" fillId="0" borderId="0"/>
    <xf numFmtId="0" fontId="2" fillId="0" borderId="0"/>
    <xf numFmtId="0" fontId="1" fillId="0" borderId="0"/>
    <xf numFmtId="0" fontId="5" fillId="0" borderId="0"/>
    <xf numFmtId="0" fontId="3" fillId="0" borderId="0"/>
    <xf numFmtId="0" fontId="78" fillId="0" borderId="0">
      <alignment horizontal="left"/>
    </xf>
    <xf numFmtId="0" fontId="20" fillId="0" borderId="0"/>
    <xf numFmtId="0" fontId="3" fillId="0" borderId="0"/>
    <xf numFmtId="0" fontId="8" fillId="0" borderId="0"/>
    <xf numFmtId="0" fontId="5" fillId="0" borderId="0"/>
    <xf numFmtId="0" fontId="8" fillId="0" borderId="0"/>
    <xf numFmtId="0" fontId="5" fillId="0" borderId="0"/>
    <xf numFmtId="0" fontId="8" fillId="0" borderId="0"/>
    <xf numFmtId="0" fontId="2" fillId="0" borderId="0"/>
    <xf numFmtId="0" fontId="2" fillId="0" borderId="0"/>
    <xf numFmtId="0" fontId="3" fillId="0" borderId="0"/>
    <xf numFmtId="0" fontId="2" fillId="0" borderId="0"/>
    <xf numFmtId="0" fontId="5" fillId="0" borderId="0"/>
    <xf numFmtId="0" fontId="8" fillId="0" borderId="0"/>
    <xf numFmtId="0" fontId="8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2" fillId="3" borderId="0" applyNumberFormat="0" applyBorder="0" applyAlignment="0" applyProtection="0"/>
    <xf numFmtId="0" fontId="122" fillId="3" borderId="0" applyNumberFormat="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20" fillId="48" borderId="25" applyNumberFormat="0" applyFont="0" applyAlignment="0" applyProtection="0"/>
    <xf numFmtId="0" fontId="20" fillId="48" borderId="25" applyNumberFormat="0" applyFont="0" applyAlignment="0" applyProtection="0"/>
    <xf numFmtId="0" fontId="16" fillId="0" borderId="0">
      <protection locked="0"/>
    </xf>
    <xf numFmtId="0" fontId="16" fillId="0" borderId="10">
      <protection locked="0"/>
    </xf>
    <xf numFmtId="0" fontId="16" fillId="0" borderId="0">
      <protection locked="0"/>
    </xf>
    <xf numFmtId="0" fontId="17" fillId="0" borderId="0">
      <protection locked="0"/>
    </xf>
    <xf numFmtId="0" fontId="17" fillId="0" borderId="10">
      <protection locked="0"/>
    </xf>
    <xf numFmtId="0" fontId="17"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0">
      <protection locked="0"/>
    </xf>
    <xf numFmtId="0" fontId="16" fillId="0" borderId="1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10">
      <protection locked="0"/>
    </xf>
    <xf numFmtId="0" fontId="16" fillId="0" borderId="0">
      <protection locked="0"/>
    </xf>
    <xf numFmtId="0" fontId="17" fillId="0" borderId="10">
      <protection locked="0"/>
    </xf>
    <xf numFmtId="0" fontId="17"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7" fillId="0" borderId="10">
      <protection locked="0"/>
    </xf>
    <xf numFmtId="0" fontId="17" fillId="0" borderId="0">
      <protection locked="0"/>
    </xf>
    <xf numFmtId="0" fontId="16" fillId="0" borderId="10">
      <protection locked="0"/>
    </xf>
    <xf numFmtId="0" fontId="16" fillId="0" borderId="0">
      <protection locked="0"/>
    </xf>
    <xf numFmtId="0" fontId="17"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0">
      <protection locked="0"/>
    </xf>
    <xf numFmtId="0" fontId="125" fillId="0" borderId="23" applyNumberFormat="0" applyFill="0" applyAlignment="0" applyProtection="0"/>
    <xf numFmtId="0" fontId="125" fillId="0" borderId="23" applyNumberFormat="0" applyFill="0" applyAlignment="0" applyProtection="0"/>
    <xf numFmtId="0" fontId="13" fillId="0" borderId="0"/>
    <xf numFmtId="0" fontId="12" fillId="0" borderId="0"/>
    <xf numFmtId="0" fontId="12" fillId="0" borderId="0"/>
    <xf numFmtId="0" fontId="12" fillId="0" borderId="0"/>
    <xf numFmtId="0" fontId="13" fillId="0" borderId="0"/>
    <xf numFmtId="0" fontId="13" fillId="0" borderId="0"/>
    <xf numFmtId="0" fontId="15" fillId="0" borderId="0"/>
    <xf numFmtId="0" fontId="12" fillId="0" borderId="0"/>
    <xf numFmtId="0" fontId="12" fillId="0" borderId="0"/>
    <xf numFmtId="0" fontId="12" fillId="0" borderId="0"/>
    <xf numFmtId="0" fontId="12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27" fillId="0" borderId="0"/>
    <xf numFmtId="0" fontId="24" fillId="0" borderId="0" applyNumberFormat="0" applyFont="0" applyFill="0" applyBorder="0" applyAlignment="0" applyProtection="0">
      <alignment vertical="top"/>
    </xf>
    <xf numFmtId="0" fontId="13" fillId="0" borderId="0"/>
    <xf numFmtId="0" fontId="24" fillId="0" borderId="0" applyNumberFormat="0" applyFont="0" applyFill="0" applyBorder="0" applyAlignment="0" applyProtection="0">
      <alignment vertical="top"/>
    </xf>
    <xf numFmtId="0" fontId="13" fillId="0" borderId="0"/>
    <xf numFmtId="0" fontId="24" fillId="0" borderId="0" applyNumberFormat="0" applyFont="0" applyFill="0" applyBorder="0" applyAlignment="0" applyProtection="0">
      <alignment vertical="top"/>
    </xf>
    <xf numFmtId="0" fontId="13" fillId="0" borderId="0"/>
    <xf numFmtId="0" fontId="13" fillId="0" borderId="0"/>
    <xf numFmtId="0" fontId="15"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8" fillId="38" borderId="1" applyNumberFormat="0" applyAlignment="0">
      <alignment horizontal="left"/>
    </xf>
    <xf numFmtId="0" fontId="8" fillId="38" borderId="1" applyNumberFormat="0" applyAlignment="0">
      <alignment horizontal="left"/>
    </xf>
    <xf numFmtId="0" fontId="8" fillId="38" borderId="1" applyNumberFormat="0" applyAlignment="0">
      <alignment horizontal="left"/>
    </xf>
    <xf numFmtId="0" fontId="8" fillId="38" borderId="1" applyNumberFormat="0" applyAlignment="0">
      <alignment horizontal="left"/>
    </xf>
    <xf numFmtId="0" fontId="128" fillId="0" borderId="0" applyNumberFormat="0" applyFill="0" applyBorder="0" applyAlignment="0" applyProtection="0"/>
    <xf numFmtId="0" fontId="128" fillId="0" borderId="0" applyNumberFormat="0" applyFill="0" applyBorder="0" applyAlignment="0" applyProtection="0"/>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1" fillId="0" borderId="0">
      <protection locked="0"/>
    </xf>
    <xf numFmtId="0" fontId="11"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5" fillId="0" borderId="0" applyFont="0" applyFill="0" applyBorder="0" applyAlignment="0" applyProtection="0"/>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5" fillId="0" borderId="0" applyFont="0" applyFill="0" applyBorder="0" applyAlignment="0" applyProtection="0"/>
    <xf numFmtId="0" fontId="17" fillId="0" borderId="10">
      <protection locked="0"/>
    </xf>
    <xf numFmtId="0" fontId="16" fillId="0" borderId="10">
      <protection locked="0"/>
    </xf>
    <xf numFmtId="0" fontId="16" fillId="0" borderId="10">
      <protection locked="0"/>
    </xf>
    <xf numFmtId="0" fontId="16" fillId="0" borderId="0">
      <protection locked="0"/>
    </xf>
    <xf numFmtId="0" fontId="12" fillId="0" borderId="0"/>
    <xf numFmtId="0" fontId="13" fillId="0" borderId="0"/>
    <xf numFmtId="0" fontId="12" fillId="0" borderId="0"/>
    <xf numFmtId="0" fontId="13" fillId="0" borderId="0"/>
    <xf numFmtId="0" fontId="5" fillId="0" borderId="0" applyFont="0" applyFill="0" applyBorder="0" applyAlignment="0" applyProtection="0"/>
    <xf numFmtId="0" fontId="12" fillId="0" borderId="0"/>
    <xf numFmtId="0" fontId="13" fillId="0" borderId="0"/>
    <xf numFmtId="0" fontId="12" fillId="0" borderId="0"/>
    <xf numFmtId="0" fontId="12" fillId="0" borderId="0"/>
    <xf numFmtId="0" fontId="12" fillId="0" borderId="0"/>
    <xf numFmtId="0" fontId="13" fillId="0" borderId="0"/>
    <xf numFmtId="0" fontId="12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9" fillId="0" borderId="0" applyNumberFormat="0" applyFill="0" applyBorder="0" applyAlignment="0" applyProtection="0"/>
    <xf numFmtId="0" fontId="131" fillId="4" borderId="0" applyNumberFormat="0" applyBorder="0" applyAlignment="0" applyProtection="0"/>
    <xf numFmtId="0" fontId="131" fillId="4" borderId="0" applyNumberFormat="0" applyBorder="0" applyAlignment="0" applyProtection="0"/>
    <xf numFmtId="0" fontId="1" fillId="0" borderId="0"/>
    <xf numFmtId="0" fontId="2" fillId="0" borderId="0"/>
    <xf numFmtId="0" fontId="16" fillId="0" borderId="0">
      <protection locked="0"/>
    </xf>
    <xf numFmtId="0" fontId="132" fillId="0" borderId="12"/>
    <xf numFmtId="0" fontId="13" fillId="0" borderId="0"/>
    <xf numFmtId="285" fontId="3" fillId="0" borderId="0"/>
    <xf numFmtId="0" fontId="3" fillId="0" borderId="0"/>
    <xf numFmtId="285" fontId="10" fillId="0" borderId="0"/>
    <xf numFmtId="286" fontId="8" fillId="0" borderId="0" applyFont="0" applyFill="0" applyBorder="0" applyAlignment="0" applyProtection="0"/>
    <xf numFmtId="286" fontId="3" fillId="0" borderId="0" applyFont="0" applyFill="0" applyBorder="0" applyAlignment="0" applyProtection="0"/>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285" fontId="11" fillId="0" borderId="0">
      <protection locked="0"/>
    </xf>
    <xf numFmtId="285" fontId="11" fillId="0" borderId="0">
      <protection locked="0"/>
    </xf>
    <xf numFmtId="0" fontId="13"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3" fillId="0" borderId="0"/>
    <xf numFmtId="285" fontId="13" fillId="0" borderId="0"/>
    <xf numFmtId="285" fontId="12" fillId="0" borderId="0"/>
    <xf numFmtId="285" fontId="12" fillId="0" borderId="0"/>
    <xf numFmtId="0" fontId="12" fillId="0" borderId="0"/>
    <xf numFmtId="0" fontId="16" fillId="0" borderId="0">
      <protection locked="0"/>
    </xf>
    <xf numFmtId="285" fontId="7" fillId="0" borderId="0"/>
    <xf numFmtId="285" fontId="15" fillId="0" borderId="0"/>
    <xf numFmtId="285" fontId="15" fillId="0" borderId="0"/>
    <xf numFmtId="285" fontId="138" fillId="0" borderId="0"/>
    <xf numFmtId="285" fontId="138" fillId="0" borderId="0"/>
    <xf numFmtId="285" fontId="14" fillId="0" borderId="0"/>
    <xf numFmtId="285" fontId="15" fillId="0" borderId="0"/>
    <xf numFmtId="285" fontId="15" fillId="0" borderId="0"/>
    <xf numFmtId="285" fontId="138" fillId="0" borderId="0"/>
    <xf numFmtId="285" fontId="138" fillId="0" borderId="0"/>
    <xf numFmtId="285" fontId="12" fillId="0" borderId="0"/>
    <xf numFmtId="285" fontId="7" fillId="0" borderId="0"/>
    <xf numFmtId="0" fontId="13" fillId="0" borderId="0"/>
    <xf numFmtId="285" fontId="15" fillId="0" borderId="0"/>
    <xf numFmtId="0" fontId="15" fillId="0" borderId="0"/>
    <xf numFmtId="285" fontId="138" fillId="0" borderId="0"/>
    <xf numFmtId="285" fontId="138" fillId="0" borderId="0"/>
    <xf numFmtId="285" fontId="13" fillId="0" borderId="0"/>
    <xf numFmtId="285" fontId="12" fillId="0" borderId="0"/>
    <xf numFmtId="285" fontId="12" fillId="0" borderId="0"/>
    <xf numFmtId="0" fontId="13" fillId="0" borderId="0"/>
    <xf numFmtId="0" fontId="13" fillId="0" borderId="0"/>
    <xf numFmtId="285" fontId="3" fillId="0" borderId="0"/>
    <xf numFmtId="0" fontId="3" fillId="0" borderId="0"/>
    <xf numFmtId="0" fontId="3" fillId="0" borderId="0"/>
    <xf numFmtId="0" fontId="13"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0" fontId="13" fillId="0" borderId="0"/>
    <xf numFmtId="0" fontId="13" fillId="0" borderId="0"/>
    <xf numFmtId="0" fontId="13" fillId="0" borderId="0"/>
    <xf numFmtId="0" fontId="12" fillId="0" borderId="0"/>
    <xf numFmtId="0" fontId="13" fillId="0" borderId="0"/>
    <xf numFmtId="0" fontId="13" fillId="0" borderId="0"/>
    <xf numFmtId="0" fontId="3" fillId="0" borderId="0"/>
    <xf numFmtId="285" fontId="3" fillId="0" borderId="0"/>
    <xf numFmtId="285" fontId="15" fillId="0" borderId="0"/>
    <xf numFmtId="285" fontId="15" fillId="0" borderId="0"/>
    <xf numFmtId="285" fontId="138" fillId="0" borderId="0"/>
    <xf numFmtId="285" fontId="138" fillId="0" borderId="0"/>
    <xf numFmtId="285" fontId="13" fillId="0" borderId="0"/>
    <xf numFmtId="285" fontId="12" fillId="0" borderId="0"/>
    <xf numFmtId="285" fontId="12" fillId="0" borderId="0"/>
    <xf numFmtId="285" fontId="7" fillId="0" borderId="0"/>
    <xf numFmtId="0" fontId="13" fillId="0" borderId="0"/>
    <xf numFmtId="0" fontId="13"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3" fillId="0" borderId="0"/>
    <xf numFmtId="285" fontId="12" fillId="0" borderId="0"/>
    <xf numFmtId="285" fontId="12" fillId="0" borderId="0"/>
    <xf numFmtId="0" fontId="16" fillId="0" borderId="0">
      <protection locked="0"/>
    </xf>
    <xf numFmtId="0" fontId="139" fillId="46" borderId="5">
      <alignment wrapText="1"/>
      <protection locked="0"/>
    </xf>
    <xf numFmtId="0" fontId="139" fillId="46" borderId="5">
      <alignment wrapText="1"/>
      <protection locked="0"/>
    </xf>
    <xf numFmtId="0" fontId="139" fillId="46" borderId="5">
      <alignment wrapText="1"/>
      <protection locked="0"/>
    </xf>
    <xf numFmtId="0" fontId="139" fillId="46" borderId="5">
      <alignment wrapText="1"/>
      <protection locked="0"/>
    </xf>
    <xf numFmtId="0" fontId="16" fillId="0" borderId="0">
      <protection locked="0"/>
    </xf>
    <xf numFmtId="0" fontId="16" fillId="0" borderId="0">
      <protection locked="0"/>
    </xf>
    <xf numFmtId="0" fontId="16" fillId="0" borderId="0">
      <protection locked="0"/>
    </xf>
    <xf numFmtId="0" fontId="139" fillId="46" borderId="5">
      <alignment wrapText="1"/>
      <protection locked="0"/>
    </xf>
    <xf numFmtId="0" fontId="139" fillId="46" borderId="5">
      <alignment wrapText="1"/>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39" fillId="46" borderId="5">
      <alignment wrapText="1"/>
      <protection locked="0"/>
    </xf>
    <xf numFmtId="285" fontId="7" fillId="0" borderId="0"/>
    <xf numFmtId="0" fontId="13" fillId="0" borderId="0"/>
    <xf numFmtId="0" fontId="12" fillId="0" borderId="0"/>
    <xf numFmtId="0" fontId="13" fillId="0" borderId="0"/>
    <xf numFmtId="285" fontId="12" fillId="0" borderId="0"/>
    <xf numFmtId="285" fontId="7" fillId="0" borderId="0"/>
    <xf numFmtId="285" fontId="7" fillId="0" borderId="0"/>
    <xf numFmtId="285" fontId="13" fillId="0" borderId="0"/>
    <xf numFmtId="285" fontId="12" fillId="0" borderId="0"/>
    <xf numFmtId="285" fontId="12" fillId="0" borderId="0"/>
    <xf numFmtId="285" fontId="7" fillId="0" borderId="0"/>
    <xf numFmtId="0" fontId="13" fillId="0" borderId="0"/>
    <xf numFmtId="0" fontId="12" fillId="0" borderId="0"/>
    <xf numFmtId="0" fontId="13" fillId="0" borderId="0"/>
    <xf numFmtId="285" fontId="13" fillId="0" borderId="0"/>
    <xf numFmtId="285" fontId="12" fillId="0" borderId="0"/>
    <xf numFmtId="285" fontId="12" fillId="0" borderId="0"/>
    <xf numFmtId="285" fontId="15" fillId="0" borderId="0"/>
    <xf numFmtId="285" fontId="15" fillId="0" borderId="0"/>
    <xf numFmtId="285" fontId="138" fillId="0" borderId="0"/>
    <xf numFmtId="285" fontId="138"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0" fontId="8" fillId="0" borderId="0"/>
    <xf numFmtId="285" fontId="15" fillId="0" borderId="0"/>
    <xf numFmtId="285" fontId="15" fillId="0" borderId="0"/>
    <xf numFmtId="285" fontId="138" fillId="0" borderId="0"/>
    <xf numFmtId="285" fontId="138" fillId="0" borderId="0"/>
    <xf numFmtId="285" fontId="13" fillId="0" borderId="0"/>
    <xf numFmtId="285" fontId="12"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0" fontId="13" fillId="0" borderId="0"/>
    <xf numFmtId="0" fontId="13" fillId="0" borderId="0"/>
    <xf numFmtId="285" fontId="7" fillId="0" borderId="0"/>
    <xf numFmtId="285" fontId="15" fillId="0" borderId="0"/>
    <xf numFmtId="285" fontId="15" fillId="0" borderId="0"/>
    <xf numFmtId="285" fontId="138" fillId="0" borderId="0"/>
    <xf numFmtId="285" fontId="138"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2" fillId="0" borderId="0"/>
    <xf numFmtId="285" fontId="13" fillId="0" borderId="0"/>
    <xf numFmtId="285" fontId="12" fillId="0" borderId="0"/>
    <xf numFmtId="285" fontId="12" fillId="0" borderId="0"/>
    <xf numFmtId="0" fontId="13" fillId="0" borderId="0"/>
    <xf numFmtId="285" fontId="3" fillId="0" borderId="0"/>
    <xf numFmtId="285" fontId="3" fillId="0" borderId="0"/>
    <xf numFmtId="285" fontId="3" fillId="0" borderId="0"/>
    <xf numFmtId="285" fontId="3" fillId="0" borderId="0"/>
    <xf numFmtId="285" fontId="13" fillId="0" borderId="0"/>
    <xf numFmtId="285" fontId="12" fillId="0" borderId="0"/>
    <xf numFmtId="285" fontId="12" fillId="0" borderId="0"/>
    <xf numFmtId="285" fontId="3" fillId="0" borderId="0"/>
    <xf numFmtId="285" fontId="3" fillId="0" borderId="0"/>
    <xf numFmtId="285" fontId="3" fillId="0" borderId="0"/>
    <xf numFmtId="0" fontId="3"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2" fillId="0" borderId="0"/>
    <xf numFmtId="285" fontId="12" fillId="0" borderId="0"/>
    <xf numFmtId="285" fontId="12" fillId="0" borderId="0"/>
    <xf numFmtId="285" fontId="10" fillId="0" borderId="0"/>
    <xf numFmtId="285" fontId="10"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7" fillId="0" borderId="0"/>
    <xf numFmtId="0" fontId="13"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2" fillId="0" borderId="0"/>
    <xf numFmtId="285" fontId="15" fillId="0" borderId="0"/>
    <xf numFmtId="0" fontId="15" fillId="0" borderId="0"/>
    <xf numFmtId="285" fontId="138" fillId="0" borderId="0"/>
    <xf numFmtId="285" fontId="138" fillId="0" borderId="0"/>
    <xf numFmtId="285" fontId="12" fillId="0" borderId="0"/>
    <xf numFmtId="285" fontId="13" fillId="0" borderId="0"/>
    <xf numFmtId="285" fontId="12" fillId="0" borderId="0"/>
    <xf numFmtId="285" fontId="12" fillId="0" borderId="0"/>
    <xf numFmtId="285" fontId="3" fillId="0" borderId="0"/>
    <xf numFmtId="285" fontId="15" fillId="0" borderId="0"/>
    <xf numFmtId="285" fontId="15" fillId="0" borderId="0"/>
    <xf numFmtId="285" fontId="138" fillId="0" borderId="0"/>
    <xf numFmtId="285" fontId="138" fillId="0" borderId="0"/>
    <xf numFmtId="285" fontId="13" fillId="0" borderId="0"/>
    <xf numFmtId="285" fontId="12" fillId="0" borderId="0"/>
    <xf numFmtId="285" fontId="12" fillId="0" borderId="0"/>
    <xf numFmtId="285" fontId="12" fillId="0" borderId="0"/>
    <xf numFmtId="285" fontId="15" fillId="0" borderId="0"/>
    <xf numFmtId="285" fontId="15" fillId="0" borderId="0"/>
    <xf numFmtId="285" fontId="138" fillId="0" borderId="0"/>
    <xf numFmtId="285" fontId="138" fillId="0" borderId="0"/>
    <xf numFmtId="285" fontId="13" fillId="0" borderId="0"/>
    <xf numFmtId="285" fontId="12" fillId="0" borderId="0"/>
    <xf numFmtId="285" fontId="12" fillId="0" borderId="0"/>
    <xf numFmtId="285" fontId="12" fillId="0" borderId="0"/>
    <xf numFmtId="285" fontId="7" fillId="0" borderId="0"/>
    <xf numFmtId="285" fontId="13" fillId="0" borderId="0"/>
    <xf numFmtId="285" fontId="12" fillId="0" borderId="0"/>
    <xf numFmtId="285" fontId="12" fillId="0" borderId="0"/>
    <xf numFmtId="285" fontId="15" fillId="0" borderId="0"/>
    <xf numFmtId="0"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3" fillId="0" borderId="0"/>
    <xf numFmtId="285" fontId="12" fillId="0" borderId="0"/>
    <xf numFmtId="285" fontId="12" fillId="0" borderId="0"/>
    <xf numFmtId="0" fontId="13" fillId="0" borderId="0"/>
    <xf numFmtId="0" fontId="13" fillId="0" borderId="0"/>
    <xf numFmtId="285" fontId="3" fillId="0" borderId="0"/>
    <xf numFmtId="285" fontId="15" fillId="0" borderId="0"/>
    <xf numFmtId="0" fontId="15" fillId="0" borderId="0"/>
    <xf numFmtId="285" fontId="138" fillId="0" borderId="0"/>
    <xf numFmtId="285" fontId="138" fillId="0" borderId="0"/>
    <xf numFmtId="285" fontId="12" fillId="0" borderId="0"/>
    <xf numFmtId="285" fontId="12" fillId="0" borderId="0"/>
    <xf numFmtId="285" fontId="12" fillId="0" borderId="0"/>
    <xf numFmtId="0" fontId="12" fillId="0" borderId="0"/>
    <xf numFmtId="285" fontId="12" fillId="0" borderId="0"/>
    <xf numFmtId="285" fontId="13" fillId="0" borderId="0"/>
    <xf numFmtId="285" fontId="13" fillId="0" borderId="0"/>
    <xf numFmtId="285" fontId="12" fillId="0" borderId="0"/>
    <xf numFmtId="285" fontId="12" fillId="0" borderId="0"/>
    <xf numFmtId="285" fontId="12" fillId="0" borderId="0"/>
    <xf numFmtId="285" fontId="12" fillId="0" borderId="0"/>
    <xf numFmtId="285" fontId="7" fillId="0" borderId="0"/>
    <xf numFmtId="0" fontId="12" fillId="0" borderId="0"/>
    <xf numFmtId="0" fontId="13" fillId="0" borderId="0"/>
    <xf numFmtId="285" fontId="13" fillId="0" borderId="0"/>
    <xf numFmtId="285" fontId="13" fillId="0" borderId="0"/>
    <xf numFmtId="285" fontId="12" fillId="0" borderId="0"/>
    <xf numFmtId="285" fontId="12" fillId="0" borderId="0"/>
    <xf numFmtId="0" fontId="13" fillId="0" borderId="0"/>
    <xf numFmtId="285" fontId="3" fillId="0" borderId="0"/>
    <xf numFmtId="285" fontId="3" fillId="0" borderId="0"/>
    <xf numFmtId="285" fontId="3" fillId="0" borderId="0"/>
    <xf numFmtId="285" fontId="15" fillId="0" borderId="0"/>
    <xf numFmtId="0" fontId="15" fillId="0" borderId="0"/>
    <xf numFmtId="285" fontId="138" fillId="0" borderId="0"/>
    <xf numFmtId="285" fontId="138" fillId="0" borderId="0"/>
    <xf numFmtId="285" fontId="12" fillId="0" borderId="0"/>
    <xf numFmtId="285" fontId="7"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2" fillId="0" borderId="0"/>
    <xf numFmtId="285" fontId="13" fillId="0" borderId="0"/>
    <xf numFmtId="285" fontId="12" fillId="0" borderId="0"/>
    <xf numFmtId="285" fontId="12" fillId="0" borderId="0"/>
    <xf numFmtId="285" fontId="12"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2" fillId="0" borderId="0"/>
    <xf numFmtId="285" fontId="13" fillId="0" borderId="0"/>
    <xf numFmtId="285" fontId="12" fillId="0" borderId="0"/>
    <xf numFmtId="285" fontId="12" fillId="0" borderId="0"/>
    <xf numFmtId="285" fontId="10" fillId="0" borderId="0"/>
    <xf numFmtId="285" fontId="12" fillId="0" borderId="0"/>
    <xf numFmtId="285" fontId="12"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2" fillId="0" borderId="0"/>
    <xf numFmtId="285" fontId="15" fillId="0" borderId="0"/>
    <xf numFmtId="285" fontId="15" fillId="0" borderId="0"/>
    <xf numFmtId="285" fontId="138" fillId="0" borderId="0"/>
    <xf numFmtId="285" fontId="138" fillId="0" borderId="0"/>
    <xf numFmtId="285" fontId="13" fillId="0" borderId="0"/>
    <xf numFmtId="285" fontId="12"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3" fillId="0" borderId="0"/>
    <xf numFmtId="285" fontId="3" fillId="0" borderId="0"/>
    <xf numFmtId="0" fontId="13" fillId="0" borderId="0"/>
    <xf numFmtId="0" fontId="13" fillId="0" borderId="0"/>
    <xf numFmtId="285" fontId="7"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3"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2" fillId="0" borderId="0"/>
    <xf numFmtId="285" fontId="12" fillId="0" borderId="0"/>
    <xf numFmtId="285" fontId="13" fillId="0" borderId="0"/>
    <xf numFmtId="285" fontId="12" fillId="0" borderId="0"/>
    <xf numFmtId="285" fontId="12" fillId="0" borderId="0"/>
    <xf numFmtId="285" fontId="12" fillId="0" borderId="0"/>
    <xf numFmtId="285" fontId="15" fillId="0" borderId="0"/>
    <xf numFmtId="285" fontId="15" fillId="0" borderId="0"/>
    <xf numFmtId="285" fontId="138" fillId="0" borderId="0"/>
    <xf numFmtId="285" fontId="138"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2" fillId="0" borderId="0"/>
    <xf numFmtId="285" fontId="13" fillId="0" borderId="0"/>
    <xf numFmtId="285" fontId="12"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3" fillId="0" borderId="0"/>
    <xf numFmtId="285" fontId="12" fillId="0" borderId="0"/>
    <xf numFmtId="285" fontId="3" fillId="0" borderId="0"/>
    <xf numFmtId="285" fontId="15" fillId="0" borderId="0"/>
    <xf numFmtId="285" fontId="138" fillId="0" borderId="0"/>
    <xf numFmtId="285" fontId="138" fillId="0" borderId="0"/>
    <xf numFmtId="285" fontId="12" fillId="0" borderId="0"/>
    <xf numFmtId="285" fontId="3"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5" fillId="0" borderId="0"/>
    <xf numFmtId="0" fontId="15" fillId="0" borderId="0"/>
    <xf numFmtId="285" fontId="138" fillId="0" borderId="0"/>
    <xf numFmtId="285" fontId="138" fillId="0" borderId="0"/>
    <xf numFmtId="285" fontId="13" fillId="0" borderId="0"/>
    <xf numFmtId="285" fontId="12" fillId="0" borderId="0"/>
    <xf numFmtId="285" fontId="12" fillId="0" borderId="0"/>
    <xf numFmtId="285" fontId="15" fillId="0" borderId="0"/>
    <xf numFmtId="285" fontId="15" fillId="0" borderId="0"/>
    <xf numFmtId="285" fontId="138" fillId="0" borderId="0"/>
    <xf numFmtId="285" fontId="138" fillId="0" borderId="0"/>
    <xf numFmtId="285" fontId="12" fillId="0" borderId="0"/>
    <xf numFmtId="285" fontId="15" fillId="0" borderId="0"/>
    <xf numFmtId="285" fontId="15" fillId="0" borderId="0"/>
    <xf numFmtId="285" fontId="138" fillId="0" borderId="0"/>
    <xf numFmtId="285" fontId="138"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5" fillId="0" borderId="0"/>
    <xf numFmtId="285" fontId="15" fillId="0" borderId="0"/>
    <xf numFmtId="285" fontId="138" fillId="0" borderId="0"/>
    <xf numFmtId="285" fontId="138" fillId="0" borderId="0"/>
    <xf numFmtId="285" fontId="13" fillId="0" borderId="0"/>
    <xf numFmtId="285" fontId="12" fillId="0" borderId="0"/>
    <xf numFmtId="285" fontId="12" fillId="0" borderId="0"/>
    <xf numFmtId="0" fontId="12" fillId="0" borderId="0"/>
    <xf numFmtId="285" fontId="7"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285" fontId="13" fillId="0" borderId="0"/>
    <xf numFmtId="285" fontId="12" fillId="0" borderId="0"/>
    <xf numFmtId="285" fontId="12" fillId="0" borderId="0"/>
    <xf numFmtId="0" fontId="12" fillId="0" borderId="0"/>
    <xf numFmtId="285" fontId="13" fillId="0" borderId="0"/>
    <xf numFmtId="285" fontId="12" fillId="0" borderId="0"/>
    <xf numFmtId="285" fontId="12" fillId="0" borderId="0"/>
    <xf numFmtId="0" fontId="16" fillId="0" borderId="0">
      <protection locked="0"/>
    </xf>
    <xf numFmtId="285" fontId="16" fillId="0" borderId="0">
      <protection locked="0"/>
    </xf>
    <xf numFmtId="285" fontId="16" fillId="0" borderId="0">
      <protection locked="0"/>
    </xf>
    <xf numFmtId="0" fontId="16" fillId="0" borderId="0">
      <protection locked="0"/>
    </xf>
    <xf numFmtId="285"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285" fontId="16" fillId="0" borderId="10">
      <protection locked="0"/>
    </xf>
    <xf numFmtId="285" fontId="16" fillId="0" borderId="10">
      <protection locked="0"/>
    </xf>
    <xf numFmtId="285" fontId="17" fillId="0" borderId="10">
      <protection locked="0"/>
    </xf>
    <xf numFmtId="285" fontId="17" fillId="0" borderId="10">
      <protection locked="0"/>
    </xf>
    <xf numFmtId="285" fontId="16" fillId="0" borderId="10">
      <protection locked="0"/>
    </xf>
    <xf numFmtId="285" fontId="3" fillId="0" borderId="0"/>
    <xf numFmtId="0" fontId="11" fillId="0" borderId="0">
      <protection locked="0"/>
    </xf>
    <xf numFmtId="0" fontId="18" fillId="0" borderId="0">
      <protection locked="0"/>
    </xf>
    <xf numFmtId="285" fontId="18" fillId="0" borderId="0">
      <protection locked="0"/>
    </xf>
    <xf numFmtId="0" fontId="11" fillId="0" borderId="0">
      <protection locked="0"/>
    </xf>
    <xf numFmtId="0" fontId="18" fillId="0" borderId="0">
      <protection locked="0"/>
    </xf>
    <xf numFmtId="285" fontId="18" fillId="0" borderId="0">
      <protection locked="0"/>
    </xf>
    <xf numFmtId="0" fontId="16" fillId="0" borderId="10">
      <protection locked="0"/>
    </xf>
    <xf numFmtId="0" fontId="17" fillId="0" borderId="10">
      <protection locked="0"/>
    </xf>
    <xf numFmtId="285" fontId="17" fillId="0" borderId="10">
      <protection locked="0"/>
    </xf>
    <xf numFmtId="285" fontId="16" fillId="0" borderId="0">
      <protection locked="0"/>
    </xf>
    <xf numFmtId="285" fontId="16" fillId="0" borderId="10">
      <protection locked="0"/>
    </xf>
    <xf numFmtId="285" fontId="16" fillId="0" borderId="0">
      <protection locked="0"/>
    </xf>
    <xf numFmtId="285" fontId="16" fillId="0" borderId="10">
      <protection locked="0"/>
    </xf>
    <xf numFmtId="285" fontId="16" fillId="0" borderId="0">
      <protection locked="0"/>
    </xf>
    <xf numFmtId="285" fontId="16" fillId="0" borderId="10">
      <protection locked="0"/>
    </xf>
    <xf numFmtId="285" fontId="16" fillId="0" borderId="0">
      <protection locked="0"/>
    </xf>
    <xf numFmtId="285" fontId="16" fillId="0" borderId="10">
      <protection locked="0"/>
    </xf>
    <xf numFmtId="285" fontId="16" fillId="0" borderId="0">
      <protection locked="0"/>
    </xf>
    <xf numFmtId="285" fontId="16" fillId="0" borderId="10">
      <protection locked="0"/>
    </xf>
    <xf numFmtId="285" fontId="16" fillId="0" borderId="0">
      <protection locked="0"/>
    </xf>
    <xf numFmtId="285"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285" fontId="16" fillId="0" borderId="0">
      <protection locked="0"/>
    </xf>
    <xf numFmtId="285" fontId="16" fillId="0" borderId="10">
      <protection locked="0"/>
    </xf>
    <xf numFmtId="285" fontId="16" fillId="0" borderId="0">
      <protection locked="0"/>
    </xf>
    <xf numFmtId="285"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285" fontId="16" fillId="0" borderId="0">
      <protection locked="0"/>
    </xf>
    <xf numFmtId="285" fontId="16" fillId="0" borderId="10">
      <protection locked="0"/>
    </xf>
    <xf numFmtId="285" fontId="16" fillId="0" borderId="0">
      <protection locked="0"/>
    </xf>
    <xf numFmtId="285" fontId="16" fillId="0" borderId="10">
      <protection locked="0"/>
    </xf>
    <xf numFmtId="285" fontId="16" fillId="0" borderId="0">
      <protection locked="0"/>
    </xf>
    <xf numFmtId="285" fontId="16" fillId="0" borderId="10">
      <protection locked="0"/>
    </xf>
    <xf numFmtId="0" fontId="16" fillId="0" borderId="0">
      <protection locked="0"/>
    </xf>
    <xf numFmtId="0" fontId="16" fillId="0" borderId="10">
      <protection locked="0"/>
    </xf>
    <xf numFmtId="285" fontId="16" fillId="0" borderId="0">
      <protection locked="0"/>
    </xf>
    <xf numFmtId="285" fontId="16" fillId="0" borderId="10">
      <protection locked="0"/>
    </xf>
    <xf numFmtId="285" fontId="16" fillId="0" borderId="0">
      <protection locked="0"/>
    </xf>
    <xf numFmtId="285" fontId="16" fillId="0" borderId="10">
      <protection locked="0"/>
    </xf>
    <xf numFmtId="285" fontId="16" fillId="0" borderId="0">
      <protection locked="0"/>
    </xf>
    <xf numFmtId="285" fontId="16" fillId="0" borderId="10">
      <protection locked="0"/>
    </xf>
    <xf numFmtId="285" fontId="16" fillId="0" borderId="0">
      <protection locked="0"/>
    </xf>
    <xf numFmtId="285" fontId="16" fillId="0" borderId="10">
      <protection locked="0"/>
    </xf>
    <xf numFmtId="285" fontId="16" fillId="0" borderId="0">
      <protection locked="0"/>
    </xf>
    <xf numFmtId="285" fontId="16" fillId="0" borderId="1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0" fontId="16" fillId="0" borderId="0">
      <protection locked="0"/>
    </xf>
    <xf numFmtId="0"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1" fillId="0" borderId="0">
      <protection locked="0"/>
    </xf>
    <xf numFmtId="285" fontId="11" fillId="0" borderId="0">
      <protection locked="0"/>
    </xf>
    <xf numFmtId="0" fontId="16" fillId="0" borderId="0">
      <protection locked="0"/>
    </xf>
    <xf numFmtId="0" fontId="16" fillId="0" borderId="0">
      <protection locked="0"/>
    </xf>
    <xf numFmtId="0" fontId="16" fillId="0" borderId="0">
      <protection locked="0"/>
    </xf>
    <xf numFmtId="0" fontId="24" fillId="64"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5" fillId="65" borderId="0" applyNumberFormat="0" applyBorder="0" applyAlignment="0" applyProtection="0"/>
    <xf numFmtId="0" fontId="19" fillId="6" borderId="0" applyNumberFormat="0" applyBorder="0" applyAlignment="0" applyProtection="0"/>
    <xf numFmtId="0" fontId="5" fillId="66" borderId="0" applyNumberFormat="0" applyBorder="0" applyAlignment="0" applyProtection="0"/>
    <xf numFmtId="0" fontId="19" fillId="7" borderId="0" applyNumberFormat="0" applyBorder="0" applyAlignment="0" applyProtection="0"/>
    <xf numFmtId="0" fontId="20" fillId="2" borderId="0" applyNumberFormat="0" applyBorder="0" applyAlignment="0" applyProtection="0"/>
    <xf numFmtId="285" fontId="20" fillId="2" borderId="0" applyNumberFormat="0" applyBorder="0" applyAlignment="0" applyProtection="0"/>
    <xf numFmtId="0" fontId="20" fillId="3" borderId="0" applyNumberFormat="0" applyBorder="0" applyAlignment="0" applyProtection="0"/>
    <xf numFmtId="285" fontId="20" fillId="3" borderId="0" applyNumberFormat="0" applyBorder="0" applyAlignment="0" applyProtection="0"/>
    <xf numFmtId="0" fontId="20" fillId="4" borderId="0" applyNumberFormat="0" applyBorder="0" applyAlignment="0" applyProtection="0"/>
    <xf numFmtId="285" fontId="20" fillId="4" borderId="0" applyNumberFormat="0" applyBorder="0" applyAlignment="0" applyProtection="0"/>
    <xf numFmtId="0" fontId="20" fillId="5" borderId="0" applyNumberFormat="0" applyBorder="0" applyAlignment="0" applyProtection="0"/>
    <xf numFmtId="285" fontId="20" fillId="5" borderId="0" applyNumberFormat="0" applyBorder="0" applyAlignment="0" applyProtection="0"/>
    <xf numFmtId="0" fontId="20" fillId="6" borderId="0" applyNumberFormat="0" applyBorder="0" applyAlignment="0" applyProtection="0"/>
    <xf numFmtId="285" fontId="20" fillId="6" borderId="0" applyNumberFormat="0" applyBorder="0" applyAlignment="0" applyProtection="0"/>
    <xf numFmtId="0" fontId="20"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5" borderId="0" applyNumberFormat="0" applyBorder="0" applyAlignment="0" applyProtection="0"/>
    <xf numFmtId="0" fontId="5" fillId="65" borderId="0" applyNumberFormat="0" applyBorder="0" applyAlignment="0" applyProtection="0"/>
    <xf numFmtId="0" fontId="19" fillId="9" borderId="0" applyNumberFormat="0" applyBorder="0" applyAlignment="0" applyProtection="0"/>
    <xf numFmtId="0" fontId="19" fillId="12" borderId="0" applyNumberFormat="0" applyBorder="0" applyAlignment="0" applyProtection="0"/>
    <xf numFmtId="0" fontId="20" fillId="9" borderId="0" applyNumberFormat="0" applyBorder="0" applyAlignment="0" applyProtection="0"/>
    <xf numFmtId="285" fontId="20" fillId="9" borderId="0" applyNumberFormat="0" applyBorder="0" applyAlignment="0" applyProtection="0"/>
    <xf numFmtId="0" fontId="20" fillId="10" borderId="0" applyNumberFormat="0" applyBorder="0" applyAlignment="0" applyProtection="0"/>
    <xf numFmtId="285" fontId="20" fillId="10" borderId="0" applyNumberFormat="0" applyBorder="0" applyAlignment="0" applyProtection="0"/>
    <xf numFmtId="0" fontId="20" fillId="11" borderId="0" applyNumberFormat="0" applyBorder="0" applyAlignment="0" applyProtection="0"/>
    <xf numFmtId="285" fontId="20" fillId="11" borderId="0" applyNumberFormat="0" applyBorder="0" applyAlignment="0" applyProtection="0"/>
    <xf numFmtId="0" fontId="20" fillId="5" borderId="0" applyNumberFormat="0" applyBorder="0" applyAlignment="0" applyProtection="0"/>
    <xf numFmtId="285" fontId="20" fillId="5" borderId="0" applyNumberFormat="0" applyBorder="0" applyAlignment="0" applyProtection="0"/>
    <xf numFmtId="0" fontId="20" fillId="9" borderId="0" applyNumberFormat="0" applyBorder="0" applyAlignment="0" applyProtection="0"/>
    <xf numFmtId="285" fontId="20" fillId="9" borderId="0" applyNumberFormat="0" applyBorder="0" applyAlignment="0" applyProtection="0"/>
    <xf numFmtId="0" fontId="20" fillId="12" borderId="0" applyNumberFormat="0" applyBorder="0" applyAlignment="0" applyProtection="0"/>
    <xf numFmtId="285" fontId="20"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1" fillId="67" borderId="0" applyNumberFormat="0" applyBorder="0" applyAlignment="0" applyProtection="0"/>
    <xf numFmtId="0" fontId="22" fillId="16" borderId="0" applyNumberFormat="0" applyBorder="0" applyAlignment="0" applyProtection="0"/>
    <xf numFmtId="0" fontId="23" fillId="13" borderId="0" applyNumberFormat="0" applyBorder="0" applyAlignment="0" applyProtection="0"/>
    <xf numFmtId="285" fontId="23" fillId="13" borderId="0" applyNumberFormat="0" applyBorder="0" applyAlignment="0" applyProtection="0"/>
    <xf numFmtId="0" fontId="23" fillId="10" borderId="0" applyNumberFormat="0" applyBorder="0" applyAlignment="0" applyProtection="0"/>
    <xf numFmtId="285" fontId="23" fillId="10" borderId="0" applyNumberFormat="0" applyBorder="0" applyAlignment="0" applyProtection="0"/>
    <xf numFmtId="0" fontId="23" fillId="11" borderId="0" applyNumberFormat="0" applyBorder="0" applyAlignment="0" applyProtection="0"/>
    <xf numFmtId="285" fontId="23" fillId="11" borderId="0" applyNumberFormat="0" applyBorder="0" applyAlignment="0" applyProtection="0"/>
    <xf numFmtId="0" fontId="23" fillId="14" borderId="0" applyNumberFormat="0" applyBorder="0" applyAlignment="0" applyProtection="0"/>
    <xf numFmtId="285" fontId="23" fillId="14" borderId="0" applyNumberFormat="0" applyBorder="0" applyAlignment="0" applyProtection="0"/>
    <xf numFmtId="0" fontId="23" fillId="15" borderId="0" applyNumberFormat="0" applyBorder="0" applyAlignment="0" applyProtection="0"/>
    <xf numFmtId="285" fontId="23" fillId="15" borderId="0" applyNumberFormat="0" applyBorder="0" applyAlignment="0" applyProtection="0"/>
    <xf numFmtId="0" fontId="23" fillId="16" borderId="0" applyNumberFormat="0" applyBorder="0" applyAlignment="0" applyProtection="0"/>
    <xf numFmtId="285" fontId="23" fillId="16" borderId="0" applyNumberFormat="0" applyBorder="0" applyAlignment="0" applyProtection="0"/>
    <xf numFmtId="0" fontId="74" fillId="0" borderId="0">
      <alignment horizontal="right"/>
    </xf>
    <xf numFmtId="0" fontId="16" fillId="0" borderId="0">
      <protection locked="0"/>
    </xf>
    <xf numFmtId="0" fontId="16" fillId="0" borderId="0">
      <protection locked="0"/>
    </xf>
    <xf numFmtId="285" fontId="5" fillId="18" borderId="0" applyNumberFormat="0" applyBorder="0" applyAlignment="0" applyProtection="0"/>
    <xf numFmtId="285" fontId="5" fillId="19" borderId="0" applyNumberFormat="0" applyBorder="0" applyAlignment="0" applyProtection="0"/>
    <xf numFmtId="285" fontId="21" fillId="20" borderId="0" applyNumberFormat="0" applyBorder="0" applyAlignment="0" applyProtection="0"/>
    <xf numFmtId="0" fontId="22" fillId="17" borderId="0" applyNumberFormat="0" applyBorder="0" applyAlignment="0" applyProtection="0"/>
    <xf numFmtId="0" fontId="21" fillId="68" borderId="0" applyNumberFormat="0" applyBorder="0" applyAlignment="0" applyProtection="0"/>
    <xf numFmtId="0" fontId="21" fillId="68" borderId="0" applyNumberFormat="0" applyBorder="0" applyAlignment="0" applyProtection="0"/>
    <xf numFmtId="0" fontId="21" fillId="68" borderId="0" applyNumberFormat="0" applyBorder="0" applyAlignment="0" applyProtection="0"/>
    <xf numFmtId="285" fontId="5" fillId="22" borderId="0" applyNumberFormat="0" applyBorder="0" applyAlignment="0" applyProtection="0"/>
    <xf numFmtId="285" fontId="5" fillId="23" borderId="0" applyNumberFormat="0" applyBorder="0" applyAlignment="0" applyProtection="0"/>
    <xf numFmtId="285" fontId="21" fillId="23" borderId="0" applyNumberFormat="0" applyBorder="0" applyAlignment="0" applyProtection="0"/>
    <xf numFmtId="0" fontId="22" fillId="21" borderId="0" applyNumberFormat="0" applyBorder="0" applyAlignment="0" applyProtection="0"/>
    <xf numFmtId="0" fontId="21" fillId="69" borderId="0" applyNumberFormat="0" applyBorder="0" applyAlignment="0" applyProtection="0"/>
    <xf numFmtId="0" fontId="21" fillId="69" borderId="0" applyNumberFormat="0" applyBorder="0" applyAlignment="0" applyProtection="0"/>
    <xf numFmtId="0" fontId="21" fillId="70" borderId="0" applyNumberFormat="0" applyBorder="0" applyAlignment="0" applyProtection="0"/>
    <xf numFmtId="285" fontId="5" fillId="25" borderId="0" applyNumberFormat="0" applyBorder="0" applyAlignment="0" applyProtection="0"/>
    <xf numFmtId="285" fontId="5" fillId="26" borderId="0" applyNumberFormat="0" applyBorder="0" applyAlignment="0" applyProtection="0"/>
    <xf numFmtId="285" fontId="21" fillId="26" borderId="0" applyNumberFormat="0" applyBorder="0" applyAlignment="0" applyProtection="0"/>
    <xf numFmtId="0" fontId="22" fillId="24" borderId="0" applyNumberFormat="0" applyBorder="0" applyAlignment="0" applyProtection="0"/>
    <xf numFmtId="0" fontId="21" fillId="71" borderId="0" applyNumberFormat="0" applyBorder="0" applyAlignment="0" applyProtection="0"/>
    <xf numFmtId="0" fontId="21" fillId="71" borderId="0" applyNumberFormat="0" applyBorder="0" applyAlignment="0" applyProtection="0"/>
    <xf numFmtId="0" fontId="21" fillId="71" borderId="0" applyNumberFormat="0" applyBorder="0" applyAlignment="0" applyProtection="0"/>
    <xf numFmtId="285" fontId="5" fillId="27" borderId="0" applyNumberFormat="0" applyBorder="0" applyAlignment="0" applyProtection="0"/>
    <xf numFmtId="285" fontId="5" fillId="27" borderId="0" applyNumberFormat="0" applyBorder="0" applyAlignment="0" applyProtection="0"/>
    <xf numFmtId="285" fontId="21" fillId="19" borderId="0" applyNumberFormat="0" applyBorder="0" applyAlignment="0" applyProtection="0"/>
    <xf numFmtId="0" fontId="22" fillId="14" borderId="0" applyNumberFormat="0" applyBorder="0" applyAlignment="0" applyProtection="0"/>
    <xf numFmtId="0" fontId="21" fillId="72" borderId="0" applyNumberFormat="0" applyBorder="0" applyAlignment="0" applyProtection="0"/>
    <xf numFmtId="0" fontId="21" fillId="72" borderId="0" applyNumberFormat="0" applyBorder="0" applyAlignment="0" applyProtection="0"/>
    <xf numFmtId="0" fontId="21" fillId="72" borderId="0" applyNumberFormat="0" applyBorder="0" applyAlignment="0" applyProtection="0"/>
    <xf numFmtId="285" fontId="5" fillId="28" borderId="0" applyNumberFormat="0" applyBorder="0" applyAlignment="0" applyProtection="0"/>
    <xf numFmtId="285" fontId="5" fillId="29" borderId="0" applyNumberFormat="0" applyBorder="0" applyAlignment="0" applyProtection="0"/>
    <xf numFmtId="285" fontId="21" fillId="20" borderId="0" applyNumberFormat="0" applyBorder="0" applyAlignment="0" applyProtection="0"/>
    <xf numFmtId="0" fontId="22" fillId="15" borderId="0" applyNumberFormat="0" applyBorder="0" applyAlignment="0" applyProtection="0"/>
    <xf numFmtId="0" fontId="21" fillId="73" borderId="0" applyNumberFormat="0" applyBorder="0" applyAlignment="0" applyProtection="0"/>
    <xf numFmtId="0" fontId="21" fillId="73" borderId="0" applyNumberFormat="0" applyBorder="0" applyAlignment="0" applyProtection="0"/>
    <xf numFmtId="0" fontId="21" fillId="67" borderId="0" applyNumberFormat="0" applyBorder="0" applyAlignment="0" applyProtection="0"/>
    <xf numFmtId="285" fontId="5" fillId="31" borderId="0" applyNumberFormat="0" applyBorder="0" applyAlignment="0" applyProtection="0"/>
    <xf numFmtId="285" fontId="5" fillId="32" borderId="0" applyNumberFormat="0" applyBorder="0" applyAlignment="0" applyProtection="0"/>
    <xf numFmtId="285" fontId="21" fillId="33" borderId="0" applyNumberFormat="0" applyBorder="0" applyAlignment="0" applyProtection="0"/>
    <xf numFmtId="0" fontId="22" fillId="30" borderId="0" applyNumberFormat="0" applyBorder="0" applyAlignment="0" applyProtection="0"/>
    <xf numFmtId="0" fontId="21" fillId="74" borderId="0" applyNumberFormat="0" applyBorder="0" applyAlignment="0" applyProtection="0"/>
    <xf numFmtId="0" fontId="21" fillId="74" borderId="0" applyNumberFormat="0" applyBorder="0" applyAlignment="0" applyProtection="0"/>
    <xf numFmtId="0" fontId="21" fillId="75" borderId="0" applyNumberFormat="0" applyBorder="0" applyAlignment="0" applyProtection="0"/>
    <xf numFmtId="285" fontId="25" fillId="0" borderId="0" applyNumberFormat="0" applyFill="0" applyBorder="0" applyAlignment="0" applyProtection="0">
      <alignment vertical="top"/>
      <protection locked="0"/>
    </xf>
    <xf numFmtId="0" fontId="27" fillId="3" borderId="0" applyNumberFormat="0" applyBorder="0" applyAlignment="0" applyProtection="0"/>
    <xf numFmtId="0" fontId="33" fillId="26" borderId="0"/>
    <xf numFmtId="285" fontId="28" fillId="26" borderId="0"/>
    <xf numFmtId="0" fontId="33" fillId="26" borderId="0"/>
    <xf numFmtId="0" fontId="8" fillId="26" borderId="0"/>
    <xf numFmtId="0" fontId="148" fillId="0" borderId="0" applyNumberFormat="0" applyFill="0" applyBorder="0" applyAlignment="0" applyProtection="0"/>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35" fillId="8" borderId="11" applyNumberFormat="0" applyAlignment="0" applyProtection="0"/>
    <xf numFmtId="0" fontId="153" fillId="0" borderId="0" applyFill="0" applyBorder="0" applyProtection="0">
      <alignment horizontal="center"/>
      <protection locked="0"/>
    </xf>
    <xf numFmtId="0" fontId="16" fillId="0" borderId="0">
      <protection locked="0"/>
    </xf>
    <xf numFmtId="0" fontId="37" fillId="35" borderId="13" applyNumberFormat="0" applyAlignment="0" applyProtection="0"/>
    <xf numFmtId="285" fontId="38" fillId="0" borderId="1">
      <alignment horizontal="left" wrapText="1"/>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7" fillId="0" borderId="0">
      <protection locked="0"/>
    </xf>
    <xf numFmtId="0" fontId="17" fillId="0" borderId="0">
      <protection locked="0"/>
    </xf>
    <xf numFmtId="0" fontId="17" fillId="0" borderId="0">
      <protection locked="0"/>
    </xf>
    <xf numFmtId="0" fontId="16" fillId="0" borderId="0">
      <protection locked="0"/>
    </xf>
    <xf numFmtId="0" fontId="16" fillId="0" borderId="0">
      <protection locked="0"/>
    </xf>
    <xf numFmtId="0" fontId="160" fillId="0" borderId="0" applyNumberFormat="0" applyFill="0" applyBorder="0" applyAlignment="0" applyProtection="0"/>
    <xf numFmtId="0" fontId="161" fillId="0" borderId="0" applyNumberFormat="0" applyAlignment="0">
      <alignment horizontal="left"/>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7" fillId="0" borderId="0">
      <protection locked="0"/>
    </xf>
    <xf numFmtId="0" fontId="17"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33" fillId="25" borderId="0"/>
    <xf numFmtId="285" fontId="28" fillId="25" borderId="0"/>
    <xf numFmtId="0" fontId="33" fillId="25" borderId="0"/>
    <xf numFmtId="0" fontId="8" fillId="37" borderId="0"/>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6" fillId="0" borderId="0" applyNumberFormat="0" applyFill="0" applyBorder="0" applyAlignment="0" applyProtection="0"/>
    <xf numFmtId="285" fontId="44" fillId="39" borderId="0" applyNumberFormat="0" applyBorder="0" applyAlignment="0" applyProtection="0"/>
    <xf numFmtId="285" fontId="44" fillId="40" borderId="0" applyNumberFormat="0" applyBorder="0" applyAlignment="0" applyProtection="0"/>
    <xf numFmtId="285" fontId="44" fillId="41" borderId="0" applyNumberFormat="0" applyBorder="0" applyAlignment="0" applyProtection="0"/>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5" fillId="0" borderId="0" applyNumberFormat="0" applyAlignment="0">
      <alignment horizontal="left"/>
    </xf>
    <xf numFmtId="0" fontId="16" fillId="0" borderId="0">
      <protection locked="0"/>
    </xf>
    <xf numFmtId="0" fontId="16" fillId="0" borderId="0">
      <protection locked="0"/>
    </xf>
    <xf numFmtId="0" fontId="16" fillId="0" borderId="0">
      <protection locked="0"/>
    </xf>
    <xf numFmtId="0" fontId="39" fillId="0" borderId="0" applyNumberFormat="0" applyFont="0" applyBorder="0" applyAlignment="0"/>
    <xf numFmtId="0" fontId="51" fillId="4" borderId="0" applyNumberFormat="0" applyBorder="0" applyAlignment="0" applyProtection="0"/>
    <xf numFmtId="0" fontId="52" fillId="78" borderId="0" applyNumberFormat="0" applyBorder="0" applyAlignment="0" applyProtection="0"/>
    <xf numFmtId="0" fontId="53" fillId="0" borderId="36" applyNumberFormat="0" applyAlignment="0" applyProtection="0"/>
    <xf numFmtId="0" fontId="53" fillId="0" borderId="37">
      <alignment horizontal="left" vertical="center"/>
    </xf>
    <xf numFmtId="0" fontId="16" fillId="0" borderId="0">
      <protection locked="0"/>
    </xf>
    <xf numFmtId="0" fontId="16" fillId="0" borderId="0">
      <protection locked="0"/>
    </xf>
    <xf numFmtId="0" fontId="153" fillId="0" borderId="0" applyFill="0" applyAlignment="0" applyProtection="0">
      <protection locked="0"/>
    </xf>
    <xf numFmtId="0" fontId="153" fillId="0" borderId="31" applyFill="0" applyAlignment="0" applyProtection="0">
      <protection locked="0"/>
    </xf>
    <xf numFmtId="0" fontId="16" fillId="0" borderId="0">
      <protection locked="0"/>
    </xf>
    <xf numFmtId="0" fontId="16" fillId="0" borderId="0">
      <protection locked="0"/>
    </xf>
    <xf numFmtId="0" fontId="16" fillId="0" borderId="0">
      <protection locked="0"/>
    </xf>
    <xf numFmtId="0" fontId="52" fillId="80" borderId="0" applyNumberFormat="0" applyBorder="0" applyAlignment="0" applyProtection="0"/>
    <xf numFmtId="0" fontId="17" fillId="0" borderId="0">
      <protection locked="0"/>
    </xf>
    <xf numFmtId="0" fontId="5" fillId="81" borderId="24" applyNumberFormat="0" applyAlignment="0">
      <protection locked="0"/>
    </xf>
    <xf numFmtId="0" fontId="5" fillId="81" borderId="24" applyNumberFormat="0" applyAlignment="0">
      <protection locked="0"/>
    </xf>
    <xf numFmtId="0" fontId="5" fillId="81" borderId="24" applyNumberFormat="0" applyAlignment="0">
      <protection locked="0"/>
    </xf>
    <xf numFmtId="0" fontId="7" fillId="81" borderId="24" applyNumberFormat="0" applyAlignment="0">
      <protection locked="0"/>
    </xf>
    <xf numFmtId="0" fontId="7" fillId="81" borderId="24" applyNumberFormat="0" applyAlignment="0">
      <protection locked="0"/>
    </xf>
    <xf numFmtId="0" fontId="7" fillId="81" borderId="24" applyNumberFormat="0" applyAlignment="0">
      <protection locked="0"/>
    </xf>
    <xf numFmtId="0" fontId="7" fillId="81" borderId="24" applyNumberFormat="0" applyAlignment="0">
      <protection locked="0"/>
    </xf>
    <xf numFmtId="0" fontId="169" fillId="0" borderId="1"/>
    <xf numFmtId="0" fontId="16" fillId="0" borderId="0">
      <protection locked="0"/>
    </xf>
    <xf numFmtId="0" fontId="16" fillId="0" borderId="0">
      <protection locked="0"/>
    </xf>
    <xf numFmtId="0" fontId="16" fillId="0" borderId="0">
      <protection locked="0"/>
    </xf>
    <xf numFmtId="0" fontId="16" fillId="0" borderId="0">
      <protection locked="0"/>
    </xf>
    <xf numFmtId="285" fontId="62" fillId="0" borderId="0" applyNumberFormat="0" applyFill="0" applyBorder="0" applyAlignment="0" applyProtection="0">
      <alignment vertical="top"/>
      <protection locked="0"/>
    </xf>
    <xf numFmtId="285" fontId="63" fillId="0" borderId="0">
      <alignment vertical="center"/>
    </xf>
    <xf numFmtId="285" fontId="66" fillId="0" borderId="0" applyProtection="0">
      <alignment vertical="center"/>
      <protection locked="0"/>
    </xf>
    <xf numFmtId="285" fontId="66" fillId="0" borderId="0" applyProtection="0">
      <alignment vertical="center"/>
      <protection locked="0"/>
    </xf>
    <xf numFmtId="285" fontId="65" fillId="0" borderId="0" applyProtection="0">
      <alignment vertical="center"/>
      <protection locked="0"/>
    </xf>
    <xf numFmtId="285" fontId="66" fillId="0" borderId="0" applyNumberFormat="0" applyProtection="0">
      <alignment vertical="top"/>
      <protection locked="0"/>
    </xf>
    <xf numFmtId="285" fontId="66" fillId="0" borderId="0" applyNumberFormat="0" applyProtection="0">
      <alignment vertical="top"/>
      <protection locked="0"/>
    </xf>
    <xf numFmtId="285" fontId="65" fillId="0" borderId="0" applyNumberFormat="0" applyProtection="0">
      <alignment vertical="top"/>
      <protection locked="0"/>
    </xf>
    <xf numFmtId="285" fontId="68" fillId="0" borderId="22" applyAlignment="0"/>
    <xf numFmtId="285" fontId="68" fillId="0" borderId="22" applyAlignment="0"/>
    <xf numFmtId="285" fontId="67" fillId="0" borderId="22" applyAlignment="0"/>
    <xf numFmtId="0" fontId="16" fillId="0" borderId="0">
      <protection locked="0"/>
    </xf>
    <xf numFmtId="0" fontId="16" fillId="0" borderId="0">
      <protection locked="0"/>
    </xf>
    <xf numFmtId="0" fontId="16" fillId="0" borderId="0">
      <protection locked="0"/>
    </xf>
    <xf numFmtId="0" fontId="16" fillId="0" borderId="0">
      <protection locked="0"/>
    </xf>
    <xf numFmtId="0" fontId="157" fillId="0" borderId="0"/>
    <xf numFmtId="0" fontId="157" fillId="0" borderId="0"/>
    <xf numFmtId="0" fontId="16" fillId="0" borderId="0">
      <protection locked="0"/>
    </xf>
    <xf numFmtId="0" fontId="16" fillId="0" borderId="0">
      <protection locked="0"/>
    </xf>
    <xf numFmtId="0" fontId="16" fillId="0" borderId="0">
      <protection locked="0"/>
    </xf>
    <xf numFmtId="0" fontId="17" fillId="0" borderId="0">
      <protection locked="0"/>
    </xf>
    <xf numFmtId="0" fontId="17" fillId="0" borderId="0">
      <protection locked="0"/>
    </xf>
    <xf numFmtId="0" fontId="16" fillId="0" borderId="0">
      <protection locked="0"/>
    </xf>
    <xf numFmtId="0" fontId="17"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285" fontId="8" fillId="0" borderId="24" applyNumberFormat="0" applyFont="0" applyFill="0" applyAlignment="0" applyProtection="0"/>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79" fillId="0" borderId="0">
      <protection locked="0"/>
    </xf>
    <xf numFmtId="0" fontId="72" fillId="42" borderId="0" applyNumberFormat="0" applyBorder="0" applyAlignment="0" applyProtection="0"/>
    <xf numFmtId="0" fontId="24" fillId="0" borderId="39"/>
    <xf numFmtId="0" fontId="16" fillId="0" borderId="0">
      <protection locked="0"/>
    </xf>
    <xf numFmtId="0" fontId="8" fillId="0" borderId="0"/>
    <xf numFmtId="0" fontId="8" fillId="0" borderId="0"/>
    <xf numFmtId="0" fontId="156" fillId="0" borderId="0"/>
    <xf numFmtId="0" fontId="180" fillId="0" borderId="0"/>
    <xf numFmtId="0" fontId="156" fillId="0" borderId="0"/>
    <xf numFmtId="0" fontId="39" fillId="0" borderId="0"/>
    <xf numFmtId="0" fontId="121" fillId="0" borderId="0"/>
    <xf numFmtId="0" fontId="121" fillId="0" borderId="0"/>
    <xf numFmtId="0" fontId="121" fillId="0" borderId="0"/>
    <xf numFmtId="0" fontId="121" fillId="0" borderId="0"/>
    <xf numFmtId="0" fontId="121" fillId="0" borderId="0"/>
    <xf numFmtId="0" fontId="39" fillId="0" borderId="0"/>
    <xf numFmtId="0" fontId="181" fillId="0" borderId="0"/>
    <xf numFmtId="285" fontId="3" fillId="0" borderId="0"/>
    <xf numFmtId="0" fontId="3" fillId="0" borderId="0"/>
    <xf numFmtId="285" fontId="73" fillId="0" borderId="0"/>
    <xf numFmtId="0" fontId="8" fillId="0" borderId="0"/>
    <xf numFmtId="285" fontId="2" fillId="0" borderId="0"/>
    <xf numFmtId="285" fontId="2" fillId="0" borderId="0"/>
    <xf numFmtId="285" fontId="2" fillId="0" borderId="0"/>
    <xf numFmtId="285" fontId="2" fillId="0" borderId="0"/>
    <xf numFmtId="285" fontId="2" fillId="0" borderId="0"/>
    <xf numFmtId="285" fontId="2" fillId="0" borderId="0"/>
    <xf numFmtId="0" fontId="2" fillId="0" borderId="0"/>
    <xf numFmtId="285" fontId="2" fillId="0" borderId="0"/>
    <xf numFmtId="285" fontId="2" fillId="0" borderId="0"/>
    <xf numFmtId="285" fontId="2" fillId="0" borderId="0"/>
    <xf numFmtId="0" fontId="2" fillId="0" borderId="0"/>
    <xf numFmtId="0" fontId="2" fillId="0" borderId="0"/>
    <xf numFmtId="0" fontId="2" fillId="0" borderId="0"/>
    <xf numFmtId="0" fontId="2" fillId="0" borderId="0"/>
    <xf numFmtId="0" fontId="2" fillId="0" borderId="0"/>
    <xf numFmtId="285" fontId="8" fillId="0" borderId="0"/>
    <xf numFmtId="285" fontId="8" fillId="0" borderId="0"/>
    <xf numFmtId="285" fontId="8" fillId="0" borderId="0"/>
    <xf numFmtId="0" fontId="2" fillId="0" borderId="0"/>
    <xf numFmtId="0" fontId="2" fillId="0" borderId="0"/>
    <xf numFmtId="0" fontId="8" fillId="0" borderId="0"/>
    <xf numFmtId="0" fontId="2" fillId="0" borderId="0"/>
    <xf numFmtId="285" fontId="2" fillId="0" borderId="0"/>
    <xf numFmtId="285" fontId="2" fillId="0" borderId="0"/>
    <xf numFmtId="285" fontId="2" fillId="0" borderId="0"/>
    <xf numFmtId="0" fontId="2" fillId="0" borderId="0"/>
    <xf numFmtId="0" fontId="2" fillId="0" borderId="0"/>
    <xf numFmtId="0" fontId="2" fillId="0" borderId="0"/>
    <xf numFmtId="0" fontId="2" fillId="0" borderId="0"/>
    <xf numFmtId="0" fontId="2" fillId="0" borderId="0"/>
    <xf numFmtId="285" fontId="2" fillId="0" borderId="0"/>
    <xf numFmtId="285" fontId="2" fillId="0" borderId="0"/>
    <xf numFmtId="285" fontId="2" fillId="0" borderId="0"/>
    <xf numFmtId="0" fontId="8" fillId="0" borderId="0"/>
    <xf numFmtId="285" fontId="2" fillId="0" borderId="0"/>
    <xf numFmtId="285" fontId="2" fillId="0" borderId="0"/>
    <xf numFmtId="285" fontId="2" fillId="0" borderId="0"/>
    <xf numFmtId="285" fontId="2" fillId="0" borderId="0"/>
    <xf numFmtId="285" fontId="2" fillId="0" borderId="0"/>
    <xf numFmtId="285" fontId="2" fillId="0" borderId="0"/>
    <xf numFmtId="0" fontId="8" fillId="0" borderId="0"/>
    <xf numFmtId="285" fontId="8" fillId="0" borderId="0"/>
    <xf numFmtId="0" fontId="8" fillId="0" borderId="0"/>
    <xf numFmtId="0" fontId="2" fillId="0" borderId="0"/>
    <xf numFmtId="0" fontId="2" fillId="0" borderId="0"/>
    <xf numFmtId="0" fontId="2" fillId="0" borderId="0"/>
    <xf numFmtId="0" fontId="156" fillId="0" borderId="0"/>
    <xf numFmtId="0" fontId="8" fillId="0" borderId="0"/>
    <xf numFmtId="0" fontId="156" fillId="0" borderId="0"/>
    <xf numFmtId="0" fontId="8" fillId="0" borderId="0"/>
    <xf numFmtId="285" fontId="75" fillId="0" borderId="0"/>
    <xf numFmtId="0" fontId="75" fillId="0" borderId="0"/>
    <xf numFmtId="285" fontId="74" fillId="0" borderId="0"/>
    <xf numFmtId="0" fontId="19" fillId="48" borderId="25" applyNumberFormat="0" applyFont="0" applyAlignment="0" applyProtection="0"/>
    <xf numFmtId="0" fontId="5" fillId="48" borderId="25" applyNumberFormat="0" applyFont="0" applyAlignment="0" applyProtection="0"/>
    <xf numFmtId="0" fontId="17"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285" fontId="39" fillId="0" borderId="0"/>
    <xf numFmtId="0" fontId="77" fillId="8" borderId="26" applyNumberFormat="0" applyAlignment="0" applyProtection="0"/>
    <xf numFmtId="285" fontId="78" fillId="36" borderId="0" applyFill="0" applyBorder="0" applyProtection="0">
      <alignment horizontal="center"/>
    </xf>
    <xf numFmtId="285" fontId="79" fillId="0" borderId="0"/>
    <xf numFmtId="0" fontId="80" fillId="82" borderId="0"/>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7" fillId="0" borderId="0">
      <protection locked="0"/>
    </xf>
    <xf numFmtId="0" fontId="17" fillId="0" borderId="0">
      <protection locked="0"/>
    </xf>
    <xf numFmtId="0" fontId="16" fillId="0" borderId="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10">
      <protection locked="0"/>
    </xf>
    <xf numFmtId="285" fontId="79" fillId="0" borderId="0"/>
    <xf numFmtId="285" fontId="81" fillId="0" borderId="0" applyProtection="0"/>
    <xf numFmtId="0" fontId="16" fillId="0" borderId="0">
      <protection locked="0"/>
    </xf>
    <xf numFmtId="0" fontId="16" fillId="0" borderId="0">
      <protection locked="0"/>
    </xf>
    <xf numFmtId="0" fontId="30" fillId="81" borderId="26" applyNumberFormat="0" applyProtection="0">
      <alignment vertical="center"/>
    </xf>
    <xf numFmtId="0" fontId="47" fillId="81" borderId="26" applyNumberFormat="0" applyProtection="0">
      <alignment vertical="center"/>
    </xf>
    <xf numFmtId="0" fontId="30" fillId="81" borderId="26" applyNumberFormat="0" applyProtection="0">
      <alignment horizontal="left" vertical="center" indent="1"/>
    </xf>
    <xf numFmtId="0" fontId="30" fillId="81" borderId="26" applyNumberFormat="0" applyProtection="0">
      <alignment horizontal="left" vertical="center" indent="1"/>
    </xf>
    <xf numFmtId="285" fontId="3" fillId="49" borderId="26" applyNumberFormat="0" applyProtection="0">
      <alignment horizontal="left" vertical="center" indent="1"/>
    </xf>
    <xf numFmtId="0" fontId="30" fillId="83" borderId="26" applyNumberFormat="0" applyProtection="0">
      <alignment horizontal="right" vertical="center"/>
    </xf>
    <xf numFmtId="0" fontId="30" fillId="84" borderId="26" applyNumberFormat="0" applyProtection="0">
      <alignment horizontal="right" vertical="center"/>
    </xf>
    <xf numFmtId="0" fontId="30" fillId="70" borderId="26" applyNumberFormat="0" applyProtection="0">
      <alignment horizontal="right" vertical="center"/>
    </xf>
    <xf numFmtId="0" fontId="30" fillId="85" borderId="26" applyNumberFormat="0" applyProtection="0">
      <alignment horizontal="right" vertical="center"/>
    </xf>
    <xf numFmtId="0" fontId="30" fillId="86" borderId="26" applyNumberFormat="0" applyProtection="0">
      <alignment horizontal="right" vertical="center"/>
    </xf>
    <xf numFmtId="0" fontId="30" fillId="75" borderId="26" applyNumberFormat="0" applyProtection="0">
      <alignment horizontal="right" vertical="center"/>
    </xf>
    <xf numFmtId="0" fontId="30" fillId="71" borderId="26" applyNumberFormat="0" applyProtection="0">
      <alignment horizontal="right" vertical="center"/>
    </xf>
    <xf numFmtId="0" fontId="30" fillId="87" borderId="26" applyNumberFormat="0" applyProtection="0">
      <alignment horizontal="right" vertical="center"/>
    </xf>
    <xf numFmtId="0" fontId="30" fillId="88" borderId="26" applyNumberFormat="0" applyProtection="0">
      <alignment horizontal="right" vertical="center"/>
    </xf>
    <xf numFmtId="0" fontId="29" fillId="89" borderId="26" applyNumberFormat="0" applyProtection="0">
      <alignment horizontal="left" vertical="center" indent="1"/>
    </xf>
    <xf numFmtId="0" fontId="30" fillId="90" borderId="41" applyNumberFormat="0" applyProtection="0">
      <alignment horizontal="left" vertical="center" indent="1"/>
    </xf>
    <xf numFmtId="0" fontId="84" fillId="91" borderId="0" applyNumberFormat="0" applyProtection="0">
      <alignment horizontal="left" vertical="center" indent="1"/>
    </xf>
    <xf numFmtId="285" fontId="3" fillId="49" borderId="26" applyNumberFormat="0" applyProtection="0">
      <alignment horizontal="left" vertical="center" indent="1"/>
    </xf>
    <xf numFmtId="0" fontId="85" fillId="90" borderId="26" applyNumberFormat="0" applyProtection="0">
      <alignment horizontal="left" vertical="center" indent="1"/>
    </xf>
    <xf numFmtId="0" fontId="85" fillId="92" borderId="26" applyNumberFormat="0" applyProtection="0">
      <alignment horizontal="left" vertical="center" indent="1"/>
    </xf>
    <xf numFmtId="285" fontId="3" fillId="62" borderId="26" applyNumberFormat="0" applyProtection="0">
      <alignment horizontal="left" vertical="center" indent="1"/>
    </xf>
    <xf numFmtId="285" fontId="3" fillId="62" borderId="26" applyNumberFormat="0" applyProtection="0">
      <alignment horizontal="left" vertical="center" indent="1"/>
    </xf>
    <xf numFmtId="285" fontId="3" fillId="63" borderId="26" applyNumberFormat="0" applyProtection="0">
      <alignment horizontal="left" vertical="center" indent="1"/>
    </xf>
    <xf numFmtId="285" fontId="3" fillId="63" borderId="26" applyNumberFormat="0" applyProtection="0">
      <alignment horizontal="left" vertical="center" indent="1"/>
    </xf>
    <xf numFmtId="285" fontId="3" fillId="44" borderId="26" applyNumberFormat="0" applyProtection="0">
      <alignment horizontal="left" vertical="center" indent="1"/>
    </xf>
    <xf numFmtId="285" fontId="3" fillId="44" borderId="26" applyNumberFormat="0" applyProtection="0">
      <alignment horizontal="left" vertical="center" indent="1"/>
    </xf>
    <xf numFmtId="285" fontId="3" fillId="49" borderId="26" applyNumberFormat="0" applyProtection="0">
      <alignment horizontal="left" vertical="center" indent="1"/>
    </xf>
    <xf numFmtId="285" fontId="3" fillId="49" borderId="26" applyNumberFormat="0" applyProtection="0">
      <alignment horizontal="left" vertical="center" indent="1"/>
    </xf>
    <xf numFmtId="0" fontId="30" fillId="80" borderId="26" applyNumberFormat="0" applyProtection="0">
      <alignment vertical="center"/>
    </xf>
    <xf numFmtId="0" fontId="47" fillId="80" borderId="26" applyNumberFormat="0" applyProtection="0">
      <alignment vertical="center"/>
    </xf>
    <xf numFmtId="0" fontId="30" fillId="80" borderId="26" applyNumberFormat="0" applyProtection="0">
      <alignment horizontal="left" vertical="center" indent="1"/>
    </xf>
    <xf numFmtId="0" fontId="30" fillId="80" borderId="26" applyNumberFormat="0" applyProtection="0">
      <alignment horizontal="left" vertical="center" indent="1"/>
    </xf>
    <xf numFmtId="0" fontId="30" fillId="90" borderId="26" applyNumberFormat="0" applyProtection="0">
      <alignment horizontal="right" vertical="center"/>
    </xf>
    <xf numFmtId="0" fontId="47" fillId="90" borderId="26" applyNumberFormat="0" applyProtection="0">
      <alignment horizontal="right" vertical="center"/>
    </xf>
    <xf numFmtId="285" fontId="3" fillId="49" borderId="26" applyNumberFormat="0" applyProtection="0">
      <alignment horizontal="left" vertical="center" indent="1"/>
    </xf>
    <xf numFmtId="285" fontId="3" fillId="49" borderId="26" applyNumberFormat="0" applyProtection="0">
      <alignment horizontal="left" vertical="center" indent="1"/>
    </xf>
    <xf numFmtId="285" fontId="86" fillId="0" borderId="0"/>
    <xf numFmtId="0" fontId="87" fillId="90" borderId="26" applyNumberFormat="0" applyProtection="0">
      <alignment horizontal="right" vertical="center"/>
    </xf>
    <xf numFmtId="0" fontId="3" fillId="8" borderId="0" applyNumberFormat="0" applyFont="0" applyBorder="0" applyAlignment="0" applyProtection="0"/>
    <xf numFmtId="0" fontId="3" fillId="0" borderId="0" applyNumberFormat="0" applyFont="0" applyBorder="0" applyAlignment="0" applyProtection="0"/>
    <xf numFmtId="285" fontId="88" fillId="0" borderId="0"/>
    <xf numFmtId="285" fontId="90" fillId="0" borderId="0" applyNumberFormat="0" applyFill="0" applyBorder="0" applyAlignment="0" applyProtection="0"/>
    <xf numFmtId="0" fontId="189" fillId="0" borderId="0" applyNumberFormat="0" applyFill="0" applyBorder="0" applyAlignment="0" applyProtection="0">
      <alignment horizontal="center"/>
    </xf>
    <xf numFmtId="285" fontId="89" fillId="0" borderId="0"/>
    <xf numFmtId="285" fontId="94" fillId="0" borderId="0"/>
    <xf numFmtId="285" fontId="15" fillId="0" borderId="0"/>
    <xf numFmtId="285" fontId="15" fillId="0" borderId="0"/>
    <xf numFmtId="285" fontId="13" fillId="0" borderId="0"/>
    <xf numFmtId="0" fontId="194" fillId="0" borderId="0"/>
    <xf numFmtId="285" fontId="24" fillId="0" borderId="0" applyNumberFormat="0" applyFont="0" applyFill="0" applyBorder="0" applyAlignment="0" applyProtection="0">
      <alignment vertical="top"/>
    </xf>
    <xf numFmtId="285" fontId="24" fillId="0" borderId="0" applyNumberFormat="0" applyFont="0" applyFill="0" applyBorder="0" applyAlignment="0" applyProtection="0">
      <alignment vertical="top"/>
    </xf>
    <xf numFmtId="0" fontId="127" fillId="0" borderId="0"/>
    <xf numFmtId="0" fontId="16" fillId="0" borderId="10">
      <protection locked="0"/>
    </xf>
    <xf numFmtId="0" fontId="16" fillId="0" borderId="10">
      <protection locked="0"/>
    </xf>
    <xf numFmtId="0" fontId="16" fillId="0" borderId="0">
      <protection locked="0"/>
    </xf>
    <xf numFmtId="285" fontId="96" fillId="0" borderId="0" applyFill="0" applyBorder="0" applyProtection="0">
      <alignment horizontal="left" vertical="top"/>
    </xf>
    <xf numFmtId="0" fontId="197" fillId="0" borderId="0"/>
    <xf numFmtId="0" fontId="198" fillId="0" borderId="0"/>
    <xf numFmtId="0" fontId="199" fillId="0" borderId="0"/>
    <xf numFmtId="0" fontId="98" fillId="0" borderId="0" applyNumberFormat="0" applyFill="0" applyBorder="0" applyAlignment="0" applyProtection="0"/>
    <xf numFmtId="0" fontId="98" fillId="0" borderId="0" applyNumberFormat="0" applyFill="0" applyBorder="0" applyAlignment="0" applyProtection="0"/>
    <xf numFmtId="285" fontId="99" fillId="0" borderId="0"/>
    <xf numFmtId="285" fontId="99" fillId="0" borderId="0"/>
    <xf numFmtId="285" fontId="99" fillId="0" borderId="0"/>
    <xf numFmtId="285" fontId="99" fillId="0" borderId="0"/>
    <xf numFmtId="0" fontId="16" fillId="0" borderId="0">
      <protection locked="0"/>
    </xf>
    <xf numFmtId="0" fontId="16" fillId="0" borderId="10">
      <protection locked="0"/>
    </xf>
    <xf numFmtId="285" fontId="99" fillId="0" borderId="0"/>
    <xf numFmtId="0" fontId="16" fillId="0" borderId="0">
      <protection locked="0"/>
    </xf>
    <xf numFmtId="0" fontId="16" fillId="0" borderId="10">
      <protection locked="0"/>
    </xf>
    <xf numFmtId="0" fontId="23" fillId="17" borderId="0" applyNumberFormat="0" applyBorder="0" applyAlignment="0" applyProtection="0"/>
    <xf numFmtId="285" fontId="23" fillId="17" borderId="0" applyNumberFormat="0" applyBorder="0" applyAlignment="0" applyProtection="0"/>
    <xf numFmtId="0" fontId="23" fillId="21" borderId="0" applyNumberFormat="0" applyBorder="0" applyAlignment="0" applyProtection="0"/>
    <xf numFmtId="285" fontId="23" fillId="21" borderId="0" applyNumberFormat="0" applyBorder="0" applyAlignment="0" applyProtection="0"/>
    <xf numFmtId="0" fontId="23" fillId="24" borderId="0" applyNumberFormat="0" applyBorder="0" applyAlignment="0" applyProtection="0"/>
    <xf numFmtId="285" fontId="23" fillId="24" borderId="0" applyNumberFormat="0" applyBorder="0" applyAlignment="0" applyProtection="0"/>
    <xf numFmtId="0" fontId="23" fillId="14" borderId="0" applyNumberFormat="0" applyBorder="0" applyAlignment="0" applyProtection="0"/>
    <xf numFmtId="285" fontId="23" fillId="14" borderId="0" applyNumberFormat="0" applyBorder="0" applyAlignment="0" applyProtection="0"/>
    <xf numFmtId="0" fontId="23" fillId="15" borderId="0" applyNumberFormat="0" applyBorder="0" applyAlignment="0" applyProtection="0"/>
    <xf numFmtId="285" fontId="23" fillId="15" borderId="0" applyNumberFormat="0" applyBorder="0" applyAlignment="0" applyProtection="0"/>
    <xf numFmtId="0" fontId="23" fillId="30" borderId="0" applyNumberFormat="0" applyBorder="0" applyAlignment="0" applyProtection="0"/>
    <xf numFmtId="285" fontId="23" fillId="30" borderId="0" applyNumberFormat="0" applyBorder="0" applyAlignment="0" applyProtection="0"/>
    <xf numFmtId="0" fontId="16" fillId="0" borderId="10">
      <protection locked="0"/>
    </xf>
    <xf numFmtId="0" fontId="102" fillId="8" borderId="11" applyNumberFormat="0" applyAlignment="0" applyProtection="0"/>
    <xf numFmtId="0" fontId="16" fillId="0" borderId="0">
      <protection locked="0"/>
    </xf>
    <xf numFmtId="0" fontId="16" fillId="0" borderId="10">
      <protection locked="0"/>
    </xf>
    <xf numFmtId="0" fontId="103" fillId="8" borderId="26" applyNumberFormat="0" applyAlignment="0" applyProtection="0"/>
    <xf numFmtId="285" fontId="103" fillId="8" borderId="26" applyNumberFormat="0" applyAlignment="0" applyProtection="0"/>
    <xf numFmtId="0" fontId="104" fillId="8" borderId="11" applyNumberFormat="0" applyAlignment="0" applyProtection="0"/>
    <xf numFmtId="285" fontId="104" fillId="8" borderId="11" applyNumberFormat="0" applyAlignment="0" applyProtection="0"/>
    <xf numFmtId="0" fontId="10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285" fontId="25" fillId="0" borderId="0" applyNumberFormat="0" applyFill="0" applyBorder="0" applyAlignment="0" applyProtection="0">
      <alignment vertical="top"/>
      <protection locked="0"/>
    </xf>
    <xf numFmtId="285" fontId="25" fillId="0" borderId="0" applyNumberFormat="0" applyFill="0" applyBorder="0" applyAlignment="0" applyProtection="0">
      <alignment vertical="top"/>
      <protection locked="0"/>
    </xf>
    <xf numFmtId="0" fontId="16" fillId="0" borderId="0">
      <protection locked="0"/>
    </xf>
    <xf numFmtId="0" fontId="16" fillId="0" borderId="10">
      <protection locked="0"/>
    </xf>
    <xf numFmtId="0" fontId="108" fillId="78" borderId="33"/>
    <xf numFmtId="0" fontId="16" fillId="0" borderId="0">
      <protection locked="0"/>
    </xf>
    <xf numFmtId="0" fontId="16" fillId="0" borderId="10">
      <protection locked="0"/>
    </xf>
    <xf numFmtId="0" fontId="108" fillId="44" borderId="12"/>
    <xf numFmtId="0" fontId="16" fillId="0" borderId="0">
      <protection locked="0"/>
    </xf>
    <xf numFmtId="0" fontId="16" fillId="0" borderId="0">
      <protection locked="0"/>
    </xf>
    <xf numFmtId="285" fontId="109" fillId="0" borderId="9">
      <alignment horizontal="left" vertical="top" wrapText="1"/>
    </xf>
    <xf numFmtId="0" fontId="203" fillId="94" borderId="0" applyNumberFormat="0"/>
    <xf numFmtId="0" fontId="110" fillId="0" borderId="19" applyNumberFormat="0" applyFill="0" applyAlignment="0" applyProtection="0"/>
    <xf numFmtId="285" fontId="110" fillId="0" borderId="19" applyNumberFormat="0" applyFill="0" applyAlignment="0" applyProtection="0"/>
    <xf numFmtId="0" fontId="111" fillId="0" borderId="20" applyNumberFormat="0" applyFill="0" applyAlignment="0" applyProtection="0"/>
    <xf numFmtId="285" fontId="111" fillId="0" borderId="20" applyNumberFormat="0" applyFill="0" applyAlignment="0" applyProtection="0"/>
    <xf numFmtId="0" fontId="112" fillId="0" borderId="21" applyNumberFormat="0" applyFill="0" applyAlignment="0" applyProtection="0"/>
    <xf numFmtId="285" fontId="112" fillId="0" borderId="21" applyNumberFormat="0" applyFill="0" applyAlignment="0" applyProtection="0"/>
    <xf numFmtId="0" fontId="112" fillId="0" borderId="0" applyNumberFormat="0" applyFill="0" applyBorder="0" applyAlignment="0" applyProtection="0"/>
    <xf numFmtId="285" fontId="112" fillId="0" borderId="0" applyNumberFormat="0" applyFill="0" applyBorder="0" applyAlignment="0" applyProtection="0"/>
    <xf numFmtId="0" fontId="16" fillId="0" borderId="10">
      <protection locked="0"/>
    </xf>
    <xf numFmtId="0" fontId="16" fillId="0" borderId="0">
      <protection locked="0"/>
    </xf>
    <xf numFmtId="0" fontId="3" fillId="0" borderId="24">
      <alignment horizontal="right"/>
    </xf>
    <xf numFmtId="0" fontId="114" fillId="0" borderId="28" applyNumberFormat="0" applyFill="0" applyAlignment="0" applyProtection="0"/>
    <xf numFmtId="285" fontId="114" fillId="0" borderId="28" applyNumberFormat="0" applyFill="0" applyAlignment="0" applyProtection="0"/>
    <xf numFmtId="0" fontId="16" fillId="0" borderId="10">
      <protection locked="0"/>
    </xf>
    <xf numFmtId="285" fontId="3" fillId="0" borderId="0"/>
    <xf numFmtId="285" fontId="3" fillId="0" borderId="0"/>
    <xf numFmtId="285" fontId="3" fillId="0" borderId="0"/>
    <xf numFmtId="285" fontId="8" fillId="0" borderId="0"/>
    <xf numFmtId="285" fontId="3" fillId="0" borderId="0"/>
    <xf numFmtId="0" fontId="115" fillId="35" borderId="13" applyNumberFormat="0" applyAlignment="0" applyProtection="0"/>
    <xf numFmtId="285" fontId="115" fillId="35" borderId="13" applyNumberFormat="0" applyAlignment="0" applyProtection="0"/>
    <xf numFmtId="285" fontId="97" fillId="0" borderId="0" applyNumberFormat="0" applyFill="0" applyBorder="0" applyAlignment="0" applyProtection="0"/>
    <xf numFmtId="285" fontId="97" fillId="0" borderId="0" applyNumberFormat="0" applyFill="0" applyBorder="0" applyAlignment="0" applyProtection="0"/>
    <xf numFmtId="0" fontId="3" fillId="0" borderId="1"/>
    <xf numFmtId="0" fontId="16" fillId="0" borderId="0">
      <protection locked="0"/>
    </xf>
    <xf numFmtId="0" fontId="116" fillId="42" borderId="0" applyNumberFormat="0" applyBorder="0" applyAlignment="0" applyProtection="0"/>
    <xf numFmtId="285" fontId="116" fillId="42" borderId="0" applyNumberFormat="0" applyBorder="0" applyAlignment="0" applyProtection="0"/>
    <xf numFmtId="0" fontId="16" fillId="0" borderId="10">
      <protection locked="0"/>
    </xf>
    <xf numFmtId="0" fontId="16" fillId="0" borderId="0">
      <protection locked="0"/>
    </xf>
    <xf numFmtId="0" fontId="20" fillId="0" borderId="0"/>
    <xf numFmtId="0" fontId="5" fillId="0" borderId="0"/>
    <xf numFmtId="0" fontId="39" fillId="0" borderId="0">
      <alignment vertical="center"/>
    </xf>
    <xf numFmtId="0" fontId="3"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8" fillId="0" borderId="0"/>
    <xf numFmtId="0" fontId="39" fillId="0" borderId="0"/>
    <xf numFmtId="0" fontId="7" fillId="0" borderId="0"/>
    <xf numFmtId="0" fontId="8" fillId="0" borderId="0"/>
    <xf numFmtId="285" fontId="3" fillId="0" borderId="0"/>
    <xf numFmtId="0" fontId="3" fillId="0" borderId="0"/>
    <xf numFmtId="285" fontId="3" fillId="0" borderId="0"/>
    <xf numFmtId="0" fontId="3" fillId="0" borderId="0"/>
    <xf numFmtId="0" fontId="2" fillId="0" borderId="0"/>
    <xf numFmtId="0" fontId="2" fillId="0" borderId="0"/>
    <xf numFmtId="0" fontId="3" fillId="0" borderId="0"/>
    <xf numFmtId="285" fontId="2" fillId="0" borderId="0"/>
    <xf numFmtId="285" fontId="2" fillId="0" borderId="0"/>
    <xf numFmtId="285" fontId="2" fillId="0" borderId="0"/>
    <xf numFmtId="285" fontId="2" fillId="0" borderId="0"/>
    <xf numFmtId="285" fontId="2" fillId="0" borderId="0"/>
    <xf numFmtId="285" fontId="2" fillId="0" borderId="0"/>
    <xf numFmtId="285" fontId="3" fillId="0" borderId="0"/>
    <xf numFmtId="0" fontId="8" fillId="0" borderId="0"/>
    <xf numFmtId="285" fontId="8" fillId="0" borderId="0"/>
    <xf numFmtId="0" fontId="8" fillId="0" borderId="0"/>
    <xf numFmtId="0" fontId="2" fillId="0" borderId="0"/>
    <xf numFmtId="0" fontId="2" fillId="0" borderId="0"/>
    <xf numFmtId="0" fontId="52" fillId="0" borderId="0"/>
    <xf numFmtId="0" fontId="7" fillId="0" borderId="0"/>
    <xf numFmtId="285" fontId="8" fillId="0" borderId="0"/>
    <xf numFmtId="0" fontId="20" fillId="0" borderId="0"/>
    <xf numFmtId="285" fontId="20" fillId="0" borderId="0"/>
    <xf numFmtId="0" fontId="52" fillId="0" borderId="0"/>
    <xf numFmtId="0" fontId="2" fillId="0" borderId="0"/>
    <xf numFmtId="0" fontId="2" fillId="0" borderId="0"/>
    <xf numFmtId="0" fontId="2" fillId="0" borderId="0"/>
    <xf numFmtId="0" fontId="2" fillId="0" borderId="0"/>
    <xf numFmtId="0" fontId="8" fillId="0" borderId="0"/>
    <xf numFmtId="285" fontId="8" fillId="0" borderId="0"/>
    <xf numFmtId="0" fontId="2" fillId="0" borderId="0"/>
    <xf numFmtId="0" fontId="1" fillId="0" borderId="0"/>
    <xf numFmtId="0" fontId="7" fillId="0" borderId="0"/>
    <xf numFmtId="285" fontId="3" fillId="0" borderId="0"/>
    <xf numFmtId="285" fontId="3" fillId="0" borderId="0"/>
    <xf numFmtId="285" fontId="3" fillId="0" borderId="0"/>
    <xf numFmtId="285" fontId="8" fillId="0" borderId="0"/>
    <xf numFmtId="285" fontId="8" fillId="0" borderId="0"/>
    <xf numFmtId="285" fontId="2" fillId="0" borderId="0"/>
    <xf numFmtId="285" fontId="2" fillId="0" borderId="0"/>
    <xf numFmtId="285" fontId="2" fillId="0" borderId="0"/>
    <xf numFmtId="285" fontId="2" fillId="0" borderId="0"/>
    <xf numFmtId="285" fontId="2" fillId="0" borderId="0"/>
    <xf numFmtId="285" fontId="2" fillId="0" borderId="0"/>
    <xf numFmtId="0" fontId="2" fillId="0" borderId="0"/>
    <xf numFmtId="0" fontId="2" fillId="0" borderId="0"/>
    <xf numFmtId="0" fontId="2" fillId="0" borderId="0"/>
    <xf numFmtId="0" fontId="5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285" fontId="5" fillId="0" borderId="0"/>
    <xf numFmtId="0" fontId="5" fillId="0" borderId="0"/>
    <xf numFmtId="285" fontId="2" fillId="0" borderId="0"/>
    <xf numFmtId="285" fontId="2" fillId="0" borderId="0"/>
    <xf numFmtId="285" fontId="2" fillId="0" borderId="0"/>
    <xf numFmtId="285" fontId="2" fillId="0" borderId="0"/>
    <xf numFmtId="285" fontId="2" fillId="0" borderId="0"/>
    <xf numFmtId="285" fontId="2" fillId="0" borderId="0"/>
    <xf numFmtId="0" fontId="2" fillId="0" borderId="0"/>
    <xf numFmtId="0" fontId="2" fillId="0" borderId="0"/>
    <xf numFmtId="285" fontId="3" fillId="0" borderId="0"/>
    <xf numFmtId="0" fontId="52" fillId="0" borderId="0"/>
    <xf numFmtId="0" fontId="5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1" fillId="0" borderId="0"/>
    <xf numFmtId="285" fontId="2" fillId="0" borderId="0"/>
    <xf numFmtId="285" fontId="2" fillId="0" borderId="0"/>
    <xf numFmtId="285" fontId="2" fillId="0" borderId="0"/>
    <xf numFmtId="285" fontId="2" fillId="0" borderId="0"/>
    <xf numFmtId="285" fontId="2" fillId="0" borderId="0"/>
    <xf numFmtId="285" fontId="2" fillId="0" borderId="0"/>
    <xf numFmtId="285" fontId="2" fillId="0" borderId="0"/>
    <xf numFmtId="285" fontId="2" fillId="0" borderId="0"/>
    <xf numFmtId="285" fontId="2" fillId="0" borderId="0"/>
    <xf numFmtId="0" fontId="1" fillId="0" borderId="0"/>
    <xf numFmtId="0" fontId="2" fillId="0" borderId="0"/>
    <xf numFmtId="0" fontId="2" fillId="0" borderId="0"/>
    <xf numFmtId="0" fontId="120" fillId="0" borderId="0"/>
    <xf numFmtId="285" fontId="2" fillId="0" borderId="0"/>
    <xf numFmtId="285" fontId="2" fillId="0" borderId="0"/>
    <xf numFmtId="285"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85" fontId="3" fillId="0" borderId="0"/>
    <xf numFmtId="0" fontId="2" fillId="0" borderId="0"/>
    <xf numFmtId="0" fontId="2" fillId="0" borderId="0"/>
    <xf numFmtId="0" fontId="1" fillId="0" borderId="0"/>
    <xf numFmtId="0" fontId="2" fillId="0" borderId="0"/>
    <xf numFmtId="0" fontId="121" fillId="0" borderId="0"/>
    <xf numFmtId="0" fontId="121" fillId="0" borderId="0"/>
    <xf numFmtId="0" fontId="121" fillId="0" borderId="0"/>
    <xf numFmtId="0" fontId="121" fillId="0" borderId="0"/>
    <xf numFmtId="0" fontId="121" fillId="0" borderId="0"/>
    <xf numFmtId="285" fontId="3" fillId="0" borderId="0"/>
    <xf numFmtId="0" fontId="20" fillId="0" borderId="0"/>
    <xf numFmtId="0" fontId="2" fillId="0" borderId="0"/>
    <xf numFmtId="0" fontId="2" fillId="0" borderId="0"/>
    <xf numFmtId="0" fontId="2" fillId="0" borderId="0"/>
    <xf numFmtId="285" fontId="5" fillId="0" borderId="0"/>
    <xf numFmtId="0" fontId="39" fillId="0" borderId="0">
      <alignment vertical="center"/>
    </xf>
    <xf numFmtId="0" fontId="2" fillId="0" borderId="0"/>
    <xf numFmtId="0" fontId="2" fillId="0" borderId="0"/>
    <xf numFmtId="0" fontId="2" fillId="0" borderId="0"/>
    <xf numFmtId="0" fontId="8" fillId="0" borderId="0"/>
    <xf numFmtId="0" fontId="39" fillId="0" borderId="0">
      <alignment vertical="center"/>
    </xf>
    <xf numFmtId="285" fontId="3" fillId="0" borderId="0"/>
    <xf numFmtId="285" fontId="3" fillId="0" borderId="0"/>
    <xf numFmtId="285" fontId="3" fillId="0" borderId="0"/>
    <xf numFmtId="285" fontId="3" fillId="0" borderId="0"/>
    <xf numFmtId="285" fontId="3" fillId="0" borderId="0"/>
    <xf numFmtId="285" fontId="3" fillId="0" borderId="0"/>
    <xf numFmtId="285" fontId="3" fillId="0" borderId="0"/>
    <xf numFmtId="285" fontId="3" fillId="0" borderId="0"/>
    <xf numFmtId="0" fontId="122" fillId="3" borderId="0" applyNumberFormat="0" applyBorder="0" applyAlignment="0" applyProtection="0"/>
    <xf numFmtId="285" fontId="122" fillId="3" borderId="0" applyNumberFormat="0" applyBorder="0" applyAlignment="0" applyProtection="0"/>
    <xf numFmtId="0" fontId="16" fillId="0" borderId="10">
      <protection locked="0"/>
    </xf>
    <xf numFmtId="0" fontId="123" fillId="0" borderId="0" applyNumberFormat="0" applyFill="0" applyBorder="0" applyAlignment="0" applyProtection="0"/>
    <xf numFmtId="285" fontId="123" fillId="0" borderId="0" applyNumberFormat="0" applyFill="0" applyBorder="0" applyAlignment="0" applyProtection="0"/>
    <xf numFmtId="0" fontId="20" fillId="48" borderId="25" applyNumberFormat="0" applyFont="0" applyAlignment="0" applyProtection="0"/>
    <xf numFmtId="285" fontId="20" fillId="48" borderId="25" applyNumberFormat="0" applyFont="0" applyAlignment="0" applyProtection="0"/>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7" fillId="0" borderId="10">
      <protection locked="0"/>
    </xf>
    <xf numFmtId="0" fontId="16" fillId="0" borderId="10">
      <protection locked="0"/>
    </xf>
    <xf numFmtId="0" fontId="16" fillId="0" borderId="1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0">
      <protection locked="0"/>
    </xf>
    <xf numFmtId="0" fontId="17" fillId="0" borderId="10">
      <protection locked="0"/>
    </xf>
    <xf numFmtId="0" fontId="17"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10">
      <protection locked="0"/>
    </xf>
    <xf numFmtId="0" fontId="16" fillId="0" borderId="10">
      <protection locked="0"/>
    </xf>
    <xf numFmtId="0" fontId="16" fillId="0" borderId="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10">
      <protection locked="0"/>
    </xf>
    <xf numFmtId="0" fontId="16" fillId="0" borderId="0">
      <protection locked="0"/>
    </xf>
    <xf numFmtId="0" fontId="17" fillId="0" borderId="0">
      <protection locked="0"/>
    </xf>
    <xf numFmtId="0" fontId="16" fillId="0" borderId="10">
      <protection locked="0"/>
    </xf>
    <xf numFmtId="0" fontId="16" fillId="0" borderId="0">
      <protection locked="0"/>
    </xf>
    <xf numFmtId="0" fontId="16" fillId="0" borderId="10">
      <protection locked="0"/>
    </xf>
    <xf numFmtId="0" fontId="16" fillId="0" borderId="10">
      <protection locked="0"/>
    </xf>
    <xf numFmtId="0" fontId="16" fillId="0" borderId="0">
      <protection locked="0"/>
    </xf>
    <xf numFmtId="0" fontId="16" fillId="0" borderId="10">
      <protection locked="0"/>
    </xf>
    <xf numFmtId="0" fontId="16" fillId="0" borderId="10">
      <protection locked="0"/>
    </xf>
    <xf numFmtId="0" fontId="16" fillId="0" borderId="10">
      <protection locked="0"/>
    </xf>
    <xf numFmtId="0" fontId="16" fillId="0" borderId="0">
      <protection locked="0"/>
    </xf>
    <xf numFmtId="0" fontId="125" fillId="0" borderId="23" applyNumberFormat="0" applyFill="0" applyAlignment="0" applyProtection="0"/>
    <xf numFmtId="285" fontId="125" fillId="0" borderId="23" applyNumberFormat="0" applyFill="0" applyAlignment="0" applyProtection="0"/>
    <xf numFmtId="285" fontId="13" fillId="0" borderId="0"/>
    <xf numFmtId="285" fontId="12" fillId="0" borderId="0"/>
    <xf numFmtId="285" fontId="15" fillId="0" borderId="0"/>
    <xf numFmtId="0" fontId="15" fillId="0" borderId="0"/>
    <xf numFmtId="285" fontId="13" fillId="0" borderId="0"/>
    <xf numFmtId="285" fontId="12" fillId="0" borderId="0"/>
    <xf numFmtId="285" fontId="13" fillId="0" borderId="0"/>
    <xf numFmtId="0" fontId="13" fillId="0" borderId="0"/>
    <xf numFmtId="0" fontId="127" fillId="0" borderId="0"/>
    <xf numFmtId="0" fontId="13" fillId="0" borderId="0"/>
    <xf numFmtId="0" fontId="13" fillId="0" borderId="0"/>
    <xf numFmtId="0" fontId="13" fillId="0" borderId="0"/>
    <xf numFmtId="0" fontId="13" fillId="0" borderId="0"/>
    <xf numFmtId="0" fontId="15" fillId="0" borderId="0"/>
    <xf numFmtId="0" fontId="13" fillId="0" borderId="0"/>
    <xf numFmtId="285" fontId="24" fillId="0" borderId="0" applyNumberFormat="0" applyFont="0" applyFill="0" applyBorder="0" applyAlignment="0" applyProtection="0">
      <alignment vertical="top"/>
    </xf>
    <xf numFmtId="0" fontId="16" fillId="0" borderId="10">
      <protection locked="0"/>
    </xf>
    <xf numFmtId="0" fontId="16" fillId="0" borderId="0">
      <protection locked="0"/>
    </xf>
    <xf numFmtId="0" fontId="128" fillId="0" borderId="0" applyNumberFormat="0" applyFill="0" applyBorder="0" applyAlignment="0" applyProtection="0"/>
    <xf numFmtId="285" fontId="128" fillId="0" borderId="0" applyNumberFormat="0" applyFill="0" applyBorder="0" applyAlignment="0" applyProtection="0"/>
    <xf numFmtId="0" fontId="16" fillId="0" borderId="10">
      <protection locked="0"/>
    </xf>
    <xf numFmtId="0" fontId="16" fillId="0" borderId="0">
      <protection locked="0"/>
    </xf>
    <xf numFmtId="286" fontId="209" fillId="0" borderId="0" applyFont="0" applyFill="0" applyBorder="0" applyProtection="0">
      <alignment horizontal="right" vertical="top"/>
      <protection locked="0"/>
    </xf>
    <xf numFmtId="0" fontId="17" fillId="0" borderId="10">
      <protection locked="0"/>
    </xf>
    <xf numFmtId="0" fontId="17" fillId="0" borderId="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285" fontId="11" fillId="0" borderId="0">
      <protection locked="0"/>
    </xf>
    <xf numFmtId="285" fontId="11" fillId="0" borderId="0">
      <protection locked="0"/>
    </xf>
    <xf numFmtId="0" fontId="16" fillId="0" borderId="1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10">
      <protection locked="0"/>
    </xf>
    <xf numFmtId="0" fontId="16" fillId="0" borderId="0">
      <protection locked="0"/>
    </xf>
    <xf numFmtId="0" fontId="13" fillId="0" borderId="0"/>
    <xf numFmtId="0" fontId="13" fillId="0" borderId="0"/>
    <xf numFmtId="0" fontId="13" fillId="0" borderId="0"/>
    <xf numFmtId="285" fontId="5" fillId="0" borderId="0" applyFont="0" applyFill="0" applyBorder="0" applyAlignment="0" applyProtection="0"/>
    <xf numFmtId="0" fontId="5" fillId="0" borderId="0" applyFont="0" applyFill="0" applyBorder="0" applyAlignment="0" applyProtection="0"/>
    <xf numFmtId="0" fontId="3"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1" fillId="4" borderId="0" applyNumberFormat="0" applyBorder="0" applyAlignment="0" applyProtection="0"/>
    <xf numFmtId="285" fontId="131" fillId="4" borderId="0" applyNumberFormat="0" applyBorder="0" applyAlignment="0" applyProtection="0"/>
    <xf numFmtId="0" fontId="2" fillId="0" borderId="0"/>
    <xf numFmtId="0" fontId="16" fillId="0" borderId="0">
      <protection locked="0"/>
    </xf>
    <xf numFmtId="0" fontId="16" fillId="0" borderId="0">
      <protection locked="0"/>
    </xf>
    <xf numFmtId="0" fontId="13" fillId="0" borderId="0"/>
    <xf numFmtId="0" fontId="5" fillId="0" borderId="0"/>
    <xf numFmtId="0" fontId="12" fillId="0" borderId="0"/>
    <xf numFmtId="0" fontId="14" fillId="0" borderId="0"/>
    <xf numFmtId="0" fontId="3" fillId="0" borderId="0"/>
    <xf numFmtId="0" fontId="3" fillId="0" borderId="0"/>
    <xf numFmtId="0" fontId="3" fillId="0" borderId="0"/>
    <xf numFmtId="0" fontId="3" fillId="0" borderId="0"/>
    <xf numFmtId="0" fontId="3" fillId="0" borderId="0"/>
    <xf numFmtId="0" fontId="16" fillId="0" borderId="1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7" fillId="0" borderId="0">
      <protection locked="0"/>
    </xf>
    <xf numFmtId="0" fontId="17"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21" fillId="17" borderId="0" applyNumberFormat="0" applyBorder="0" applyAlignment="0" applyProtection="0"/>
    <xf numFmtId="0" fontId="21" fillId="21" borderId="0" applyNumberFormat="0" applyBorder="0" applyAlignment="0" applyProtection="0"/>
    <xf numFmtId="0" fontId="21" fillId="24"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30" borderId="0" applyNumberFormat="0" applyBorder="0" applyAlignment="0" applyProtection="0"/>
    <xf numFmtId="0" fontId="65" fillId="0" borderId="0" applyProtection="0">
      <alignment vertical="center"/>
      <protection locked="0"/>
    </xf>
    <xf numFmtId="0" fontId="65" fillId="0" borderId="0" applyNumberFormat="0" applyProtection="0">
      <alignment vertical="top"/>
      <protection locked="0"/>
    </xf>
    <xf numFmtId="0" fontId="67" fillId="0" borderId="22" applyAlignment="0"/>
    <xf numFmtId="0" fontId="74" fillId="0" borderId="0"/>
    <xf numFmtId="0" fontId="13" fillId="0" borderId="0"/>
    <xf numFmtId="0" fontId="97" fillId="0" borderId="0" applyNumberFormat="0" applyFill="0" applyBorder="0" applyAlignment="0" applyProtection="0"/>
    <xf numFmtId="0" fontId="99" fillId="0" borderId="0"/>
    <xf numFmtId="0" fontId="99" fillId="0" borderId="0"/>
    <xf numFmtId="0" fontId="121" fillId="0" borderId="0"/>
    <xf numFmtId="0" fontId="13" fillId="0" borderId="0"/>
    <xf numFmtId="0" fontId="13" fillId="0" borderId="0"/>
    <xf numFmtId="0" fontId="121" fillId="0" borderId="0"/>
    <xf numFmtId="0" fontId="2" fillId="0" borderId="0"/>
    <xf numFmtId="0" fontId="2" fillId="0" borderId="0"/>
    <xf numFmtId="0" fontId="121" fillId="0" borderId="0"/>
    <xf numFmtId="0" fontId="2" fillId="0" borderId="0"/>
    <xf numFmtId="165" fontId="2" fillId="0" borderId="0" applyFont="0" applyFill="0" applyBorder="0" applyAlignment="0" applyProtection="0"/>
    <xf numFmtId="164" fontId="121" fillId="0" borderId="0" applyFont="0" applyFill="0" applyBorder="0" applyAlignment="0" applyProtection="0"/>
    <xf numFmtId="0" fontId="132" fillId="0" borderId="12"/>
    <xf numFmtId="285" fontId="3" fillId="0" borderId="0"/>
    <xf numFmtId="285" fontId="16" fillId="0" borderId="0">
      <protection locked="0"/>
    </xf>
    <xf numFmtId="285" fontId="16" fillId="0" borderId="10">
      <protection locked="0"/>
    </xf>
    <xf numFmtId="285" fontId="16" fillId="0" borderId="0">
      <protection locked="0"/>
    </xf>
    <xf numFmtId="285" fontId="16" fillId="0" borderId="10">
      <protection locked="0"/>
    </xf>
    <xf numFmtId="285" fontId="16" fillId="0" borderId="0">
      <protection locked="0"/>
    </xf>
    <xf numFmtId="285" fontId="16" fillId="0" borderId="10">
      <protection locked="0"/>
    </xf>
    <xf numFmtId="285" fontId="16" fillId="0" borderId="0">
      <protection locked="0"/>
    </xf>
    <xf numFmtId="285" fontId="16" fillId="0" borderId="10">
      <protection locked="0"/>
    </xf>
    <xf numFmtId="285" fontId="16" fillId="0" borderId="0">
      <protection locked="0"/>
    </xf>
    <xf numFmtId="285" fontId="16" fillId="0" borderId="10">
      <protection locked="0"/>
    </xf>
    <xf numFmtId="285" fontId="16" fillId="0" borderId="0">
      <protection locked="0"/>
    </xf>
    <xf numFmtId="285"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285" fontId="16" fillId="0" borderId="0">
      <protection locked="0"/>
    </xf>
    <xf numFmtId="285" fontId="16" fillId="0" borderId="10">
      <protection locked="0"/>
    </xf>
    <xf numFmtId="285" fontId="16" fillId="0" borderId="0">
      <protection locked="0"/>
    </xf>
    <xf numFmtId="285"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0" fontId="16" fillId="0" borderId="0">
      <protection locked="0"/>
    </xf>
    <xf numFmtId="0" fontId="16" fillId="0" borderId="10">
      <protection locked="0"/>
    </xf>
    <xf numFmtId="285" fontId="16" fillId="0" borderId="0">
      <protection locked="0"/>
    </xf>
    <xf numFmtId="285" fontId="16" fillId="0" borderId="10">
      <protection locked="0"/>
    </xf>
    <xf numFmtId="285" fontId="16" fillId="0" borderId="0">
      <protection locked="0"/>
    </xf>
    <xf numFmtId="285" fontId="16" fillId="0" borderId="10">
      <protection locked="0"/>
    </xf>
    <xf numFmtId="285" fontId="16" fillId="0" borderId="0">
      <protection locked="0"/>
    </xf>
    <xf numFmtId="285" fontId="16" fillId="0" borderId="10">
      <protection locked="0"/>
    </xf>
    <xf numFmtId="0" fontId="16" fillId="0" borderId="0">
      <protection locked="0"/>
    </xf>
    <xf numFmtId="0" fontId="16" fillId="0" borderId="10">
      <protection locked="0"/>
    </xf>
    <xf numFmtId="285" fontId="16" fillId="0" borderId="0">
      <protection locked="0"/>
    </xf>
    <xf numFmtId="285" fontId="16" fillId="0" borderId="10">
      <protection locked="0"/>
    </xf>
    <xf numFmtId="285" fontId="16" fillId="0" borderId="0">
      <protection locked="0"/>
    </xf>
    <xf numFmtId="285" fontId="16" fillId="0" borderId="10">
      <protection locked="0"/>
    </xf>
    <xf numFmtId="285" fontId="16" fillId="0" borderId="0">
      <protection locked="0"/>
    </xf>
    <xf numFmtId="285" fontId="16" fillId="0" borderId="10">
      <protection locked="0"/>
    </xf>
    <xf numFmtId="285" fontId="16" fillId="0" borderId="0">
      <protection locked="0"/>
    </xf>
    <xf numFmtId="285" fontId="16" fillId="0" borderId="10">
      <protection locked="0"/>
    </xf>
    <xf numFmtId="285" fontId="16" fillId="0" borderId="0">
      <protection locked="0"/>
    </xf>
    <xf numFmtId="285" fontId="16" fillId="0" borderId="1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0" fontId="16" fillId="0" borderId="0">
      <protection locked="0"/>
    </xf>
    <xf numFmtId="0"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16" fillId="0" borderId="0">
      <protection locked="0"/>
    </xf>
    <xf numFmtId="285" fontId="99" fillId="0" borderId="0"/>
    <xf numFmtId="285" fontId="99" fillId="0" borderId="0"/>
    <xf numFmtId="0" fontId="121" fillId="0" borderId="0"/>
    <xf numFmtId="0" fontId="2" fillId="0" borderId="0"/>
    <xf numFmtId="0" fontId="2" fillId="0" borderId="0"/>
    <xf numFmtId="0" fontId="2" fillId="0" borderId="0"/>
    <xf numFmtId="0" fontId="121" fillId="0" borderId="0"/>
    <xf numFmtId="0" fontId="2" fillId="0" borderId="0"/>
    <xf numFmtId="0" fontId="121" fillId="0" borderId="0"/>
    <xf numFmtId="165" fontId="8" fillId="0" borderId="0" applyFont="0" applyFill="0" applyBorder="0" applyAlignment="0" applyProtection="0"/>
    <xf numFmtId="0" fontId="121" fillId="0" borderId="0"/>
    <xf numFmtId="0" fontId="121" fillId="0" borderId="0"/>
    <xf numFmtId="0" fontId="2" fillId="0" borderId="0"/>
    <xf numFmtId="0" fontId="2" fillId="0" borderId="0"/>
    <xf numFmtId="0" fontId="2" fillId="0" borderId="0"/>
    <xf numFmtId="0" fontId="121" fillId="0" borderId="0"/>
    <xf numFmtId="0" fontId="2" fillId="0" borderId="0"/>
    <xf numFmtId="0" fontId="121" fillId="0" borderId="0"/>
    <xf numFmtId="0" fontId="121" fillId="0" borderId="0"/>
    <xf numFmtId="0" fontId="2" fillId="0" borderId="0"/>
    <xf numFmtId="0" fontId="2" fillId="0" borderId="0"/>
    <xf numFmtId="0" fontId="121" fillId="0" borderId="0"/>
    <xf numFmtId="0" fontId="2" fillId="0" borderId="0"/>
    <xf numFmtId="0" fontId="121" fillId="0" borderId="0"/>
    <xf numFmtId="0" fontId="121" fillId="0" borderId="0"/>
    <xf numFmtId="0" fontId="121" fillId="0" borderId="0"/>
    <xf numFmtId="0" fontId="2" fillId="0" borderId="0"/>
    <xf numFmtId="0" fontId="2" fillId="0" borderId="0"/>
    <xf numFmtId="0" fontId="121" fillId="0" borderId="0"/>
    <xf numFmtId="0" fontId="121" fillId="0" borderId="0"/>
    <xf numFmtId="0" fontId="2" fillId="0" borderId="0"/>
    <xf numFmtId="0" fontId="2" fillId="0" borderId="0"/>
    <xf numFmtId="0" fontId="2" fillId="0" borderId="0"/>
    <xf numFmtId="0" fontId="121" fillId="0" borderId="0"/>
    <xf numFmtId="0" fontId="121" fillId="0" borderId="0"/>
    <xf numFmtId="0" fontId="2" fillId="0" borderId="0"/>
    <xf numFmtId="0" fontId="121" fillId="0" borderId="0"/>
    <xf numFmtId="0" fontId="121" fillId="0" borderId="0"/>
    <xf numFmtId="0" fontId="2" fillId="0" borderId="0"/>
    <xf numFmtId="0" fontId="121" fillId="0" borderId="0"/>
    <xf numFmtId="0" fontId="121" fillId="0" borderId="0"/>
    <xf numFmtId="0" fontId="2" fillId="0" borderId="0"/>
    <xf numFmtId="0" fontId="121" fillId="0" borderId="0"/>
    <xf numFmtId="0" fontId="121" fillId="0" borderId="0"/>
    <xf numFmtId="0" fontId="2" fillId="0" borderId="0"/>
    <xf numFmtId="0" fontId="2" fillId="0" borderId="0"/>
    <xf numFmtId="0" fontId="2" fillId="0" borderId="0"/>
    <xf numFmtId="0" fontId="2" fillId="0" borderId="0"/>
    <xf numFmtId="0" fontId="121" fillId="0" borderId="0"/>
    <xf numFmtId="0" fontId="121" fillId="0" borderId="0"/>
    <xf numFmtId="0" fontId="2" fillId="0" borderId="0"/>
    <xf numFmtId="0" fontId="2" fillId="0" borderId="0"/>
    <xf numFmtId="0" fontId="121" fillId="0" borderId="0"/>
    <xf numFmtId="0" fontId="2" fillId="0" borderId="0"/>
    <xf numFmtId="0" fontId="121" fillId="0" borderId="0"/>
    <xf numFmtId="0" fontId="2" fillId="0" borderId="0"/>
    <xf numFmtId="0" fontId="121" fillId="0" borderId="0"/>
    <xf numFmtId="0" fontId="2" fillId="0" borderId="0"/>
    <xf numFmtId="0" fontId="121" fillId="0" borderId="0"/>
    <xf numFmtId="0" fontId="2" fillId="0" borderId="0"/>
    <xf numFmtId="0" fontId="121" fillId="0" borderId="0"/>
    <xf numFmtId="0" fontId="121" fillId="0" borderId="0"/>
    <xf numFmtId="0" fontId="2" fillId="0" borderId="0"/>
    <xf numFmtId="0" fontId="2" fillId="0" borderId="0"/>
    <xf numFmtId="0" fontId="121" fillId="0" borderId="0"/>
    <xf numFmtId="0" fontId="121" fillId="0" borderId="0"/>
    <xf numFmtId="0" fontId="2" fillId="0" borderId="0"/>
    <xf numFmtId="0" fontId="2" fillId="0" borderId="0"/>
    <xf numFmtId="0" fontId="121" fillId="0" borderId="0"/>
    <xf numFmtId="0" fontId="2" fillId="0" borderId="0"/>
    <xf numFmtId="0" fontId="121" fillId="0" borderId="0"/>
    <xf numFmtId="0" fontId="2" fillId="0" borderId="0"/>
    <xf numFmtId="0" fontId="121" fillId="0" borderId="0"/>
    <xf numFmtId="0" fontId="121" fillId="0" borderId="0"/>
    <xf numFmtId="0" fontId="121" fillId="0" borderId="0"/>
    <xf numFmtId="0" fontId="2" fillId="0" borderId="0"/>
    <xf numFmtId="0" fontId="2" fillId="0" borderId="0"/>
    <xf numFmtId="0" fontId="2" fillId="0" borderId="0"/>
    <xf numFmtId="0" fontId="121" fillId="0" borderId="0"/>
    <xf numFmtId="0" fontId="121" fillId="0" borderId="0"/>
    <xf numFmtId="0" fontId="2" fillId="0" borderId="0"/>
    <xf numFmtId="0" fontId="121" fillId="0" borderId="0"/>
    <xf numFmtId="0" fontId="2" fillId="0" borderId="0"/>
    <xf numFmtId="0" fontId="2" fillId="0" borderId="0"/>
    <xf numFmtId="0" fontId="2" fillId="0" borderId="0"/>
    <xf numFmtId="0" fontId="121" fillId="0" borderId="0"/>
    <xf numFmtId="0" fontId="121" fillId="0" borderId="0"/>
    <xf numFmtId="0" fontId="2" fillId="0" borderId="0"/>
    <xf numFmtId="0" fontId="121" fillId="0" borderId="0"/>
    <xf numFmtId="0" fontId="2" fillId="0" borderId="0"/>
    <xf numFmtId="0" fontId="2" fillId="0" borderId="0"/>
    <xf numFmtId="0" fontId="121" fillId="0" borderId="0"/>
    <xf numFmtId="0" fontId="121" fillId="0" borderId="0"/>
    <xf numFmtId="0" fontId="2" fillId="0" borderId="0"/>
    <xf numFmtId="0" fontId="121" fillId="0" borderId="0"/>
    <xf numFmtId="0" fontId="2" fillId="0" borderId="0"/>
    <xf numFmtId="0" fontId="121" fillId="0" borderId="0"/>
    <xf numFmtId="43" fontId="2" fillId="0" borderId="0" applyFont="0" applyFill="0" applyBorder="0" applyAlignment="0" applyProtection="0"/>
  </cellStyleXfs>
  <cellXfs count="368">
    <xf numFmtId="255" fontId="0" fillId="0" borderId="0" xfId="0"/>
    <xf numFmtId="255" fontId="219" fillId="95" borderId="0" xfId="0" applyFont="1" applyFill="1" applyAlignment="1">
      <alignment horizontal="center" vertical="center"/>
    </xf>
    <xf numFmtId="1" fontId="219" fillId="95" borderId="0" xfId="0" applyNumberFormat="1" applyFont="1" applyFill="1" applyAlignment="1">
      <alignment horizontal="center" vertical="center"/>
    </xf>
    <xf numFmtId="49" fontId="219" fillId="95" borderId="0" xfId="0" applyNumberFormat="1" applyFont="1" applyFill="1" applyAlignment="1">
      <alignment horizontal="center" vertical="center"/>
    </xf>
    <xf numFmtId="0" fontId="220" fillId="95" borderId="0" xfId="7510" applyFont="1" applyFill="1" applyAlignment="1">
      <alignment vertical="center" wrapText="1"/>
    </xf>
    <xf numFmtId="1" fontId="225" fillId="95" borderId="1" xfId="0" applyNumberFormat="1" applyFont="1" applyFill="1" applyBorder="1" applyAlignment="1">
      <alignment horizontal="center" vertical="center"/>
    </xf>
    <xf numFmtId="255" fontId="225" fillId="95" borderId="1" xfId="0" applyFont="1" applyFill="1" applyBorder="1" applyAlignment="1">
      <alignment horizontal="center" vertical="center" wrapText="1"/>
    </xf>
    <xf numFmtId="255" fontId="79" fillId="95" borderId="1" xfId="0" applyFont="1" applyFill="1" applyBorder="1" applyAlignment="1">
      <alignment horizontal="center" vertical="center" wrapText="1"/>
    </xf>
    <xf numFmtId="3" fontId="221" fillId="95" borderId="1" xfId="0" applyNumberFormat="1" applyFont="1" applyFill="1" applyBorder="1" applyAlignment="1">
      <alignment horizontal="center" vertical="center" wrapText="1"/>
    </xf>
    <xf numFmtId="0" fontId="221" fillId="95" borderId="1" xfId="0" applyNumberFormat="1" applyFont="1" applyFill="1" applyBorder="1" applyAlignment="1">
      <alignment horizontal="center" vertical="center" wrapText="1"/>
    </xf>
    <xf numFmtId="3" fontId="221" fillId="95" borderId="1" xfId="0" applyNumberFormat="1" applyFont="1" applyFill="1" applyBorder="1" applyAlignment="1">
      <alignment horizontal="center" vertical="center"/>
    </xf>
    <xf numFmtId="3" fontId="222" fillId="95" borderId="1" xfId="0" applyNumberFormat="1" applyFont="1" applyFill="1" applyBorder="1" applyAlignment="1">
      <alignment horizontal="center" vertical="center" wrapText="1"/>
    </xf>
    <xf numFmtId="49" fontId="222" fillId="95" borderId="1" xfId="0" applyNumberFormat="1" applyFont="1" applyFill="1" applyBorder="1" applyAlignment="1">
      <alignment horizontal="center" vertical="center" wrapText="1"/>
    </xf>
    <xf numFmtId="0" fontId="221" fillId="95" borderId="1" xfId="7510" applyFont="1" applyFill="1" applyBorder="1" applyAlignment="1">
      <alignment horizontal="center" vertical="center" wrapText="1"/>
    </xf>
    <xf numFmtId="255" fontId="79" fillId="95" borderId="1" xfId="0" applyFont="1" applyFill="1" applyBorder="1" applyAlignment="1">
      <alignment horizontal="center" vertical="center"/>
    </xf>
    <xf numFmtId="0" fontId="222" fillId="95" borderId="1" xfId="7510" applyFont="1" applyFill="1" applyBorder="1" applyAlignment="1">
      <alignment horizontal="center" vertical="center" wrapText="1"/>
    </xf>
    <xf numFmtId="49" fontId="79" fillId="95" borderId="1" xfId="0" applyNumberFormat="1" applyFont="1" applyFill="1" applyBorder="1" applyAlignment="1">
      <alignment horizontal="center" vertical="center"/>
    </xf>
    <xf numFmtId="0" fontId="222" fillId="95" borderId="1" xfId="7510" applyFont="1" applyFill="1" applyBorder="1" applyAlignment="1">
      <alignment vertical="center" wrapText="1"/>
    </xf>
    <xf numFmtId="3" fontId="79" fillId="95" borderId="1" xfId="0" applyNumberFormat="1" applyFont="1" applyFill="1" applyBorder="1" applyAlignment="1">
      <alignment horizontal="center" vertical="center"/>
    </xf>
    <xf numFmtId="3" fontId="79" fillId="95" borderId="0" xfId="0" applyNumberFormat="1" applyFont="1" applyFill="1" applyAlignment="1">
      <alignment horizontal="center" vertical="center"/>
    </xf>
    <xf numFmtId="1" fontId="225" fillId="95" borderId="1" xfId="0" applyNumberFormat="1" applyFont="1" applyFill="1" applyBorder="1" applyAlignment="1">
      <alignment vertical="center" wrapText="1"/>
    </xf>
    <xf numFmtId="255" fontId="225" fillId="95" borderId="1" xfId="0" applyFont="1" applyFill="1" applyBorder="1" applyAlignment="1">
      <alignment vertical="center" wrapText="1"/>
    </xf>
    <xf numFmtId="1" fontId="79" fillId="95" borderId="1" xfId="0" applyNumberFormat="1" applyFont="1" applyFill="1" applyBorder="1" applyAlignment="1">
      <alignment vertical="center"/>
    </xf>
    <xf numFmtId="1" fontId="222" fillId="95" borderId="1" xfId="0" applyNumberFormat="1" applyFont="1" applyFill="1" applyBorder="1" applyAlignment="1">
      <alignment vertical="center" wrapText="1"/>
    </xf>
    <xf numFmtId="1" fontId="225" fillId="95" borderId="1" xfId="0" applyNumberFormat="1" applyFont="1" applyFill="1" applyBorder="1" applyAlignment="1">
      <alignment horizontal="center" vertical="center" wrapText="1"/>
    </xf>
    <xf numFmtId="3" fontId="222" fillId="95" borderId="4" xfId="0" applyNumberFormat="1" applyFont="1" applyFill="1" applyBorder="1" applyAlignment="1">
      <alignment horizontal="center" vertical="center" wrapText="1"/>
    </xf>
    <xf numFmtId="3" fontId="221" fillId="95" borderId="4" xfId="3940" applyNumberFormat="1" applyFont="1" applyFill="1" applyBorder="1" applyAlignment="1">
      <alignment vertical="center"/>
    </xf>
    <xf numFmtId="1" fontId="221" fillId="95" borderId="1" xfId="0" applyNumberFormat="1" applyFont="1" applyFill="1" applyBorder="1" applyAlignment="1">
      <alignment vertical="center" wrapText="1"/>
    </xf>
    <xf numFmtId="49" fontId="215" fillId="95" borderId="0" xfId="0" applyNumberFormat="1" applyFont="1" applyFill="1" applyAlignment="1">
      <alignment horizontal="center" vertical="center"/>
    </xf>
    <xf numFmtId="255" fontId="215" fillId="95" borderId="0" xfId="0" applyFont="1" applyFill="1" applyAlignment="1">
      <alignment horizontal="center" vertical="center"/>
    </xf>
    <xf numFmtId="255" fontId="218" fillId="95" borderId="0" xfId="0" applyFont="1" applyFill="1" applyAlignment="1">
      <alignment horizontal="center" vertical="center"/>
    </xf>
    <xf numFmtId="255" fontId="215" fillId="95" borderId="0" xfId="0" applyFont="1" applyFill="1" applyAlignment="1">
      <alignment vertical="center"/>
    </xf>
    <xf numFmtId="1" fontId="215" fillId="95" borderId="0" xfId="0" applyNumberFormat="1" applyFont="1" applyFill="1" applyAlignment="1">
      <alignment horizontal="center" vertical="center"/>
    </xf>
    <xf numFmtId="255" fontId="215" fillId="95" borderId="0" xfId="0" applyFont="1" applyFill="1" applyAlignment="1">
      <alignment horizontal="left" vertical="center"/>
    </xf>
    <xf numFmtId="255" fontId="215" fillId="95" borderId="0" xfId="0" applyFont="1" applyFill="1"/>
    <xf numFmtId="255" fontId="216" fillId="95" borderId="0" xfId="0" applyFont="1" applyFill="1" applyAlignment="1">
      <alignment horizontal="right" vertical="center"/>
    </xf>
    <xf numFmtId="49" fontId="221" fillId="95" borderId="0" xfId="0" applyNumberFormat="1" applyFont="1" applyFill="1" applyAlignment="1">
      <alignment horizontal="center" vertical="center"/>
    </xf>
    <xf numFmtId="255" fontId="221" fillId="95" borderId="0" xfId="0" applyFont="1" applyFill="1" applyAlignment="1">
      <alignment vertical="center"/>
    </xf>
    <xf numFmtId="255" fontId="222" fillId="95" borderId="0" xfId="0" applyFont="1" applyFill="1" applyAlignment="1">
      <alignment horizontal="center" vertical="center"/>
    </xf>
    <xf numFmtId="255" fontId="221" fillId="95" borderId="0" xfId="0" applyFont="1" applyFill="1" applyAlignment="1">
      <alignment horizontal="left" vertical="center"/>
    </xf>
    <xf numFmtId="1" fontId="221" fillId="95" borderId="0" xfId="0" applyNumberFormat="1" applyFont="1" applyFill="1" applyAlignment="1">
      <alignment horizontal="center" vertical="center"/>
    </xf>
    <xf numFmtId="1" fontId="221" fillId="95" borderId="0" xfId="0" applyNumberFormat="1" applyFont="1" applyFill="1" applyAlignment="1">
      <alignment vertical="center"/>
    </xf>
    <xf numFmtId="255" fontId="221" fillId="95" borderId="0" xfId="0" applyFont="1" applyFill="1" applyAlignment="1">
      <alignment horizontal="center" vertical="center"/>
    </xf>
    <xf numFmtId="255" fontId="221" fillId="95" borderId="0" xfId="0" applyFont="1" applyFill="1"/>
    <xf numFmtId="255" fontId="223" fillId="95" borderId="0" xfId="0" applyFont="1" applyFill="1" applyAlignment="1">
      <alignment horizontal="right" vertical="center"/>
    </xf>
    <xf numFmtId="255" fontId="214" fillId="95" borderId="0" xfId="0" applyFont="1" applyFill="1"/>
    <xf numFmtId="49" fontId="222" fillId="95" borderId="0" xfId="0" applyNumberFormat="1" applyFont="1" applyFill="1" applyAlignment="1">
      <alignment horizontal="center" vertical="center"/>
    </xf>
    <xf numFmtId="255" fontId="222" fillId="95" borderId="0" xfId="0" applyFont="1" applyFill="1" applyAlignment="1">
      <alignment vertical="center"/>
    </xf>
    <xf numFmtId="255" fontId="222" fillId="95" borderId="0" xfId="0" applyFont="1" applyFill="1" applyAlignment="1">
      <alignment horizontal="left" vertical="center"/>
    </xf>
    <xf numFmtId="1" fontId="222" fillId="95" borderId="0" xfId="0" applyNumberFormat="1" applyFont="1" applyFill="1" applyAlignment="1">
      <alignment horizontal="center" vertical="center"/>
    </xf>
    <xf numFmtId="1" fontId="222" fillId="95" borderId="0" xfId="0" applyNumberFormat="1" applyFont="1" applyFill="1" applyAlignment="1">
      <alignment vertical="center"/>
    </xf>
    <xf numFmtId="255" fontId="222" fillId="95" borderId="0" xfId="0" applyFont="1" applyFill="1"/>
    <xf numFmtId="167" fontId="222" fillId="95" borderId="0" xfId="0" applyNumberFormat="1" applyFont="1" applyFill="1" applyAlignment="1">
      <alignment horizontal="left" vertical="center"/>
    </xf>
    <xf numFmtId="168" fontId="222" fillId="95" borderId="0" xfId="0" applyNumberFormat="1" applyFont="1" applyFill="1" applyAlignment="1">
      <alignment horizontal="left" vertical="center"/>
    </xf>
    <xf numFmtId="255" fontId="223" fillId="95" borderId="0" xfId="0" applyFont="1" applyFill="1" applyAlignment="1">
      <alignment horizontal="center" vertical="center"/>
    </xf>
    <xf numFmtId="255" fontId="224" fillId="95" borderId="0" xfId="0" applyFont="1" applyFill="1" applyAlignment="1">
      <alignment horizontal="center" vertical="center"/>
    </xf>
    <xf numFmtId="255" fontId="228" fillId="95" borderId="0" xfId="0" applyFont="1" applyFill="1" applyAlignment="1">
      <alignment horizontal="center" vertical="center"/>
    </xf>
    <xf numFmtId="9" fontId="222" fillId="95" borderId="0" xfId="3938" applyFont="1" applyFill="1" applyAlignment="1">
      <alignment vertical="center"/>
    </xf>
    <xf numFmtId="255" fontId="224" fillId="95" borderId="0" xfId="0" applyFont="1" applyFill="1" applyAlignment="1">
      <alignment horizontal="left" vertical="center"/>
    </xf>
    <xf numFmtId="255" fontId="223" fillId="95" borderId="1" xfId="0" applyFont="1" applyFill="1" applyBorder="1" applyAlignment="1">
      <alignment horizontal="center" vertical="center" wrapText="1"/>
    </xf>
    <xf numFmtId="166" fontId="223" fillId="95" borderId="1" xfId="12" applyNumberFormat="1" applyFont="1" applyFill="1" applyBorder="1" applyAlignment="1">
      <alignment horizontal="center" vertical="center" wrapText="1"/>
    </xf>
    <xf numFmtId="255" fontId="222" fillId="95" borderId="1" xfId="0" applyFont="1" applyFill="1" applyBorder="1" applyAlignment="1">
      <alignment horizontal="center" vertical="center" wrapText="1"/>
    </xf>
    <xf numFmtId="1" fontId="79" fillId="95" borderId="1" xfId="0" applyNumberFormat="1" applyFont="1" applyFill="1" applyBorder="1" applyAlignment="1">
      <alignment horizontal="center" vertical="center"/>
    </xf>
    <xf numFmtId="1" fontId="215" fillId="95" borderId="0" xfId="0" applyNumberFormat="1" applyFont="1" applyFill="1"/>
    <xf numFmtId="49" fontId="225" fillId="95" borderId="1" xfId="0" applyNumberFormat="1" applyFont="1" applyFill="1" applyBorder="1" applyAlignment="1">
      <alignment horizontal="center" vertical="center"/>
    </xf>
    <xf numFmtId="255" fontId="225" fillId="95" borderId="1" xfId="0" applyFont="1" applyFill="1" applyBorder="1" applyAlignment="1">
      <alignment horizontal="center" vertical="center"/>
    </xf>
    <xf numFmtId="255" fontId="79" fillId="95" borderId="1" xfId="0" applyFont="1" applyFill="1" applyBorder="1" applyAlignment="1">
      <alignment horizontal="left" vertical="center"/>
    </xf>
    <xf numFmtId="3" fontId="221" fillId="95" borderId="1" xfId="3940" applyNumberFormat="1" applyFont="1" applyFill="1" applyBorder="1" applyAlignment="1">
      <alignment horizontal="center" vertical="center"/>
    </xf>
    <xf numFmtId="4" fontId="221" fillId="95" borderId="1" xfId="0" applyNumberFormat="1" applyFont="1" applyFill="1" applyBorder="1" applyAlignment="1">
      <alignment horizontal="center" vertical="center"/>
    </xf>
    <xf numFmtId="4" fontId="221" fillId="95" borderId="1" xfId="0" applyNumberFormat="1" applyFont="1" applyFill="1" applyBorder="1" applyAlignment="1">
      <alignment horizontal="center" vertical="top" wrapText="1"/>
    </xf>
    <xf numFmtId="10" fontId="221" fillId="95" borderId="1" xfId="3942" applyNumberFormat="1" applyFont="1" applyFill="1" applyBorder="1" applyAlignment="1">
      <alignment horizontal="center" vertical="center"/>
    </xf>
    <xf numFmtId="3" fontId="225" fillId="95" borderId="1" xfId="0" applyNumberFormat="1" applyFont="1" applyFill="1" applyBorder="1" applyAlignment="1">
      <alignment horizontal="center" vertical="center"/>
    </xf>
    <xf numFmtId="255" fontId="226" fillId="95" borderId="1" xfId="0" applyFont="1" applyFill="1" applyBorder="1" applyAlignment="1">
      <alignment horizontal="center" vertical="center" wrapText="1"/>
    </xf>
    <xf numFmtId="0" fontId="221" fillId="95" borderId="3" xfId="0" applyNumberFormat="1" applyFont="1" applyFill="1" applyBorder="1" applyAlignment="1">
      <alignment horizontal="center" vertical="center" wrapText="1"/>
    </xf>
    <xf numFmtId="255" fontId="221" fillId="95" borderId="1" xfId="0" applyFont="1" applyFill="1" applyBorder="1" applyAlignment="1">
      <alignment vertical="center" wrapText="1"/>
    </xf>
    <xf numFmtId="255" fontId="225" fillId="95" borderId="1" xfId="0" applyFont="1" applyFill="1" applyBorder="1" applyAlignment="1">
      <alignment horizontal="center" vertical="top" wrapText="1"/>
    </xf>
    <xf numFmtId="255" fontId="0" fillId="95" borderId="1" xfId="0" applyFill="1" applyBorder="1" applyAlignment="1">
      <alignment horizontal="center" vertical="center" wrapText="1"/>
    </xf>
    <xf numFmtId="3" fontId="225" fillId="95" borderId="1" xfId="0" applyNumberFormat="1" applyFont="1" applyFill="1" applyBorder="1" applyAlignment="1">
      <alignment horizontal="center" vertical="center" wrapText="1"/>
    </xf>
    <xf numFmtId="255" fontId="217" fillId="95" borderId="0" xfId="0" applyFont="1" applyFill="1"/>
    <xf numFmtId="255" fontId="221" fillId="95" borderId="1" xfId="0" applyFont="1" applyFill="1" applyBorder="1" applyAlignment="1">
      <alignment horizontal="center" vertical="center" wrapText="1"/>
    </xf>
    <xf numFmtId="255" fontId="227" fillId="95" borderId="1" xfId="0" applyFont="1" applyFill="1" applyBorder="1" applyAlignment="1">
      <alignment horizontal="center" vertical="center" wrapText="1"/>
    </xf>
    <xf numFmtId="255" fontId="222" fillId="95" borderId="1" xfId="0" applyFont="1" applyFill="1" applyBorder="1" applyAlignment="1">
      <alignment vertical="center" wrapText="1"/>
    </xf>
    <xf numFmtId="3" fontId="222" fillId="95" borderId="1" xfId="0" applyNumberFormat="1" applyFont="1" applyFill="1" applyBorder="1" applyAlignment="1">
      <alignment horizontal="center" vertical="center"/>
    </xf>
    <xf numFmtId="4" fontId="222" fillId="95" borderId="1" xfId="0" applyNumberFormat="1" applyFont="1" applyFill="1" applyBorder="1" applyAlignment="1">
      <alignment horizontal="center" vertical="center"/>
    </xf>
    <xf numFmtId="3" fontId="221" fillId="95" borderId="1" xfId="3940" applyNumberFormat="1" applyFont="1" applyFill="1" applyBorder="1" applyAlignment="1">
      <alignment vertical="center"/>
    </xf>
    <xf numFmtId="10" fontId="222" fillId="95" borderId="1" xfId="3938" applyNumberFormat="1" applyFont="1" applyFill="1" applyBorder="1" applyAlignment="1">
      <alignment horizontal="center" vertical="center"/>
    </xf>
    <xf numFmtId="255" fontId="222" fillId="95" borderId="1" xfId="0" applyFont="1" applyFill="1" applyBorder="1" applyAlignment="1">
      <alignment horizontal="center" vertical="center"/>
    </xf>
    <xf numFmtId="255" fontId="222" fillId="95" borderId="4" xfId="0" applyFont="1" applyFill="1" applyBorder="1" applyAlignment="1">
      <alignment horizontal="center" vertical="center"/>
    </xf>
    <xf numFmtId="255" fontId="221" fillId="95" borderId="1" xfId="0" applyFont="1" applyFill="1" applyBorder="1" applyAlignment="1">
      <alignment horizontal="center" vertical="top" wrapText="1"/>
    </xf>
    <xf numFmtId="255" fontId="79" fillId="95" borderId="1" xfId="0" applyFont="1" applyFill="1" applyBorder="1" applyAlignment="1">
      <alignment horizontal="left" vertical="center" wrapText="1"/>
    </xf>
    <xf numFmtId="1" fontId="215" fillId="95" borderId="0" xfId="0" applyNumberFormat="1" applyFont="1" applyFill="1" applyAlignment="1">
      <alignment horizontal="center"/>
    </xf>
    <xf numFmtId="255" fontId="214" fillId="95" borderId="0" xfId="0" applyFont="1" applyFill="1" applyAlignment="1">
      <alignment wrapText="1"/>
    </xf>
    <xf numFmtId="255" fontId="215" fillId="95" borderId="0" xfId="0" applyFont="1" applyFill="1" applyAlignment="1">
      <alignment horizontal="center"/>
    </xf>
    <xf numFmtId="255" fontId="215" fillId="95" borderId="1" xfId="0" applyFont="1" applyFill="1" applyBorder="1" applyAlignment="1">
      <alignment vertical="center"/>
    </xf>
    <xf numFmtId="255" fontId="215" fillId="95" borderId="1" xfId="0" applyFont="1" applyFill="1" applyBorder="1" applyAlignment="1">
      <alignment horizontal="center" vertical="center"/>
    </xf>
    <xf numFmtId="255" fontId="79" fillId="0" borderId="1" xfId="0" applyFont="1" applyBorder="1" applyAlignment="1">
      <alignment horizontal="center" vertical="center" wrapText="1"/>
    </xf>
    <xf numFmtId="3" fontId="221" fillId="95" borderId="3" xfId="0" applyNumberFormat="1" applyFont="1" applyFill="1" applyBorder="1" applyAlignment="1">
      <alignment horizontal="center" vertical="center" wrapText="1"/>
    </xf>
    <xf numFmtId="3" fontId="221" fillId="95" borderId="4" xfId="0" applyNumberFormat="1" applyFont="1" applyFill="1" applyBorder="1" applyAlignment="1">
      <alignment horizontal="center" vertical="center" wrapText="1"/>
    </xf>
    <xf numFmtId="255" fontId="225" fillId="95" borderId="3" xfId="0" applyFont="1" applyFill="1" applyBorder="1" applyAlignment="1">
      <alignment horizontal="center" vertical="center" wrapText="1"/>
    </xf>
    <xf numFmtId="255" fontId="225" fillId="95" borderId="4" xfId="0" applyFont="1" applyFill="1" applyBorder="1" applyAlignment="1">
      <alignment horizontal="center" vertical="center" wrapText="1"/>
    </xf>
    <xf numFmtId="3" fontId="221" fillId="95" borderId="5" xfId="0" applyNumberFormat="1" applyFont="1" applyFill="1" applyBorder="1" applyAlignment="1">
      <alignment horizontal="center" vertical="center"/>
    </xf>
    <xf numFmtId="1" fontId="79" fillId="95" borderId="1" xfId="0" applyNumberFormat="1" applyFont="1" applyFill="1" applyBorder="1" applyAlignment="1">
      <alignment horizontal="center" vertical="center" wrapText="1"/>
    </xf>
    <xf numFmtId="3" fontId="221" fillId="95" borderId="1" xfId="0" applyNumberFormat="1" applyFont="1" applyFill="1" applyBorder="1" applyAlignment="1">
      <alignment vertical="center" wrapText="1"/>
    </xf>
    <xf numFmtId="3" fontId="222" fillId="95" borderId="1" xfId="0" applyNumberFormat="1" applyFont="1" applyFill="1" applyBorder="1" applyAlignment="1">
      <alignment vertical="center" wrapText="1"/>
    </xf>
    <xf numFmtId="10" fontId="221" fillId="95" borderId="1" xfId="3938" applyNumberFormat="1" applyFont="1" applyFill="1" applyBorder="1" applyAlignment="1">
      <alignment vertical="center"/>
    </xf>
    <xf numFmtId="255" fontId="222" fillId="95" borderId="1" xfId="0" applyFont="1" applyFill="1" applyBorder="1" applyAlignment="1">
      <alignment vertical="center"/>
    </xf>
    <xf numFmtId="0" fontId="221" fillId="95" borderId="1" xfId="7510" applyFont="1" applyFill="1" applyBorder="1" applyAlignment="1">
      <alignment vertical="center" wrapText="1"/>
    </xf>
    <xf numFmtId="255" fontId="229" fillId="0" borderId="44" xfId="0" applyFont="1" applyBorder="1" applyAlignment="1">
      <alignment horizontal="left" vertical="center" wrapText="1" readingOrder="1"/>
    </xf>
    <xf numFmtId="255" fontId="229" fillId="96" borderId="44" xfId="0" applyFont="1" applyFill="1" applyBorder="1" applyAlignment="1">
      <alignment horizontal="left" vertical="center" wrapText="1" readingOrder="1"/>
    </xf>
    <xf numFmtId="255" fontId="229" fillId="97" borderId="44" xfId="0" applyFont="1" applyFill="1" applyBorder="1" applyAlignment="1">
      <alignment horizontal="left" vertical="center" wrapText="1" readingOrder="1"/>
    </xf>
    <xf numFmtId="255" fontId="229" fillId="98" borderId="44" xfId="0" applyFont="1" applyFill="1" applyBorder="1" applyAlignment="1">
      <alignment horizontal="left" vertical="center" wrapText="1" readingOrder="1"/>
    </xf>
    <xf numFmtId="255" fontId="229" fillId="99" borderId="44" xfId="0" applyFont="1" applyFill="1" applyBorder="1" applyAlignment="1">
      <alignment horizontal="left" vertical="center" wrapText="1" readingOrder="1"/>
    </xf>
    <xf numFmtId="255" fontId="221" fillId="95" borderId="4" xfId="0" applyFont="1" applyFill="1" applyBorder="1" applyAlignment="1">
      <alignment horizontal="center" vertical="center" wrapText="1"/>
    </xf>
    <xf numFmtId="3" fontId="225" fillId="95" borderId="4" xfId="0" applyNumberFormat="1" applyFont="1" applyFill="1" applyBorder="1" applyAlignment="1">
      <alignment horizontal="center" vertical="center" wrapText="1"/>
    </xf>
    <xf numFmtId="9" fontId="214" fillId="95" borderId="0" xfId="3938" applyFont="1" applyFill="1"/>
    <xf numFmtId="287" fontId="222" fillId="95" borderId="1" xfId="0" applyNumberFormat="1" applyFont="1" applyFill="1" applyBorder="1" applyAlignment="1">
      <alignment horizontal="center" vertical="center"/>
    </xf>
    <xf numFmtId="255" fontId="225" fillId="95" borderId="0" xfId="0" applyFont="1" applyFill="1"/>
    <xf numFmtId="1" fontId="225" fillId="95" borderId="0" xfId="0" applyNumberFormat="1" applyFont="1" applyFill="1" applyAlignment="1">
      <alignment horizontal="center" vertical="center"/>
    </xf>
    <xf numFmtId="255" fontId="225" fillId="95" borderId="0" xfId="0" applyFont="1" applyFill="1" applyAlignment="1">
      <alignment horizontal="center"/>
    </xf>
    <xf numFmtId="1" fontId="231" fillId="95" borderId="0" xfId="0" applyNumberFormat="1" applyFont="1" applyFill="1" applyAlignment="1">
      <alignment horizontal="center" vertical="center"/>
    </xf>
    <xf numFmtId="49" fontId="231" fillId="95" borderId="0" xfId="0" applyNumberFormat="1" applyFont="1" applyFill="1" applyAlignment="1">
      <alignment horizontal="center" vertical="center"/>
    </xf>
    <xf numFmtId="255" fontId="231" fillId="95" borderId="0" xfId="0" applyFont="1" applyFill="1" applyAlignment="1">
      <alignment horizontal="center" vertical="center"/>
    </xf>
    <xf numFmtId="1" fontId="231" fillId="95" borderId="0" xfId="0" applyNumberFormat="1" applyFont="1" applyFill="1" applyAlignment="1">
      <alignment horizontal="center"/>
    </xf>
    <xf numFmtId="255" fontId="231" fillId="95" borderId="0" xfId="0" applyFont="1" applyFill="1" applyAlignment="1">
      <alignment horizontal="left" vertical="center"/>
    </xf>
    <xf numFmtId="3" fontId="221" fillId="95" borderId="4" xfId="0" applyNumberFormat="1" applyFont="1" applyFill="1" applyBorder="1" applyAlignment="1">
      <alignment horizontal="center" vertical="center"/>
    </xf>
    <xf numFmtId="3" fontId="222" fillId="95" borderId="1" xfId="3940" applyNumberFormat="1" applyFont="1" applyFill="1" applyBorder="1" applyAlignment="1">
      <alignment vertical="center"/>
    </xf>
    <xf numFmtId="255" fontId="79" fillId="95" borderId="3" xfId="0" applyFont="1" applyFill="1" applyBorder="1" applyAlignment="1">
      <alignment horizontal="center" vertical="center" wrapText="1"/>
    </xf>
    <xf numFmtId="1" fontId="79" fillId="95" borderId="0" xfId="0" applyNumberFormat="1" applyFont="1" applyFill="1" applyAlignment="1">
      <alignment horizontal="center" vertical="center"/>
    </xf>
    <xf numFmtId="3" fontId="79" fillId="95" borderId="1" xfId="0" applyNumberFormat="1" applyFont="1" applyFill="1" applyBorder="1" applyAlignment="1">
      <alignment horizontal="center" vertical="center" wrapText="1"/>
    </xf>
    <xf numFmtId="0" fontId="221" fillId="95" borderId="3" xfId="7510" applyFont="1" applyFill="1" applyBorder="1" applyAlignment="1">
      <alignment vertical="center" wrapText="1"/>
    </xf>
    <xf numFmtId="255" fontId="225" fillId="95" borderId="3" xfId="0" applyFont="1" applyFill="1" applyBorder="1" applyAlignment="1">
      <alignment horizontal="center" vertical="top" wrapText="1"/>
    </xf>
    <xf numFmtId="255" fontId="225" fillId="95" borderId="5" xfId="0" applyFont="1" applyFill="1" applyBorder="1" applyAlignment="1">
      <alignment horizontal="center" vertical="top" wrapText="1"/>
    </xf>
    <xf numFmtId="3" fontId="225" fillId="95" borderId="3" xfId="0" applyNumberFormat="1" applyFont="1" applyFill="1" applyBorder="1" applyAlignment="1">
      <alignment horizontal="center" vertical="center" wrapText="1"/>
    </xf>
    <xf numFmtId="255" fontId="222" fillId="95" borderId="3" xfId="0" applyFont="1" applyFill="1" applyBorder="1" applyAlignment="1">
      <alignment horizontal="center" vertical="center" wrapText="1"/>
    </xf>
    <xf numFmtId="3" fontId="222" fillId="95" borderId="3" xfId="0" applyNumberFormat="1" applyFont="1" applyFill="1" applyBorder="1" applyAlignment="1">
      <alignment horizontal="center" vertical="center" wrapText="1"/>
    </xf>
    <xf numFmtId="3" fontId="222" fillId="95" borderId="5" xfId="0" applyNumberFormat="1" applyFont="1" applyFill="1" applyBorder="1" applyAlignment="1">
      <alignment horizontal="center" vertical="center" wrapText="1"/>
    </xf>
    <xf numFmtId="0" fontId="222" fillId="95" borderId="3" xfId="7510" applyFont="1" applyFill="1" applyBorder="1" applyAlignment="1">
      <alignment horizontal="center" vertical="center" wrapText="1"/>
    </xf>
    <xf numFmtId="49" fontId="221" fillId="95" borderId="1" xfId="0" applyNumberFormat="1" applyFont="1" applyFill="1" applyBorder="1" applyAlignment="1">
      <alignment horizontal="center" vertical="center" wrapText="1"/>
    </xf>
    <xf numFmtId="49" fontId="221" fillId="95" borderId="3" xfId="0" applyNumberFormat="1" applyFont="1" applyFill="1" applyBorder="1" applyAlignment="1">
      <alignment horizontal="center" vertical="center" wrapText="1"/>
    </xf>
    <xf numFmtId="49" fontId="221" fillId="95" borderId="4" xfId="0" applyNumberFormat="1" applyFont="1" applyFill="1" applyBorder="1" applyAlignment="1">
      <alignment horizontal="center" vertical="center" wrapText="1"/>
    </xf>
    <xf numFmtId="49" fontId="221" fillId="95" borderId="5" xfId="0" applyNumberFormat="1" applyFont="1" applyFill="1" applyBorder="1" applyAlignment="1">
      <alignment horizontal="center" vertical="center" wrapText="1"/>
    </xf>
    <xf numFmtId="255" fontId="79" fillId="95" borderId="4" xfId="0" applyFont="1" applyFill="1" applyBorder="1" applyAlignment="1">
      <alignment horizontal="center" vertical="center" wrapText="1"/>
    </xf>
    <xf numFmtId="255" fontId="79" fillId="95" borderId="5" xfId="0" applyFont="1" applyFill="1" applyBorder="1" applyAlignment="1">
      <alignment horizontal="center" vertical="center" wrapText="1"/>
    </xf>
    <xf numFmtId="1" fontId="79" fillId="95" borderId="4" xfId="0" applyNumberFormat="1" applyFont="1" applyFill="1" applyBorder="1" applyAlignment="1">
      <alignment horizontal="center" vertical="center" wrapText="1"/>
    </xf>
    <xf numFmtId="1" fontId="225" fillId="95" borderId="4" xfId="0" applyNumberFormat="1" applyFont="1" applyFill="1" applyBorder="1" applyAlignment="1">
      <alignment horizontal="center" vertical="center" wrapText="1"/>
    </xf>
    <xf numFmtId="1" fontId="221" fillId="95" borderId="48" xfId="0" applyNumberFormat="1" applyFont="1" applyFill="1" applyBorder="1" applyAlignment="1">
      <alignment vertical="center" wrapText="1"/>
    </xf>
    <xf numFmtId="255" fontId="225" fillId="95" borderId="47" xfId="0" applyFont="1" applyFill="1" applyBorder="1" applyAlignment="1">
      <alignment horizontal="center" vertical="center" wrapText="1"/>
    </xf>
    <xf numFmtId="1" fontId="79" fillId="95" borderId="3" xfId="0" applyNumberFormat="1" applyFont="1" applyFill="1" applyBorder="1" applyAlignment="1">
      <alignment horizontal="center" vertical="center" wrapText="1"/>
    </xf>
    <xf numFmtId="1" fontId="225" fillId="95" borderId="3" xfId="0" applyNumberFormat="1" applyFont="1" applyFill="1" applyBorder="1" applyAlignment="1">
      <alignment horizontal="center" vertical="center" wrapText="1"/>
    </xf>
    <xf numFmtId="3" fontId="225" fillId="95" borderId="1" xfId="0" applyNumberFormat="1" applyFont="1" applyFill="1" applyBorder="1" applyAlignment="1">
      <alignment vertical="center" wrapText="1"/>
    </xf>
    <xf numFmtId="255" fontId="214" fillId="95" borderId="1" xfId="0" applyFont="1" applyFill="1" applyBorder="1"/>
    <xf numFmtId="1" fontId="225" fillId="95" borderId="43" xfId="0" applyNumberFormat="1" applyFont="1" applyFill="1" applyBorder="1" applyAlignment="1">
      <alignment horizontal="center" vertical="center"/>
    </xf>
    <xf numFmtId="1" fontId="225" fillId="95" borderId="43" xfId="0" applyNumberFormat="1" applyFont="1" applyFill="1" applyBorder="1" applyAlignment="1">
      <alignment horizontal="center" vertical="center" wrapText="1"/>
    </xf>
    <xf numFmtId="255" fontId="0" fillId="95" borderId="1" xfId="0" applyFill="1" applyBorder="1" applyAlignment="1">
      <alignment vertical="center" wrapText="1"/>
    </xf>
    <xf numFmtId="1" fontId="221" fillId="95" borderId="1" xfId="0" applyNumberFormat="1" applyFont="1" applyFill="1" applyBorder="1" applyAlignment="1">
      <alignment horizontal="center" vertical="center" wrapText="1"/>
    </xf>
    <xf numFmtId="255" fontId="225" fillId="95" borderId="3" xfId="0" applyFont="1" applyFill="1" applyBorder="1" applyAlignment="1">
      <alignment horizontal="center" vertical="center"/>
    </xf>
    <xf numFmtId="255" fontId="225" fillId="95" borderId="1" xfId="0" applyFont="1" applyFill="1" applyBorder="1" applyAlignment="1">
      <alignment horizontal="left" vertical="center" wrapText="1"/>
    </xf>
    <xf numFmtId="255" fontId="221" fillId="95" borderId="3" xfId="0" applyFont="1" applyFill="1" applyBorder="1" applyAlignment="1">
      <alignment horizontal="center" vertical="center" wrapText="1"/>
    </xf>
    <xf numFmtId="255" fontId="214" fillId="95" borderId="1" xfId="0" applyFont="1" applyFill="1" applyBorder="1" applyAlignment="1">
      <alignment horizontal="center" vertical="center" wrapText="1"/>
    </xf>
    <xf numFmtId="255" fontId="215" fillId="95" borderId="43" xfId="0" applyFont="1" applyFill="1" applyBorder="1" applyAlignment="1">
      <alignment horizontal="center" vertical="center" wrapText="1"/>
    </xf>
    <xf numFmtId="1" fontId="225" fillId="95" borderId="48" xfId="0" applyNumberFormat="1" applyFont="1" applyFill="1" applyBorder="1" applyAlignment="1">
      <alignment vertical="center" wrapText="1"/>
    </xf>
    <xf numFmtId="3" fontId="79" fillId="95" borderId="4" xfId="0" applyNumberFormat="1" applyFont="1" applyFill="1" applyBorder="1" applyAlignment="1">
      <alignment horizontal="center" vertical="center" wrapText="1"/>
    </xf>
    <xf numFmtId="0" fontId="225" fillId="95" borderId="1" xfId="7510" applyFont="1" applyFill="1" applyBorder="1" applyAlignment="1">
      <alignment vertical="center" wrapText="1"/>
    </xf>
    <xf numFmtId="255" fontId="229" fillId="95" borderId="49" xfId="0" applyFont="1" applyFill="1" applyBorder="1" applyAlignment="1">
      <alignment horizontal="left" vertical="center" wrapText="1" readingOrder="1"/>
    </xf>
    <xf numFmtId="255" fontId="221" fillId="95" borderId="1" xfId="0" applyFont="1" applyFill="1" applyBorder="1" applyAlignment="1">
      <alignment horizontal="center" vertical="center"/>
    </xf>
    <xf numFmtId="255" fontId="221" fillId="95" borderId="4" xfId="0" applyFont="1" applyFill="1" applyBorder="1" applyAlignment="1">
      <alignment horizontal="center" vertical="center"/>
    </xf>
    <xf numFmtId="255" fontId="221" fillId="95" borderId="47" xfId="0" applyFont="1" applyFill="1" applyBorder="1" applyAlignment="1">
      <alignment horizontal="center" vertical="center" wrapText="1"/>
    </xf>
    <xf numFmtId="255" fontId="226" fillId="95" borderId="1" xfId="0" applyFont="1" applyFill="1" applyBorder="1" applyAlignment="1">
      <alignment vertical="center" wrapText="1"/>
    </xf>
    <xf numFmtId="255" fontId="221" fillId="95" borderId="3" xfId="0" applyFont="1" applyFill="1" applyBorder="1" applyAlignment="1">
      <alignment vertical="center" wrapText="1"/>
    </xf>
    <xf numFmtId="255" fontId="221" fillId="95" borderId="47" xfId="0" applyFont="1" applyFill="1" applyBorder="1" applyAlignment="1">
      <alignment horizontal="center" vertical="center"/>
    </xf>
    <xf numFmtId="255" fontId="221" fillId="95" borderId="1" xfId="0" applyFont="1" applyFill="1" applyBorder="1" applyAlignment="1">
      <alignment vertical="center"/>
    </xf>
    <xf numFmtId="255" fontId="221" fillId="95" borderId="6" xfId="0" applyFont="1" applyFill="1" applyBorder="1" applyAlignment="1">
      <alignment horizontal="center" vertical="center"/>
    </xf>
    <xf numFmtId="255" fontId="221" fillId="95" borderId="46" xfId="0" applyFont="1" applyFill="1" applyBorder="1" applyAlignment="1">
      <alignment horizontal="center" vertical="center"/>
    </xf>
    <xf numFmtId="255" fontId="225" fillId="95" borderId="1" xfId="0" applyFont="1" applyFill="1" applyBorder="1" applyAlignment="1">
      <alignment vertical="center"/>
    </xf>
    <xf numFmtId="10" fontId="230" fillId="95" borderId="0" xfId="0" applyNumberFormat="1" applyFont="1" applyFill="1" applyAlignment="1">
      <alignment vertical="center"/>
    </xf>
    <xf numFmtId="255" fontId="231" fillId="95" borderId="0" xfId="0" applyFont="1" applyFill="1"/>
    <xf numFmtId="255" fontId="233" fillId="95" borderId="0" xfId="0" applyFont="1" applyFill="1" applyAlignment="1">
      <alignment horizontal="left" vertical="center" indent="15"/>
    </xf>
    <xf numFmtId="10" fontId="230" fillId="95" borderId="0" xfId="0" applyNumberFormat="1" applyFont="1" applyFill="1" applyAlignment="1">
      <alignment horizontal="left" vertical="center"/>
    </xf>
    <xf numFmtId="255" fontId="230" fillId="95" borderId="0" xfId="0" applyFont="1" applyFill="1" applyAlignment="1">
      <alignment horizontal="left" vertical="center"/>
    </xf>
    <xf numFmtId="255" fontId="232" fillId="95" borderId="0" xfId="0" applyFont="1" applyFill="1" applyAlignment="1">
      <alignment horizontal="left" vertical="center"/>
    </xf>
    <xf numFmtId="10" fontId="233" fillId="95" borderId="0" xfId="0" applyNumberFormat="1" applyFont="1" applyFill="1" applyAlignment="1">
      <alignment horizontal="left"/>
    </xf>
    <xf numFmtId="255" fontId="234" fillId="95" borderId="0" xfId="0" applyFont="1" applyFill="1"/>
    <xf numFmtId="255" fontId="233" fillId="95" borderId="0" xfId="0" applyFont="1" applyFill="1" applyAlignment="1">
      <alignment horizontal="left"/>
    </xf>
    <xf numFmtId="208" fontId="214" fillId="95" borderId="0" xfId="3938" applyNumberFormat="1" applyFont="1" applyFill="1"/>
    <xf numFmtId="10" fontId="214" fillId="95" borderId="0" xfId="3938" applyNumberFormat="1" applyFont="1" applyFill="1"/>
    <xf numFmtId="1" fontId="236" fillId="95" borderId="1" xfId="0" applyNumberFormat="1" applyFont="1" applyFill="1" applyBorder="1" applyAlignment="1">
      <alignment horizontal="center" vertical="center" wrapText="1"/>
    </xf>
    <xf numFmtId="3" fontId="237" fillId="95" borderId="1" xfId="0" applyNumberFormat="1" applyFont="1" applyFill="1" applyBorder="1" applyAlignment="1">
      <alignment horizontal="center" vertical="center" wrapText="1"/>
    </xf>
    <xf numFmtId="0" fontId="237" fillId="95" borderId="3" xfId="7510" applyFont="1" applyFill="1" applyBorder="1" applyAlignment="1">
      <alignment horizontal="center" vertical="center" wrapText="1"/>
    </xf>
    <xf numFmtId="0" fontId="225" fillId="95" borderId="1" xfId="7510" applyFont="1" applyFill="1" applyBorder="1" applyAlignment="1">
      <alignment horizontal="center" vertical="center" wrapText="1"/>
    </xf>
    <xf numFmtId="255" fontId="221" fillId="95" borderId="48" xfId="0" applyFont="1" applyFill="1" applyBorder="1" applyAlignment="1">
      <alignment vertical="center"/>
    </xf>
    <xf numFmtId="255" fontId="222" fillId="95" borderId="0" xfId="0" applyFont="1" applyFill="1" applyAlignment="1">
      <alignment wrapText="1"/>
    </xf>
    <xf numFmtId="255" fontId="225" fillId="95" borderId="0" xfId="0" applyFont="1" applyFill="1" applyAlignment="1">
      <alignment vertical="center" wrapText="1"/>
    </xf>
    <xf numFmtId="255" fontId="222" fillId="95" borderId="0" xfId="0" applyFont="1" applyFill="1" applyAlignment="1">
      <alignment horizontal="center" vertical="center" wrapText="1"/>
    </xf>
    <xf numFmtId="255" fontId="217" fillId="95" borderId="0" xfId="0" applyFont="1" applyFill="1" applyAlignment="1">
      <alignment horizontal="center"/>
    </xf>
    <xf numFmtId="49" fontId="238" fillId="95" borderId="0" xfId="0" applyNumberFormat="1" applyFont="1" applyFill="1" applyAlignment="1">
      <alignment horizontal="center" vertical="center"/>
    </xf>
    <xf numFmtId="255" fontId="239" fillId="95" borderId="0" xfId="0" applyFont="1" applyFill="1" applyAlignment="1">
      <alignment horizontal="center" vertical="center"/>
    </xf>
    <xf numFmtId="1" fontId="238" fillId="95" borderId="0" xfId="0" applyNumberFormat="1" applyFont="1" applyFill="1" applyAlignment="1">
      <alignment horizontal="center" vertical="center"/>
    </xf>
    <xf numFmtId="1" fontId="218" fillId="95" borderId="0" xfId="0" applyNumberFormat="1" applyFont="1" applyFill="1" applyAlignment="1">
      <alignment horizontal="center" vertical="center"/>
    </xf>
    <xf numFmtId="255" fontId="240" fillId="95" borderId="0" xfId="0" applyFont="1" applyFill="1" applyAlignment="1">
      <alignment horizontal="center" vertical="center"/>
    </xf>
    <xf numFmtId="255" fontId="241" fillId="95" borderId="0" xfId="0" applyFont="1" applyFill="1" applyAlignment="1">
      <alignment horizontal="center" vertical="center"/>
    </xf>
    <xf numFmtId="255" fontId="215" fillId="95" borderId="1" xfId="0" applyFont="1" applyFill="1" applyBorder="1" applyAlignment="1">
      <alignment horizontal="center" vertical="center" wrapText="1"/>
    </xf>
    <xf numFmtId="0" fontId="237" fillId="95" borderId="1" xfId="7510" applyFont="1" applyFill="1" applyBorder="1" applyAlignment="1">
      <alignment horizontal="center" vertical="center" wrapText="1"/>
    </xf>
    <xf numFmtId="288" fontId="225" fillId="95" borderId="1" xfId="7781" applyNumberFormat="1" applyFont="1" applyFill="1" applyBorder="1" applyAlignment="1">
      <alignment horizontal="center" vertical="center" wrapText="1"/>
    </xf>
    <xf numFmtId="255" fontId="221" fillId="95" borderId="1" xfId="0" applyFont="1" applyFill="1" applyBorder="1" applyAlignment="1">
      <alignment horizontal="left" vertical="center"/>
    </xf>
    <xf numFmtId="255" fontId="225" fillId="0" borderId="1" xfId="0" applyFont="1" applyBorder="1" applyAlignment="1">
      <alignment horizontal="center" vertical="center" wrapText="1"/>
    </xf>
    <xf numFmtId="1" fontId="225" fillId="0" borderId="1" xfId="0" applyNumberFormat="1" applyFont="1" applyBorder="1" applyAlignment="1">
      <alignment horizontal="center" vertical="center"/>
    </xf>
    <xf numFmtId="1" fontId="225" fillId="0" borderId="1" xfId="0" applyNumberFormat="1" applyFont="1" applyBorder="1" applyAlignment="1">
      <alignment vertical="center" wrapText="1"/>
    </xf>
    <xf numFmtId="255" fontId="225" fillId="0" borderId="1" xfId="0" applyFont="1" applyBorder="1" applyAlignment="1">
      <alignment horizontal="center" vertical="center"/>
    </xf>
    <xf numFmtId="255" fontId="221" fillId="95" borderId="1" xfId="0" applyFont="1" applyFill="1" applyBorder="1" applyAlignment="1">
      <alignment horizontal="left" vertical="center" wrapText="1"/>
    </xf>
    <xf numFmtId="255" fontId="217" fillId="95" borderId="3" xfId="0" applyFont="1" applyFill="1" applyBorder="1" applyAlignment="1">
      <alignment horizontal="center"/>
    </xf>
    <xf numFmtId="255" fontId="79" fillId="95" borderId="1" xfId="0" applyFont="1" applyFill="1" applyBorder="1" applyAlignment="1">
      <alignment vertical="center" wrapText="1"/>
    </xf>
    <xf numFmtId="255" fontId="223" fillId="95" borderId="1" xfId="0" applyFont="1" applyFill="1" applyBorder="1" applyAlignment="1">
      <alignment vertical="center" wrapText="1"/>
    </xf>
    <xf numFmtId="255" fontId="237" fillId="95" borderId="1" xfId="0" applyFont="1" applyFill="1" applyBorder="1" applyAlignment="1">
      <alignment horizontal="center" wrapText="1"/>
    </xf>
    <xf numFmtId="255" fontId="245" fillId="96" borderId="49" xfId="0" applyFont="1" applyFill="1" applyBorder="1" applyAlignment="1">
      <alignment horizontal="left" vertical="center" wrapText="1" readingOrder="1"/>
    </xf>
    <xf numFmtId="255" fontId="245" fillId="95" borderId="49" xfId="0" applyFont="1" applyFill="1" applyBorder="1" applyAlignment="1">
      <alignment horizontal="left" vertical="center" wrapText="1" readingOrder="1"/>
    </xf>
    <xf numFmtId="255" fontId="245" fillId="100" borderId="49" xfId="0" applyFont="1" applyFill="1" applyBorder="1" applyAlignment="1">
      <alignment horizontal="left" vertical="center" wrapText="1" readingOrder="1"/>
    </xf>
    <xf numFmtId="255" fontId="245" fillId="101" borderId="49" xfId="0" applyFont="1" applyFill="1" applyBorder="1" applyAlignment="1">
      <alignment horizontal="left" vertical="center" wrapText="1" readingOrder="1"/>
    </xf>
    <xf numFmtId="255" fontId="222" fillId="95" borderId="4" xfId="0" applyFont="1" applyFill="1" applyBorder="1" applyAlignment="1">
      <alignment horizontal="center" vertical="center" wrapText="1"/>
    </xf>
    <xf numFmtId="0" fontId="221" fillId="95" borderId="4" xfId="7510" applyFont="1" applyFill="1" applyBorder="1" applyAlignment="1">
      <alignment horizontal="center" vertical="center" wrapText="1"/>
    </xf>
    <xf numFmtId="0" fontId="221" fillId="95" borderId="4" xfId="0" applyNumberFormat="1" applyFont="1" applyFill="1" applyBorder="1" applyAlignment="1">
      <alignment horizontal="center" vertical="center" wrapText="1"/>
    </xf>
    <xf numFmtId="255" fontId="245" fillId="102" borderId="49" xfId="0" applyFont="1" applyFill="1" applyBorder="1" applyAlignment="1">
      <alignment horizontal="left" vertical="center" wrapText="1" readingOrder="1"/>
    </xf>
    <xf numFmtId="255" fontId="245" fillId="103" borderId="49" xfId="0" applyFont="1" applyFill="1" applyBorder="1" applyAlignment="1">
      <alignment horizontal="left" vertical="center" wrapText="1" readingOrder="1"/>
    </xf>
    <xf numFmtId="9" fontId="225" fillId="95" borderId="1" xfId="3938" applyFont="1" applyFill="1" applyBorder="1" applyAlignment="1">
      <alignment vertical="center" wrapText="1"/>
    </xf>
    <xf numFmtId="4" fontId="221" fillId="95" borderId="3" xfId="0" applyNumberFormat="1" applyFont="1" applyFill="1" applyBorder="1" applyAlignment="1">
      <alignment vertical="center"/>
    </xf>
    <xf numFmtId="4" fontId="221" fillId="95" borderId="5" xfId="0" applyNumberFormat="1" applyFont="1" applyFill="1" applyBorder="1" applyAlignment="1">
      <alignment vertical="center"/>
    </xf>
    <xf numFmtId="3" fontId="221" fillId="95" borderId="3" xfId="3940" applyNumberFormat="1" applyFont="1" applyFill="1" applyBorder="1" applyAlignment="1">
      <alignment vertical="center"/>
    </xf>
    <xf numFmtId="3" fontId="221" fillId="95" borderId="5" xfId="3940" applyNumberFormat="1" applyFont="1" applyFill="1" applyBorder="1" applyAlignment="1">
      <alignment vertical="center"/>
    </xf>
    <xf numFmtId="10" fontId="246" fillId="95" borderId="0" xfId="0" applyNumberFormat="1" applyFont="1" applyFill="1" applyAlignment="1">
      <alignment vertical="center"/>
    </xf>
    <xf numFmtId="255" fontId="247" fillId="95" borderId="0" xfId="0" applyFont="1" applyFill="1"/>
    <xf numFmtId="255" fontId="247" fillId="95" borderId="0" xfId="0" applyFont="1" applyFill="1" applyAlignment="1">
      <alignment horizontal="left" vertical="center"/>
    </xf>
    <xf numFmtId="255" fontId="248" fillId="95" borderId="0" xfId="0" applyFont="1" applyFill="1" applyAlignment="1">
      <alignment horizontal="left" vertical="center" indent="15"/>
    </xf>
    <xf numFmtId="255" fontId="249" fillId="95" borderId="0" xfId="0" applyFont="1" applyFill="1" applyAlignment="1">
      <alignment wrapText="1"/>
    </xf>
    <xf numFmtId="10" fontId="246" fillId="95" borderId="0" xfId="0" applyNumberFormat="1" applyFont="1" applyFill="1" applyAlignment="1">
      <alignment horizontal="left" vertical="center"/>
    </xf>
    <xf numFmtId="255" fontId="246" fillId="95" borderId="0" xfId="0" applyFont="1" applyFill="1" applyAlignment="1">
      <alignment horizontal="left" vertical="center"/>
    </xf>
    <xf numFmtId="255" fontId="249" fillId="95" borderId="0" xfId="0" applyFont="1" applyFill="1" applyAlignment="1">
      <alignment horizontal="left" vertical="center"/>
    </xf>
    <xf numFmtId="10" fontId="248" fillId="95" borderId="0" xfId="0" applyNumberFormat="1" applyFont="1" applyFill="1" applyAlignment="1">
      <alignment horizontal="left"/>
    </xf>
    <xf numFmtId="255" fontId="250" fillId="95" borderId="0" xfId="0" applyFont="1" applyFill="1"/>
    <xf numFmtId="255" fontId="248" fillId="95" borderId="0" xfId="0" applyFont="1" applyFill="1" applyAlignment="1">
      <alignment horizontal="left"/>
    </xf>
    <xf numFmtId="1" fontId="247" fillId="95" borderId="0" xfId="0" applyNumberFormat="1" applyFont="1" applyFill="1" applyAlignment="1">
      <alignment horizontal="center" vertical="center"/>
    </xf>
    <xf numFmtId="49" fontId="247" fillId="95" borderId="0" xfId="0" applyNumberFormat="1" applyFont="1" applyFill="1" applyAlignment="1">
      <alignment horizontal="center" vertical="center"/>
    </xf>
    <xf numFmtId="255" fontId="247" fillId="95" borderId="0" xfId="0" applyFont="1" applyFill="1" applyAlignment="1">
      <alignment horizontal="center" vertical="center"/>
    </xf>
    <xf numFmtId="1" fontId="247" fillId="95" borderId="0" xfId="0" applyNumberFormat="1" applyFont="1" applyFill="1" applyAlignment="1">
      <alignment horizontal="center"/>
    </xf>
    <xf numFmtId="255" fontId="247" fillId="95" borderId="0" xfId="0" applyFont="1" applyFill="1" applyAlignment="1">
      <alignment horizontal="center"/>
    </xf>
    <xf numFmtId="255" fontId="214" fillId="95" borderId="0" xfId="0" applyFont="1" applyFill="1" applyAlignment="1">
      <alignment horizontal="left" vertical="center" wrapText="1"/>
    </xf>
    <xf numFmtId="49" fontId="79" fillId="95" borderId="1" xfId="0" applyNumberFormat="1" applyFont="1" applyFill="1" applyBorder="1" applyAlignment="1">
      <alignment horizontal="center" vertical="center" wrapText="1"/>
    </xf>
    <xf numFmtId="255" fontId="223" fillId="95" borderId="1" xfId="0" applyFont="1" applyFill="1" applyBorder="1" applyAlignment="1">
      <alignment horizontal="center" vertical="center" wrapText="1"/>
    </xf>
    <xf numFmtId="166" fontId="223" fillId="95" borderId="1" xfId="12" applyNumberFormat="1" applyFont="1" applyFill="1" applyBorder="1" applyAlignment="1">
      <alignment horizontal="center" vertical="center" wrapText="1"/>
    </xf>
    <xf numFmtId="49" fontId="223" fillId="95" borderId="1" xfId="0" applyNumberFormat="1" applyFont="1" applyFill="1" applyBorder="1" applyAlignment="1">
      <alignment horizontal="center" vertical="center" wrapText="1"/>
    </xf>
    <xf numFmtId="255" fontId="79" fillId="95" borderId="1" xfId="0" applyFont="1" applyFill="1" applyBorder="1" applyAlignment="1">
      <alignment horizontal="center" vertical="center" wrapText="1"/>
    </xf>
    <xf numFmtId="255" fontId="222" fillId="95" borderId="1" xfId="0" applyFont="1" applyFill="1" applyBorder="1" applyAlignment="1">
      <alignment horizontal="center" vertical="center" wrapText="1"/>
    </xf>
    <xf numFmtId="1" fontId="79" fillId="95" borderId="1" xfId="0" applyNumberFormat="1" applyFont="1" applyFill="1" applyBorder="1" applyAlignment="1">
      <alignment horizontal="center" vertical="center" wrapText="1"/>
    </xf>
    <xf numFmtId="1" fontId="79" fillId="95" borderId="1" xfId="12" applyNumberFormat="1" applyFont="1" applyFill="1" applyBorder="1" applyAlignment="1">
      <alignment horizontal="center" vertical="center" wrapText="1"/>
    </xf>
    <xf numFmtId="3" fontId="221" fillId="95" borderId="3" xfId="0" applyNumberFormat="1" applyFont="1" applyFill="1" applyBorder="1" applyAlignment="1">
      <alignment horizontal="center" vertical="center" wrapText="1"/>
    </xf>
    <xf numFmtId="3" fontId="221" fillId="95" borderId="4" xfId="0" applyNumberFormat="1" applyFont="1" applyFill="1" applyBorder="1" applyAlignment="1">
      <alignment horizontal="center" vertical="center" wrapText="1"/>
    </xf>
    <xf numFmtId="255" fontId="79" fillId="95" borderId="3" xfId="0" applyFont="1" applyFill="1" applyBorder="1" applyAlignment="1">
      <alignment horizontal="center" vertical="center"/>
    </xf>
    <xf numFmtId="255" fontId="79" fillId="95" borderId="4" xfId="0" applyFont="1" applyFill="1" applyBorder="1" applyAlignment="1">
      <alignment horizontal="center" vertical="center"/>
    </xf>
    <xf numFmtId="255" fontId="225" fillId="95" borderId="3" xfId="0" applyFont="1" applyFill="1" applyBorder="1" applyAlignment="1">
      <alignment horizontal="center" vertical="center"/>
    </xf>
    <xf numFmtId="255" fontId="225" fillId="95" borderId="4" xfId="0" applyFont="1" applyFill="1" applyBorder="1" applyAlignment="1">
      <alignment horizontal="center" vertical="center"/>
    </xf>
    <xf numFmtId="3" fontId="221" fillId="95" borderId="1" xfId="0" applyNumberFormat="1" applyFont="1" applyFill="1" applyBorder="1" applyAlignment="1">
      <alignment horizontal="center" vertical="center" wrapText="1"/>
    </xf>
    <xf numFmtId="0" fontId="221" fillId="95" borderId="1" xfId="0" applyNumberFormat="1" applyFont="1" applyFill="1" applyBorder="1" applyAlignment="1">
      <alignment horizontal="center" vertical="center" wrapText="1"/>
    </xf>
    <xf numFmtId="255" fontId="225" fillId="95" borderId="1" xfId="0" applyFont="1" applyFill="1" applyBorder="1" applyAlignment="1">
      <alignment horizontal="center" vertical="center" wrapText="1"/>
    </xf>
    <xf numFmtId="49" fontId="225" fillId="95" borderId="1" xfId="0" applyNumberFormat="1" applyFont="1" applyFill="1" applyBorder="1" applyAlignment="1">
      <alignment horizontal="center" vertical="center"/>
    </xf>
    <xf numFmtId="3" fontId="225" fillId="95" borderId="1" xfId="0" applyNumberFormat="1" applyFont="1" applyFill="1" applyBorder="1" applyAlignment="1">
      <alignment horizontal="center" vertical="center" wrapText="1"/>
    </xf>
    <xf numFmtId="288" fontId="225" fillId="95" borderId="1" xfId="7781" applyNumberFormat="1" applyFont="1" applyFill="1" applyBorder="1" applyAlignment="1">
      <alignment horizontal="center" vertical="center"/>
    </xf>
    <xf numFmtId="3" fontId="225" fillId="95" borderId="3" xfId="0" applyNumberFormat="1" applyFont="1" applyFill="1" applyBorder="1" applyAlignment="1">
      <alignment horizontal="center" vertical="center" wrapText="1"/>
    </xf>
    <xf numFmtId="3" fontId="225" fillId="95" borderId="5" xfId="0" applyNumberFormat="1" applyFont="1" applyFill="1" applyBorder="1" applyAlignment="1">
      <alignment horizontal="center" vertical="center" wrapText="1"/>
    </xf>
    <xf numFmtId="3" fontId="225" fillId="95" borderId="4" xfId="0" applyNumberFormat="1" applyFont="1" applyFill="1" applyBorder="1" applyAlignment="1">
      <alignment horizontal="center" vertical="center" wrapText="1"/>
    </xf>
    <xf numFmtId="3" fontId="222" fillId="95" borderId="3" xfId="0" applyNumberFormat="1" applyFont="1" applyFill="1" applyBorder="1" applyAlignment="1">
      <alignment horizontal="center" vertical="center" wrapText="1"/>
    </xf>
    <xf numFmtId="3" fontId="222" fillId="95" borderId="4" xfId="0" applyNumberFormat="1" applyFont="1" applyFill="1" applyBorder="1" applyAlignment="1">
      <alignment horizontal="center" vertical="center" wrapText="1"/>
    </xf>
    <xf numFmtId="0" fontId="221" fillId="95" borderId="3" xfId="7510" applyFont="1" applyFill="1" applyBorder="1" applyAlignment="1">
      <alignment horizontal="center" vertical="center" wrapText="1"/>
    </xf>
    <xf numFmtId="0" fontId="221" fillId="95" borderId="5" xfId="7510" applyFont="1" applyFill="1" applyBorder="1" applyAlignment="1">
      <alignment horizontal="center" vertical="center" wrapText="1"/>
    </xf>
    <xf numFmtId="0" fontId="221" fillId="95" borderId="4" xfId="7510" applyFont="1" applyFill="1" applyBorder="1" applyAlignment="1">
      <alignment horizontal="center" vertical="center" wrapText="1"/>
    </xf>
    <xf numFmtId="0" fontId="221" fillId="95" borderId="3" xfId="0" applyNumberFormat="1" applyFont="1" applyFill="1" applyBorder="1" applyAlignment="1">
      <alignment horizontal="center" vertical="center" wrapText="1"/>
    </xf>
    <xf numFmtId="0" fontId="221" fillId="95" borderId="4" xfId="0" applyNumberFormat="1" applyFont="1" applyFill="1" applyBorder="1" applyAlignment="1">
      <alignment horizontal="center" vertical="center" wrapText="1"/>
    </xf>
    <xf numFmtId="255" fontId="225" fillId="95" borderId="3" xfId="0" applyFont="1" applyFill="1" applyBorder="1" applyAlignment="1">
      <alignment horizontal="center" vertical="center" wrapText="1"/>
    </xf>
    <xf numFmtId="255" fontId="225" fillId="95" borderId="4" xfId="0" applyFont="1" applyFill="1" applyBorder="1" applyAlignment="1">
      <alignment horizontal="center" vertical="center" wrapText="1"/>
    </xf>
    <xf numFmtId="49" fontId="225" fillId="95" borderId="3" xfId="0" applyNumberFormat="1" applyFont="1" applyFill="1" applyBorder="1" applyAlignment="1">
      <alignment horizontal="center" vertical="center"/>
    </xf>
    <xf numFmtId="49" fontId="225" fillId="95" borderId="4" xfId="0" applyNumberFormat="1" applyFont="1" applyFill="1" applyBorder="1" applyAlignment="1">
      <alignment horizontal="center" vertical="center"/>
    </xf>
    <xf numFmtId="3" fontId="222" fillId="95" borderId="1" xfId="0" applyNumberFormat="1" applyFont="1" applyFill="1" applyBorder="1" applyAlignment="1">
      <alignment horizontal="center" vertical="center" wrapText="1"/>
    </xf>
    <xf numFmtId="288" fontId="225" fillId="95" borderId="3" xfId="7781" applyNumberFormat="1" applyFont="1" applyFill="1" applyBorder="1" applyAlignment="1">
      <alignment horizontal="center" vertical="center"/>
    </xf>
    <xf numFmtId="288" fontId="225" fillId="95" borderId="4" xfId="7781" applyNumberFormat="1" applyFont="1" applyFill="1" applyBorder="1" applyAlignment="1">
      <alignment horizontal="center" vertical="center"/>
    </xf>
    <xf numFmtId="255" fontId="222" fillId="95" borderId="3" xfId="0" applyFont="1" applyFill="1" applyBorder="1" applyAlignment="1">
      <alignment horizontal="center" vertical="center" wrapText="1"/>
    </xf>
    <xf numFmtId="255" fontId="222" fillId="95" borderId="4" xfId="0" applyFont="1" applyFill="1" applyBorder="1" applyAlignment="1">
      <alignment horizontal="center" vertical="center" wrapText="1"/>
    </xf>
    <xf numFmtId="255" fontId="221" fillId="95" borderId="1" xfId="0" applyFont="1" applyFill="1" applyBorder="1" applyAlignment="1">
      <alignment horizontal="center" vertical="center" wrapText="1"/>
    </xf>
    <xf numFmtId="10" fontId="221" fillId="95" borderId="1" xfId="3938" applyNumberFormat="1" applyFont="1" applyFill="1" applyBorder="1" applyAlignment="1">
      <alignment horizontal="center" vertical="center"/>
    </xf>
    <xf numFmtId="288" fontId="221" fillId="95" borderId="3" xfId="7781" applyNumberFormat="1" applyFont="1" applyFill="1" applyBorder="1" applyAlignment="1">
      <alignment horizontal="center" vertical="center"/>
    </xf>
    <xf numFmtId="288" fontId="221" fillId="95" borderId="5" xfId="7781" applyNumberFormat="1" applyFont="1" applyFill="1" applyBorder="1" applyAlignment="1">
      <alignment horizontal="center" vertical="center"/>
    </xf>
    <xf numFmtId="10" fontId="221" fillId="95" borderId="3" xfId="3938" applyNumberFormat="1" applyFont="1" applyFill="1" applyBorder="1" applyAlignment="1">
      <alignment horizontal="center" vertical="center"/>
    </xf>
    <xf numFmtId="10" fontId="221" fillId="95" borderId="5" xfId="3938" applyNumberFormat="1" applyFont="1" applyFill="1" applyBorder="1" applyAlignment="1">
      <alignment horizontal="center" vertical="center"/>
    </xf>
    <xf numFmtId="3" fontId="222" fillId="95" borderId="5" xfId="0" applyNumberFormat="1" applyFont="1" applyFill="1" applyBorder="1" applyAlignment="1">
      <alignment horizontal="center" vertical="center" wrapText="1"/>
    </xf>
    <xf numFmtId="255" fontId="222" fillId="95" borderId="5" xfId="0" applyFont="1" applyFill="1" applyBorder="1" applyAlignment="1">
      <alignment horizontal="center" vertical="center" wrapText="1"/>
    </xf>
    <xf numFmtId="3" fontId="221" fillId="95" borderId="5" xfId="0" applyNumberFormat="1" applyFont="1" applyFill="1" applyBorder="1" applyAlignment="1">
      <alignment horizontal="center" vertical="center" wrapText="1"/>
    </xf>
    <xf numFmtId="255" fontId="221" fillId="95" borderId="3" xfId="0" applyFont="1" applyFill="1" applyBorder="1" applyAlignment="1">
      <alignment horizontal="center" vertical="center" wrapText="1"/>
    </xf>
    <xf numFmtId="255" fontId="221" fillId="95" borderId="5" xfId="0" applyFont="1" applyFill="1" applyBorder="1" applyAlignment="1">
      <alignment horizontal="center" vertical="center" wrapText="1"/>
    </xf>
    <xf numFmtId="255" fontId="221" fillId="95" borderId="4" xfId="0" applyFont="1" applyFill="1" applyBorder="1" applyAlignment="1">
      <alignment horizontal="center" vertical="center" wrapText="1"/>
    </xf>
    <xf numFmtId="255" fontId="222" fillId="95" borderId="1" xfId="0" applyFont="1" applyFill="1" applyBorder="1" applyAlignment="1">
      <alignment horizontal="center" vertical="center"/>
    </xf>
    <xf numFmtId="255" fontId="222" fillId="95" borderId="3" xfId="0" applyFont="1" applyFill="1" applyBorder="1" applyAlignment="1">
      <alignment horizontal="center" vertical="center"/>
    </xf>
    <xf numFmtId="255" fontId="222" fillId="95" borderId="5" xfId="0" applyFont="1" applyFill="1" applyBorder="1" applyAlignment="1">
      <alignment horizontal="center" vertical="center"/>
    </xf>
    <xf numFmtId="255" fontId="221" fillId="95" borderId="5" xfId="0" applyFont="1" applyFill="1" applyBorder="1" applyAlignment="1">
      <alignment horizontal="center" vertical="center"/>
    </xf>
    <xf numFmtId="0" fontId="221" fillId="95" borderId="1" xfId="7510" applyFont="1" applyFill="1" applyBorder="1" applyAlignment="1">
      <alignment horizontal="center" vertical="center" wrapText="1"/>
    </xf>
    <xf numFmtId="0" fontId="221" fillId="95" borderId="5" xfId="0" applyNumberFormat="1" applyFont="1" applyFill="1" applyBorder="1" applyAlignment="1">
      <alignment horizontal="center" vertical="center" wrapText="1"/>
    </xf>
    <xf numFmtId="255" fontId="225" fillId="95" borderId="5" xfId="0" applyFont="1" applyFill="1" applyBorder="1" applyAlignment="1">
      <alignment horizontal="center" vertical="center" wrapText="1"/>
    </xf>
    <xf numFmtId="49" fontId="221" fillId="95" borderId="3" xfId="0" applyNumberFormat="1" applyFont="1" applyFill="1" applyBorder="1" applyAlignment="1">
      <alignment horizontal="center" vertical="center" wrapText="1"/>
    </xf>
    <xf numFmtId="49" fontId="221" fillId="95" borderId="5" xfId="0" applyNumberFormat="1" applyFont="1" applyFill="1" applyBorder="1" applyAlignment="1">
      <alignment horizontal="center" vertical="center" wrapText="1"/>
    </xf>
    <xf numFmtId="49" fontId="221" fillId="95" borderId="4" xfId="0" applyNumberFormat="1" applyFont="1" applyFill="1" applyBorder="1" applyAlignment="1">
      <alignment horizontal="center" vertical="center" wrapText="1"/>
    </xf>
    <xf numFmtId="3" fontId="237" fillId="95" borderId="3" xfId="0" applyNumberFormat="1" applyFont="1" applyFill="1" applyBorder="1" applyAlignment="1">
      <alignment horizontal="center" vertical="center" wrapText="1"/>
    </xf>
    <xf numFmtId="3" fontId="237" fillId="95" borderId="4" xfId="0" applyNumberFormat="1" applyFont="1" applyFill="1" applyBorder="1" applyAlignment="1">
      <alignment horizontal="center" vertical="center" wrapText="1"/>
    </xf>
    <xf numFmtId="0" fontId="237" fillId="95" borderId="3" xfId="7510" applyFont="1" applyFill="1" applyBorder="1" applyAlignment="1">
      <alignment horizontal="center" vertical="center" wrapText="1"/>
    </xf>
    <xf numFmtId="0" fontId="237" fillId="95" borderId="4" xfId="7510" applyFont="1" applyFill="1" applyBorder="1" applyAlignment="1">
      <alignment horizontal="center" vertical="center" wrapText="1"/>
    </xf>
    <xf numFmtId="0" fontId="222" fillId="95" borderId="3" xfId="7510" applyFont="1" applyFill="1" applyBorder="1" applyAlignment="1">
      <alignment horizontal="center" vertical="center" wrapText="1"/>
    </xf>
    <xf numFmtId="0" fontId="222" fillId="95" borderId="4" xfId="7510" applyFont="1" applyFill="1" applyBorder="1" applyAlignment="1">
      <alignment horizontal="center" vertical="center" wrapText="1"/>
    </xf>
    <xf numFmtId="3" fontId="221" fillId="95" borderId="3" xfId="3940" applyNumberFormat="1" applyFont="1" applyFill="1" applyBorder="1" applyAlignment="1">
      <alignment horizontal="center" vertical="center"/>
    </xf>
    <xf numFmtId="3" fontId="221" fillId="95" borderId="5" xfId="3940" applyNumberFormat="1" applyFont="1" applyFill="1" applyBorder="1" applyAlignment="1">
      <alignment horizontal="center" vertical="center"/>
    </xf>
    <xf numFmtId="3" fontId="221" fillId="95" borderId="4" xfId="3940" applyNumberFormat="1" applyFont="1" applyFill="1" applyBorder="1" applyAlignment="1">
      <alignment horizontal="center" vertical="center"/>
    </xf>
    <xf numFmtId="3" fontId="221" fillId="95" borderId="3" xfId="3940" applyNumberFormat="1" applyFont="1" applyFill="1" applyBorder="1" applyAlignment="1">
      <alignment horizontal="center" vertical="center" wrapText="1"/>
    </xf>
    <xf numFmtId="3" fontId="221" fillId="95" borderId="5" xfId="3940" applyNumberFormat="1" applyFont="1" applyFill="1" applyBorder="1" applyAlignment="1">
      <alignment horizontal="center" vertical="center" wrapText="1"/>
    </xf>
    <xf numFmtId="3" fontId="221" fillId="95" borderId="4" xfId="3940" applyNumberFormat="1" applyFont="1" applyFill="1" applyBorder="1" applyAlignment="1">
      <alignment horizontal="center" vertical="center" wrapText="1"/>
    </xf>
    <xf numFmtId="0" fontId="237" fillId="95" borderId="5" xfId="7510" applyFont="1" applyFill="1" applyBorder="1" applyAlignment="1">
      <alignment horizontal="center" vertical="center" wrapText="1"/>
    </xf>
    <xf numFmtId="3" fontId="237" fillId="95" borderId="5" xfId="0" applyNumberFormat="1" applyFont="1" applyFill="1" applyBorder="1" applyAlignment="1">
      <alignment horizontal="center" vertical="center" wrapText="1"/>
    </xf>
    <xf numFmtId="3" fontId="221" fillId="95" borderId="3" xfId="3940" applyNumberFormat="1" applyFont="1" applyFill="1" applyBorder="1" applyAlignment="1">
      <alignment horizontal="center" vertical="top" wrapText="1"/>
    </xf>
    <xf numFmtId="3" fontId="221" fillId="95" borderId="5" xfId="3940" applyNumberFormat="1" applyFont="1" applyFill="1" applyBorder="1" applyAlignment="1">
      <alignment horizontal="center" vertical="top"/>
    </xf>
    <xf numFmtId="3" fontId="221" fillId="95" borderId="4" xfId="3940" applyNumberFormat="1" applyFont="1" applyFill="1" applyBorder="1" applyAlignment="1">
      <alignment horizontal="center" vertical="top"/>
    </xf>
    <xf numFmtId="10" fontId="221" fillId="95" borderId="3" xfId="3938" applyNumberFormat="1" applyFont="1" applyFill="1" applyBorder="1" applyAlignment="1">
      <alignment horizontal="center" vertical="top" wrapText="1"/>
    </xf>
    <xf numFmtId="10" fontId="221" fillId="95" borderId="5" xfId="3938" applyNumberFormat="1" applyFont="1" applyFill="1" applyBorder="1" applyAlignment="1">
      <alignment horizontal="center" vertical="top"/>
    </xf>
    <xf numFmtId="10" fontId="221" fillId="95" borderId="4" xfId="3938" applyNumberFormat="1" applyFont="1" applyFill="1" applyBorder="1" applyAlignment="1">
      <alignment horizontal="center" vertical="top"/>
    </xf>
    <xf numFmtId="1" fontId="225" fillId="95" borderId="3" xfId="0" applyNumberFormat="1" applyFont="1" applyFill="1" applyBorder="1" applyAlignment="1">
      <alignment horizontal="center" vertical="center"/>
    </xf>
    <xf numFmtId="1" fontId="225" fillId="95" borderId="4" xfId="0" applyNumberFormat="1" applyFont="1" applyFill="1" applyBorder="1" applyAlignment="1">
      <alignment horizontal="center" vertical="center"/>
    </xf>
    <xf numFmtId="49" fontId="221" fillId="95" borderId="1" xfId="0" applyNumberFormat="1" applyFont="1" applyFill="1" applyBorder="1" applyAlignment="1">
      <alignment horizontal="center" vertical="center" wrapText="1"/>
    </xf>
    <xf numFmtId="3" fontId="221" fillId="95" borderId="3" xfId="0" applyNumberFormat="1" applyFont="1" applyFill="1" applyBorder="1" applyAlignment="1">
      <alignment horizontal="center" vertical="center"/>
    </xf>
    <xf numFmtId="3" fontId="221" fillId="95" borderId="4" xfId="0" applyNumberFormat="1" applyFont="1" applyFill="1" applyBorder="1" applyAlignment="1">
      <alignment horizontal="center" vertical="center"/>
    </xf>
    <xf numFmtId="3" fontId="221" fillId="95" borderId="5" xfId="0" applyNumberFormat="1" applyFont="1" applyFill="1" applyBorder="1" applyAlignment="1">
      <alignment horizontal="center" vertical="center"/>
    </xf>
    <xf numFmtId="10" fontId="221" fillId="95" borderId="4" xfId="3938" applyNumberFormat="1" applyFont="1" applyFill="1" applyBorder="1" applyAlignment="1">
      <alignment horizontal="center" vertical="center"/>
    </xf>
    <xf numFmtId="255" fontId="222" fillId="95" borderId="4" xfId="0" applyFont="1" applyFill="1" applyBorder="1" applyAlignment="1">
      <alignment horizontal="center" vertical="center"/>
    </xf>
    <xf numFmtId="255" fontId="221" fillId="95" borderId="3" xfId="0" applyFont="1" applyFill="1" applyBorder="1" applyAlignment="1">
      <alignment horizontal="center" vertical="top" wrapText="1"/>
    </xf>
    <xf numFmtId="255" fontId="221" fillId="95" borderId="5" xfId="0" applyFont="1" applyFill="1" applyBorder="1" applyAlignment="1">
      <alignment horizontal="center" vertical="top" wrapText="1"/>
    </xf>
    <xf numFmtId="255" fontId="221" fillId="95" borderId="4" xfId="0" applyFont="1" applyFill="1" applyBorder="1" applyAlignment="1">
      <alignment horizontal="center" vertical="top" wrapText="1"/>
    </xf>
    <xf numFmtId="3" fontId="221" fillId="95" borderId="3" xfId="0" applyNumberFormat="1" applyFont="1" applyFill="1" applyBorder="1" applyAlignment="1">
      <alignment horizontal="center" vertical="top"/>
    </xf>
    <xf numFmtId="3" fontId="221" fillId="95" borderId="5" xfId="0" applyNumberFormat="1" applyFont="1" applyFill="1" applyBorder="1" applyAlignment="1">
      <alignment horizontal="center" vertical="top"/>
    </xf>
    <xf numFmtId="3" fontId="221" fillId="95" borderId="4" xfId="0" applyNumberFormat="1" applyFont="1" applyFill="1" applyBorder="1" applyAlignment="1">
      <alignment horizontal="center" vertical="top"/>
    </xf>
    <xf numFmtId="255" fontId="221" fillId="95" borderId="4" xfId="0" applyFont="1" applyFill="1" applyBorder="1" applyAlignment="1">
      <alignment horizontal="center" vertical="center"/>
    </xf>
    <xf numFmtId="255" fontId="225" fillId="95" borderId="3" xfId="0" applyFont="1" applyFill="1" applyBorder="1" applyAlignment="1">
      <alignment horizontal="center" vertical="top" wrapText="1"/>
    </xf>
    <xf numFmtId="255" fontId="225" fillId="95" borderId="5" xfId="0" applyFont="1" applyFill="1" applyBorder="1" applyAlignment="1">
      <alignment horizontal="center" vertical="top" wrapText="1"/>
    </xf>
    <xf numFmtId="255" fontId="225" fillId="95" borderId="1" xfId="0" applyFont="1" applyFill="1" applyBorder="1" applyAlignment="1">
      <alignment horizontal="center" vertical="top" wrapText="1"/>
    </xf>
    <xf numFmtId="0" fontId="222" fillId="95" borderId="5" xfId="7510" applyFont="1" applyFill="1" applyBorder="1" applyAlignment="1">
      <alignment horizontal="center" vertical="center" wrapText="1"/>
    </xf>
    <xf numFmtId="255" fontId="225" fillId="95" borderId="4" xfId="0" applyFont="1" applyFill="1" applyBorder="1" applyAlignment="1">
      <alignment horizontal="center" vertical="top" wrapText="1"/>
    </xf>
    <xf numFmtId="255" fontId="225" fillId="95" borderId="45" xfId="0" applyFont="1" applyFill="1" applyBorder="1" applyAlignment="1">
      <alignment horizontal="center" vertical="center" wrapText="1"/>
    </xf>
    <xf numFmtId="255" fontId="225" fillId="95" borderId="6" xfId="0" applyFont="1" applyFill="1" applyBorder="1" applyAlignment="1">
      <alignment horizontal="center" vertical="center" wrapText="1"/>
    </xf>
    <xf numFmtId="255" fontId="225" fillId="95" borderId="46" xfId="0" applyFont="1" applyFill="1" applyBorder="1" applyAlignment="1">
      <alignment horizontal="center" vertical="center" wrapText="1"/>
    </xf>
    <xf numFmtId="255" fontId="221" fillId="95" borderId="3" xfId="0" applyFont="1" applyFill="1" applyBorder="1" applyAlignment="1">
      <alignment horizontal="center" vertical="center"/>
    </xf>
    <xf numFmtId="255" fontId="0" fillId="95" borderId="3" xfId="0" applyFill="1" applyBorder="1" applyAlignment="1">
      <alignment horizontal="center" vertical="center" wrapText="1"/>
    </xf>
    <xf numFmtId="255" fontId="0" fillId="95" borderId="5" xfId="0" applyFill="1" applyBorder="1" applyAlignment="1">
      <alignment horizontal="center" vertical="center" wrapText="1"/>
    </xf>
    <xf numFmtId="3" fontId="221" fillId="95" borderId="5" xfId="3940" applyNumberFormat="1" applyFont="1" applyFill="1" applyBorder="1" applyAlignment="1">
      <alignment horizontal="center" vertical="top" wrapText="1"/>
    </xf>
    <xf numFmtId="4" fontId="221" fillId="95" borderId="3" xfId="0" applyNumberFormat="1" applyFont="1" applyFill="1" applyBorder="1" applyAlignment="1">
      <alignment horizontal="center" vertical="center"/>
    </xf>
    <xf numFmtId="4" fontId="221" fillId="95" borderId="5" xfId="0" applyNumberFormat="1" applyFont="1" applyFill="1" applyBorder="1" applyAlignment="1">
      <alignment horizontal="center" vertical="center"/>
    </xf>
    <xf numFmtId="255" fontId="214" fillId="95" borderId="3" xfId="0" applyFont="1" applyFill="1" applyBorder="1" applyAlignment="1">
      <alignment horizontal="center" vertical="center" wrapText="1"/>
    </xf>
    <xf numFmtId="255" fontId="214" fillId="95" borderId="4" xfId="0" applyFont="1" applyFill="1" applyBorder="1" applyAlignment="1">
      <alignment horizontal="center" vertical="center" wrapText="1"/>
    </xf>
    <xf numFmtId="288" fontId="225" fillId="95" borderId="3" xfId="7781" applyNumberFormat="1" applyFont="1" applyFill="1" applyBorder="1" applyAlignment="1">
      <alignment horizontal="center" vertical="center" wrapText="1"/>
    </xf>
    <xf numFmtId="288" fontId="225" fillId="95" borderId="4" xfId="7781" applyNumberFormat="1" applyFont="1" applyFill="1" applyBorder="1" applyAlignment="1">
      <alignment horizontal="center" vertical="center" wrapText="1"/>
    </xf>
    <xf numFmtId="288" fontId="225" fillId="95" borderId="5" xfId="7781" applyNumberFormat="1" applyFont="1" applyFill="1" applyBorder="1" applyAlignment="1">
      <alignment horizontal="center" vertical="center"/>
    </xf>
    <xf numFmtId="49" fontId="225" fillId="95" borderId="5" xfId="0" applyNumberFormat="1" applyFont="1" applyFill="1" applyBorder="1" applyAlignment="1">
      <alignment horizontal="center" vertical="center"/>
    </xf>
    <xf numFmtId="1" fontId="225" fillId="95" borderId="3" xfId="0" applyNumberFormat="1" applyFont="1" applyFill="1" applyBorder="1" applyAlignment="1">
      <alignment horizontal="center" vertical="center" wrapText="1"/>
    </xf>
    <xf numFmtId="1" fontId="225" fillId="95" borderId="4" xfId="0" applyNumberFormat="1" applyFont="1" applyFill="1" applyBorder="1" applyAlignment="1">
      <alignment horizontal="center" vertical="center" wrapText="1"/>
    </xf>
    <xf numFmtId="255" fontId="0" fillId="95" borderId="4" xfId="0" applyFill="1" applyBorder="1" applyAlignment="1">
      <alignment horizontal="center" vertical="center" wrapText="1"/>
    </xf>
    <xf numFmtId="255" fontId="225" fillId="95" borderId="6" xfId="0" applyFont="1" applyFill="1" applyBorder="1" applyAlignment="1">
      <alignment horizontal="center" vertical="top" wrapText="1"/>
    </xf>
    <xf numFmtId="255" fontId="79" fillId="95" borderId="3" xfId="0" applyFont="1" applyFill="1" applyBorder="1" applyAlignment="1">
      <alignment horizontal="center" vertical="center" wrapText="1"/>
    </xf>
    <xf numFmtId="255" fontId="79" fillId="95" borderId="5" xfId="0" applyFont="1" applyFill="1" applyBorder="1" applyAlignment="1">
      <alignment horizontal="center" vertical="center" wrapText="1"/>
    </xf>
    <xf numFmtId="255" fontId="79" fillId="95" borderId="4" xfId="0" applyFont="1" applyFill="1" applyBorder="1" applyAlignment="1">
      <alignment horizontal="center" vertical="center" wrapText="1"/>
    </xf>
    <xf numFmtId="1" fontId="225" fillId="95" borderId="5" xfId="0" applyNumberFormat="1" applyFont="1" applyFill="1" applyBorder="1" applyAlignment="1">
      <alignment horizontal="center" vertical="center" wrapText="1"/>
    </xf>
  </cellXfs>
  <cellStyles count="7782">
    <cellStyle name="_x0005__x001c_" xfId="20" xr:uid="{00000000-0005-0000-0000-000000000000}"/>
    <cellStyle name="_x0013_" xfId="1928" xr:uid="{00000000-0005-0000-0000-000001000000}"/>
    <cellStyle name=" 1" xfId="1929" xr:uid="{00000000-0005-0000-0000-000002000000}"/>
    <cellStyle name=" 1 2" xfId="5703" xr:uid="{00000000-0005-0000-0000-000003000000}"/>
    <cellStyle name="_x0005__x001c_ 2" xfId="1930" xr:uid="{00000000-0005-0000-0000-000004000000}"/>
    <cellStyle name="_x0013_ 2" xfId="5702" xr:uid="{00000000-0005-0000-0000-000005000000}"/>
    <cellStyle name="_x0005__x001c_ 2 2" xfId="5704" xr:uid="{00000000-0005-0000-0000-000006000000}"/>
    <cellStyle name="_x0005__x001c_ 2 3" xfId="7595" xr:uid="{00000000-0005-0000-0000-000007000000}"/>
    <cellStyle name="_x0005__x001c_ 3" xfId="3959" xr:uid="{00000000-0005-0000-0000-000008000000}"/>
    <cellStyle name="_x0013_ 3" xfId="7594" xr:uid="{00000000-0005-0000-0000-000009000000}"/>
    <cellStyle name="_x0005__x001c_ 4" xfId="5695" xr:uid="{00000000-0005-0000-0000-00000A000000}"/>
    <cellStyle name="_x000a_bidires=100_x000d_" xfId="1931" xr:uid="{00000000-0005-0000-0000-00000B000000}"/>
    <cellStyle name="_x000a_bidires=100_x000d_ 2" xfId="5705" xr:uid="{00000000-0005-0000-0000-00000C000000}"/>
    <cellStyle name="_x000d__x000a_JournalTemplate=C:\COMFO\CTALK\JOURSTD.TPL_x000d__x000a_LbStateAddress=3 3 0 251 1 89 2 311_x000d__x000a_LbStateJou" xfId="21" xr:uid="{00000000-0005-0000-0000-00000D000000}"/>
    <cellStyle name="_x000d__x000a_JournalTemplate=C:\COMFO\CTALK\JOURSTD.TPL_x000d__x000a_LbStateAddress=3 3 0 251 1 89 2 311_x000d__x000a_LbStateJou 2" xfId="1932" xr:uid="{00000000-0005-0000-0000-00000E000000}"/>
    <cellStyle name="_x000d__x000a_JournalTemplate=C:\COMFO\CTALK\JOURSTD.TPL_x000d__x000a_LbStateAddress=3 3 0 251 1 89 2 311_x000d__x000a_LbStateJou 2 2" xfId="5706" xr:uid="{00000000-0005-0000-0000-00000F000000}"/>
    <cellStyle name="_x000d__x000a_JournalTemplate=C:\COMFO\CTALK\JOURSTD.TPL_x000d__x000a_LbStateAddress=3 3 0 251 1 89 2 311_x000d__x000a_LbStateJou 3" xfId="3960" xr:uid="{00000000-0005-0000-0000-000010000000}"/>
    <cellStyle name="$ тыс" xfId="1933" xr:uid="{00000000-0005-0000-0000-000011000000}"/>
    <cellStyle name="$ тыс 2" xfId="5707" xr:uid="{00000000-0005-0000-0000-000012000000}"/>
    <cellStyle name="$ тыс. (0)" xfId="1934" xr:uid="{00000000-0005-0000-0000-000013000000}"/>
    <cellStyle name="$ тыс. (0) 2" xfId="5708" xr:uid="{00000000-0005-0000-0000-000014000000}"/>
    <cellStyle name="???????" xfId="1935" xr:uid="{00000000-0005-0000-0000-000015000000}"/>
    <cellStyle name="????????" xfId="1936" xr:uid="{00000000-0005-0000-0000-000016000000}"/>
    <cellStyle name="???????? [0]" xfId="1937" xr:uid="{00000000-0005-0000-0000-000017000000}"/>
    <cellStyle name="??????????" xfId="1938" xr:uid="{00000000-0005-0000-0000-000018000000}"/>
    <cellStyle name="?????????? [0]" xfId="1939" xr:uid="{00000000-0005-0000-0000-000019000000}"/>
    <cellStyle name="???????_Income Statement" xfId="1940" xr:uid="{00000000-0005-0000-0000-00001A000000}"/>
    <cellStyle name="?ђ??‹?‚?љ1" xfId="22" xr:uid="{00000000-0005-0000-0000-00001B000000}"/>
    <cellStyle name="?ђ??‹?‚?љ1 2" xfId="1941" xr:uid="{00000000-0005-0000-0000-00001C000000}"/>
    <cellStyle name="?ђ??‹?‚?љ1 2 2" xfId="5714" xr:uid="{00000000-0005-0000-0000-00001D000000}"/>
    <cellStyle name="?ђ??‹?‚?љ1 3" xfId="3961" xr:uid="{00000000-0005-0000-0000-00001E000000}"/>
    <cellStyle name="?ђ??‹?‚?љ1_4П" xfId="1942" xr:uid="{00000000-0005-0000-0000-00001F000000}"/>
    <cellStyle name="?ђ??‹?‚?љ2" xfId="23" xr:uid="{00000000-0005-0000-0000-000020000000}"/>
    <cellStyle name="?ђ??‹?‚?љ2 2" xfId="1943" xr:uid="{00000000-0005-0000-0000-000021000000}"/>
    <cellStyle name="?ђ??‹?‚?љ2 2 2" xfId="5715" xr:uid="{00000000-0005-0000-0000-000022000000}"/>
    <cellStyle name="?ђ??‹?‚?љ2 3" xfId="3962" xr:uid="{00000000-0005-0000-0000-000023000000}"/>
    <cellStyle name="?ђ??‹?‚?љ2_4П" xfId="1944" xr:uid="{00000000-0005-0000-0000-000024000000}"/>
    <cellStyle name="_`KAP NAC_05_F-2_Trial balance 31 12 05_16.09.06" xfId="1945" xr:uid="{00000000-0005-0000-0000-000025000000}"/>
    <cellStyle name="_`KAP NAC_05_F-2_Trial balance 31 12 05_16.09.06 2" xfId="5716" xr:uid="{00000000-0005-0000-0000-000026000000}"/>
    <cellStyle name="_~9158782" xfId="24" xr:uid="{00000000-0005-0000-0000-000027000000}"/>
    <cellStyle name="_~9158782 2" xfId="1946" xr:uid="{00000000-0005-0000-0000-000028000000}"/>
    <cellStyle name="_~9158782 2 2" xfId="5717" xr:uid="{00000000-0005-0000-0000-000029000000}"/>
    <cellStyle name="_~9158782 3" xfId="3963" xr:uid="{00000000-0005-0000-0000-00002A000000}"/>
    <cellStyle name="_01 01" xfId="25" xr:uid="{00000000-0005-0000-0000-00002B000000}"/>
    <cellStyle name="_01 01 2" xfId="1947" xr:uid="{00000000-0005-0000-0000-00002C000000}"/>
    <cellStyle name="_01 01 2 2" xfId="5718" xr:uid="{00000000-0005-0000-0000-00002D000000}"/>
    <cellStyle name="_01 01 3" xfId="3964" xr:uid="{00000000-0005-0000-0000-00002E000000}"/>
    <cellStyle name="_01 01_4П" xfId="1948" xr:uid="{00000000-0005-0000-0000-00002F000000}"/>
    <cellStyle name="_01 01_4П 2" xfId="1949" xr:uid="{00000000-0005-0000-0000-000030000000}"/>
    <cellStyle name="_01 01_4П 2 2" xfId="5720" xr:uid="{00000000-0005-0000-0000-000031000000}"/>
    <cellStyle name="_01 01_4П 3" xfId="5719" xr:uid="{00000000-0005-0000-0000-000032000000}"/>
    <cellStyle name="_01 02" xfId="26" xr:uid="{00000000-0005-0000-0000-000033000000}"/>
    <cellStyle name="_01 02 2" xfId="1950" xr:uid="{00000000-0005-0000-0000-000034000000}"/>
    <cellStyle name="_01 02 2 2" xfId="5721" xr:uid="{00000000-0005-0000-0000-000035000000}"/>
    <cellStyle name="_01 02 3" xfId="3965" xr:uid="{00000000-0005-0000-0000-000036000000}"/>
    <cellStyle name="_01 02_4П" xfId="1951" xr:uid="{00000000-0005-0000-0000-000037000000}"/>
    <cellStyle name="_01 02_4П 2" xfId="1952" xr:uid="{00000000-0005-0000-0000-000038000000}"/>
    <cellStyle name="_01 02_4П 2 2" xfId="5723" xr:uid="{00000000-0005-0000-0000-000039000000}"/>
    <cellStyle name="_01 02_4П 3" xfId="5722" xr:uid="{00000000-0005-0000-0000-00003A000000}"/>
    <cellStyle name="_01 04" xfId="27" xr:uid="{00000000-0005-0000-0000-00003B000000}"/>
    <cellStyle name="_01 04 2" xfId="1953" xr:uid="{00000000-0005-0000-0000-00003C000000}"/>
    <cellStyle name="_01 04 2 2" xfId="5724" xr:uid="{00000000-0005-0000-0000-00003D000000}"/>
    <cellStyle name="_01 04 3" xfId="3966" xr:uid="{00000000-0005-0000-0000-00003E000000}"/>
    <cellStyle name="_01 04_4П" xfId="1954" xr:uid="{00000000-0005-0000-0000-00003F000000}"/>
    <cellStyle name="_01 04_4П 2" xfId="1955" xr:uid="{00000000-0005-0000-0000-000040000000}"/>
    <cellStyle name="_01 04_4П 2 2" xfId="5726" xr:uid="{00000000-0005-0000-0000-000041000000}"/>
    <cellStyle name="_01 04_4П 3" xfId="5725" xr:uid="{00000000-0005-0000-0000-000042000000}"/>
    <cellStyle name="_01 06 эл энерия" xfId="28" xr:uid="{00000000-0005-0000-0000-000043000000}"/>
    <cellStyle name="_01 06 эл энерия 2" xfId="1956" xr:uid="{00000000-0005-0000-0000-000044000000}"/>
    <cellStyle name="_01 06 эл энерия 2 2" xfId="5727" xr:uid="{00000000-0005-0000-0000-000045000000}"/>
    <cellStyle name="_01 06 эл энерия 3" xfId="3967" xr:uid="{00000000-0005-0000-0000-000046000000}"/>
    <cellStyle name="_01 06 эл энерия_4П" xfId="1957" xr:uid="{00000000-0005-0000-0000-000047000000}"/>
    <cellStyle name="_01 06 эл энерия_4П 2" xfId="1958" xr:uid="{00000000-0005-0000-0000-000048000000}"/>
    <cellStyle name="_01 06 эл энерия_4П 2 2" xfId="5729" xr:uid="{00000000-0005-0000-0000-000049000000}"/>
    <cellStyle name="_01 06 эл энерия_4П 3" xfId="5728" xr:uid="{00000000-0005-0000-0000-00004A000000}"/>
    <cellStyle name="_04 01 ФОТ" xfId="29" xr:uid="{00000000-0005-0000-0000-00004B000000}"/>
    <cellStyle name="_04 01 ФОТ 2" xfId="1959" xr:uid="{00000000-0005-0000-0000-00004C000000}"/>
    <cellStyle name="_04 01 ФОТ 2 2" xfId="5730" xr:uid="{00000000-0005-0000-0000-00004D000000}"/>
    <cellStyle name="_04 01 ФОТ 3" xfId="3968" xr:uid="{00000000-0005-0000-0000-00004E000000}"/>
    <cellStyle name="_04 01 ФОТ_4П" xfId="1960" xr:uid="{00000000-0005-0000-0000-00004F000000}"/>
    <cellStyle name="_04 01 ФОТ_4П 2" xfId="1961" xr:uid="{00000000-0005-0000-0000-000050000000}"/>
    <cellStyle name="_04 01 ФОТ_4П 2 2" xfId="5732" xr:uid="{00000000-0005-0000-0000-000051000000}"/>
    <cellStyle name="_04 01 ФОТ_4П 3" xfId="5731" xr:uid="{00000000-0005-0000-0000-000052000000}"/>
    <cellStyle name="_04 03, 04 05 налоги" xfId="30" xr:uid="{00000000-0005-0000-0000-000053000000}"/>
    <cellStyle name="_04 03, 04 05 налоги 2" xfId="1962" xr:uid="{00000000-0005-0000-0000-000054000000}"/>
    <cellStyle name="_04 03, 04 05 налоги 2 2" xfId="5733" xr:uid="{00000000-0005-0000-0000-000055000000}"/>
    <cellStyle name="_04 03, 04 05 налоги 3" xfId="3969" xr:uid="{00000000-0005-0000-0000-000056000000}"/>
    <cellStyle name="_04 03, 04 05 налоги_4П" xfId="1963" xr:uid="{00000000-0005-0000-0000-000057000000}"/>
    <cellStyle name="_04 03, 04 05 налоги_4П 2" xfId="1964" xr:uid="{00000000-0005-0000-0000-000058000000}"/>
    <cellStyle name="_04 03, 04 05 налоги_4П 2 2" xfId="5735" xr:uid="{00000000-0005-0000-0000-000059000000}"/>
    <cellStyle name="_04 03, 04 05 налоги_4П 3" xfId="5734" xr:uid="{00000000-0005-0000-0000-00005A000000}"/>
    <cellStyle name="_06 01" xfId="31" xr:uid="{00000000-0005-0000-0000-00005B000000}"/>
    <cellStyle name="_06 01 2" xfId="1965" xr:uid="{00000000-0005-0000-0000-00005C000000}"/>
    <cellStyle name="_06 01 2 2" xfId="5736" xr:uid="{00000000-0005-0000-0000-00005D000000}"/>
    <cellStyle name="_06 01 3" xfId="3970" xr:uid="{00000000-0005-0000-0000-00005E000000}"/>
    <cellStyle name="_06 01_4П" xfId="1966" xr:uid="{00000000-0005-0000-0000-00005F000000}"/>
    <cellStyle name="_06 01_4П 2" xfId="1967" xr:uid="{00000000-0005-0000-0000-000060000000}"/>
    <cellStyle name="_06 01_4П 2 2" xfId="5738" xr:uid="{00000000-0005-0000-0000-000061000000}"/>
    <cellStyle name="_06 01_4П 3" xfId="5737" xr:uid="{00000000-0005-0000-0000-000062000000}"/>
    <cellStyle name="_06 07" xfId="32" xr:uid="{00000000-0005-0000-0000-000063000000}"/>
    <cellStyle name="_06 07 2" xfId="1968" xr:uid="{00000000-0005-0000-0000-000064000000}"/>
    <cellStyle name="_06 07 2 2" xfId="5739" xr:uid="{00000000-0005-0000-0000-000065000000}"/>
    <cellStyle name="_06 07 3" xfId="3971" xr:uid="{00000000-0005-0000-0000-000066000000}"/>
    <cellStyle name="_06 07_4П" xfId="1969" xr:uid="{00000000-0005-0000-0000-000067000000}"/>
    <cellStyle name="_06 07_4П 2" xfId="1970" xr:uid="{00000000-0005-0000-0000-000068000000}"/>
    <cellStyle name="_06 07_4П 2 2" xfId="5741" xr:uid="{00000000-0005-0000-0000-000069000000}"/>
    <cellStyle name="_06 07_4П 3" xfId="5740" xr:uid="{00000000-0005-0000-0000-00006A000000}"/>
    <cellStyle name="_06 08" xfId="33" xr:uid="{00000000-0005-0000-0000-00006B000000}"/>
    <cellStyle name="_06 08 2" xfId="1971" xr:uid="{00000000-0005-0000-0000-00006C000000}"/>
    <cellStyle name="_06 08 2 2" xfId="5742" xr:uid="{00000000-0005-0000-0000-00006D000000}"/>
    <cellStyle name="_06 08 3" xfId="3972" xr:uid="{00000000-0005-0000-0000-00006E000000}"/>
    <cellStyle name="_06 08_4П" xfId="1972" xr:uid="{00000000-0005-0000-0000-00006F000000}"/>
    <cellStyle name="_06 08_4П 2" xfId="1973" xr:uid="{00000000-0005-0000-0000-000070000000}"/>
    <cellStyle name="_06 08_4П 2 2" xfId="5744" xr:uid="{00000000-0005-0000-0000-000071000000}"/>
    <cellStyle name="_06 08_4П 3" xfId="5743" xr:uid="{00000000-0005-0000-0000-000072000000}"/>
    <cellStyle name="_06 09" xfId="34" xr:uid="{00000000-0005-0000-0000-000073000000}"/>
    <cellStyle name="_06 09 2" xfId="1974" xr:uid="{00000000-0005-0000-0000-000074000000}"/>
    <cellStyle name="_06 09 2 2" xfId="5745" xr:uid="{00000000-0005-0000-0000-000075000000}"/>
    <cellStyle name="_06 09 3" xfId="3973" xr:uid="{00000000-0005-0000-0000-000076000000}"/>
    <cellStyle name="_06 09_4П" xfId="1975" xr:uid="{00000000-0005-0000-0000-000077000000}"/>
    <cellStyle name="_06 09_4П 2" xfId="1976" xr:uid="{00000000-0005-0000-0000-000078000000}"/>
    <cellStyle name="_06 09_4П 2 2" xfId="5747" xr:uid="{00000000-0005-0000-0000-000079000000}"/>
    <cellStyle name="_06 09_4П 3" xfId="5746" xr:uid="{00000000-0005-0000-0000-00007A000000}"/>
    <cellStyle name="_06 10" xfId="35" xr:uid="{00000000-0005-0000-0000-00007B000000}"/>
    <cellStyle name="_06 10 2" xfId="1977" xr:uid="{00000000-0005-0000-0000-00007C000000}"/>
    <cellStyle name="_06 10 2 2" xfId="5748" xr:uid="{00000000-0005-0000-0000-00007D000000}"/>
    <cellStyle name="_06 10 3" xfId="3974" xr:uid="{00000000-0005-0000-0000-00007E000000}"/>
    <cellStyle name="_06 10_4П" xfId="1978" xr:uid="{00000000-0005-0000-0000-00007F000000}"/>
    <cellStyle name="_06 10_4П 2" xfId="1979" xr:uid="{00000000-0005-0000-0000-000080000000}"/>
    <cellStyle name="_06 10_4П 2 2" xfId="5750" xr:uid="{00000000-0005-0000-0000-000081000000}"/>
    <cellStyle name="_06 10_4П 3" xfId="5749" xr:uid="{00000000-0005-0000-0000-000082000000}"/>
    <cellStyle name="_06 11" xfId="36" xr:uid="{00000000-0005-0000-0000-000083000000}"/>
    <cellStyle name="_06 11 2" xfId="1980" xr:uid="{00000000-0005-0000-0000-000084000000}"/>
    <cellStyle name="_06 11 2 2" xfId="5751" xr:uid="{00000000-0005-0000-0000-000085000000}"/>
    <cellStyle name="_06 11 3" xfId="3975" xr:uid="{00000000-0005-0000-0000-000086000000}"/>
    <cellStyle name="_06 11_4П" xfId="1981" xr:uid="{00000000-0005-0000-0000-000087000000}"/>
    <cellStyle name="_06 11_4П 2" xfId="1982" xr:uid="{00000000-0005-0000-0000-000088000000}"/>
    <cellStyle name="_06 11_4П 2 2" xfId="5753" xr:uid="{00000000-0005-0000-0000-000089000000}"/>
    <cellStyle name="_06 11_4П 3" xfId="5752" xr:uid="{00000000-0005-0000-0000-00008A000000}"/>
    <cellStyle name="_06 14" xfId="37" xr:uid="{00000000-0005-0000-0000-00008B000000}"/>
    <cellStyle name="_06 14 2" xfId="1983" xr:uid="{00000000-0005-0000-0000-00008C000000}"/>
    <cellStyle name="_06 14 2 2" xfId="5754" xr:uid="{00000000-0005-0000-0000-00008D000000}"/>
    <cellStyle name="_06 14 3" xfId="3976" xr:uid="{00000000-0005-0000-0000-00008E000000}"/>
    <cellStyle name="_06 14_4П" xfId="1984" xr:uid="{00000000-0005-0000-0000-00008F000000}"/>
    <cellStyle name="_06 14_4П 2" xfId="1985" xr:uid="{00000000-0005-0000-0000-000090000000}"/>
    <cellStyle name="_06 14_4П 2 2" xfId="5756" xr:uid="{00000000-0005-0000-0000-000091000000}"/>
    <cellStyle name="_06 14_4П 3" xfId="5755" xr:uid="{00000000-0005-0000-0000-000092000000}"/>
    <cellStyle name="_06.17" xfId="38" xr:uid="{00000000-0005-0000-0000-000093000000}"/>
    <cellStyle name="_06.17 2" xfId="1986" xr:uid="{00000000-0005-0000-0000-000094000000}"/>
    <cellStyle name="_06.17 2 2" xfId="5757" xr:uid="{00000000-0005-0000-0000-000095000000}"/>
    <cellStyle name="_06.17 3" xfId="3977" xr:uid="{00000000-0005-0000-0000-000096000000}"/>
    <cellStyle name="_10 00 нормативные потери" xfId="39" xr:uid="{00000000-0005-0000-0000-000097000000}"/>
    <cellStyle name="_10 00 нормативные потери 2" xfId="1987" xr:uid="{00000000-0005-0000-0000-000098000000}"/>
    <cellStyle name="_10 00 нормативные потери 2 2" xfId="5758" xr:uid="{00000000-0005-0000-0000-000099000000}"/>
    <cellStyle name="_10 00 нормативные потери 3" xfId="3978" xr:uid="{00000000-0005-0000-0000-00009A000000}"/>
    <cellStyle name="_10 00 нормативные потери_4П" xfId="1988" xr:uid="{00000000-0005-0000-0000-00009B000000}"/>
    <cellStyle name="_10 00 нормативные потери_4П 2" xfId="1989" xr:uid="{00000000-0005-0000-0000-00009C000000}"/>
    <cellStyle name="_10 00 нормативные потери_4П 2 2" xfId="5760" xr:uid="{00000000-0005-0000-0000-00009D000000}"/>
    <cellStyle name="_10 00 нормативные потери_4П 3" xfId="5759" xr:uid="{00000000-0005-0000-0000-00009E000000}"/>
    <cellStyle name="_13 СлавСПбНП Платежный бюджет_06" xfId="1990" xr:uid="{00000000-0005-0000-0000-00009F000000}"/>
    <cellStyle name="_13 СлавСПбНП Платежный бюджет_06 2" xfId="5761" xr:uid="{00000000-0005-0000-0000-0000A0000000}"/>
    <cellStyle name="_1A15C5E" xfId="1991" xr:uid="{00000000-0005-0000-0000-0000A1000000}"/>
    <cellStyle name="_2 форма АлЭС_6мес10" xfId="40" xr:uid="{00000000-0005-0000-0000-0000A2000000}"/>
    <cellStyle name="_2 форма АлЭС_6мес10 2" xfId="1992" xr:uid="{00000000-0005-0000-0000-0000A3000000}"/>
    <cellStyle name="_2 форма АлЭС_6мес10 2 2" xfId="5763" xr:uid="{00000000-0005-0000-0000-0000A4000000}"/>
    <cellStyle name="_2 форма АлЭС_6мес10 3" xfId="3979" xr:uid="{00000000-0005-0000-0000-0000A5000000}"/>
    <cellStyle name="_20090528 ПРИП" xfId="41" xr:uid="{00000000-0005-0000-0000-0000A6000000}"/>
    <cellStyle name="_20090528 ПРИП 2" xfId="42" xr:uid="{00000000-0005-0000-0000-0000A7000000}"/>
    <cellStyle name="_20090528 ПРИП 2 2" xfId="1993" xr:uid="{00000000-0005-0000-0000-0000A8000000}"/>
    <cellStyle name="_20090528 ПРИП 2 2 2" xfId="5764" xr:uid="{00000000-0005-0000-0000-0000A9000000}"/>
    <cellStyle name="_20090528 ПРИП 2 3" xfId="1994" xr:uid="{00000000-0005-0000-0000-0000AA000000}"/>
    <cellStyle name="_20090528 ПРИП 2 3 2" xfId="5765" xr:uid="{00000000-0005-0000-0000-0000AB000000}"/>
    <cellStyle name="_20090528 ПРИП 2 4" xfId="3981" xr:uid="{00000000-0005-0000-0000-0000AC000000}"/>
    <cellStyle name="_20090528 ПРИП 2_4П" xfId="1995" xr:uid="{00000000-0005-0000-0000-0000AD000000}"/>
    <cellStyle name="_20090528 ПРИП 2_4П 2" xfId="1996" xr:uid="{00000000-0005-0000-0000-0000AE000000}"/>
    <cellStyle name="_20090528 ПРИП 2_4П 2 2" xfId="5767" xr:uid="{00000000-0005-0000-0000-0000AF000000}"/>
    <cellStyle name="_20090528 ПРИП 2_4П 3" xfId="5766" xr:uid="{00000000-0005-0000-0000-0000B0000000}"/>
    <cellStyle name="_20090528 ПРИП 3" xfId="1997" xr:uid="{00000000-0005-0000-0000-0000B1000000}"/>
    <cellStyle name="_20090528 ПРИП 3 2" xfId="5768" xr:uid="{00000000-0005-0000-0000-0000B2000000}"/>
    <cellStyle name="_20090528 ПРИП 4" xfId="3980" xr:uid="{00000000-0005-0000-0000-0000B3000000}"/>
    <cellStyle name="_20090528 ПРИП 5" xfId="7516" xr:uid="{00000000-0005-0000-0000-0000B4000000}"/>
    <cellStyle name="_23.01.03_КрАЗ_изм НЗП_ноя0211мес.02" xfId="43" xr:uid="{00000000-0005-0000-0000-0000B5000000}"/>
    <cellStyle name="_23.01.03_КрАЗ_изм НЗП_ноя0211мес.02 2" xfId="44" xr:uid="{00000000-0005-0000-0000-0000B6000000}"/>
    <cellStyle name="_23.01.03_КрАЗ_изм НЗП_ноя0211мес.02 2 2" xfId="1998" xr:uid="{00000000-0005-0000-0000-0000B7000000}"/>
    <cellStyle name="_23.01.03_КрАЗ_изм НЗП_ноя0211мес.02 2 2 2" xfId="5769" xr:uid="{00000000-0005-0000-0000-0000B8000000}"/>
    <cellStyle name="_23.01.03_КрАЗ_изм НЗП_ноя0211мес.02 2 3" xfId="1999" xr:uid="{00000000-0005-0000-0000-0000B9000000}"/>
    <cellStyle name="_23.01.03_КрАЗ_изм НЗП_ноя0211мес.02 2 3 2" xfId="5770" xr:uid="{00000000-0005-0000-0000-0000BA000000}"/>
    <cellStyle name="_23.01.03_КрАЗ_изм НЗП_ноя0211мес.02 2 4" xfId="3983" xr:uid="{00000000-0005-0000-0000-0000BB000000}"/>
    <cellStyle name="_23.01.03_КрАЗ_изм НЗП_ноя0211мес.02 2_4П" xfId="2000" xr:uid="{00000000-0005-0000-0000-0000BC000000}"/>
    <cellStyle name="_23.01.03_КрАЗ_изм НЗП_ноя0211мес.02 2_4П 2" xfId="2001" xr:uid="{00000000-0005-0000-0000-0000BD000000}"/>
    <cellStyle name="_23.01.03_КрАЗ_изм НЗП_ноя0211мес.02 2_4П 2 2" xfId="5772" xr:uid="{00000000-0005-0000-0000-0000BE000000}"/>
    <cellStyle name="_23.01.03_КрАЗ_изм НЗП_ноя0211мес.02 2_4П 3" xfId="5771" xr:uid="{00000000-0005-0000-0000-0000BF000000}"/>
    <cellStyle name="_23.01.03_КрАЗ_изм НЗП_ноя0211мес.02 3" xfId="2002" xr:uid="{00000000-0005-0000-0000-0000C0000000}"/>
    <cellStyle name="_23.01.03_КрАЗ_изм НЗП_ноя0211мес.02 3 2" xfId="5773" xr:uid="{00000000-0005-0000-0000-0000C1000000}"/>
    <cellStyle name="_23.01.03_КрАЗ_изм НЗП_ноя0211мес.02 4" xfId="3982" xr:uid="{00000000-0005-0000-0000-0000C2000000}"/>
    <cellStyle name="_23.01.03_КрАЗ_изм НЗП_ноя0211мес.02 5" xfId="7515" xr:uid="{00000000-0005-0000-0000-0000C3000000}"/>
    <cellStyle name="_2форма_АлЭС_06_10" xfId="45" xr:uid="{00000000-0005-0000-0000-0000C4000000}"/>
    <cellStyle name="_2форма_АлЭС_06_10 2" xfId="2003" xr:uid="{00000000-0005-0000-0000-0000C5000000}"/>
    <cellStyle name="_2форма_АлЭС_06_10 2 2" xfId="5774" xr:uid="{00000000-0005-0000-0000-0000C6000000}"/>
    <cellStyle name="_2форма_АлЭС_06_10 3" xfId="3984" xr:uid="{00000000-0005-0000-0000-0000C7000000}"/>
    <cellStyle name="_37" xfId="2004" xr:uid="{00000000-0005-0000-0000-0000C8000000}"/>
    <cellStyle name="_37 2" xfId="5775" xr:uid="{00000000-0005-0000-0000-0000C9000000}"/>
    <cellStyle name="_4.Новые  Формы бюджета _new" xfId="46" xr:uid="{00000000-0005-0000-0000-0000CA000000}"/>
    <cellStyle name="_4.Новые  Формы бюджета _new 2" xfId="47" xr:uid="{00000000-0005-0000-0000-0000CB000000}"/>
    <cellStyle name="_4.Новые  Формы бюджета _new 2 2" xfId="2005" xr:uid="{00000000-0005-0000-0000-0000CC000000}"/>
    <cellStyle name="_4.Новые  Формы бюджета _new 2 2 2" xfId="5776" xr:uid="{00000000-0005-0000-0000-0000CD000000}"/>
    <cellStyle name="_4.Новые  Формы бюджета _new 2 3" xfId="2006" xr:uid="{00000000-0005-0000-0000-0000CE000000}"/>
    <cellStyle name="_4.Новые  Формы бюджета _new 2 3 2" xfId="5777" xr:uid="{00000000-0005-0000-0000-0000CF000000}"/>
    <cellStyle name="_4.Новые  Формы бюджета _new 2 4" xfId="3986" xr:uid="{00000000-0005-0000-0000-0000D0000000}"/>
    <cellStyle name="_4.Новые  Формы бюджета _new 2_4П" xfId="2007" xr:uid="{00000000-0005-0000-0000-0000D1000000}"/>
    <cellStyle name="_4.Новые  Формы бюджета _new 2_4П 2" xfId="2008" xr:uid="{00000000-0005-0000-0000-0000D2000000}"/>
    <cellStyle name="_4.Новые  Формы бюджета _new 2_4П 2 2" xfId="5779" xr:uid="{00000000-0005-0000-0000-0000D3000000}"/>
    <cellStyle name="_4.Новые  Формы бюджета _new 2_4П 3" xfId="5778" xr:uid="{00000000-0005-0000-0000-0000D4000000}"/>
    <cellStyle name="_4.Новые  Формы бюджета _new 3" xfId="2009" xr:uid="{00000000-0005-0000-0000-0000D5000000}"/>
    <cellStyle name="_4.Новые  Формы бюджета _new 3 2" xfId="5780" xr:uid="{00000000-0005-0000-0000-0000D6000000}"/>
    <cellStyle name="_4.Новые  Формы бюджета _new 4" xfId="3985" xr:uid="{00000000-0005-0000-0000-0000D7000000}"/>
    <cellStyle name="_4.Новые  Формы бюджета _new 5" xfId="7513" xr:uid="{00000000-0005-0000-0000-0000D8000000}"/>
    <cellStyle name="_4.Новые  Формы бюджета _new_4П" xfId="2010" xr:uid="{00000000-0005-0000-0000-0000D9000000}"/>
    <cellStyle name="_4.Новые  Формы бюджета _new_4П 2" xfId="2011" xr:uid="{00000000-0005-0000-0000-0000DA000000}"/>
    <cellStyle name="_4.Новые  Формы бюджета _new_4П 2 2" xfId="5782" xr:uid="{00000000-0005-0000-0000-0000DB000000}"/>
    <cellStyle name="_4.Новые  Формы бюджета _new_4П 3" xfId="5781" xr:uid="{00000000-0005-0000-0000-0000DC000000}"/>
    <cellStyle name="_Book1" xfId="2012" xr:uid="{00000000-0005-0000-0000-0000DD000000}"/>
    <cellStyle name="_Book1 2" xfId="5783" xr:uid="{00000000-0005-0000-0000-0000DE000000}"/>
    <cellStyle name="_Book3" xfId="2013" xr:uid="{00000000-0005-0000-0000-0000DF000000}"/>
    <cellStyle name="_Book3 2" xfId="5784" xr:uid="{00000000-0005-0000-0000-0000E0000000}"/>
    <cellStyle name="_Cash 2010-2020" xfId="48" xr:uid="{00000000-0005-0000-0000-0000E1000000}"/>
    <cellStyle name="_Cash 2010-2020 2" xfId="2014" xr:uid="{00000000-0005-0000-0000-0000E2000000}"/>
    <cellStyle name="_Cash 2010-2020 2 2" xfId="5785" xr:uid="{00000000-0005-0000-0000-0000E3000000}"/>
    <cellStyle name="_Cash 2010-2020 3" xfId="3987" xr:uid="{00000000-0005-0000-0000-0000E4000000}"/>
    <cellStyle name="_Disclosures_EE_Min rights" xfId="2015" xr:uid="{00000000-0005-0000-0000-0000E5000000}"/>
    <cellStyle name="_Disclosures_EE_Min rights 2" xfId="5786" xr:uid="{00000000-0005-0000-0000-0000E6000000}"/>
    <cellStyle name="_Dsclosures_IK" xfId="2016" xr:uid="{00000000-0005-0000-0000-0000E7000000}"/>
    <cellStyle name="_Dsclosures_IK 2" xfId="5787" xr:uid="{00000000-0005-0000-0000-0000E8000000}"/>
    <cellStyle name="_FA" xfId="2017" xr:uid="{00000000-0005-0000-0000-0000E9000000}"/>
    <cellStyle name="_FA 2" xfId="5788" xr:uid="{00000000-0005-0000-0000-0000EA000000}"/>
    <cellStyle name="_FFF" xfId="49" xr:uid="{00000000-0005-0000-0000-0000EB000000}"/>
    <cellStyle name="_FFF 2" xfId="50" xr:uid="{00000000-0005-0000-0000-0000EC000000}"/>
    <cellStyle name="_FFF 2 2" xfId="2018" xr:uid="{00000000-0005-0000-0000-0000ED000000}"/>
    <cellStyle name="_FFF 2 2 2" xfId="5789" xr:uid="{00000000-0005-0000-0000-0000EE000000}"/>
    <cellStyle name="_FFF 2 3" xfId="2019" xr:uid="{00000000-0005-0000-0000-0000EF000000}"/>
    <cellStyle name="_FFF 2 3 2" xfId="5790" xr:uid="{00000000-0005-0000-0000-0000F0000000}"/>
    <cellStyle name="_FFF 2 4" xfId="3989" xr:uid="{00000000-0005-0000-0000-0000F1000000}"/>
    <cellStyle name="_FFF 2_4П" xfId="2020" xr:uid="{00000000-0005-0000-0000-0000F2000000}"/>
    <cellStyle name="_FFF 2_4П 2" xfId="2021" xr:uid="{00000000-0005-0000-0000-0000F3000000}"/>
    <cellStyle name="_FFF 2_4П 2 2" xfId="5792" xr:uid="{00000000-0005-0000-0000-0000F4000000}"/>
    <cellStyle name="_FFF 2_4П 3" xfId="5791" xr:uid="{00000000-0005-0000-0000-0000F5000000}"/>
    <cellStyle name="_FFF 3" xfId="2022" xr:uid="{00000000-0005-0000-0000-0000F6000000}"/>
    <cellStyle name="_FFF 3 2" xfId="5793" xr:uid="{00000000-0005-0000-0000-0000F7000000}"/>
    <cellStyle name="_FFF 4" xfId="3988" xr:uid="{00000000-0005-0000-0000-0000F8000000}"/>
    <cellStyle name="_FFF 5" xfId="7507" xr:uid="{00000000-0005-0000-0000-0000F9000000}"/>
    <cellStyle name="_FFF_New Form10_2" xfId="51" xr:uid="{00000000-0005-0000-0000-0000FA000000}"/>
    <cellStyle name="_FFF_New Form10_2 2" xfId="52" xr:uid="{00000000-0005-0000-0000-0000FB000000}"/>
    <cellStyle name="_FFF_New Form10_2 2 2" xfId="2023" xr:uid="{00000000-0005-0000-0000-0000FC000000}"/>
    <cellStyle name="_FFF_New Form10_2 2 2 2" xfId="5794" xr:uid="{00000000-0005-0000-0000-0000FD000000}"/>
    <cellStyle name="_FFF_New Form10_2 2 3" xfId="2024" xr:uid="{00000000-0005-0000-0000-0000FE000000}"/>
    <cellStyle name="_FFF_New Form10_2 2 3 2" xfId="5795" xr:uid="{00000000-0005-0000-0000-0000FF000000}"/>
    <cellStyle name="_FFF_New Form10_2 2 4" xfId="3991" xr:uid="{00000000-0005-0000-0000-000000010000}"/>
    <cellStyle name="_FFF_New Form10_2 2_4П" xfId="2025" xr:uid="{00000000-0005-0000-0000-000001010000}"/>
    <cellStyle name="_FFF_New Form10_2 2_4П 2" xfId="2026" xr:uid="{00000000-0005-0000-0000-000002010000}"/>
    <cellStyle name="_FFF_New Form10_2 2_4П 2 2" xfId="5797" xr:uid="{00000000-0005-0000-0000-000003010000}"/>
    <cellStyle name="_FFF_New Form10_2 2_4П 3" xfId="5796" xr:uid="{00000000-0005-0000-0000-000004010000}"/>
    <cellStyle name="_FFF_New Form10_2 3" xfId="2027" xr:uid="{00000000-0005-0000-0000-000005010000}"/>
    <cellStyle name="_FFF_New Form10_2 3 2" xfId="5798" xr:uid="{00000000-0005-0000-0000-000006010000}"/>
    <cellStyle name="_FFF_New Form10_2 4" xfId="3990" xr:uid="{00000000-0005-0000-0000-000007010000}"/>
    <cellStyle name="_FFF_New Form10_2 5" xfId="5694" xr:uid="{00000000-0005-0000-0000-000008010000}"/>
    <cellStyle name="_FFF_Nsi" xfId="53" xr:uid="{00000000-0005-0000-0000-000009010000}"/>
    <cellStyle name="_FFF_Nsi 2" xfId="54" xr:uid="{00000000-0005-0000-0000-00000A010000}"/>
    <cellStyle name="_FFF_Nsi 2 2" xfId="2028" xr:uid="{00000000-0005-0000-0000-00000B010000}"/>
    <cellStyle name="_FFF_Nsi 2 2 2" xfId="5799" xr:uid="{00000000-0005-0000-0000-00000C010000}"/>
    <cellStyle name="_FFF_Nsi 2 3" xfId="2029" xr:uid="{00000000-0005-0000-0000-00000D010000}"/>
    <cellStyle name="_FFF_Nsi 2 3 2" xfId="5800" xr:uid="{00000000-0005-0000-0000-00000E010000}"/>
    <cellStyle name="_FFF_Nsi 2 4" xfId="3993" xr:uid="{00000000-0005-0000-0000-00000F010000}"/>
    <cellStyle name="_FFF_Nsi 2_4П" xfId="2030" xr:uid="{00000000-0005-0000-0000-000010010000}"/>
    <cellStyle name="_FFF_Nsi 2_4П 2" xfId="2031" xr:uid="{00000000-0005-0000-0000-000011010000}"/>
    <cellStyle name="_FFF_Nsi 2_4П 2 2" xfId="5802" xr:uid="{00000000-0005-0000-0000-000012010000}"/>
    <cellStyle name="_FFF_Nsi 2_4П 3" xfId="5801" xr:uid="{00000000-0005-0000-0000-000013010000}"/>
    <cellStyle name="_FFF_Nsi 3" xfId="2032" xr:uid="{00000000-0005-0000-0000-000014010000}"/>
    <cellStyle name="_FFF_Nsi 3 2" xfId="5803" xr:uid="{00000000-0005-0000-0000-000015010000}"/>
    <cellStyle name="_FFF_Nsi 4" xfId="3992" xr:uid="{00000000-0005-0000-0000-000016010000}"/>
    <cellStyle name="_FFF_Nsi 5" xfId="7506" xr:uid="{00000000-0005-0000-0000-000017010000}"/>
    <cellStyle name="_FFF_Nsi_1" xfId="55" xr:uid="{00000000-0005-0000-0000-000018010000}"/>
    <cellStyle name="_FFF_Nsi_1 2" xfId="56" xr:uid="{00000000-0005-0000-0000-000019010000}"/>
    <cellStyle name="_FFF_Nsi_1 2 2" xfId="2033" xr:uid="{00000000-0005-0000-0000-00001A010000}"/>
    <cellStyle name="_FFF_Nsi_1 2 2 2" xfId="5804" xr:uid="{00000000-0005-0000-0000-00001B010000}"/>
    <cellStyle name="_FFF_Nsi_1 2 3" xfId="2034" xr:uid="{00000000-0005-0000-0000-00001C010000}"/>
    <cellStyle name="_FFF_Nsi_1 2 3 2" xfId="5805" xr:uid="{00000000-0005-0000-0000-00001D010000}"/>
    <cellStyle name="_FFF_Nsi_1 2 4" xfId="3995" xr:uid="{00000000-0005-0000-0000-00001E010000}"/>
    <cellStyle name="_FFF_Nsi_1 2_4П" xfId="2035" xr:uid="{00000000-0005-0000-0000-00001F010000}"/>
    <cellStyle name="_FFF_Nsi_1 2_4П 2" xfId="2036" xr:uid="{00000000-0005-0000-0000-000020010000}"/>
    <cellStyle name="_FFF_Nsi_1 2_4П 2 2" xfId="5807" xr:uid="{00000000-0005-0000-0000-000021010000}"/>
    <cellStyle name="_FFF_Nsi_1 2_4П 3" xfId="5806" xr:uid="{00000000-0005-0000-0000-000022010000}"/>
    <cellStyle name="_FFF_Nsi_1 3" xfId="2037" xr:uid="{00000000-0005-0000-0000-000023010000}"/>
    <cellStyle name="_FFF_Nsi_1 3 2" xfId="5808" xr:uid="{00000000-0005-0000-0000-000024010000}"/>
    <cellStyle name="_FFF_Nsi_1 4" xfId="3994" xr:uid="{00000000-0005-0000-0000-000025010000}"/>
    <cellStyle name="_FFF_Nsi_1 5" xfId="7505" xr:uid="{00000000-0005-0000-0000-000026010000}"/>
    <cellStyle name="_FFF_Nsi_139" xfId="57" xr:uid="{00000000-0005-0000-0000-000027010000}"/>
    <cellStyle name="_FFF_Nsi_139 2" xfId="58" xr:uid="{00000000-0005-0000-0000-000028010000}"/>
    <cellStyle name="_FFF_Nsi_139 2 2" xfId="2038" xr:uid="{00000000-0005-0000-0000-000029010000}"/>
    <cellStyle name="_FFF_Nsi_139 2 2 2" xfId="5809" xr:uid="{00000000-0005-0000-0000-00002A010000}"/>
    <cellStyle name="_FFF_Nsi_139 2 3" xfId="2039" xr:uid="{00000000-0005-0000-0000-00002B010000}"/>
    <cellStyle name="_FFF_Nsi_139 2 3 2" xfId="5810" xr:uid="{00000000-0005-0000-0000-00002C010000}"/>
    <cellStyle name="_FFF_Nsi_139 2 4" xfId="3997" xr:uid="{00000000-0005-0000-0000-00002D010000}"/>
    <cellStyle name="_FFF_Nsi_139 2_4П" xfId="2040" xr:uid="{00000000-0005-0000-0000-00002E010000}"/>
    <cellStyle name="_FFF_Nsi_139 2_4П 2" xfId="2041" xr:uid="{00000000-0005-0000-0000-00002F010000}"/>
    <cellStyle name="_FFF_Nsi_139 2_4П 2 2" xfId="5812" xr:uid="{00000000-0005-0000-0000-000030010000}"/>
    <cellStyle name="_FFF_Nsi_139 2_4П 3" xfId="5811" xr:uid="{00000000-0005-0000-0000-000031010000}"/>
    <cellStyle name="_FFF_Nsi_139 3" xfId="2042" xr:uid="{00000000-0005-0000-0000-000032010000}"/>
    <cellStyle name="_FFF_Nsi_139 3 2" xfId="5813" xr:uid="{00000000-0005-0000-0000-000033010000}"/>
    <cellStyle name="_FFF_Nsi_139 4" xfId="3996" xr:uid="{00000000-0005-0000-0000-000034010000}"/>
    <cellStyle name="_FFF_Nsi_139 5" xfId="7504" xr:uid="{00000000-0005-0000-0000-000035010000}"/>
    <cellStyle name="_FFF_Nsi_140" xfId="59" xr:uid="{00000000-0005-0000-0000-000036010000}"/>
    <cellStyle name="_FFF_Nsi_140 2" xfId="60" xr:uid="{00000000-0005-0000-0000-000037010000}"/>
    <cellStyle name="_FFF_Nsi_140 2 2" xfId="2043" xr:uid="{00000000-0005-0000-0000-000038010000}"/>
    <cellStyle name="_FFF_Nsi_140 2 2 2" xfId="5814" xr:uid="{00000000-0005-0000-0000-000039010000}"/>
    <cellStyle name="_FFF_Nsi_140 2 3" xfId="2044" xr:uid="{00000000-0005-0000-0000-00003A010000}"/>
    <cellStyle name="_FFF_Nsi_140 2 3 2" xfId="5815" xr:uid="{00000000-0005-0000-0000-00003B010000}"/>
    <cellStyle name="_FFF_Nsi_140 2 4" xfId="3999" xr:uid="{00000000-0005-0000-0000-00003C010000}"/>
    <cellStyle name="_FFF_Nsi_140 2_4П" xfId="2045" xr:uid="{00000000-0005-0000-0000-00003D010000}"/>
    <cellStyle name="_FFF_Nsi_140 2_4П 2" xfId="2046" xr:uid="{00000000-0005-0000-0000-00003E010000}"/>
    <cellStyle name="_FFF_Nsi_140 2_4П 2 2" xfId="5817" xr:uid="{00000000-0005-0000-0000-00003F010000}"/>
    <cellStyle name="_FFF_Nsi_140 2_4П 3" xfId="5816" xr:uid="{00000000-0005-0000-0000-000040010000}"/>
    <cellStyle name="_FFF_Nsi_140 3" xfId="2047" xr:uid="{00000000-0005-0000-0000-000041010000}"/>
    <cellStyle name="_FFF_Nsi_140 3 2" xfId="5818" xr:uid="{00000000-0005-0000-0000-000042010000}"/>
    <cellStyle name="_FFF_Nsi_140 4" xfId="3998" xr:uid="{00000000-0005-0000-0000-000043010000}"/>
    <cellStyle name="_FFF_Nsi_140 5" xfId="7503" xr:uid="{00000000-0005-0000-0000-000044010000}"/>
    <cellStyle name="_FFF_Nsi_140(Зах)" xfId="61" xr:uid="{00000000-0005-0000-0000-000045010000}"/>
    <cellStyle name="_FFF_Nsi_140(Зах) 2" xfId="62" xr:uid="{00000000-0005-0000-0000-000046010000}"/>
    <cellStyle name="_FFF_Nsi_140(Зах) 2 2" xfId="2048" xr:uid="{00000000-0005-0000-0000-000047010000}"/>
    <cellStyle name="_FFF_Nsi_140(Зах) 2 2 2" xfId="5819" xr:uid="{00000000-0005-0000-0000-000048010000}"/>
    <cellStyle name="_FFF_Nsi_140(Зах) 2 3" xfId="2049" xr:uid="{00000000-0005-0000-0000-000049010000}"/>
    <cellStyle name="_FFF_Nsi_140(Зах) 2 3 2" xfId="5820" xr:uid="{00000000-0005-0000-0000-00004A010000}"/>
    <cellStyle name="_FFF_Nsi_140(Зах) 2 4" xfId="4001" xr:uid="{00000000-0005-0000-0000-00004B010000}"/>
    <cellStyle name="_FFF_Nsi_140(Зах) 2_4П" xfId="2050" xr:uid="{00000000-0005-0000-0000-00004C010000}"/>
    <cellStyle name="_FFF_Nsi_140(Зах) 2_4П 2" xfId="2051" xr:uid="{00000000-0005-0000-0000-00004D010000}"/>
    <cellStyle name="_FFF_Nsi_140(Зах) 2_4П 2 2" xfId="5822" xr:uid="{00000000-0005-0000-0000-00004E010000}"/>
    <cellStyle name="_FFF_Nsi_140(Зах) 2_4П 3" xfId="5821" xr:uid="{00000000-0005-0000-0000-00004F010000}"/>
    <cellStyle name="_FFF_Nsi_140(Зах) 3" xfId="2052" xr:uid="{00000000-0005-0000-0000-000050010000}"/>
    <cellStyle name="_FFF_Nsi_140(Зах) 3 2" xfId="5823" xr:uid="{00000000-0005-0000-0000-000051010000}"/>
    <cellStyle name="_FFF_Nsi_140(Зах) 4" xfId="4000" xr:uid="{00000000-0005-0000-0000-000052010000}"/>
    <cellStyle name="_FFF_Nsi_140(Зах) 5" xfId="7502" xr:uid="{00000000-0005-0000-0000-000053010000}"/>
    <cellStyle name="_FFF_Nsi_140_mod" xfId="63" xr:uid="{00000000-0005-0000-0000-000054010000}"/>
    <cellStyle name="_FFF_Nsi_140_mod 2" xfId="64" xr:uid="{00000000-0005-0000-0000-000055010000}"/>
    <cellStyle name="_FFF_Nsi_140_mod 2 2" xfId="2053" xr:uid="{00000000-0005-0000-0000-000056010000}"/>
    <cellStyle name="_FFF_Nsi_140_mod 2 2 2" xfId="5824" xr:uid="{00000000-0005-0000-0000-000057010000}"/>
    <cellStyle name="_FFF_Nsi_140_mod 2 3" xfId="2054" xr:uid="{00000000-0005-0000-0000-000058010000}"/>
    <cellStyle name="_FFF_Nsi_140_mod 2 3 2" xfId="5825" xr:uid="{00000000-0005-0000-0000-000059010000}"/>
    <cellStyle name="_FFF_Nsi_140_mod 2 4" xfId="4003" xr:uid="{00000000-0005-0000-0000-00005A010000}"/>
    <cellStyle name="_FFF_Nsi_140_mod 2_4П" xfId="2055" xr:uid="{00000000-0005-0000-0000-00005B010000}"/>
    <cellStyle name="_FFF_Nsi_140_mod 2_4П 2" xfId="2056" xr:uid="{00000000-0005-0000-0000-00005C010000}"/>
    <cellStyle name="_FFF_Nsi_140_mod 2_4П 2 2" xfId="5827" xr:uid="{00000000-0005-0000-0000-00005D010000}"/>
    <cellStyle name="_FFF_Nsi_140_mod 2_4П 3" xfId="5826" xr:uid="{00000000-0005-0000-0000-00005E010000}"/>
    <cellStyle name="_FFF_Nsi_140_mod 3" xfId="2057" xr:uid="{00000000-0005-0000-0000-00005F010000}"/>
    <cellStyle name="_FFF_Nsi_140_mod 3 2" xfId="5828" xr:uid="{00000000-0005-0000-0000-000060010000}"/>
    <cellStyle name="_FFF_Nsi_140_mod 4" xfId="4002" xr:uid="{00000000-0005-0000-0000-000061010000}"/>
    <cellStyle name="_FFF_Nsi_140_mod 5" xfId="7501" xr:uid="{00000000-0005-0000-0000-000062010000}"/>
    <cellStyle name="_FFF_Summary" xfId="65" xr:uid="{00000000-0005-0000-0000-000063010000}"/>
    <cellStyle name="_FFF_Summary 2" xfId="66" xr:uid="{00000000-0005-0000-0000-000064010000}"/>
    <cellStyle name="_FFF_Summary 2 2" xfId="2058" xr:uid="{00000000-0005-0000-0000-000065010000}"/>
    <cellStyle name="_FFF_Summary 2 2 2" xfId="5829" xr:uid="{00000000-0005-0000-0000-000066010000}"/>
    <cellStyle name="_FFF_Summary 2 3" xfId="2059" xr:uid="{00000000-0005-0000-0000-000067010000}"/>
    <cellStyle name="_FFF_Summary 2 3 2" xfId="5830" xr:uid="{00000000-0005-0000-0000-000068010000}"/>
    <cellStyle name="_FFF_Summary 2 4" xfId="4005" xr:uid="{00000000-0005-0000-0000-000069010000}"/>
    <cellStyle name="_FFF_Summary 2_4П" xfId="2060" xr:uid="{00000000-0005-0000-0000-00006A010000}"/>
    <cellStyle name="_FFF_Summary 2_4П 2" xfId="2061" xr:uid="{00000000-0005-0000-0000-00006B010000}"/>
    <cellStyle name="_FFF_Summary 2_4П 2 2" xfId="5832" xr:uid="{00000000-0005-0000-0000-00006C010000}"/>
    <cellStyle name="_FFF_Summary 2_4П 3" xfId="5831" xr:uid="{00000000-0005-0000-0000-00006D010000}"/>
    <cellStyle name="_FFF_Summary 3" xfId="2062" xr:uid="{00000000-0005-0000-0000-00006E010000}"/>
    <cellStyle name="_FFF_Summary 3 2" xfId="5833" xr:uid="{00000000-0005-0000-0000-00006F010000}"/>
    <cellStyle name="_FFF_Summary 4" xfId="4004" xr:uid="{00000000-0005-0000-0000-000070010000}"/>
    <cellStyle name="_FFF_Summary 5" xfId="7500" xr:uid="{00000000-0005-0000-0000-000071010000}"/>
    <cellStyle name="_FFF_Tax_form_1кв_3" xfId="67" xr:uid="{00000000-0005-0000-0000-000072010000}"/>
    <cellStyle name="_FFF_Tax_form_1кв_3 2" xfId="68" xr:uid="{00000000-0005-0000-0000-000073010000}"/>
    <cellStyle name="_FFF_Tax_form_1кв_3 2 2" xfId="2063" xr:uid="{00000000-0005-0000-0000-000074010000}"/>
    <cellStyle name="_FFF_Tax_form_1кв_3 2 2 2" xfId="5834" xr:uid="{00000000-0005-0000-0000-000075010000}"/>
    <cellStyle name="_FFF_Tax_form_1кв_3 2 3" xfId="2064" xr:uid="{00000000-0005-0000-0000-000076010000}"/>
    <cellStyle name="_FFF_Tax_form_1кв_3 2 3 2" xfId="5835" xr:uid="{00000000-0005-0000-0000-000077010000}"/>
    <cellStyle name="_FFF_Tax_form_1кв_3 2 4" xfId="4007" xr:uid="{00000000-0005-0000-0000-000078010000}"/>
    <cellStyle name="_FFF_Tax_form_1кв_3 2_4П" xfId="2065" xr:uid="{00000000-0005-0000-0000-000079010000}"/>
    <cellStyle name="_FFF_Tax_form_1кв_3 2_4П 2" xfId="2066" xr:uid="{00000000-0005-0000-0000-00007A010000}"/>
    <cellStyle name="_FFF_Tax_form_1кв_3 2_4П 2 2" xfId="5837" xr:uid="{00000000-0005-0000-0000-00007B010000}"/>
    <cellStyle name="_FFF_Tax_form_1кв_3 2_4П 3" xfId="5836" xr:uid="{00000000-0005-0000-0000-00007C010000}"/>
    <cellStyle name="_FFF_Tax_form_1кв_3 3" xfId="2067" xr:uid="{00000000-0005-0000-0000-00007D010000}"/>
    <cellStyle name="_FFF_Tax_form_1кв_3 3 2" xfId="5838" xr:uid="{00000000-0005-0000-0000-00007E010000}"/>
    <cellStyle name="_FFF_Tax_form_1кв_3 4" xfId="4006" xr:uid="{00000000-0005-0000-0000-00007F010000}"/>
    <cellStyle name="_FFF_Tax_form_1кв_3 5" xfId="7499" xr:uid="{00000000-0005-0000-0000-000080010000}"/>
    <cellStyle name="_FFF_БКЭ" xfId="69" xr:uid="{00000000-0005-0000-0000-000081010000}"/>
    <cellStyle name="_FFF_БКЭ 2" xfId="70" xr:uid="{00000000-0005-0000-0000-000082010000}"/>
    <cellStyle name="_FFF_БКЭ 2 2" xfId="2068" xr:uid="{00000000-0005-0000-0000-000083010000}"/>
    <cellStyle name="_FFF_БКЭ 2 2 2" xfId="5839" xr:uid="{00000000-0005-0000-0000-000084010000}"/>
    <cellStyle name="_FFF_БКЭ 2 3" xfId="2069" xr:uid="{00000000-0005-0000-0000-000085010000}"/>
    <cellStyle name="_FFF_БКЭ 2 3 2" xfId="5840" xr:uid="{00000000-0005-0000-0000-000086010000}"/>
    <cellStyle name="_FFF_БКЭ 2 4" xfId="4009" xr:uid="{00000000-0005-0000-0000-000087010000}"/>
    <cellStyle name="_FFF_БКЭ 2_4П" xfId="2070" xr:uid="{00000000-0005-0000-0000-000088010000}"/>
    <cellStyle name="_FFF_БКЭ 2_4П 2" xfId="2071" xr:uid="{00000000-0005-0000-0000-000089010000}"/>
    <cellStyle name="_FFF_БКЭ 2_4П 2 2" xfId="5842" xr:uid="{00000000-0005-0000-0000-00008A010000}"/>
    <cellStyle name="_FFF_БКЭ 2_4П 3" xfId="5841" xr:uid="{00000000-0005-0000-0000-00008B010000}"/>
    <cellStyle name="_FFF_БКЭ 3" xfId="2072" xr:uid="{00000000-0005-0000-0000-00008C010000}"/>
    <cellStyle name="_FFF_БКЭ 3 2" xfId="5843" xr:uid="{00000000-0005-0000-0000-00008D010000}"/>
    <cellStyle name="_FFF_БКЭ 4" xfId="4008" xr:uid="{00000000-0005-0000-0000-00008E010000}"/>
    <cellStyle name="_FFF_БКЭ 5" xfId="7498" xr:uid="{00000000-0005-0000-0000-00008F010000}"/>
    <cellStyle name="_Final_Book_010301" xfId="71" xr:uid="{00000000-0005-0000-0000-000090010000}"/>
    <cellStyle name="_Final_Book_010301 2" xfId="72" xr:uid="{00000000-0005-0000-0000-000091010000}"/>
    <cellStyle name="_Final_Book_010301 2 2" xfId="2073" xr:uid="{00000000-0005-0000-0000-000092010000}"/>
    <cellStyle name="_Final_Book_010301 2 2 2" xfId="5844" xr:uid="{00000000-0005-0000-0000-000093010000}"/>
    <cellStyle name="_Final_Book_010301 2 3" xfId="2074" xr:uid="{00000000-0005-0000-0000-000094010000}"/>
    <cellStyle name="_Final_Book_010301 2 3 2" xfId="5845" xr:uid="{00000000-0005-0000-0000-000095010000}"/>
    <cellStyle name="_Final_Book_010301 2 4" xfId="4011" xr:uid="{00000000-0005-0000-0000-000096010000}"/>
    <cellStyle name="_Final_Book_010301 2_4П" xfId="2075" xr:uid="{00000000-0005-0000-0000-000097010000}"/>
    <cellStyle name="_Final_Book_010301 2_4П 2" xfId="2076" xr:uid="{00000000-0005-0000-0000-000098010000}"/>
    <cellStyle name="_Final_Book_010301 2_4П 2 2" xfId="5847" xr:uid="{00000000-0005-0000-0000-000099010000}"/>
    <cellStyle name="_Final_Book_010301 2_4П 3" xfId="5846" xr:uid="{00000000-0005-0000-0000-00009A010000}"/>
    <cellStyle name="_Final_Book_010301 3" xfId="2077" xr:uid="{00000000-0005-0000-0000-00009B010000}"/>
    <cellStyle name="_Final_Book_010301 3 2" xfId="5848" xr:uid="{00000000-0005-0000-0000-00009C010000}"/>
    <cellStyle name="_Final_Book_010301 4" xfId="4010" xr:uid="{00000000-0005-0000-0000-00009D010000}"/>
    <cellStyle name="_Final_Book_010301 5" xfId="7497" xr:uid="{00000000-0005-0000-0000-00009E010000}"/>
    <cellStyle name="_Final_Book_010301_New Form10_2" xfId="73" xr:uid="{00000000-0005-0000-0000-00009F010000}"/>
    <cellStyle name="_Final_Book_010301_New Form10_2 2" xfId="74" xr:uid="{00000000-0005-0000-0000-0000A0010000}"/>
    <cellStyle name="_Final_Book_010301_New Form10_2 2 2" xfId="2078" xr:uid="{00000000-0005-0000-0000-0000A1010000}"/>
    <cellStyle name="_Final_Book_010301_New Form10_2 2 2 2" xfId="5849" xr:uid="{00000000-0005-0000-0000-0000A2010000}"/>
    <cellStyle name="_Final_Book_010301_New Form10_2 2 3" xfId="2079" xr:uid="{00000000-0005-0000-0000-0000A3010000}"/>
    <cellStyle name="_Final_Book_010301_New Form10_2 2 3 2" xfId="5850" xr:uid="{00000000-0005-0000-0000-0000A4010000}"/>
    <cellStyle name="_Final_Book_010301_New Form10_2 2 4" xfId="4013" xr:uid="{00000000-0005-0000-0000-0000A5010000}"/>
    <cellStyle name="_Final_Book_010301_New Form10_2 2_4П" xfId="2080" xr:uid="{00000000-0005-0000-0000-0000A6010000}"/>
    <cellStyle name="_Final_Book_010301_New Form10_2 2_4П 2" xfId="2081" xr:uid="{00000000-0005-0000-0000-0000A7010000}"/>
    <cellStyle name="_Final_Book_010301_New Form10_2 2_4П 2 2" xfId="5852" xr:uid="{00000000-0005-0000-0000-0000A8010000}"/>
    <cellStyle name="_Final_Book_010301_New Form10_2 2_4П 3" xfId="5851" xr:uid="{00000000-0005-0000-0000-0000A9010000}"/>
    <cellStyle name="_Final_Book_010301_New Form10_2 3" xfId="2082" xr:uid="{00000000-0005-0000-0000-0000AA010000}"/>
    <cellStyle name="_Final_Book_010301_New Form10_2 3 2" xfId="5853" xr:uid="{00000000-0005-0000-0000-0000AB010000}"/>
    <cellStyle name="_Final_Book_010301_New Form10_2 4" xfId="4012" xr:uid="{00000000-0005-0000-0000-0000AC010000}"/>
    <cellStyle name="_Final_Book_010301_New Form10_2 5" xfId="5693" xr:uid="{00000000-0005-0000-0000-0000AD010000}"/>
    <cellStyle name="_Final_Book_010301_Nsi" xfId="75" xr:uid="{00000000-0005-0000-0000-0000AE010000}"/>
    <cellStyle name="_Final_Book_010301_Nsi 2" xfId="76" xr:uid="{00000000-0005-0000-0000-0000AF010000}"/>
    <cellStyle name="_Final_Book_010301_Nsi 2 2" xfId="2083" xr:uid="{00000000-0005-0000-0000-0000B0010000}"/>
    <cellStyle name="_Final_Book_010301_Nsi 2 2 2" xfId="5854" xr:uid="{00000000-0005-0000-0000-0000B1010000}"/>
    <cellStyle name="_Final_Book_010301_Nsi 2 3" xfId="2084" xr:uid="{00000000-0005-0000-0000-0000B2010000}"/>
    <cellStyle name="_Final_Book_010301_Nsi 2 3 2" xfId="5855" xr:uid="{00000000-0005-0000-0000-0000B3010000}"/>
    <cellStyle name="_Final_Book_010301_Nsi 2 4" xfId="4015" xr:uid="{00000000-0005-0000-0000-0000B4010000}"/>
    <cellStyle name="_Final_Book_010301_Nsi 2_4П" xfId="2085" xr:uid="{00000000-0005-0000-0000-0000B5010000}"/>
    <cellStyle name="_Final_Book_010301_Nsi 2_4П 2" xfId="2086" xr:uid="{00000000-0005-0000-0000-0000B6010000}"/>
    <cellStyle name="_Final_Book_010301_Nsi 2_4П 2 2" xfId="5857" xr:uid="{00000000-0005-0000-0000-0000B7010000}"/>
    <cellStyle name="_Final_Book_010301_Nsi 2_4П 3" xfId="5856" xr:uid="{00000000-0005-0000-0000-0000B8010000}"/>
    <cellStyle name="_Final_Book_010301_Nsi 3" xfId="2087" xr:uid="{00000000-0005-0000-0000-0000B9010000}"/>
    <cellStyle name="_Final_Book_010301_Nsi 3 2" xfId="5858" xr:uid="{00000000-0005-0000-0000-0000BA010000}"/>
    <cellStyle name="_Final_Book_010301_Nsi 4" xfId="4014" xr:uid="{00000000-0005-0000-0000-0000BB010000}"/>
    <cellStyle name="_Final_Book_010301_Nsi 5" xfId="5692" xr:uid="{00000000-0005-0000-0000-0000BC010000}"/>
    <cellStyle name="_Final_Book_010301_Nsi_1" xfId="77" xr:uid="{00000000-0005-0000-0000-0000BD010000}"/>
    <cellStyle name="_Final_Book_010301_Nsi_1 2" xfId="78" xr:uid="{00000000-0005-0000-0000-0000BE010000}"/>
    <cellStyle name="_Final_Book_010301_Nsi_1 2 2" xfId="2088" xr:uid="{00000000-0005-0000-0000-0000BF010000}"/>
    <cellStyle name="_Final_Book_010301_Nsi_1 2 2 2" xfId="5859" xr:uid="{00000000-0005-0000-0000-0000C0010000}"/>
    <cellStyle name="_Final_Book_010301_Nsi_1 2 3" xfId="2089" xr:uid="{00000000-0005-0000-0000-0000C1010000}"/>
    <cellStyle name="_Final_Book_010301_Nsi_1 2 3 2" xfId="5860" xr:uid="{00000000-0005-0000-0000-0000C2010000}"/>
    <cellStyle name="_Final_Book_010301_Nsi_1 2 4" xfId="4017" xr:uid="{00000000-0005-0000-0000-0000C3010000}"/>
    <cellStyle name="_Final_Book_010301_Nsi_1 2_4П" xfId="2090" xr:uid="{00000000-0005-0000-0000-0000C4010000}"/>
    <cellStyle name="_Final_Book_010301_Nsi_1 2_4П 2" xfId="2091" xr:uid="{00000000-0005-0000-0000-0000C5010000}"/>
    <cellStyle name="_Final_Book_010301_Nsi_1 2_4П 2 2" xfId="5862" xr:uid="{00000000-0005-0000-0000-0000C6010000}"/>
    <cellStyle name="_Final_Book_010301_Nsi_1 2_4П 3" xfId="5861" xr:uid="{00000000-0005-0000-0000-0000C7010000}"/>
    <cellStyle name="_Final_Book_010301_Nsi_1 3" xfId="2092" xr:uid="{00000000-0005-0000-0000-0000C8010000}"/>
    <cellStyle name="_Final_Book_010301_Nsi_1 3 2" xfId="5863" xr:uid="{00000000-0005-0000-0000-0000C9010000}"/>
    <cellStyle name="_Final_Book_010301_Nsi_1 4" xfId="4016" xr:uid="{00000000-0005-0000-0000-0000CA010000}"/>
    <cellStyle name="_Final_Book_010301_Nsi_1 5" xfId="5691" xr:uid="{00000000-0005-0000-0000-0000CB010000}"/>
    <cellStyle name="_Final_Book_010301_Nsi_139" xfId="79" xr:uid="{00000000-0005-0000-0000-0000CC010000}"/>
    <cellStyle name="_Final_Book_010301_Nsi_139 2" xfId="80" xr:uid="{00000000-0005-0000-0000-0000CD010000}"/>
    <cellStyle name="_Final_Book_010301_Nsi_139 2 2" xfId="2093" xr:uid="{00000000-0005-0000-0000-0000CE010000}"/>
    <cellStyle name="_Final_Book_010301_Nsi_139 2 2 2" xfId="5864" xr:uid="{00000000-0005-0000-0000-0000CF010000}"/>
    <cellStyle name="_Final_Book_010301_Nsi_139 2 3" xfId="2094" xr:uid="{00000000-0005-0000-0000-0000D0010000}"/>
    <cellStyle name="_Final_Book_010301_Nsi_139 2 3 2" xfId="5865" xr:uid="{00000000-0005-0000-0000-0000D1010000}"/>
    <cellStyle name="_Final_Book_010301_Nsi_139 2 4" xfId="4019" xr:uid="{00000000-0005-0000-0000-0000D2010000}"/>
    <cellStyle name="_Final_Book_010301_Nsi_139 2_4П" xfId="2095" xr:uid="{00000000-0005-0000-0000-0000D3010000}"/>
    <cellStyle name="_Final_Book_010301_Nsi_139 2_4П 2" xfId="2096" xr:uid="{00000000-0005-0000-0000-0000D4010000}"/>
    <cellStyle name="_Final_Book_010301_Nsi_139 2_4П 2 2" xfId="5867" xr:uid="{00000000-0005-0000-0000-0000D5010000}"/>
    <cellStyle name="_Final_Book_010301_Nsi_139 2_4П 3" xfId="5866" xr:uid="{00000000-0005-0000-0000-0000D6010000}"/>
    <cellStyle name="_Final_Book_010301_Nsi_139 3" xfId="2097" xr:uid="{00000000-0005-0000-0000-0000D7010000}"/>
    <cellStyle name="_Final_Book_010301_Nsi_139 3 2" xfId="5868" xr:uid="{00000000-0005-0000-0000-0000D8010000}"/>
    <cellStyle name="_Final_Book_010301_Nsi_139 4" xfId="4018" xr:uid="{00000000-0005-0000-0000-0000D9010000}"/>
    <cellStyle name="_Final_Book_010301_Nsi_139 5" xfId="5690" xr:uid="{00000000-0005-0000-0000-0000DA010000}"/>
    <cellStyle name="_Final_Book_010301_Nsi_140" xfId="81" xr:uid="{00000000-0005-0000-0000-0000DB010000}"/>
    <cellStyle name="_Final_Book_010301_Nsi_140 2" xfId="82" xr:uid="{00000000-0005-0000-0000-0000DC010000}"/>
    <cellStyle name="_Final_Book_010301_Nsi_140 2 2" xfId="2098" xr:uid="{00000000-0005-0000-0000-0000DD010000}"/>
    <cellStyle name="_Final_Book_010301_Nsi_140 2 2 2" xfId="5869" xr:uid="{00000000-0005-0000-0000-0000DE010000}"/>
    <cellStyle name="_Final_Book_010301_Nsi_140 2 3" xfId="2099" xr:uid="{00000000-0005-0000-0000-0000DF010000}"/>
    <cellStyle name="_Final_Book_010301_Nsi_140 2 3 2" xfId="5870" xr:uid="{00000000-0005-0000-0000-0000E0010000}"/>
    <cellStyle name="_Final_Book_010301_Nsi_140 2 4" xfId="4021" xr:uid="{00000000-0005-0000-0000-0000E1010000}"/>
    <cellStyle name="_Final_Book_010301_Nsi_140 2_4П" xfId="2100" xr:uid="{00000000-0005-0000-0000-0000E2010000}"/>
    <cellStyle name="_Final_Book_010301_Nsi_140 2_4П 2" xfId="2101" xr:uid="{00000000-0005-0000-0000-0000E3010000}"/>
    <cellStyle name="_Final_Book_010301_Nsi_140 2_4П 2 2" xfId="5872" xr:uid="{00000000-0005-0000-0000-0000E4010000}"/>
    <cellStyle name="_Final_Book_010301_Nsi_140 2_4П 3" xfId="5871" xr:uid="{00000000-0005-0000-0000-0000E5010000}"/>
    <cellStyle name="_Final_Book_010301_Nsi_140 3" xfId="2102" xr:uid="{00000000-0005-0000-0000-0000E6010000}"/>
    <cellStyle name="_Final_Book_010301_Nsi_140 3 2" xfId="5873" xr:uid="{00000000-0005-0000-0000-0000E7010000}"/>
    <cellStyle name="_Final_Book_010301_Nsi_140 4" xfId="4020" xr:uid="{00000000-0005-0000-0000-0000E8010000}"/>
    <cellStyle name="_Final_Book_010301_Nsi_140 5" xfId="7496" xr:uid="{00000000-0005-0000-0000-0000E9010000}"/>
    <cellStyle name="_Final_Book_010301_Nsi_140(Зах)" xfId="83" xr:uid="{00000000-0005-0000-0000-0000EA010000}"/>
    <cellStyle name="_Final_Book_010301_Nsi_140(Зах) 2" xfId="84" xr:uid="{00000000-0005-0000-0000-0000EB010000}"/>
    <cellStyle name="_Final_Book_010301_Nsi_140(Зах) 2 2" xfId="2103" xr:uid="{00000000-0005-0000-0000-0000EC010000}"/>
    <cellStyle name="_Final_Book_010301_Nsi_140(Зах) 2 2 2" xfId="5874" xr:uid="{00000000-0005-0000-0000-0000ED010000}"/>
    <cellStyle name="_Final_Book_010301_Nsi_140(Зах) 2 3" xfId="2104" xr:uid="{00000000-0005-0000-0000-0000EE010000}"/>
    <cellStyle name="_Final_Book_010301_Nsi_140(Зах) 2 3 2" xfId="5875" xr:uid="{00000000-0005-0000-0000-0000EF010000}"/>
    <cellStyle name="_Final_Book_010301_Nsi_140(Зах) 2 4" xfId="4023" xr:uid="{00000000-0005-0000-0000-0000F0010000}"/>
    <cellStyle name="_Final_Book_010301_Nsi_140(Зах) 2_4П" xfId="2105" xr:uid="{00000000-0005-0000-0000-0000F1010000}"/>
    <cellStyle name="_Final_Book_010301_Nsi_140(Зах) 2_4П 2" xfId="2106" xr:uid="{00000000-0005-0000-0000-0000F2010000}"/>
    <cellStyle name="_Final_Book_010301_Nsi_140(Зах) 2_4П 2 2" xfId="5877" xr:uid="{00000000-0005-0000-0000-0000F3010000}"/>
    <cellStyle name="_Final_Book_010301_Nsi_140(Зах) 2_4П 3" xfId="5876" xr:uid="{00000000-0005-0000-0000-0000F4010000}"/>
    <cellStyle name="_Final_Book_010301_Nsi_140(Зах) 3" xfId="2107" xr:uid="{00000000-0005-0000-0000-0000F5010000}"/>
    <cellStyle name="_Final_Book_010301_Nsi_140(Зах) 3 2" xfId="5878" xr:uid="{00000000-0005-0000-0000-0000F6010000}"/>
    <cellStyle name="_Final_Book_010301_Nsi_140(Зах) 4" xfId="4022" xr:uid="{00000000-0005-0000-0000-0000F7010000}"/>
    <cellStyle name="_Final_Book_010301_Nsi_140(Зах) 5" xfId="5689" xr:uid="{00000000-0005-0000-0000-0000F8010000}"/>
    <cellStyle name="_Final_Book_010301_Nsi_140_mod" xfId="85" xr:uid="{00000000-0005-0000-0000-0000F9010000}"/>
    <cellStyle name="_Final_Book_010301_Nsi_140_mod 2" xfId="86" xr:uid="{00000000-0005-0000-0000-0000FA010000}"/>
    <cellStyle name="_Final_Book_010301_Nsi_140_mod 2 2" xfId="2108" xr:uid="{00000000-0005-0000-0000-0000FB010000}"/>
    <cellStyle name="_Final_Book_010301_Nsi_140_mod 2 2 2" xfId="5879" xr:uid="{00000000-0005-0000-0000-0000FC010000}"/>
    <cellStyle name="_Final_Book_010301_Nsi_140_mod 2 3" xfId="2109" xr:uid="{00000000-0005-0000-0000-0000FD010000}"/>
    <cellStyle name="_Final_Book_010301_Nsi_140_mod 2 3 2" xfId="5880" xr:uid="{00000000-0005-0000-0000-0000FE010000}"/>
    <cellStyle name="_Final_Book_010301_Nsi_140_mod 2 4" xfId="4025" xr:uid="{00000000-0005-0000-0000-0000FF010000}"/>
    <cellStyle name="_Final_Book_010301_Nsi_140_mod 2_4П" xfId="2110" xr:uid="{00000000-0005-0000-0000-000000020000}"/>
    <cellStyle name="_Final_Book_010301_Nsi_140_mod 2_4П 2" xfId="2111" xr:uid="{00000000-0005-0000-0000-000001020000}"/>
    <cellStyle name="_Final_Book_010301_Nsi_140_mod 2_4П 2 2" xfId="5882" xr:uid="{00000000-0005-0000-0000-000002020000}"/>
    <cellStyle name="_Final_Book_010301_Nsi_140_mod 2_4П 3" xfId="5881" xr:uid="{00000000-0005-0000-0000-000003020000}"/>
    <cellStyle name="_Final_Book_010301_Nsi_140_mod 3" xfId="2112" xr:uid="{00000000-0005-0000-0000-000004020000}"/>
    <cellStyle name="_Final_Book_010301_Nsi_140_mod 3 2" xfId="5883" xr:uid="{00000000-0005-0000-0000-000005020000}"/>
    <cellStyle name="_Final_Book_010301_Nsi_140_mod 4" xfId="4024" xr:uid="{00000000-0005-0000-0000-000006020000}"/>
    <cellStyle name="_Final_Book_010301_Nsi_140_mod 5" xfId="5688" xr:uid="{00000000-0005-0000-0000-000007020000}"/>
    <cellStyle name="_Final_Book_010301_Summary" xfId="87" xr:uid="{00000000-0005-0000-0000-000008020000}"/>
    <cellStyle name="_Final_Book_010301_Summary 2" xfId="88" xr:uid="{00000000-0005-0000-0000-000009020000}"/>
    <cellStyle name="_Final_Book_010301_Summary 2 2" xfId="2113" xr:uid="{00000000-0005-0000-0000-00000A020000}"/>
    <cellStyle name="_Final_Book_010301_Summary 2 2 2" xfId="5884" xr:uid="{00000000-0005-0000-0000-00000B020000}"/>
    <cellStyle name="_Final_Book_010301_Summary 2 3" xfId="2114" xr:uid="{00000000-0005-0000-0000-00000C020000}"/>
    <cellStyle name="_Final_Book_010301_Summary 2 3 2" xfId="5885" xr:uid="{00000000-0005-0000-0000-00000D020000}"/>
    <cellStyle name="_Final_Book_010301_Summary 2 4" xfId="4027" xr:uid="{00000000-0005-0000-0000-00000E020000}"/>
    <cellStyle name="_Final_Book_010301_Summary 2_4П" xfId="2115" xr:uid="{00000000-0005-0000-0000-00000F020000}"/>
    <cellStyle name="_Final_Book_010301_Summary 2_4П 2" xfId="2116" xr:uid="{00000000-0005-0000-0000-000010020000}"/>
    <cellStyle name="_Final_Book_010301_Summary 2_4П 2 2" xfId="5887" xr:uid="{00000000-0005-0000-0000-000011020000}"/>
    <cellStyle name="_Final_Book_010301_Summary 2_4П 3" xfId="5886" xr:uid="{00000000-0005-0000-0000-000012020000}"/>
    <cellStyle name="_Final_Book_010301_Summary 3" xfId="2117" xr:uid="{00000000-0005-0000-0000-000013020000}"/>
    <cellStyle name="_Final_Book_010301_Summary 3 2" xfId="5888" xr:uid="{00000000-0005-0000-0000-000014020000}"/>
    <cellStyle name="_Final_Book_010301_Summary 4" xfId="4026" xr:uid="{00000000-0005-0000-0000-000015020000}"/>
    <cellStyle name="_Final_Book_010301_Summary 5" xfId="5687" xr:uid="{00000000-0005-0000-0000-000016020000}"/>
    <cellStyle name="_Final_Book_010301_Tax_form_1кв_3" xfId="89" xr:uid="{00000000-0005-0000-0000-000017020000}"/>
    <cellStyle name="_Final_Book_010301_Tax_form_1кв_3 2" xfId="90" xr:uid="{00000000-0005-0000-0000-000018020000}"/>
    <cellStyle name="_Final_Book_010301_Tax_form_1кв_3 2 2" xfId="2118" xr:uid="{00000000-0005-0000-0000-000019020000}"/>
    <cellStyle name="_Final_Book_010301_Tax_form_1кв_3 2 2 2" xfId="5889" xr:uid="{00000000-0005-0000-0000-00001A020000}"/>
    <cellStyle name="_Final_Book_010301_Tax_form_1кв_3 2 3" xfId="2119" xr:uid="{00000000-0005-0000-0000-00001B020000}"/>
    <cellStyle name="_Final_Book_010301_Tax_form_1кв_3 2 3 2" xfId="5890" xr:uid="{00000000-0005-0000-0000-00001C020000}"/>
    <cellStyle name="_Final_Book_010301_Tax_form_1кв_3 2 4" xfId="4029" xr:uid="{00000000-0005-0000-0000-00001D020000}"/>
    <cellStyle name="_Final_Book_010301_Tax_form_1кв_3 2_4П" xfId="2120" xr:uid="{00000000-0005-0000-0000-00001E020000}"/>
    <cellStyle name="_Final_Book_010301_Tax_form_1кв_3 2_4П 2" xfId="2121" xr:uid="{00000000-0005-0000-0000-00001F020000}"/>
    <cellStyle name="_Final_Book_010301_Tax_form_1кв_3 2_4П 2 2" xfId="5892" xr:uid="{00000000-0005-0000-0000-000020020000}"/>
    <cellStyle name="_Final_Book_010301_Tax_form_1кв_3 2_4П 3" xfId="5891" xr:uid="{00000000-0005-0000-0000-000021020000}"/>
    <cellStyle name="_Final_Book_010301_Tax_form_1кв_3 3" xfId="2122" xr:uid="{00000000-0005-0000-0000-000022020000}"/>
    <cellStyle name="_Final_Book_010301_Tax_form_1кв_3 3 2" xfId="5893" xr:uid="{00000000-0005-0000-0000-000023020000}"/>
    <cellStyle name="_Final_Book_010301_Tax_form_1кв_3 4" xfId="4028" xr:uid="{00000000-0005-0000-0000-000024020000}"/>
    <cellStyle name="_Final_Book_010301_Tax_form_1кв_3 5" xfId="7495" xr:uid="{00000000-0005-0000-0000-000025020000}"/>
    <cellStyle name="_Final_Book_010301_БКЭ" xfId="91" xr:uid="{00000000-0005-0000-0000-000026020000}"/>
    <cellStyle name="_Final_Book_010301_БКЭ 2" xfId="92" xr:uid="{00000000-0005-0000-0000-000027020000}"/>
    <cellStyle name="_Final_Book_010301_БКЭ 2 2" xfId="2123" xr:uid="{00000000-0005-0000-0000-000028020000}"/>
    <cellStyle name="_Final_Book_010301_БКЭ 2 2 2" xfId="5894" xr:uid="{00000000-0005-0000-0000-000029020000}"/>
    <cellStyle name="_Final_Book_010301_БКЭ 2 3" xfId="2124" xr:uid="{00000000-0005-0000-0000-00002A020000}"/>
    <cellStyle name="_Final_Book_010301_БКЭ 2 3 2" xfId="5895" xr:uid="{00000000-0005-0000-0000-00002B020000}"/>
    <cellStyle name="_Final_Book_010301_БКЭ 2 4" xfId="4031" xr:uid="{00000000-0005-0000-0000-00002C020000}"/>
    <cellStyle name="_Final_Book_010301_БКЭ 2_4П" xfId="2125" xr:uid="{00000000-0005-0000-0000-00002D020000}"/>
    <cellStyle name="_Final_Book_010301_БКЭ 2_4П 2" xfId="2126" xr:uid="{00000000-0005-0000-0000-00002E020000}"/>
    <cellStyle name="_Final_Book_010301_БКЭ 2_4П 2 2" xfId="5897" xr:uid="{00000000-0005-0000-0000-00002F020000}"/>
    <cellStyle name="_Final_Book_010301_БКЭ 2_4П 3" xfId="5896" xr:uid="{00000000-0005-0000-0000-000030020000}"/>
    <cellStyle name="_Final_Book_010301_БКЭ 3" xfId="2127" xr:uid="{00000000-0005-0000-0000-000031020000}"/>
    <cellStyle name="_Final_Book_010301_БКЭ 3 2" xfId="5898" xr:uid="{00000000-0005-0000-0000-000032020000}"/>
    <cellStyle name="_Final_Book_010301_БКЭ 4" xfId="4030" xr:uid="{00000000-0005-0000-0000-000033020000}"/>
    <cellStyle name="_Final_Book_010301_БКЭ 5" xfId="7494" xr:uid="{00000000-0005-0000-0000-000034020000}"/>
    <cellStyle name="_Forms RAS_v3_29122008_PV" xfId="2128" xr:uid="{00000000-0005-0000-0000-000035020000}"/>
    <cellStyle name="_Forms RAS_v3_29122008_PV 2" xfId="5899" xr:uid="{00000000-0005-0000-0000-000036020000}"/>
    <cellStyle name="_Forms RAS_v4_16.01.2009" xfId="2129" xr:uid="{00000000-0005-0000-0000-000037020000}"/>
    <cellStyle name="_Forms RAS_v4_16.01.2009 2" xfId="5900" xr:uid="{00000000-0005-0000-0000-000038020000}"/>
    <cellStyle name="_Forms RAS_v7_17.02.2009" xfId="2130" xr:uid="{00000000-0005-0000-0000-000039020000}"/>
    <cellStyle name="_Forms RAS_v7_17.02.2009 2" xfId="5901" xr:uid="{00000000-0005-0000-0000-00003A020000}"/>
    <cellStyle name="_FS forms_RAS_GPN" xfId="2131" xr:uid="{00000000-0005-0000-0000-00003B020000}"/>
    <cellStyle name="_FS forms_RAS_GPN 2" xfId="5902" xr:uid="{00000000-0005-0000-0000-00003C020000}"/>
    <cellStyle name="_FS_FS&amp;Notes RAS_GPN_08.12.08._AE_v2" xfId="2132" xr:uid="{00000000-0005-0000-0000-00003D020000}"/>
    <cellStyle name="_FS_FS&amp;Notes RAS_GPN_08.12.08._AE_v2 2" xfId="5903" xr:uid="{00000000-0005-0000-0000-00003E020000}"/>
    <cellStyle name="_Inv WAC(COGS)_USD" xfId="2133" xr:uid="{00000000-0005-0000-0000-00003F020000}"/>
    <cellStyle name="_Inv WAC(COGS)_USD 2" xfId="5904" xr:uid="{00000000-0005-0000-0000-000040020000}"/>
    <cellStyle name="_KAP NAK_06_reporting table_rus_28.09" xfId="2134" xr:uid="{00000000-0005-0000-0000-000041020000}"/>
    <cellStyle name="_KAP NAK_06_reporting table_rus_28.09 2" xfId="5905" xr:uid="{00000000-0005-0000-0000-000042020000}"/>
    <cellStyle name="_KEGOC" xfId="93" xr:uid="{00000000-0005-0000-0000-000043020000}"/>
    <cellStyle name="_KEGOC 2" xfId="2135" xr:uid="{00000000-0005-0000-0000-000044020000}"/>
    <cellStyle name="_KEGOC 2 2" xfId="5906" xr:uid="{00000000-0005-0000-0000-000045020000}"/>
    <cellStyle name="_KEGOC 3" xfId="4032" xr:uid="{00000000-0005-0000-0000-000046020000}"/>
    <cellStyle name="_KTG_06_2007" xfId="94" xr:uid="{00000000-0005-0000-0000-000047020000}"/>
    <cellStyle name="_KTG_06_2007 2" xfId="95" xr:uid="{00000000-0005-0000-0000-000048020000}"/>
    <cellStyle name="_KTG_06_2007 2 2" xfId="2136" xr:uid="{00000000-0005-0000-0000-000049020000}"/>
    <cellStyle name="_KTG_06_2007 2 2 2" xfId="5907" xr:uid="{00000000-0005-0000-0000-00004A020000}"/>
    <cellStyle name="_KTG_06_2007 2 3" xfId="2137" xr:uid="{00000000-0005-0000-0000-00004B020000}"/>
    <cellStyle name="_KTG_06_2007 2 3 2" xfId="5908" xr:uid="{00000000-0005-0000-0000-00004C020000}"/>
    <cellStyle name="_KTG_06_2007 2 4" xfId="4034" xr:uid="{00000000-0005-0000-0000-00004D020000}"/>
    <cellStyle name="_KTG_06_2007 2_4П" xfId="2138" xr:uid="{00000000-0005-0000-0000-00004E020000}"/>
    <cellStyle name="_KTG_06_2007 2_4П 2" xfId="2139" xr:uid="{00000000-0005-0000-0000-00004F020000}"/>
    <cellStyle name="_KTG_06_2007 2_4П 2 2" xfId="5910" xr:uid="{00000000-0005-0000-0000-000050020000}"/>
    <cellStyle name="_KTG_06_2007 2_4П 3" xfId="5909" xr:uid="{00000000-0005-0000-0000-000051020000}"/>
    <cellStyle name="_KTG_06_2007 3" xfId="2140" xr:uid="{00000000-0005-0000-0000-000052020000}"/>
    <cellStyle name="_KTG_06_2007 3 2" xfId="5911" xr:uid="{00000000-0005-0000-0000-000053020000}"/>
    <cellStyle name="_KTG_06_2007 4" xfId="4033" xr:uid="{00000000-0005-0000-0000-000054020000}"/>
    <cellStyle name="_KTG_06_2007 5" xfId="5686" xr:uid="{00000000-0005-0000-0000-000055020000}"/>
    <cellStyle name="_KTG_06_2007_4П" xfId="2141" xr:uid="{00000000-0005-0000-0000-000056020000}"/>
    <cellStyle name="_KTG_06_2007_4П 2" xfId="2142" xr:uid="{00000000-0005-0000-0000-000057020000}"/>
    <cellStyle name="_KTG_06_2007_4П 2 2" xfId="5913" xr:uid="{00000000-0005-0000-0000-000058020000}"/>
    <cellStyle name="_KTG_06_2007_4П 3" xfId="5912" xr:uid="{00000000-0005-0000-0000-000059020000}"/>
    <cellStyle name="_KTG_07_2007" xfId="96" xr:uid="{00000000-0005-0000-0000-00005A020000}"/>
    <cellStyle name="_KTG_07_2007 2" xfId="2143" xr:uid="{00000000-0005-0000-0000-00005B020000}"/>
    <cellStyle name="_KTG_07_2007 2 2" xfId="5914" xr:uid="{00000000-0005-0000-0000-00005C020000}"/>
    <cellStyle name="_KTG_07_2007 3" xfId="4035" xr:uid="{00000000-0005-0000-0000-00005D020000}"/>
    <cellStyle name="_NAC KAP_06_Inventory_IK (Kurmanova, Indira_Almaty_KPMG-STAFF_CIS's Copy)" xfId="2144" xr:uid="{00000000-0005-0000-0000-00005E020000}"/>
    <cellStyle name="_NAC KAP_06_Inventory_IK (Kurmanova, Indira_Almaty_KPMG-STAFF_CIS's Copy) 2" xfId="5915" xr:uid="{00000000-0005-0000-0000-00005F020000}"/>
    <cellStyle name="_NAC_06_reporting tables" xfId="2145" xr:uid="{00000000-0005-0000-0000-000060020000}"/>
    <cellStyle name="_NAC_06_reporting tables 2" xfId="5916" xr:uid="{00000000-0005-0000-0000-000061020000}"/>
    <cellStyle name="_New_Sofi" xfId="97" xr:uid="{00000000-0005-0000-0000-000062020000}"/>
    <cellStyle name="_New_Sofi 2" xfId="98" xr:uid="{00000000-0005-0000-0000-000063020000}"/>
    <cellStyle name="_New_Sofi 2 2" xfId="2146" xr:uid="{00000000-0005-0000-0000-000064020000}"/>
    <cellStyle name="_New_Sofi 2 2 2" xfId="5917" xr:uid="{00000000-0005-0000-0000-000065020000}"/>
    <cellStyle name="_New_Sofi 2 3" xfId="2147" xr:uid="{00000000-0005-0000-0000-000066020000}"/>
    <cellStyle name="_New_Sofi 2 3 2" xfId="5918" xr:uid="{00000000-0005-0000-0000-000067020000}"/>
    <cellStyle name="_New_Sofi 2 4" xfId="4037" xr:uid="{00000000-0005-0000-0000-000068020000}"/>
    <cellStyle name="_New_Sofi 2_4П" xfId="2148" xr:uid="{00000000-0005-0000-0000-000069020000}"/>
    <cellStyle name="_New_Sofi 2_4П 2" xfId="2149" xr:uid="{00000000-0005-0000-0000-00006A020000}"/>
    <cellStyle name="_New_Sofi 2_4П 2 2" xfId="5920" xr:uid="{00000000-0005-0000-0000-00006B020000}"/>
    <cellStyle name="_New_Sofi 2_4П 3" xfId="5919" xr:uid="{00000000-0005-0000-0000-00006C020000}"/>
    <cellStyle name="_New_Sofi 3" xfId="2150" xr:uid="{00000000-0005-0000-0000-00006D020000}"/>
    <cellStyle name="_New_Sofi 3 2" xfId="5921" xr:uid="{00000000-0005-0000-0000-00006E020000}"/>
    <cellStyle name="_New_Sofi 4" xfId="4036" xr:uid="{00000000-0005-0000-0000-00006F020000}"/>
    <cellStyle name="_New_Sofi 5" xfId="5685" xr:uid="{00000000-0005-0000-0000-000070020000}"/>
    <cellStyle name="_New_Sofi_FFF" xfId="99" xr:uid="{00000000-0005-0000-0000-000071020000}"/>
    <cellStyle name="_New_Sofi_FFF 2" xfId="100" xr:uid="{00000000-0005-0000-0000-000072020000}"/>
    <cellStyle name="_New_Sofi_FFF 2 2" xfId="2151" xr:uid="{00000000-0005-0000-0000-000073020000}"/>
    <cellStyle name="_New_Sofi_FFF 2 2 2" xfId="5922" xr:uid="{00000000-0005-0000-0000-000074020000}"/>
    <cellStyle name="_New_Sofi_FFF 2 3" xfId="2152" xr:uid="{00000000-0005-0000-0000-000075020000}"/>
    <cellStyle name="_New_Sofi_FFF 2 3 2" xfId="5923" xr:uid="{00000000-0005-0000-0000-000076020000}"/>
    <cellStyle name="_New_Sofi_FFF 2 4" xfId="4039" xr:uid="{00000000-0005-0000-0000-000077020000}"/>
    <cellStyle name="_New_Sofi_FFF 2_4П" xfId="2153" xr:uid="{00000000-0005-0000-0000-000078020000}"/>
    <cellStyle name="_New_Sofi_FFF 2_4П 2" xfId="2154" xr:uid="{00000000-0005-0000-0000-000079020000}"/>
    <cellStyle name="_New_Sofi_FFF 2_4П 2 2" xfId="5925" xr:uid="{00000000-0005-0000-0000-00007A020000}"/>
    <cellStyle name="_New_Sofi_FFF 2_4П 3" xfId="5924" xr:uid="{00000000-0005-0000-0000-00007B020000}"/>
    <cellStyle name="_New_Sofi_FFF 3" xfId="2155" xr:uid="{00000000-0005-0000-0000-00007C020000}"/>
    <cellStyle name="_New_Sofi_FFF 3 2" xfId="5926" xr:uid="{00000000-0005-0000-0000-00007D020000}"/>
    <cellStyle name="_New_Sofi_FFF 4" xfId="4038" xr:uid="{00000000-0005-0000-0000-00007E020000}"/>
    <cellStyle name="_New_Sofi_FFF 5" xfId="5684" xr:uid="{00000000-0005-0000-0000-00007F020000}"/>
    <cellStyle name="_New_Sofi_New Form10_2" xfId="101" xr:uid="{00000000-0005-0000-0000-000080020000}"/>
    <cellStyle name="_New_Sofi_New Form10_2 2" xfId="102" xr:uid="{00000000-0005-0000-0000-000081020000}"/>
    <cellStyle name="_New_Sofi_New Form10_2 2 2" xfId="2156" xr:uid="{00000000-0005-0000-0000-000082020000}"/>
    <cellStyle name="_New_Sofi_New Form10_2 2 2 2" xfId="5927" xr:uid="{00000000-0005-0000-0000-000083020000}"/>
    <cellStyle name="_New_Sofi_New Form10_2 2 3" xfId="2157" xr:uid="{00000000-0005-0000-0000-000084020000}"/>
    <cellStyle name="_New_Sofi_New Form10_2 2 3 2" xfId="5928" xr:uid="{00000000-0005-0000-0000-000085020000}"/>
    <cellStyle name="_New_Sofi_New Form10_2 2 4" xfId="4041" xr:uid="{00000000-0005-0000-0000-000086020000}"/>
    <cellStyle name="_New_Sofi_New Form10_2 2_4П" xfId="2158" xr:uid="{00000000-0005-0000-0000-000087020000}"/>
    <cellStyle name="_New_Sofi_New Form10_2 2_4П 2" xfId="2159" xr:uid="{00000000-0005-0000-0000-000088020000}"/>
    <cellStyle name="_New_Sofi_New Form10_2 2_4П 2 2" xfId="5930" xr:uid="{00000000-0005-0000-0000-000089020000}"/>
    <cellStyle name="_New_Sofi_New Form10_2 2_4П 3" xfId="5929" xr:uid="{00000000-0005-0000-0000-00008A020000}"/>
    <cellStyle name="_New_Sofi_New Form10_2 3" xfId="2160" xr:uid="{00000000-0005-0000-0000-00008B020000}"/>
    <cellStyle name="_New_Sofi_New Form10_2 3 2" xfId="5931" xr:uid="{00000000-0005-0000-0000-00008C020000}"/>
    <cellStyle name="_New_Sofi_New Form10_2 4" xfId="4040" xr:uid="{00000000-0005-0000-0000-00008D020000}"/>
    <cellStyle name="_New_Sofi_New Form10_2 5" xfId="5683" xr:uid="{00000000-0005-0000-0000-00008E020000}"/>
    <cellStyle name="_New_Sofi_Nsi" xfId="103" xr:uid="{00000000-0005-0000-0000-00008F020000}"/>
    <cellStyle name="_New_Sofi_Nsi 2" xfId="104" xr:uid="{00000000-0005-0000-0000-000090020000}"/>
    <cellStyle name="_New_Sofi_Nsi 2 2" xfId="2161" xr:uid="{00000000-0005-0000-0000-000091020000}"/>
    <cellStyle name="_New_Sofi_Nsi 2 2 2" xfId="5932" xr:uid="{00000000-0005-0000-0000-000092020000}"/>
    <cellStyle name="_New_Sofi_Nsi 2 3" xfId="2162" xr:uid="{00000000-0005-0000-0000-000093020000}"/>
    <cellStyle name="_New_Sofi_Nsi 2 3 2" xfId="5933" xr:uid="{00000000-0005-0000-0000-000094020000}"/>
    <cellStyle name="_New_Sofi_Nsi 2 4" xfId="4043" xr:uid="{00000000-0005-0000-0000-000095020000}"/>
    <cellStyle name="_New_Sofi_Nsi 2_4П" xfId="2163" xr:uid="{00000000-0005-0000-0000-000096020000}"/>
    <cellStyle name="_New_Sofi_Nsi 2_4П 2" xfId="2164" xr:uid="{00000000-0005-0000-0000-000097020000}"/>
    <cellStyle name="_New_Sofi_Nsi 2_4П 2 2" xfId="5935" xr:uid="{00000000-0005-0000-0000-000098020000}"/>
    <cellStyle name="_New_Sofi_Nsi 2_4П 3" xfId="5934" xr:uid="{00000000-0005-0000-0000-000099020000}"/>
    <cellStyle name="_New_Sofi_Nsi 3" xfId="2165" xr:uid="{00000000-0005-0000-0000-00009A020000}"/>
    <cellStyle name="_New_Sofi_Nsi 3 2" xfId="5936" xr:uid="{00000000-0005-0000-0000-00009B020000}"/>
    <cellStyle name="_New_Sofi_Nsi 4" xfId="4042" xr:uid="{00000000-0005-0000-0000-00009C020000}"/>
    <cellStyle name="_New_Sofi_Nsi 5" xfId="7493" xr:uid="{00000000-0005-0000-0000-00009D020000}"/>
    <cellStyle name="_New_Sofi_Nsi_1" xfId="105" xr:uid="{00000000-0005-0000-0000-00009E020000}"/>
    <cellStyle name="_New_Sofi_Nsi_1 2" xfId="106" xr:uid="{00000000-0005-0000-0000-00009F020000}"/>
    <cellStyle name="_New_Sofi_Nsi_1 2 2" xfId="2166" xr:uid="{00000000-0005-0000-0000-0000A0020000}"/>
    <cellStyle name="_New_Sofi_Nsi_1 2 2 2" xfId="5937" xr:uid="{00000000-0005-0000-0000-0000A1020000}"/>
    <cellStyle name="_New_Sofi_Nsi_1 2 3" xfId="2167" xr:uid="{00000000-0005-0000-0000-0000A2020000}"/>
    <cellStyle name="_New_Sofi_Nsi_1 2 3 2" xfId="5938" xr:uid="{00000000-0005-0000-0000-0000A3020000}"/>
    <cellStyle name="_New_Sofi_Nsi_1 2 4" xfId="4045" xr:uid="{00000000-0005-0000-0000-0000A4020000}"/>
    <cellStyle name="_New_Sofi_Nsi_1 2_4П" xfId="2168" xr:uid="{00000000-0005-0000-0000-0000A5020000}"/>
    <cellStyle name="_New_Sofi_Nsi_1 2_4П 2" xfId="2169" xr:uid="{00000000-0005-0000-0000-0000A6020000}"/>
    <cellStyle name="_New_Sofi_Nsi_1 2_4П 2 2" xfId="5940" xr:uid="{00000000-0005-0000-0000-0000A7020000}"/>
    <cellStyle name="_New_Sofi_Nsi_1 2_4П 3" xfId="5939" xr:uid="{00000000-0005-0000-0000-0000A8020000}"/>
    <cellStyle name="_New_Sofi_Nsi_1 3" xfId="2170" xr:uid="{00000000-0005-0000-0000-0000A9020000}"/>
    <cellStyle name="_New_Sofi_Nsi_1 3 2" xfId="5941" xr:uid="{00000000-0005-0000-0000-0000AA020000}"/>
    <cellStyle name="_New_Sofi_Nsi_1 4" xfId="4044" xr:uid="{00000000-0005-0000-0000-0000AB020000}"/>
    <cellStyle name="_New_Sofi_Nsi_1 5" xfId="5682" xr:uid="{00000000-0005-0000-0000-0000AC020000}"/>
    <cellStyle name="_New_Sofi_Nsi_139" xfId="107" xr:uid="{00000000-0005-0000-0000-0000AD020000}"/>
    <cellStyle name="_New_Sofi_Nsi_139 2" xfId="108" xr:uid="{00000000-0005-0000-0000-0000AE020000}"/>
    <cellStyle name="_New_Sofi_Nsi_139 2 2" xfId="2171" xr:uid="{00000000-0005-0000-0000-0000AF020000}"/>
    <cellStyle name="_New_Sofi_Nsi_139 2 2 2" xfId="5942" xr:uid="{00000000-0005-0000-0000-0000B0020000}"/>
    <cellStyle name="_New_Sofi_Nsi_139 2 3" xfId="2172" xr:uid="{00000000-0005-0000-0000-0000B1020000}"/>
    <cellStyle name="_New_Sofi_Nsi_139 2 3 2" xfId="5943" xr:uid="{00000000-0005-0000-0000-0000B2020000}"/>
    <cellStyle name="_New_Sofi_Nsi_139 2 4" xfId="4047" xr:uid="{00000000-0005-0000-0000-0000B3020000}"/>
    <cellStyle name="_New_Sofi_Nsi_139 2_4П" xfId="2173" xr:uid="{00000000-0005-0000-0000-0000B4020000}"/>
    <cellStyle name="_New_Sofi_Nsi_139 2_4П 2" xfId="2174" xr:uid="{00000000-0005-0000-0000-0000B5020000}"/>
    <cellStyle name="_New_Sofi_Nsi_139 2_4П 2 2" xfId="5945" xr:uid="{00000000-0005-0000-0000-0000B6020000}"/>
    <cellStyle name="_New_Sofi_Nsi_139 2_4П 3" xfId="5944" xr:uid="{00000000-0005-0000-0000-0000B7020000}"/>
    <cellStyle name="_New_Sofi_Nsi_139 3" xfId="2175" xr:uid="{00000000-0005-0000-0000-0000B8020000}"/>
    <cellStyle name="_New_Sofi_Nsi_139 3 2" xfId="5946" xr:uid="{00000000-0005-0000-0000-0000B9020000}"/>
    <cellStyle name="_New_Sofi_Nsi_139 4" xfId="4046" xr:uid="{00000000-0005-0000-0000-0000BA020000}"/>
    <cellStyle name="_New_Sofi_Nsi_139 5" xfId="5681" xr:uid="{00000000-0005-0000-0000-0000BB020000}"/>
    <cellStyle name="_New_Sofi_Nsi_140" xfId="109" xr:uid="{00000000-0005-0000-0000-0000BC020000}"/>
    <cellStyle name="_New_Sofi_Nsi_140 2" xfId="110" xr:uid="{00000000-0005-0000-0000-0000BD020000}"/>
    <cellStyle name="_New_Sofi_Nsi_140 2 2" xfId="2176" xr:uid="{00000000-0005-0000-0000-0000BE020000}"/>
    <cellStyle name="_New_Sofi_Nsi_140 2 2 2" xfId="5947" xr:uid="{00000000-0005-0000-0000-0000BF020000}"/>
    <cellStyle name="_New_Sofi_Nsi_140 2 3" xfId="2177" xr:uid="{00000000-0005-0000-0000-0000C0020000}"/>
    <cellStyle name="_New_Sofi_Nsi_140 2 3 2" xfId="5948" xr:uid="{00000000-0005-0000-0000-0000C1020000}"/>
    <cellStyle name="_New_Sofi_Nsi_140 2 4" xfId="4049" xr:uid="{00000000-0005-0000-0000-0000C2020000}"/>
    <cellStyle name="_New_Sofi_Nsi_140 2_4П" xfId="2178" xr:uid="{00000000-0005-0000-0000-0000C3020000}"/>
    <cellStyle name="_New_Sofi_Nsi_140 2_4П 2" xfId="2179" xr:uid="{00000000-0005-0000-0000-0000C4020000}"/>
    <cellStyle name="_New_Sofi_Nsi_140 2_4П 2 2" xfId="5950" xr:uid="{00000000-0005-0000-0000-0000C5020000}"/>
    <cellStyle name="_New_Sofi_Nsi_140 2_4П 3" xfId="5949" xr:uid="{00000000-0005-0000-0000-0000C6020000}"/>
    <cellStyle name="_New_Sofi_Nsi_140 3" xfId="2180" xr:uid="{00000000-0005-0000-0000-0000C7020000}"/>
    <cellStyle name="_New_Sofi_Nsi_140 3 2" xfId="5951" xr:uid="{00000000-0005-0000-0000-0000C8020000}"/>
    <cellStyle name="_New_Sofi_Nsi_140 4" xfId="4048" xr:uid="{00000000-0005-0000-0000-0000C9020000}"/>
    <cellStyle name="_New_Sofi_Nsi_140 5" xfId="5680" xr:uid="{00000000-0005-0000-0000-0000CA020000}"/>
    <cellStyle name="_New_Sofi_Nsi_140(Зах)" xfId="111" xr:uid="{00000000-0005-0000-0000-0000CB020000}"/>
    <cellStyle name="_New_Sofi_Nsi_140(Зах) 2" xfId="112" xr:uid="{00000000-0005-0000-0000-0000CC020000}"/>
    <cellStyle name="_New_Sofi_Nsi_140(Зах) 2 2" xfId="2181" xr:uid="{00000000-0005-0000-0000-0000CD020000}"/>
    <cellStyle name="_New_Sofi_Nsi_140(Зах) 2 2 2" xfId="5952" xr:uid="{00000000-0005-0000-0000-0000CE020000}"/>
    <cellStyle name="_New_Sofi_Nsi_140(Зах) 2 3" xfId="2182" xr:uid="{00000000-0005-0000-0000-0000CF020000}"/>
    <cellStyle name="_New_Sofi_Nsi_140(Зах) 2 3 2" xfId="5953" xr:uid="{00000000-0005-0000-0000-0000D0020000}"/>
    <cellStyle name="_New_Sofi_Nsi_140(Зах) 2 4" xfId="4051" xr:uid="{00000000-0005-0000-0000-0000D1020000}"/>
    <cellStyle name="_New_Sofi_Nsi_140(Зах) 2_4П" xfId="2183" xr:uid="{00000000-0005-0000-0000-0000D2020000}"/>
    <cellStyle name="_New_Sofi_Nsi_140(Зах) 2_4П 2" xfId="2184" xr:uid="{00000000-0005-0000-0000-0000D3020000}"/>
    <cellStyle name="_New_Sofi_Nsi_140(Зах) 2_4П 2 2" xfId="5955" xr:uid="{00000000-0005-0000-0000-0000D4020000}"/>
    <cellStyle name="_New_Sofi_Nsi_140(Зах) 2_4П 3" xfId="5954" xr:uid="{00000000-0005-0000-0000-0000D5020000}"/>
    <cellStyle name="_New_Sofi_Nsi_140(Зах) 3" xfId="2185" xr:uid="{00000000-0005-0000-0000-0000D6020000}"/>
    <cellStyle name="_New_Sofi_Nsi_140(Зах) 3 2" xfId="5956" xr:uid="{00000000-0005-0000-0000-0000D7020000}"/>
    <cellStyle name="_New_Sofi_Nsi_140(Зах) 4" xfId="4050" xr:uid="{00000000-0005-0000-0000-0000D8020000}"/>
    <cellStyle name="_New_Sofi_Nsi_140(Зах) 5" xfId="7492" xr:uid="{00000000-0005-0000-0000-0000D9020000}"/>
    <cellStyle name="_New_Sofi_Nsi_140_mod" xfId="113" xr:uid="{00000000-0005-0000-0000-0000DA020000}"/>
    <cellStyle name="_New_Sofi_Nsi_140_mod 2" xfId="114" xr:uid="{00000000-0005-0000-0000-0000DB020000}"/>
    <cellStyle name="_New_Sofi_Nsi_140_mod 2 2" xfId="2186" xr:uid="{00000000-0005-0000-0000-0000DC020000}"/>
    <cellStyle name="_New_Sofi_Nsi_140_mod 2 2 2" xfId="5957" xr:uid="{00000000-0005-0000-0000-0000DD020000}"/>
    <cellStyle name="_New_Sofi_Nsi_140_mod 2 3" xfId="2187" xr:uid="{00000000-0005-0000-0000-0000DE020000}"/>
    <cellStyle name="_New_Sofi_Nsi_140_mod 2 3 2" xfId="5958" xr:uid="{00000000-0005-0000-0000-0000DF020000}"/>
    <cellStyle name="_New_Sofi_Nsi_140_mod 2 4" xfId="4053" xr:uid="{00000000-0005-0000-0000-0000E0020000}"/>
    <cellStyle name="_New_Sofi_Nsi_140_mod 2_4П" xfId="2188" xr:uid="{00000000-0005-0000-0000-0000E1020000}"/>
    <cellStyle name="_New_Sofi_Nsi_140_mod 2_4П 2" xfId="2189" xr:uid="{00000000-0005-0000-0000-0000E2020000}"/>
    <cellStyle name="_New_Sofi_Nsi_140_mod 2_4П 2 2" xfId="5960" xr:uid="{00000000-0005-0000-0000-0000E3020000}"/>
    <cellStyle name="_New_Sofi_Nsi_140_mod 2_4П 3" xfId="5959" xr:uid="{00000000-0005-0000-0000-0000E4020000}"/>
    <cellStyle name="_New_Sofi_Nsi_140_mod 3" xfId="2190" xr:uid="{00000000-0005-0000-0000-0000E5020000}"/>
    <cellStyle name="_New_Sofi_Nsi_140_mod 3 2" xfId="5961" xr:uid="{00000000-0005-0000-0000-0000E6020000}"/>
    <cellStyle name="_New_Sofi_Nsi_140_mod 4" xfId="4052" xr:uid="{00000000-0005-0000-0000-0000E7020000}"/>
    <cellStyle name="_New_Sofi_Nsi_140_mod 5" xfId="5679" xr:uid="{00000000-0005-0000-0000-0000E8020000}"/>
    <cellStyle name="_New_Sofi_Summary" xfId="115" xr:uid="{00000000-0005-0000-0000-0000E9020000}"/>
    <cellStyle name="_New_Sofi_Summary 2" xfId="116" xr:uid="{00000000-0005-0000-0000-0000EA020000}"/>
    <cellStyle name="_New_Sofi_Summary 2 2" xfId="2191" xr:uid="{00000000-0005-0000-0000-0000EB020000}"/>
    <cellStyle name="_New_Sofi_Summary 2 2 2" xfId="5962" xr:uid="{00000000-0005-0000-0000-0000EC020000}"/>
    <cellStyle name="_New_Sofi_Summary 2 3" xfId="2192" xr:uid="{00000000-0005-0000-0000-0000ED020000}"/>
    <cellStyle name="_New_Sofi_Summary 2 3 2" xfId="5963" xr:uid="{00000000-0005-0000-0000-0000EE020000}"/>
    <cellStyle name="_New_Sofi_Summary 2 4" xfId="4055" xr:uid="{00000000-0005-0000-0000-0000EF020000}"/>
    <cellStyle name="_New_Sofi_Summary 2_4П" xfId="2193" xr:uid="{00000000-0005-0000-0000-0000F0020000}"/>
    <cellStyle name="_New_Sofi_Summary 2_4П 2" xfId="2194" xr:uid="{00000000-0005-0000-0000-0000F1020000}"/>
    <cellStyle name="_New_Sofi_Summary 2_4П 2 2" xfId="5965" xr:uid="{00000000-0005-0000-0000-0000F2020000}"/>
    <cellStyle name="_New_Sofi_Summary 2_4П 3" xfId="5964" xr:uid="{00000000-0005-0000-0000-0000F3020000}"/>
    <cellStyle name="_New_Sofi_Summary 3" xfId="2195" xr:uid="{00000000-0005-0000-0000-0000F4020000}"/>
    <cellStyle name="_New_Sofi_Summary 3 2" xfId="5966" xr:uid="{00000000-0005-0000-0000-0000F5020000}"/>
    <cellStyle name="_New_Sofi_Summary 4" xfId="4054" xr:uid="{00000000-0005-0000-0000-0000F6020000}"/>
    <cellStyle name="_New_Sofi_Summary 5" xfId="5678" xr:uid="{00000000-0005-0000-0000-0000F7020000}"/>
    <cellStyle name="_New_Sofi_Tax_form_1кв_3" xfId="117" xr:uid="{00000000-0005-0000-0000-0000F8020000}"/>
    <cellStyle name="_New_Sofi_Tax_form_1кв_3 2" xfId="118" xr:uid="{00000000-0005-0000-0000-0000F9020000}"/>
    <cellStyle name="_New_Sofi_Tax_form_1кв_3 2 2" xfId="2196" xr:uid="{00000000-0005-0000-0000-0000FA020000}"/>
    <cellStyle name="_New_Sofi_Tax_form_1кв_3 2 2 2" xfId="5967" xr:uid="{00000000-0005-0000-0000-0000FB020000}"/>
    <cellStyle name="_New_Sofi_Tax_form_1кв_3 2 3" xfId="2197" xr:uid="{00000000-0005-0000-0000-0000FC020000}"/>
    <cellStyle name="_New_Sofi_Tax_form_1кв_3 2 3 2" xfId="5968" xr:uid="{00000000-0005-0000-0000-0000FD020000}"/>
    <cellStyle name="_New_Sofi_Tax_form_1кв_3 2 4" xfId="4057" xr:uid="{00000000-0005-0000-0000-0000FE020000}"/>
    <cellStyle name="_New_Sofi_Tax_form_1кв_3 2_4П" xfId="2198" xr:uid="{00000000-0005-0000-0000-0000FF020000}"/>
    <cellStyle name="_New_Sofi_Tax_form_1кв_3 2_4П 2" xfId="2199" xr:uid="{00000000-0005-0000-0000-000000030000}"/>
    <cellStyle name="_New_Sofi_Tax_form_1кв_3 2_4П 2 2" xfId="5970" xr:uid="{00000000-0005-0000-0000-000001030000}"/>
    <cellStyle name="_New_Sofi_Tax_form_1кв_3 2_4П 3" xfId="5969" xr:uid="{00000000-0005-0000-0000-000002030000}"/>
    <cellStyle name="_New_Sofi_Tax_form_1кв_3 3" xfId="2200" xr:uid="{00000000-0005-0000-0000-000003030000}"/>
    <cellStyle name="_New_Sofi_Tax_form_1кв_3 3 2" xfId="5971" xr:uid="{00000000-0005-0000-0000-000004030000}"/>
    <cellStyle name="_New_Sofi_Tax_form_1кв_3 4" xfId="4056" xr:uid="{00000000-0005-0000-0000-000005030000}"/>
    <cellStyle name="_New_Sofi_Tax_form_1кв_3 5" xfId="5677" xr:uid="{00000000-0005-0000-0000-000006030000}"/>
    <cellStyle name="_New_Sofi_БКЭ" xfId="119" xr:uid="{00000000-0005-0000-0000-000007030000}"/>
    <cellStyle name="_New_Sofi_БКЭ 2" xfId="120" xr:uid="{00000000-0005-0000-0000-000008030000}"/>
    <cellStyle name="_New_Sofi_БКЭ 2 2" xfId="2201" xr:uid="{00000000-0005-0000-0000-000009030000}"/>
    <cellStyle name="_New_Sofi_БКЭ 2 2 2" xfId="5972" xr:uid="{00000000-0005-0000-0000-00000A030000}"/>
    <cellStyle name="_New_Sofi_БКЭ 2 3" xfId="2202" xr:uid="{00000000-0005-0000-0000-00000B030000}"/>
    <cellStyle name="_New_Sofi_БКЭ 2 3 2" xfId="5973" xr:uid="{00000000-0005-0000-0000-00000C030000}"/>
    <cellStyle name="_New_Sofi_БКЭ 2 4" xfId="4059" xr:uid="{00000000-0005-0000-0000-00000D030000}"/>
    <cellStyle name="_New_Sofi_БКЭ 2_4П" xfId="2203" xr:uid="{00000000-0005-0000-0000-00000E030000}"/>
    <cellStyle name="_New_Sofi_БКЭ 2_4П 2" xfId="2204" xr:uid="{00000000-0005-0000-0000-00000F030000}"/>
    <cellStyle name="_New_Sofi_БКЭ 2_4П 2 2" xfId="5975" xr:uid="{00000000-0005-0000-0000-000010030000}"/>
    <cellStyle name="_New_Sofi_БКЭ 2_4П 3" xfId="5974" xr:uid="{00000000-0005-0000-0000-000011030000}"/>
    <cellStyle name="_New_Sofi_БКЭ 3" xfId="2205" xr:uid="{00000000-0005-0000-0000-000012030000}"/>
    <cellStyle name="_New_Sofi_БКЭ 3 2" xfId="5976" xr:uid="{00000000-0005-0000-0000-000013030000}"/>
    <cellStyle name="_New_Sofi_БКЭ 4" xfId="4058" xr:uid="{00000000-0005-0000-0000-000014030000}"/>
    <cellStyle name="_New_Sofi_БКЭ 5" xfId="5676" xr:uid="{00000000-0005-0000-0000-000015030000}"/>
    <cellStyle name="_Nsi" xfId="121" xr:uid="{00000000-0005-0000-0000-000016030000}"/>
    <cellStyle name="_Nsi 2" xfId="122" xr:uid="{00000000-0005-0000-0000-000017030000}"/>
    <cellStyle name="_Nsi 2 2" xfId="2206" xr:uid="{00000000-0005-0000-0000-000018030000}"/>
    <cellStyle name="_Nsi 2 2 2" xfId="5977" xr:uid="{00000000-0005-0000-0000-000019030000}"/>
    <cellStyle name="_Nsi 2 3" xfId="2207" xr:uid="{00000000-0005-0000-0000-00001A030000}"/>
    <cellStyle name="_Nsi 2 3 2" xfId="5978" xr:uid="{00000000-0005-0000-0000-00001B030000}"/>
    <cellStyle name="_Nsi 2 4" xfId="4061" xr:uid="{00000000-0005-0000-0000-00001C030000}"/>
    <cellStyle name="_Nsi 2_4П" xfId="2208" xr:uid="{00000000-0005-0000-0000-00001D030000}"/>
    <cellStyle name="_Nsi 2_4П 2" xfId="2209" xr:uid="{00000000-0005-0000-0000-00001E030000}"/>
    <cellStyle name="_Nsi 2_4П 2 2" xfId="5980" xr:uid="{00000000-0005-0000-0000-00001F030000}"/>
    <cellStyle name="_Nsi 2_4П 3" xfId="5979" xr:uid="{00000000-0005-0000-0000-000020030000}"/>
    <cellStyle name="_Nsi 3" xfId="2210" xr:uid="{00000000-0005-0000-0000-000021030000}"/>
    <cellStyle name="_Nsi 3 2" xfId="5981" xr:uid="{00000000-0005-0000-0000-000022030000}"/>
    <cellStyle name="_Nsi 4" xfId="4060" xr:uid="{00000000-0005-0000-0000-000023030000}"/>
    <cellStyle name="_Nsi 5" xfId="5675" xr:uid="{00000000-0005-0000-0000-000024030000}"/>
    <cellStyle name="_№ 2 СКОРРЕКТИРОВАННЫЙ БЮДЖЕТ НА 2010 ГОД 20.01.10+" xfId="123" xr:uid="{00000000-0005-0000-0000-000025030000}"/>
    <cellStyle name="_№ 2 СКОРРЕКТИРОВАННЫЙ БЮДЖЕТ НА 2010 ГОД 20.01.10+ 2" xfId="2211" xr:uid="{00000000-0005-0000-0000-000026030000}"/>
    <cellStyle name="_№ 2 СКОРРЕКТИРОВАННЫЙ БЮДЖЕТ НА 2010 ГОД 20.01.10+ 2 2" xfId="5982" xr:uid="{00000000-0005-0000-0000-000027030000}"/>
    <cellStyle name="_№ 2 СКОРРЕКТИРОВАННЫЙ БЮДЖЕТ НА 2010 ГОД 20.01.10+ 3" xfId="4062" xr:uid="{00000000-0005-0000-0000-000028030000}"/>
    <cellStyle name="_№ 2 СКОРРЕКТИРОВАННЫЙ БЮДЖЕТ НА 2010 ГОД 20.01.10+_4П" xfId="2212" xr:uid="{00000000-0005-0000-0000-000029030000}"/>
    <cellStyle name="_№ 2 СКОРРЕКТИРОВАННЫЙ БЮДЖЕТ НА 2010 ГОД 20.01.10+_4П 2" xfId="2213" xr:uid="{00000000-0005-0000-0000-00002A030000}"/>
    <cellStyle name="_№ 2 СКОРРЕКТИРОВАННЫЙ БЮДЖЕТ НА 2010 ГОД 20.01.10+_4П 2 2" xfId="5984" xr:uid="{00000000-0005-0000-0000-00002B030000}"/>
    <cellStyle name="_№ 2 СКОРРЕКТИРОВАННЫЙ БЮДЖЕТ НА 2010 ГОД 20.01.10+_4П 3" xfId="5983" xr:uid="{00000000-0005-0000-0000-00002C030000}"/>
    <cellStyle name="_Plug" xfId="2214" xr:uid="{00000000-0005-0000-0000-00002D030000}"/>
    <cellStyle name="_Plug_ARO_figures_2004" xfId="2215" xr:uid="{00000000-0005-0000-0000-00002E030000}"/>
    <cellStyle name="_Plug_ARO_figures_2004 2" xfId="5986" xr:uid="{00000000-0005-0000-0000-00002F030000}"/>
    <cellStyle name="_Plug_Depletion calc 6m 2004" xfId="2216" xr:uid="{00000000-0005-0000-0000-000030030000}"/>
    <cellStyle name="_Plug_Depletion calc 6m 2004 2" xfId="5987" xr:uid="{00000000-0005-0000-0000-000031030000}"/>
    <cellStyle name="_Plug_PBC 6m 2004 Lenina mine all" xfId="2217" xr:uid="{00000000-0005-0000-0000-000032030000}"/>
    <cellStyle name="_Plug_PBC 6m 2004 Lenina mine all 2" xfId="5988" xr:uid="{00000000-0005-0000-0000-000033030000}"/>
    <cellStyle name="_Plug_PBC Lenina mine support for adjs  6m 2004" xfId="2218" xr:uid="{00000000-0005-0000-0000-000034030000}"/>
    <cellStyle name="_Plug_PBC Lenina mine support for adjs  6m 2004 2" xfId="5989" xr:uid="{00000000-0005-0000-0000-000035030000}"/>
    <cellStyle name="_Plug_Transformation_Lenina mine_12m2003_NGW adj" xfId="2219" xr:uid="{00000000-0005-0000-0000-000036030000}"/>
    <cellStyle name="_Plug_Transformation_Sibirginskiy mine_6m2004 NGW" xfId="2220" xr:uid="{00000000-0005-0000-0000-000037030000}"/>
    <cellStyle name="_Plug_ГААП 1 полугодие от Том.раз." xfId="2221" xr:uid="{00000000-0005-0000-0000-000038030000}"/>
    <cellStyle name="_Plug_ГААП 6 месяцев 2004г Ленина испр" xfId="2222" xr:uid="{00000000-0005-0000-0000-000039030000}"/>
    <cellStyle name="_Plug_ГААП 6 месяцев 2004г Ленина испр 2" xfId="5993" xr:uid="{00000000-0005-0000-0000-00003A030000}"/>
    <cellStyle name="_Plug_Дополнение к  GAAP 1 полуг 2004 г" xfId="2223" xr:uid="{00000000-0005-0000-0000-00003B030000}"/>
    <cellStyle name="_Plug_Дополнение к  GAAP 1 полуг 2004 г 2" xfId="5994" xr:uid="{00000000-0005-0000-0000-00003C030000}"/>
    <cellStyle name="_Plug_РВС ГААП 6 мес 03 Ленина" xfId="2224" xr:uid="{00000000-0005-0000-0000-00003D030000}"/>
    <cellStyle name="_Plug_РВС_ ш. Ленина_01.03.04 adj" xfId="2225" xr:uid="{00000000-0005-0000-0000-00003E030000}"/>
    <cellStyle name="_Plug_Р-з Сибиргинский 6 мес 2004 GAAP" xfId="2226" xr:uid="{00000000-0005-0000-0000-00003F030000}"/>
    <cellStyle name="_Plug_Ф3" xfId="2227" xr:uid="{00000000-0005-0000-0000-000040030000}"/>
    <cellStyle name="_Plug_Шахта_Сибиргинская" xfId="2228" xr:uid="{00000000-0005-0000-0000-000041030000}"/>
    <cellStyle name="_Plug_Шахта_Сибиргинская 2" xfId="5999" xr:uid="{00000000-0005-0000-0000-000042030000}"/>
    <cellStyle name="_PRICE_1C" xfId="124" xr:uid="{00000000-0005-0000-0000-000043030000}"/>
    <cellStyle name="_PRICE_1C 2" xfId="2229" xr:uid="{00000000-0005-0000-0000-000044030000}"/>
    <cellStyle name="_PRICE_1C 2 2" xfId="6000" xr:uid="{00000000-0005-0000-0000-000045030000}"/>
    <cellStyle name="_PRICE_1C 3" xfId="4063" xr:uid="{00000000-0005-0000-0000-000046030000}"/>
    <cellStyle name="_Registers_for taxes" xfId="2230" xr:uid="{00000000-0005-0000-0000-000047030000}"/>
    <cellStyle name="_Registers_for taxes 2" xfId="6001" xr:uid="{00000000-0005-0000-0000-000048030000}"/>
    <cellStyle name="_Salary" xfId="2231" xr:uid="{00000000-0005-0000-0000-000049030000}"/>
    <cellStyle name="_Salary 2" xfId="6002" xr:uid="{00000000-0005-0000-0000-00004A030000}"/>
    <cellStyle name="_Segment reporting_disclosure" xfId="2232" xr:uid="{00000000-0005-0000-0000-00004B030000}"/>
    <cellStyle name="_Segment reporting_disclosure 2" xfId="6003" xr:uid="{00000000-0005-0000-0000-00004C030000}"/>
    <cellStyle name="_Андеррайтинг" xfId="125" xr:uid="{00000000-0005-0000-0000-00004D030000}"/>
    <cellStyle name="_Андеррайтинг 2" xfId="2233" xr:uid="{00000000-0005-0000-0000-00004E030000}"/>
    <cellStyle name="_Андеррайтинг 2 2" xfId="6004" xr:uid="{00000000-0005-0000-0000-00004F030000}"/>
    <cellStyle name="_Андеррайтинг 3" xfId="4064" xr:uid="{00000000-0005-0000-0000-000050030000}"/>
    <cellStyle name="_Баланс за 2005 год окончательный" xfId="126" xr:uid="{00000000-0005-0000-0000-000051030000}"/>
    <cellStyle name="_Баланс за 2005 год окончательный 2" xfId="2234" xr:uid="{00000000-0005-0000-0000-000052030000}"/>
    <cellStyle name="_Баланс за 2005 год окончательный 2 2" xfId="6005" xr:uid="{00000000-0005-0000-0000-000053030000}"/>
    <cellStyle name="_Баланс за 2005 год окончательный 3" xfId="4065" xr:uid="{00000000-0005-0000-0000-000054030000}"/>
    <cellStyle name="_БАЛАНС чисто  АПК на 31.12.2008 окончательный" xfId="127" xr:uid="{00000000-0005-0000-0000-000055030000}"/>
    <cellStyle name="_БАЛАНС чисто  АПК на 31.12.2008 окончательный 2" xfId="2235" xr:uid="{00000000-0005-0000-0000-000056030000}"/>
    <cellStyle name="_БАЛАНС чисто  АПК на 31.12.2008 окончательный 2 2" xfId="6006" xr:uid="{00000000-0005-0000-0000-000057030000}"/>
    <cellStyle name="_БАЛАНС чисто  АПК на 31.12.2008 окончательный 3" xfId="4066" xr:uid="{00000000-0005-0000-0000-000058030000}"/>
    <cellStyle name="_Балансировка" xfId="128" xr:uid="{00000000-0005-0000-0000-000059030000}"/>
    <cellStyle name="_Балансировка 2" xfId="2236" xr:uid="{00000000-0005-0000-0000-00005A030000}"/>
    <cellStyle name="_Балансировка 2 2" xfId="6007" xr:uid="{00000000-0005-0000-0000-00005B030000}"/>
    <cellStyle name="_Балансировка 3" xfId="4067" xr:uid="{00000000-0005-0000-0000-00005C030000}"/>
    <cellStyle name="_Балансировка_4П" xfId="2237" xr:uid="{00000000-0005-0000-0000-00005D030000}"/>
    <cellStyle name="_Балансировка_4П 2" xfId="2238" xr:uid="{00000000-0005-0000-0000-00005E030000}"/>
    <cellStyle name="_Балансировка_4П 2 2" xfId="6009" xr:uid="{00000000-0005-0000-0000-00005F030000}"/>
    <cellStyle name="_Балансировка_4П 3" xfId="6008" xr:uid="{00000000-0005-0000-0000-000060030000}"/>
    <cellStyle name="_БалансРазвер_01.07.10" xfId="129" xr:uid="{00000000-0005-0000-0000-000061030000}"/>
    <cellStyle name="_БалансРазвер_01.07.10 2" xfId="2239" xr:uid="{00000000-0005-0000-0000-000062030000}"/>
    <cellStyle name="_БалансРазвер_01.07.10 2 2" xfId="6010" xr:uid="{00000000-0005-0000-0000-000063030000}"/>
    <cellStyle name="_БалансРазвер_01.07.10 3" xfId="4068" xr:uid="{00000000-0005-0000-0000-000064030000}"/>
    <cellStyle name="_БалансРазвер_31.12.08ПослеФинПровАудит" xfId="130" xr:uid="{00000000-0005-0000-0000-000065030000}"/>
    <cellStyle name="_БалансРазвер_31.12.08ПослеФинПровАудит 2" xfId="4069" xr:uid="{00000000-0005-0000-0000-000066030000}"/>
    <cellStyle name="_БИЗНЕС-ПЛАН 2004 ГОД 2 вариант" xfId="2240" xr:uid="{00000000-0005-0000-0000-000067030000}"/>
    <cellStyle name="_БИЗНЕС-ПЛАН 2004 ГОД 2 вариант 2" xfId="6011" xr:uid="{00000000-0005-0000-0000-000068030000}"/>
    <cellStyle name="_БИЗНЕС-ПЛАН 2004 год 3 вар" xfId="2241" xr:uid="{00000000-0005-0000-0000-000069030000}"/>
    <cellStyle name="_БИЗНЕС-ПЛАН 2004 год 3 вар 2" xfId="6012" xr:uid="{00000000-0005-0000-0000-00006A030000}"/>
    <cellStyle name="_БП_КНП- 2004 по формам Сибнефти от 18.09.2003" xfId="2242" xr:uid="{00000000-0005-0000-0000-00006B030000}"/>
    <cellStyle name="_БП_КНП- 2004 по формам Сибнефти от 18.09.2003 2" xfId="6013" xr:uid="{00000000-0005-0000-0000-00006C030000}"/>
    <cellStyle name="_БРЭ" xfId="131" xr:uid="{00000000-0005-0000-0000-00006D030000}"/>
    <cellStyle name="_БРЭ 2" xfId="2243" xr:uid="{00000000-0005-0000-0000-00006E030000}"/>
    <cellStyle name="_БРЭ 2 2" xfId="6014" xr:uid="{00000000-0005-0000-0000-00006F030000}"/>
    <cellStyle name="_БРЭ 3" xfId="4070" xr:uid="{00000000-0005-0000-0000-000070030000}"/>
    <cellStyle name="_БРЭ_4П" xfId="2244" xr:uid="{00000000-0005-0000-0000-000071030000}"/>
    <cellStyle name="_БРЭ_4П 2" xfId="2245" xr:uid="{00000000-0005-0000-0000-000072030000}"/>
    <cellStyle name="_БРЭ_4П 2 2" xfId="6016" xr:uid="{00000000-0005-0000-0000-000073030000}"/>
    <cellStyle name="_БРЭ_4П 3" xfId="6015" xr:uid="{00000000-0005-0000-0000-000074030000}"/>
    <cellStyle name="_Бюдж.формы ЗАО АГ" xfId="132" xr:uid="{00000000-0005-0000-0000-000075030000}"/>
    <cellStyle name="_Бюдж.формы ЗАО АГ 2" xfId="133" xr:uid="{00000000-0005-0000-0000-000076030000}"/>
    <cellStyle name="_Бюдж.формы ЗАО АГ 2 2" xfId="2246" xr:uid="{00000000-0005-0000-0000-000077030000}"/>
    <cellStyle name="_Бюдж.формы ЗАО АГ 2 2 2" xfId="6017" xr:uid="{00000000-0005-0000-0000-000078030000}"/>
    <cellStyle name="_Бюдж.формы ЗАО АГ 2 3" xfId="2247" xr:uid="{00000000-0005-0000-0000-000079030000}"/>
    <cellStyle name="_Бюдж.формы ЗАО АГ 2 3 2" xfId="6018" xr:uid="{00000000-0005-0000-0000-00007A030000}"/>
    <cellStyle name="_Бюдж.формы ЗАО АГ 2 4" xfId="4072" xr:uid="{00000000-0005-0000-0000-00007B030000}"/>
    <cellStyle name="_Бюдж.формы ЗАО АГ 2_4П" xfId="2248" xr:uid="{00000000-0005-0000-0000-00007C030000}"/>
    <cellStyle name="_Бюдж.формы ЗАО АГ 2_4П 2" xfId="2249" xr:uid="{00000000-0005-0000-0000-00007D030000}"/>
    <cellStyle name="_Бюдж.формы ЗАО АГ 2_4П 2 2" xfId="6020" xr:uid="{00000000-0005-0000-0000-00007E030000}"/>
    <cellStyle name="_Бюдж.формы ЗАО АГ 2_4П 3" xfId="6019" xr:uid="{00000000-0005-0000-0000-00007F030000}"/>
    <cellStyle name="_Бюдж.формы ЗАО АГ 3" xfId="2250" xr:uid="{00000000-0005-0000-0000-000080030000}"/>
    <cellStyle name="_Бюдж.формы ЗАО АГ 3 2" xfId="6021" xr:uid="{00000000-0005-0000-0000-000081030000}"/>
    <cellStyle name="_Бюдж.формы ЗАО АГ 4" xfId="4071" xr:uid="{00000000-0005-0000-0000-000082030000}"/>
    <cellStyle name="_Бюдж.формы ЗАО АГ 5" xfId="7491" xr:uid="{00000000-0005-0000-0000-000083030000}"/>
    <cellStyle name="_Бюдж.формы ЗАО АГ_4П" xfId="2251" xr:uid="{00000000-0005-0000-0000-000084030000}"/>
    <cellStyle name="_Бюдж.формы ЗАО АГ_4П 2" xfId="2252" xr:uid="{00000000-0005-0000-0000-000085030000}"/>
    <cellStyle name="_Бюдж.формы ЗАО АГ_4П 2 2" xfId="6023" xr:uid="{00000000-0005-0000-0000-000086030000}"/>
    <cellStyle name="_Бюдж.формы ЗАО АГ_4П 3" xfId="6022" xr:uid="{00000000-0005-0000-0000-000087030000}"/>
    <cellStyle name="_БЮДЖЕТ  ФОТ на 2011 год." xfId="134" xr:uid="{00000000-0005-0000-0000-000088030000}"/>
    <cellStyle name="_БЮДЖЕТ  ФОТ на 2011 год. 2" xfId="2253" xr:uid="{00000000-0005-0000-0000-000089030000}"/>
    <cellStyle name="_БЮДЖЕТ  ФОТ на 2011 год. 2 2" xfId="6024" xr:uid="{00000000-0005-0000-0000-00008A030000}"/>
    <cellStyle name="_БЮДЖЕТ  ФОТ на 2011 год. 3" xfId="4073" xr:uid="{00000000-0005-0000-0000-00008B030000}"/>
    <cellStyle name="_БЮДЖЕТ  ФОТ на 2011 год._4П" xfId="2254" xr:uid="{00000000-0005-0000-0000-00008C030000}"/>
    <cellStyle name="_БЮДЖЕТ  ФОТ на 2011 год._4П 2" xfId="2255" xr:uid="{00000000-0005-0000-0000-00008D030000}"/>
    <cellStyle name="_БЮДЖЕТ  ФОТ на 2011 год._4П 2 2" xfId="6026" xr:uid="{00000000-0005-0000-0000-00008E030000}"/>
    <cellStyle name="_БЮДЖЕТ  ФОТ на 2011 год._4П 3" xfId="6025" xr:uid="{00000000-0005-0000-0000-00008F030000}"/>
    <cellStyle name="_Бюджет 2,3,4,5,7,8,9, налоги, акцизы на 01_2004 от 17-25_12_03 " xfId="2256" xr:uid="{00000000-0005-0000-0000-000090030000}"/>
    <cellStyle name="_Бюджет 2,3,4,5,7,8,9, налоги, акцизы на 01_2004 от 17-25_12_03  2" xfId="6027" xr:uid="{00000000-0005-0000-0000-000091030000}"/>
    <cellStyle name="_Бюджет 2005 к защите" xfId="135" xr:uid="{00000000-0005-0000-0000-000092030000}"/>
    <cellStyle name="_Бюджет 2005 к защите 2" xfId="136" xr:uid="{00000000-0005-0000-0000-000093030000}"/>
    <cellStyle name="_Бюджет 2005 к защите 2 2" xfId="2257" xr:uid="{00000000-0005-0000-0000-000094030000}"/>
    <cellStyle name="_Бюджет 2005 к защите 2 2 2" xfId="6028" xr:uid="{00000000-0005-0000-0000-000095030000}"/>
    <cellStyle name="_Бюджет 2005 к защите 2 3" xfId="2258" xr:uid="{00000000-0005-0000-0000-000096030000}"/>
    <cellStyle name="_Бюджет 2005 к защите 2 3 2" xfId="6029" xr:uid="{00000000-0005-0000-0000-000097030000}"/>
    <cellStyle name="_Бюджет 2005 к защите 2 4" xfId="4075" xr:uid="{00000000-0005-0000-0000-000098030000}"/>
    <cellStyle name="_Бюджет 2005 к защите 2_4П" xfId="2259" xr:uid="{00000000-0005-0000-0000-000099030000}"/>
    <cellStyle name="_Бюджет 2005 к защите 2_4П 2" xfId="2260" xr:uid="{00000000-0005-0000-0000-00009A030000}"/>
    <cellStyle name="_Бюджет 2005 к защите 2_4П 2 2" xfId="6031" xr:uid="{00000000-0005-0000-0000-00009B030000}"/>
    <cellStyle name="_Бюджет 2005 к защите 2_4П 3" xfId="6030" xr:uid="{00000000-0005-0000-0000-00009C030000}"/>
    <cellStyle name="_Бюджет 2005 к защите 3" xfId="2261" xr:uid="{00000000-0005-0000-0000-00009D030000}"/>
    <cellStyle name="_Бюджет 2005 к защите 3 2" xfId="6032" xr:uid="{00000000-0005-0000-0000-00009E030000}"/>
    <cellStyle name="_Бюджет 2005 к защите 4" xfId="4074" xr:uid="{00000000-0005-0000-0000-00009F030000}"/>
    <cellStyle name="_Бюджет 2005 к защите 5" xfId="7490" xr:uid="{00000000-0005-0000-0000-0000A0030000}"/>
    <cellStyle name="_Бюджет 2005 к защите_4П" xfId="2262" xr:uid="{00000000-0005-0000-0000-0000A1030000}"/>
    <cellStyle name="_Бюджет 2005 к защите_4П 2" xfId="2263" xr:uid="{00000000-0005-0000-0000-0000A2030000}"/>
    <cellStyle name="_Бюджет 2005 к защите_4П 2 2" xfId="6034" xr:uid="{00000000-0005-0000-0000-0000A3030000}"/>
    <cellStyle name="_Бюджет 2005 к защите_4П 3" xfId="6033" xr:uid="{00000000-0005-0000-0000-0000A4030000}"/>
    <cellStyle name="_Бюджет АМАНГЕЛЬДЫ ГАЗ на 2006 год (Заке 190705)" xfId="137" xr:uid="{00000000-0005-0000-0000-0000A5030000}"/>
    <cellStyle name="_Бюджет АМАНГЕЛЬДЫ ГАЗ на 2006 год (Заке 190705) 2" xfId="138" xr:uid="{00000000-0005-0000-0000-0000A6030000}"/>
    <cellStyle name="_Бюджет АМАНГЕЛЬДЫ ГАЗ на 2006 год (Заке 190705) 2 2" xfId="2264" xr:uid="{00000000-0005-0000-0000-0000A7030000}"/>
    <cellStyle name="_Бюджет АМАНГЕЛЬДЫ ГАЗ на 2006 год (Заке 190705) 2 2 2" xfId="6035" xr:uid="{00000000-0005-0000-0000-0000A8030000}"/>
    <cellStyle name="_Бюджет АМАНГЕЛЬДЫ ГАЗ на 2006 год (Заке 190705) 2 3" xfId="2265" xr:uid="{00000000-0005-0000-0000-0000A9030000}"/>
    <cellStyle name="_Бюджет АМАНГЕЛЬДЫ ГАЗ на 2006 год (Заке 190705) 2 3 2" xfId="6036" xr:uid="{00000000-0005-0000-0000-0000AA030000}"/>
    <cellStyle name="_Бюджет АМАНГЕЛЬДЫ ГАЗ на 2006 год (Заке 190705) 2 4" xfId="4077" xr:uid="{00000000-0005-0000-0000-0000AB030000}"/>
    <cellStyle name="_Бюджет АМАНГЕЛЬДЫ ГАЗ на 2006 год (Заке 190705) 2_4П" xfId="2266" xr:uid="{00000000-0005-0000-0000-0000AC030000}"/>
    <cellStyle name="_Бюджет АМАНГЕЛЬДЫ ГАЗ на 2006 год (Заке 190705) 2_4П 2" xfId="2267" xr:uid="{00000000-0005-0000-0000-0000AD030000}"/>
    <cellStyle name="_Бюджет АМАНГЕЛЬДЫ ГАЗ на 2006 год (Заке 190705) 2_4П 2 2" xfId="6038" xr:uid="{00000000-0005-0000-0000-0000AE030000}"/>
    <cellStyle name="_Бюджет АМАНГЕЛЬДЫ ГАЗ на 2006 год (Заке 190705) 2_4П 3" xfId="6037" xr:uid="{00000000-0005-0000-0000-0000AF030000}"/>
    <cellStyle name="_Бюджет АМАНГЕЛЬДЫ ГАЗ на 2006 год (Заке 190705) 3" xfId="2268" xr:uid="{00000000-0005-0000-0000-0000B0030000}"/>
    <cellStyle name="_Бюджет АМАНГЕЛЬДЫ ГАЗ на 2006 год (Заке 190705) 3 2" xfId="6039" xr:uid="{00000000-0005-0000-0000-0000B1030000}"/>
    <cellStyle name="_Бюджет АМАНГЕЛЬДЫ ГАЗ на 2006 год (Заке 190705) 4" xfId="4076" xr:uid="{00000000-0005-0000-0000-0000B2030000}"/>
    <cellStyle name="_Бюджет АМАНГЕЛЬДЫ ГАЗ на 2006 год (Заке 190705) 5" xfId="5674" xr:uid="{00000000-0005-0000-0000-0000B3030000}"/>
    <cellStyle name="_Бюджетная заявка СИТ  на 2008" xfId="139" xr:uid="{00000000-0005-0000-0000-0000B4030000}"/>
    <cellStyle name="_Бюджетная заявка СИТ  на 2008 2" xfId="2269" xr:uid="{00000000-0005-0000-0000-0000B5030000}"/>
    <cellStyle name="_Бюджетная заявка СИТ  на 2008 2 2" xfId="6040" xr:uid="{00000000-0005-0000-0000-0000B6030000}"/>
    <cellStyle name="_Бюджетная заявка СИТ  на 2008 3" xfId="4078" xr:uid="{00000000-0005-0000-0000-0000B7030000}"/>
    <cellStyle name="_Бюджетная заявка СИТ  на 2008_4П" xfId="2270" xr:uid="{00000000-0005-0000-0000-0000B8030000}"/>
    <cellStyle name="_Бюджетная заявка СИТ  на 2008_4П 2" xfId="2271" xr:uid="{00000000-0005-0000-0000-0000B9030000}"/>
    <cellStyle name="_Бюджетная заявка СИТ  на 2008_4П 2 2" xfId="6042" xr:uid="{00000000-0005-0000-0000-0000BA030000}"/>
    <cellStyle name="_Бюджетная заявка СИТ  на 2008_4П 3" xfId="6041" xr:uid="{00000000-0005-0000-0000-0000BB030000}"/>
    <cellStyle name="_возн. СД 2011-2015гг." xfId="140" xr:uid="{00000000-0005-0000-0000-0000BC030000}"/>
    <cellStyle name="_возн. СД 2011-2015гг. 2" xfId="2272" xr:uid="{00000000-0005-0000-0000-0000BD030000}"/>
    <cellStyle name="_возн. СД 2011-2015гг. 2 2" xfId="6043" xr:uid="{00000000-0005-0000-0000-0000BE030000}"/>
    <cellStyle name="_возн. СД 2011-2015гг. 3" xfId="4079" xr:uid="{00000000-0005-0000-0000-0000BF030000}"/>
    <cellStyle name="_возн. СД 2011-2015гг._4П" xfId="2273" xr:uid="{00000000-0005-0000-0000-0000C0030000}"/>
    <cellStyle name="_возн. СД 2011-2015гг._4П 2" xfId="2274" xr:uid="{00000000-0005-0000-0000-0000C1030000}"/>
    <cellStyle name="_возн. СД 2011-2015гг._4П 2 2" xfId="6045" xr:uid="{00000000-0005-0000-0000-0000C2030000}"/>
    <cellStyle name="_возн. СД 2011-2015гг._4П 3" xfId="6044" xr:uid="{00000000-0005-0000-0000-0000C3030000}"/>
    <cellStyle name="_ГСМ... для самрук" xfId="141" xr:uid="{00000000-0005-0000-0000-0000C4030000}"/>
    <cellStyle name="_ГСМ... для самрук 2" xfId="2275" xr:uid="{00000000-0005-0000-0000-0000C5030000}"/>
    <cellStyle name="_ГСМ... для самрук 2 2" xfId="6046" xr:uid="{00000000-0005-0000-0000-0000C6030000}"/>
    <cellStyle name="_ГСМ... для самрук 3" xfId="4080" xr:uid="{00000000-0005-0000-0000-0000C7030000}"/>
    <cellStyle name="_ГСМ... для самрук_4П" xfId="2276" xr:uid="{00000000-0005-0000-0000-0000C8030000}"/>
    <cellStyle name="_ГСМ... для самрук_4П 2" xfId="2277" xr:uid="{00000000-0005-0000-0000-0000C9030000}"/>
    <cellStyle name="_ГСМ... для самрук_4П 2 2" xfId="6048" xr:uid="{00000000-0005-0000-0000-0000CA030000}"/>
    <cellStyle name="_ГСМ... для самрук_4П 3" xfId="6047" xr:uid="{00000000-0005-0000-0000-0000CB030000}"/>
    <cellStyle name="_ДИТАТ ОС АРЕНДА СВОД 2005 пром  16 06 05 для ННГ" xfId="2278" xr:uid="{00000000-0005-0000-0000-0000CC030000}"/>
    <cellStyle name="_ДИТАТ ОС АРЕНДА СВОД 2005 пром  16 06 05 для ННГ 2" xfId="6049" xr:uid="{00000000-0005-0000-0000-0000CD030000}"/>
    <cellStyle name="_ДИТАТ ОС АРЕНДА СВОД 2005 пром. 14.06.05 для ННГ" xfId="2279" xr:uid="{00000000-0005-0000-0000-0000CE030000}"/>
    <cellStyle name="_ДИТАТ ОС АРЕНДА СВОД 2005 пром. 14.06.05 для ННГ 2" xfId="6050" xr:uid="{00000000-0005-0000-0000-0000CF030000}"/>
    <cellStyle name="_для бюджетников" xfId="142" xr:uid="{00000000-0005-0000-0000-0000D0030000}"/>
    <cellStyle name="_для бюджетников 2" xfId="2280" xr:uid="{00000000-0005-0000-0000-0000D1030000}"/>
    <cellStyle name="_для бюджетников 2 2" xfId="6051" xr:uid="{00000000-0005-0000-0000-0000D2030000}"/>
    <cellStyle name="_для бюджетников 3" xfId="4081" xr:uid="{00000000-0005-0000-0000-0000D3030000}"/>
    <cellStyle name="_Дозакл 5 мес.2000" xfId="143" xr:uid="{00000000-0005-0000-0000-0000D4030000}"/>
    <cellStyle name="_Дозакл 5 мес.2000 2" xfId="144" xr:uid="{00000000-0005-0000-0000-0000D5030000}"/>
    <cellStyle name="_Дозакл 5 мес.2000 2 2" xfId="2281" xr:uid="{00000000-0005-0000-0000-0000D6030000}"/>
    <cellStyle name="_Дозакл 5 мес.2000 2 2 2" xfId="6052" xr:uid="{00000000-0005-0000-0000-0000D7030000}"/>
    <cellStyle name="_Дозакл 5 мес.2000 2 3" xfId="2282" xr:uid="{00000000-0005-0000-0000-0000D8030000}"/>
    <cellStyle name="_Дозакл 5 мес.2000 2 3 2" xfId="6053" xr:uid="{00000000-0005-0000-0000-0000D9030000}"/>
    <cellStyle name="_Дозакл 5 мес.2000 2 4" xfId="4083" xr:uid="{00000000-0005-0000-0000-0000DA030000}"/>
    <cellStyle name="_Дозакл 5 мес.2000 2_4П" xfId="2283" xr:uid="{00000000-0005-0000-0000-0000DB030000}"/>
    <cellStyle name="_Дозакл 5 мес.2000 2_4П 2" xfId="2284" xr:uid="{00000000-0005-0000-0000-0000DC030000}"/>
    <cellStyle name="_Дозакл 5 мес.2000 2_4П 2 2" xfId="6055" xr:uid="{00000000-0005-0000-0000-0000DD030000}"/>
    <cellStyle name="_Дозакл 5 мес.2000 2_4П 3" xfId="6054" xr:uid="{00000000-0005-0000-0000-0000DE030000}"/>
    <cellStyle name="_Дозакл 5 мес.2000 3" xfId="2285" xr:uid="{00000000-0005-0000-0000-0000DF030000}"/>
    <cellStyle name="_Дозакл 5 мес.2000 3 2" xfId="6056" xr:uid="{00000000-0005-0000-0000-0000E0030000}"/>
    <cellStyle name="_Дозакл 5 мес.2000 4" xfId="4082" xr:uid="{00000000-0005-0000-0000-0000E1030000}"/>
    <cellStyle name="_Дозакл 5 мес.2000 5" xfId="5673" xr:uid="{00000000-0005-0000-0000-0000E2030000}"/>
    <cellStyle name="_Ежемес.отчёт MMR_2009 Самрук-Энерго_окт" xfId="145" xr:uid="{00000000-0005-0000-0000-0000E3030000}"/>
    <cellStyle name="_Ежемес.отчёт MMR_2009 Самрук-Энерго_окт 2" xfId="4084" xr:uid="{00000000-0005-0000-0000-0000E4030000}"/>
    <cellStyle name="_Заявки на 2009 год СМиТ  с разбивкой  27.08.08" xfId="146" xr:uid="{00000000-0005-0000-0000-0000E5030000}"/>
    <cellStyle name="_Заявки на 2009 год СМиТ  с разбивкой  27.08.08 2" xfId="2286" xr:uid="{00000000-0005-0000-0000-0000E6030000}"/>
    <cellStyle name="_Заявки на 2009 год СМиТ  с разбивкой  27.08.08 2 2" xfId="6057" xr:uid="{00000000-0005-0000-0000-0000E7030000}"/>
    <cellStyle name="_Заявки на 2009 год СМиТ  с разбивкой  27.08.08 3" xfId="4085" xr:uid="{00000000-0005-0000-0000-0000E8030000}"/>
    <cellStyle name="_Заявки на 2009 год СМиТ  с разбивкой  27.08.08_4П" xfId="2287" xr:uid="{00000000-0005-0000-0000-0000E9030000}"/>
    <cellStyle name="_Заявки на 2009 год СМиТ  с разбивкой  27.08.08_4П 2" xfId="2288" xr:uid="{00000000-0005-0000-0000-0000EA030000}"/>
    <cellStyle name="_Заявки на 2009 год СМиТ  с разбивкой  27.08.08_4П 2 2" xfId="6059" xr:uid="{00000000-0005-0000-0000-0000EB030000}"/>
    <cellStyle name="_Заявки на 2009 год СМиТ  с разбивкой  27.08.08_4П 3" xfId="6058" xr:uid="{00000000-0005-0000-0000-0000EC030000}"/>
    <cellStyle name="_Инвестбюджет на 25 08 2010" xfId="147" xr:uid="{00000000-0005-0000-0000-0000ED030000}"/>
    <cellStyle name="_Инвестбюджет на 25 08 2010 2" xfId="2289" xr:uid="{00000000-0005-0000-0000-0000EE030000}"/>
    <cellStyle name="_Инвестбюджет на 25 08 2010 2 2" xfId="6060" xr:uid="{00000000-0005-0000-0000-0000EF030000}"/>
    <cellStyle name="_Инвестбюджет на 25 08 2010 3" xfId="4086" xr:uid="{00000000-0005-0000-0000-0000F0030000}"/>
    <cellStyle name="_Инвестбюджет на 25 08 2010_4П" xfId="2290" xr:uid="{00000000-0005-0000-0000-0000F1030000}"/>
    <cellStyle name="_Инвестбюджет на 25 08 2010_4П 2" xfId="2291" xr:uid="{00000000-0005-0000-0000-0000F2030000}"/>
    <cellStyle name="_Инвестбюджет на 25 08 2010_4П 2 2" xfId="6062" xr:uid="{00000000-0005-0000-0000-0000F3030000}"/>
    <cellStyle name="_Инвестбюджет на 25 08 2010_4П 3" xfId="6061" xr:uid="{00000000-0005-0000-0000-0000F4030000}"/>
    <cellStyle name="_интернет 2010 год" xfId="148" xr:uid="{00000000-0005-0000-0000-0000F5030000}"/>
    <cellStyle name="_интернет 2010 год 2" xfId="2292" xr:uid="{00000000-0005-0000-0000-0000F6030000}"/>
    <cellStyle name="_интернет 2010 год 2 2" xfId="6063" xr:uid="{00000000-0005-0000-0000-0000F7030000}"/>
    <cellStyle name="_интернет 2010 год 3" xfId="4087" xr:uid="{00000000-0005-0000-0000-0000F8030000}"/>
    <cellStyle name="_Исп КВЛ 1 кварт 07 (02.05.07)" xfId="149" xr:uid="{00000000-0005-0000-0000-0000F9030000}"/>
    <cellStyle name="_Исп КВЛ 1 кварт 07 (02.05.07) 2" xfId="2293" xr:uid="{00000000-0005-0000-0000-0000FA030000}"/>
    <cellStyle name="_Исп КВЛ 1 кварт 07 (02.05.07) 2 2" xfId="6064" xr:uid="{00000000-0005-0000-0000-0000FB030000}"/>
    <cellStyle name="_Исп КВЛ 1 кварт 07 (02.05.07) 3" xfId="4088" xr:uid="{00000000-0005-0000-0000-0000FC030000}"/>
    <cellStyle name="_Исп КВЛ 1 кварт 07 (02.05.07)_4П" xfId="2294" xr:uid="{00000000-0005-0000-0000-0000FD030000}"/>
    <cellStyle name="_Исп КВЛ 1 кварт 07 (02.05.07)_4П 2" xfId="2295" xr:uid="{00000000-0005-0000-0000-0000FE030000}"/>
    <cellStyle name="_Исп КВЛ 1 кварт 07 (02.05.07)_4П 2 2" xfId="6066" xr:uid="{00000000-0005-0000-0000-0000FF030000}"/>
    <cellStyle name="_Исп КВЛ 1 кварт 07 (02.05.07)_4П 3" xfId="6065" xr:uid="{00000000-0005-0000-0000-000000040000}"/>
    <cellStyle name="_ИТАТ-2003-10 (вар.2)" xfId="2296" xr:uid="{00000000-0005-0000-0000-000001040000}"/>
    <cellStyle name="_ИТАТ-2003-10 (вар.2) 2" xfId="6067" xr:uid="{00000000-0005-0000-0000-000002040000}"/>
    <cellStyle name="_КTZ_по 4 кв-лу 2008" xfId="150" xr:uid="{00000000-0005-0000-0000-000003040000}"/>
    <cellStyle name="_КTZ_по 4 кв-лу 2008 2" xfId="2297" xr:uid="{00000000-0005-0000-0000-000004040000}"/>
    <cellStyle name="_КTZ_по 4 кв-лу 2008 2 2" xfId="6068" xr:uid="{00000000-0005-0000-0000-000005040000}"/>
    <cellStyle name="_КTZ_по 4 кв-лу 2008 3" xfId="4089" xr:uid="{00000000-0005-0000-0000-000006040000}"/>
    <cellStyle name="_Казахтелеком расшифровка" xfId="151" xr:uid="{00000000-0005-0000-0000-000007040000}"/>
    <cellStyle name="_Казахтелеком расшифровка 2" xfId="2298" xr:uid="{00000000-0005-0000-0000-000008040000}"/>
    <cellStyle name="_Казахтелеком расшифровка 2 2" xfId="6069" xr:uid="{00000000-0005-0000-0000-000009040000}"/>
    <cellStyle name="_Казахтелеком расшифровка 3" xfId="4090" xr:uid="{00000000-0005-0000-0000-00000A040000}"/>
    <cellStyle name="_Казпочта расшифровка" xfId="152" xr:uid="{00000000-0005-0000-0000-00000B040000}"/>
    <cellStyle name="_Казпочта расшифровка 2" xfId="2299" xr:uid="{00000000-0005-0000-0000-00000C040000}"/>
    <cellStyle name="_Казпочта расшифровка 2 2" xfId="6070" xr:uid="{00000000-0005-0000-0000-00000D040000}"/>
    <cellStyle name="_Казпочта расшифровка 3" xfId="4091" xr:uid="{00000000-0005-0000-0000-00000E040000}"/>
    <cellStyle name="_Камкор_по 4 кв-лу 2008" xfId="153" xr:uid="{00000000-0005-0000-0000-00000F040000}"/>
    <cellStyle name="_Камкор_по 4 кв-лу 2008 2" xfId="2300" xr:uid="{00000000-0005-0000-0000-000010040000}"/>
    <cellStyle name="_Камкор_по 4 кв-лу 2008 2 2" xfId="6071" xr:uid="{00000000-0005-0000-0000-000011040000}"/>
    <cellStyle name="_Камкор_по 4 кв-лу 2008 3" xfId="4092" xr:uid="{00000000-0005-0000-0000-000012040000}"/>
    <cellStyle name="_Капы для плана развития" xfId="154" xr:uid="{00000000-0005-0000-0000-000013040000}"/>
    <cellStyle name="_Капы для плана развития 2" xfId="2301" xr:uid="{00000000-0005-0000-0000-000014040000}"/>
    <cellStyle name="_Капы для плана развития 2 2" xfId="6072" xr:uid="{00000000-0005-0000-0000-000015040000}"/>
    <cellStyle name="_Капы для плана развития 3" xfId="4093" xr:uid="{00000000-0005-0000-0000-000016040000}"/>
    <cellStyle name="_Капы для плана развития_4П" xfId="2302" xr:uid="{00000000-0005-0000-0000-000017040000}"/>
    <cellStyle name="_Капы для плана развития_4П 2" xfId="2303" xr:uid="{00000000-0005-0000-0000-000018040000}"/>
    <cellStyle name="_Капы для плана развития_4П 2 2" xfId="6074" xr:uid="{00000000-0005-0000-0000-000019040000}"/>
    <cellStyle name="_Капы для плана развития_4П 3" xfId="6073" xr:uid="{00000000-0005-0000-0000-00001A040000}"/>
    <cellStyle name="_КВЛ 2007-2011ДОГМ" xfId="155" xr:uid="{00000000-0005-0000-0000-00001B040000}"/>
    <cellStyle name="_КВЛ 2007-2011ДОГМ 2" xfId="2304" xr:uid="{00000000-0005-0000-0000-00001C040000}"/>
    <cellStyle name="_КВЛ 2007-2011ДОГМ 2 2" xfId="6075" xr:uid="{00000000-0005-0000-0000-00001D040000}"/>
    <cellStyle name="_КВЛ 2007-2011ДОГМ 3" xfId="4094" xr:uid="{00000000-0005-0000-0000-00001E040000}"/>
    <cellStyle name="_КВЛ ТЗ-07-11" xfId="156" xr:uid="{00000000-0005-0000-0000-00001F040000}"/>
    <cellStyle name="_КВЛ ТЗ-07-11 2" xfId="2305" xr:uid="{00000000-0005-0000-0000-000020040000}"/>
    <cellStyle name="_КВЛ ТЗ-07-11 2 2" xfId="6076" xr:uid="{00000000-0005-0000-0000-000021040000}"/>
    <cellStyle name="_КВЛ ТЗ-07-11 3" xfId="4095" xr:uid="{00000000-0005-0000-0000-000022040000}"/>
    <cellStyle name="_КИНЖ" xfId="157" xr:uid="{00000000-0005-0000-0000-000023040000}"/>
    <cellStyle name="_КИНЖ 2" xfId="2306" xr:uid="{00000000-0005-0000-0000-000024040000}"/>
    <cellStyle name="_КИНЖ 2 2" xfId="6077" xr:uid="{00000000-0005-0000-0000-000025040000}"/>
    <cellStyle name="_КИНЖ 3" xfId="4096" xr:uid="{00000000-0005-0000-0000-000026040000}"/>
    <cellStyle name="_Книга1" xfId="2307" xr:uid="{00000000-0005-0000-0000-000027040000}"/>
    <cellStyle name="_Книга1 2" xfId="6078" xr:uid="{00000000-0005-0000-0000-000028040000}"/>
    <cellStyle name="_Книга3" xfId="158" xr:uid="{00000000-0005-0000-0000-000029040000}"/>
    <cellStyle name="_Книга3 2" xfId="159" xr:uid="{00000000-0005-0000-0000-00002A040000}"/>
    <cellStyle name="_Книга3 2 2" xfId="2308" xr:uid="{00000000-0005-0000-0000-00002B040000}"/>
    <cellStyle name="_Книга3 2 2 2" xfId="6079" xr:uid="{00000000-0005-0000-0000-00002C040000}"/>
    <cellStyle name="_Книга3 2 3" xfId="2309" xr:uid="{00000000-0005-0000-0000-00002D040000}"/>
    <cellStyle name="_Книга3 2 3 2" xfId="6080" xr:uid="{00000000-0005-0000-0000-00002E040000}"/>
    <cellStyle name="_Книга3 2 4" xfId="4098" xr:uid="{00000000-0005-0000-0000-00002F040000}"/>
    <cellStyle name="_Книга3 2_4П" xfId="2310" xr:uid="{00000000-0005-0000-0000-000030040000}"/>
    <cellStyle name="_Книга3 2_4П 2" xfId="2311" xr:uid="{00000000-0005-0000-0000-000031040000}"/>
    <cellStyle name="_Книга3 2_4П 2 2" xfId="6082" xr:uid="{00000000-0005-0000-0000-000032040000}"/>
    <cellStyle name="_Книга3 2_4П 3" xfId="6081" xr:uid="{00000000-0005-0000-0000-000033040000}"/>
    <cellStyle name="_Книга3 3" xfId="2312" xr:uid="{00000000-0005-0000-0000-000034040000}"/>
    <cellStyle name="_Книга3 3 2" xfId="6083" xr:uid="{00000000-0005-0000-0000-000035040000}"/>
    <cellStyle name="_Книга3 4" xfId="4097" xr:uid="{00000000-0005-0000-0000-000036040000}"/>
    <cellStyle name="_Книга3 5" xfId="7489" xr:uid="{00000000-0005-0000-0000-000037040000}"/>
    <cellStyle name="_Книга3_New Form10_2" xfId="160" xr:uid="{00000000-0005-0000-0000-000038040000}"/>
    <cellStyle name="_Книга3_New Form10_2 2" xfId="161" xr:uid="{00000000-0005-0000-0000-000039040000}"/>
    <cellStyle name="_Книга3_New Form10_2 2 2" xfId="2313" xr:uid="{00000000-0005-0000-0000-00003A040000}"/>
    <cellStyle name="_Книга3_New Form10_2 2 2 2" xfId="6084" xr:uid="{00000000-0005-0000-0000-00003B040000}"/>
    <cellStyle name="_Книга3_New Form10_2 2 3" xfId="2314" xr:uid="{00000000-0005-0000-0000-00003C040000}"/>
    <cellStyle name="_Книга3_New Form10_2 2 3 2" xfId="6085" xr:uid="{00000000-0005-0000-0000-00003D040000}"/>
    <cellStyle name="_Книга3_New Form10_2 2 4" xfId="4100" xr:uid="{00000000-0005-0000-0000-00003E040000}"/>
    <cellStyle name="_Книга3_New Form10_2 2_4П" xfId="2315" xr:uid="{00000000-0005-0000-0000-00003F040000}"/>
    <cellStyle name="_Книга3_New Form10_2 2_4П 2" xfId="2316" xr:uid="{00000000-0005-0000-0000-000040040000}"/>
    <cellStyle name="_Книга3_New Form10_2 2_4П 2 2" xfId="6087" xr:uid="{00000000-0005-0000-0000-000041040000}"/>
    <cellStyle name="_Книга3_New Form10_2 2_4П 3" xfId="6086" xr:uid="{00000000-0005-0000-0000-000042040000}"/>
    <cellStyle name="_Книга3_New Form10_2 3" xfId="2317" xr:uid="{00000000-0005-0000-0000-000043040000}"/>
    <cellStyle name="_Книга3_New Form10_2 3 2" xfId="6088" xr:uid="{00000000-0005-0000-0000-000044040000}"/>
    <cellStyle name="_Книга3_New Form10_2 4" xfId="4099" xr:uid="{00000000-0005-0000-0000-000045040000}"/>
    <cellStyle name="_Книга3_New Form10_2 5" xfId="7488" xr:uid="{00000000-0005-0000-0000-000046040000}"/>
    <cellStyle name="_Книга3_Nsi" xfId="162" xr:uid="{00000000-0005-0000-0000-000047040000}"/>
    <cellStyle name="_Книга3_Nsi 2" xfId="163" xr:uid="{00000000-0005-0000-0000-000048040000}"/>
    <cellStyle name="_Книга3_Nsi 2 2" xfId="2318" xr:uid="{00000000-0005-0000-0000-000049040000}"/>
    <cellStyle name="_Книга3_Nsi 2 2 2" xfId="6089" xr:uid="{00000000-0005-0000-0000-00004A040000}"/>
    <cellStyle name="_Книга3_Nsi 2 3" xfId="2319" xr:uid="{00000000-0005-0000-0000-00004B040000}"/>
    <cellStyle name="_Книга3_Nsi 2 3 2" xfId="6090" xr:uid="{00000000-0005-0000-0000-00004C040000}"/>
    <cellStyle name="_Книга3_Nsi 2 4" xfId="4102" xr:uid="{00000000-0005-0000-0000-00004D040000}"/>
    <cellStyle name="_Книга3_Nsi 2_4П" xfId="2320" xr:uid="{00000000-0005-0000-0000-00004E040000}"/>
    <cellStyle name="_Книга3_Nsi 2_4П 2" xfId="2321" xr:uid="{00000000-0005-0000-0000-00004F040000}"/>
    <cellStyle name="_Книга3_Nsi 2_4П 2 2" xfId="6092" xr:uid="{00000000-0005-0000-0000-000050040000}"/>
    <cellStyle name="_Книга3_Nsi 2_4П 3" xfId="6091" xr:uid="{00000000-0005-0000-0000-000051040000}"/>
    <cellStyle name="_Книга3_Nsi 3" xfId="2322" xr:uid="{00000000-0005-0000-0000-000052040000}"/>
    <cellStyle name="_Книга3_Nsi 3 2" xfId="6093" xr:uid="{00000000-0005-0000-0000-000053040000}"/>
    <cellStyle name="_Книга3_Nsi 4" xfId="4101" xr:uid="{00000000-0005-0000-0000-000054040000}"/>
    <cellStyle name="_Книга3_Nsi 5" xfId="7487" xr:uid="{00000000-0005-0000-0000-000055040000}"/>
    <cellStyle name="_Книга3_Nsi_1" xfId="164" xr:uid="{00000000-0005-0000-0000-000056040000}"/>
    <cellStyle name="_Книга3_Nsi_1 2" xfId="165" xr:uid="{00000000-0005-0000-0000-000057040000}"/>
    <cellStyle name="_Книга3_Nsi_1 2 2" xfId="2323" xr:uid="{00000000-0005-0000-0000-000058040000}"/>
    <cellStyle name="_Книга3_Nsi_1 2 2 2" xfId="6094" xr:uid="{00000000-0005-0000-0000-000059040000}"/>
    <cellStyle name="_Книга3_Nsi_1 2 3" xfId="2324" xr:uid="{00000000-0005-0000-0000-00005A040000}"/>
    <cellStyle name="_Книга3_Nsi_1 2 3 2" xfId="6095" xr:uid="{00000000-0005-0000-0000-00005B040000}"/>
    <cellStyle name="_Книга3_Nsi_1 2 4" xfId="4104" xr:uid="{00000000-0005-0000-0000-00005C040000}"/>
    <cellStyle name="_Книга3_Nsi_1 2_4П" xfId="2325" xr:uid="{00000000-0005-0000-0000-00005D040000}"/>
    <cellStyle name="_Книга3_Nsi_1 2_4П 2" xfId="2326" xr:uid="{00000000-0005-0000-0000-00005E040000}"/>
    <cellStyle name="_Книга3_Nsi_1 2_4П 2 2" xfId="6097" xr:uid="{00000000-0005-0000-0000-00005F040000}"/>
    <cellStyle name="_Книга3_Nsi_1 2_4П 3" xfId="6096" xr:uid="{00000000-0005-0000-0000-000060040000}"/>
    <cellStyle name="_Книга3_Nsi_1 3" xfId="2327" xr:uid="{00000000-0005-0000-0000-000061040000}"/>
    <cellStyle name="_Книга3_Nsi_1 3 2" xfId="6098" xr:uid="{00000000-0005-0000-0000-000062040000}"/>
    <cellStyle name="_Книга3_Nsi_1 4" xfId="4103" xr:uid="{00000000-0005-0000-0000-000063040000}"/>
    <cellStyle name="_Книга3_Nsi_1 5" xfId="7486" xr:uid="{00000000-0005-0000-0000-000064040000}"/>
    <cellStyle name="_Книга3_Nsi_139" xfId="166" xr:uid="{00000000-0005-0000-0000-000065040000}"/>
    <cellStyle name="_Книга3_Nsi_139 2" xfId="167" xr:uid="{00000000-0005-0000-0000-000066040000}"/>
    <cellStyle name="_Книга3_Nsi_139 2 2" xfId="2328" xr:uid="{00000000-0005-0000-0000-000067040000}"/>
    <cellStyle name="_Книга3_Nsi_139 2 2 2" xfId="6099" xr:uid="{00000000-0005-0000-0000-000068040000}"/>
    <cellStyle name="_Книга3_Nsi_139 2 3" xfId="2329" xr:uid="{00000000-0005-0000-0000-000069040000}"/>
    <cellStyle name="_Книга3_Nsi_139 2 3 2" xfId="6100" xr:uid="{00000000-0005-0000-0000-00006A040000}"/>
    <cellStyle name="_Книга3_Nsi_139 2 4" xfId="4106" xr:uid="{00000000-0005-0000-0000-00006B040000}"/>
    <cellStyle name="_Книга3_Nsi_139 2_4П" xfId="2330" xr:uid="{00000000-0005-0000-0000-00006C040000}"/>
    <cellStyle name="_Книга3_Nsi_139 2_4П 2" xfId="2331" xr:uid="{00000000-0005-0000-0000-00006D040000}"/>
    <cellStyle name="_Книга3_Nsi_139 2_4П 2 2" xfId="6102" xr:uid="{00000000-0005-0000-0000-00006E040000}"/>
    <cellStyle name="_Книга3_Nsi_139 2_4П 3" xfId="6101" xr:uid="{00000000-0005-0000-0000-00006F040000}"/>
    <cellStyle name="_Книга3_Nsi_139 3" xfId="2332" xr:uid="{00000000-0005-0000-0000-000070040000}"/>
    <cellStyle name="_Книга3_Nsi_139 3 2" xfId="6103" xr:uid="{00000000-0005-0000-0000-000071040000}"/>
    <cellStyle name="_Книга3_Nsi_139 4" xfId="4105" xr:uid="{00000000-0005-0000-0000-000072040000}"/>
    <cellStyle name="_Книга3_Nsi_139 5" xfId="7485" xr:uid="{00000000-0005-0000-0000-000073040000}"/>
    <cellStyle name="_Книга3_Nsi_140" xfId="168" xr:uid="{00000000-0005-0000-0000-000074040000}"/>
    <cellStyle name="_Книга3_Nsi_140 2" xfId="169" xr:uid="{00000000-0005-0000-0000-000075040000}"/>
    <cellStyle name="_Книга3_Nsi_140 2 2" xfId="2333" xr:uid="{00000000-0005-0000-0000-000076040000}"/>
    <cellStyle name="_Книга3_Nsi_140 2 2 2" xfId="6104" xr:uid="{00000000-0005-0000-0000-000077040000}"/>
    <cellStyle name="_Книга3_Nsi_140 2 3" xfId="2334" xr:uid="{00000000-0005-0000-0000-000078040000}"/>
    <cellStyle name="_Книга3_Nsi_140 2 3 2" xfId="6105" xr:uid="{00000000-0005-0000-0000-000079040000}"/>
    <cellStyle name="_Книга3_Nsi_140 2 4" xfId="4108" xr:uid="{00000000-0005-0000-0000-00007A040000}"/>
    <cellStyle name="_Книга3_Nsi_140 2_4П" xfId="2335" xr:uid="{00000000-0005-0000-0000-00007B040000}"/>
    <cellStyle name="_Книга3_Nsi_140 2_4П 2" xfId="2336" xr:uid="{00000000-0005-0000-0000-00007C040000}"/>
    <cellStyle name="_Книга3_Nsi_140 2_4П 2 2" xfId="6107" xr:uid="{00000000-0005-0000-0000-00007D040000}"/>
    <cellStyle name="_Книга3_Nsi_140 2_4П 3" xfId="6106" xr:uid="{00000000-0005-0000-0000-00007E040000}"/>
    <cellStyle name="_Книга3_Nsi_140 3" xfId="2337" xr:uid="{00000000-0005-0000-0000-00007F040000}"/>
    <cellStyle name="_Книга3_Nsi_140 3 2" xfId="6108" xr:uid="{00000000-0005-0000-0000-000080040000}"/>
    <cellStyle name="_Книга3_Nsi_140 4" xfId="4107" xr:uid="{00000000-0005-0000-0000-000081040000}"/>
    <cellStyle name="_Книга3_Nsi_140 5" xfId="7484" xr:uid="{00000000-0005-0000-0000-000082040000}"/>
    <cellStyle name="_Книга3_Nsi_140(Зах)" xfId="170" xr:uid="{00000000-0005-0000-0000-000083040000}"/>
    <cellStyle name="_Книга3_Nsi_140(Зах) 2" xfId="171" xr:uid="{00000000-0005-0000-0000-000084040000}"/>
    <cellStyle name="_Книга3_Nsi_140(Зах) 2 2" xfId="2338" xr:uid="{00000000-0005-0000-0000-000085040000}"/>
    <cellStyle name="_Книга3_Nsi_140(Зах) 2 2 2" xfId="6109" xr:uid="{00000000-0005-0000-0000-000086040000}"/>
    <cellStyle name="_Книга3_Nsi_140(Зах) 2 3" xfId="2339" xr:uid="{00000000-0005-0000-0000-000087040000}"/>
    <cellStyle name="_Книга3_Nsi_140(Зах) 2 3 2" xfId="6110" xr:uid="{00000000-0005-0000-0000-000088040000}"/>
    <cellStyle name="_Книга3_Nsi_140(Зах) 2 4" xfId="4110" xr:uid="{00000000-0005-0000-0000-000089040000}"/>
    <cellStyle name="_Книга3_Nsi_140(Зах) 2_4П" xfId="2340" xr:uid="{00000000-0005-0000-0000-00008A040000}"/>
    <cellStyle name="_Книга3_Nsi_140(Зах) 2_4П 2" xfId="2341" xr:uid="{00000000-0005-0000-0000-00008B040000}"/>
    <cellStyle name="_Книга3_Nsi_140(Зах) 2_4П 2 2" xfId="6112" xr:uid="{00000000-0005-0000-0000-00008C040000}"/>
    <cellStyle name="_Книга3_Nsi_140(Зах) 2_4П 3" xfId="6111" xr:uid="{00000000-0005-0000-0000-00008D040000}"/>
    <cellStyle name="_Книга3_Nsi_140(Зах) 3" xfId="2342" xr:uid="{00000000-0005-0000-0000-00008E040000}"/>
    <cellStyle name="_Книга3_Nsi_140(Зах) 3 2" xfId="6113" xr:uid="{00000000-0005-0000-0000-00008F040000}"/>
    <cellStyle name="_Книга3_Nsi_140(Зах) 4" xfId="4109" xr:uid="{00000000-0005-0000-0000-000090040000}"/>
    <cellStyle name="_Книга3_Nsi_140(Зах) 5" xfId="7483" xr:uid="{00000000-0005-0000-0000-000091040000}"/>
    <cellStyle name="_Книга3_Nsi_140_mod" xfId="172" xr:uid="{00000000-0005-0000-0000-000092040000}"/>
    <cellStyle name="_Книга3_Nsi_140_mod 2" xfId="173" xr:uid="{00000000-0005-0000-0000-000093040000}"/>
    <cellStyle name="_Книга3_Nsi_140_mod 2 2" xfId="2343" xr:uid="{00000000-0005-0000-0000-000094040000}"/>
    <cellStyle name="_Книга3_Nsi_140_mod 2 2 2" xfId="6114" xr:uid="{00000000-0005-0000-0000-000095040000}"/>
    <cellStyle name="_Книга3_Nsi_140_mod 2 3" xfId="2344" xr:uid="{00000000-0005-0000-0000-000096040000}"/>
    <cellStyle name="_Книга3_Nsi_140_mod 2 3 2" xfId="6115" xr:uid="{00000000-0005-0000-0000-000097040000}"/>
    <cellStyle name="_Книга3_Nsi_140_mod 2 4" xfId="4112" xr:uid="{00000000-0005-0000-0000-000098040000}"/>
    <cellStyle name="_Книга3_Nsi_140_mod 2_4П" xfId="2345" xr:uid="{00000000-0005-0000-0000-000099040000}"/>
    <cellStyle name="_Книга3_Nsi_140_mod 2_4П 2" xfId="2346" xr:uid="{00000000-0005-0000-0000-00009A040000}"/>
    <cellStyle name="_Книга3_Nsi_140_mod 2_4П 2 2" xfId="6117" xr:uid="{00000000-0005-0000-0000-00009B040000}"/>
    <cellStyle name="_Книга3_Nsi_140_mod 2_4П 3" xfId="6116" xr:uid="{00000000-0005-0000-0000-00009C040000}"/>
    <cellStyle name="_Книга3_Nsi_140_mod 3" xfId="2347" xr:uid="{00000000-0005-0000-0000-00009D040000}"/>
    <cellStyle name="_Книга3_Nsi_140_mod 3 2" xfId="6118" xr:uid="{00000000-0005-0000-0000-00009E040000}"/>
    <cellStyle name="_Книга3_Nsi_140_mod 4" xfId="4111" xr:uid="{00000000-0005-0000-0000-00009F040000}"/>
    <cellStyle name="_Книга3_Nsi_140_mod 5" xfId="7482" xr:uid="{00000000-0005-0000-0000-0000A0040000}"/>
    <cellStyle name="_Книга3_Summary" xfId="174" xr:uid="{00000000-0005-0000-0000-0000A1040000}"/>
    <cellStyle name="_Книга3_Summary 2" xfId="175" xr:uid="{00000000-0005-0000-0000-0000A2040000}"/>
    <cellStyle name="_Книга3_Summary 2 2" xfId="2348" xr:uid="{00000000-0005-0000-0000-0000A3040000}"/>
    <cellStyle name="_Книга3_Summary 2 2 2" xfId="6119" xr:uid="{00000000-0005-0000-0000-0000A4040000}"/>
    <cellStyle name="_Книга3_Summary 2 3" xfId="2349" xr:uid="{00000000-0005-0000-0000-0000A5040000}"/>
    <cellStyle name="_Книга3_Summary 2 3 2" xfId="6120" xr:uid="{00000000-0005-0000-0000-0000A6040000}"/>
    <cellStyle name="_Книга3_Summary 2 4" xfId="4114" xr:uid="{00000000-0005-0000-0000-0000A7040000}"/>
    <cellStyle name="_Книга3_Summary 2_4П" xfId="2350" xr:uid="{00000000-0005-0000-0000-0000A8040000}"/>
    <cellStyle name="_Книга3_Summary 2_4П 2" xfId="2351" xr:uid="{00000000-0005-0000-0000-0000A9040000}"/>
    <cellStyle name="_Книга3_Summary 2_4П 2 2" xfId="6122" xr:uid="{00000000-0005-0000-0000-0000AA040000}"/>
    <cellStyle name="_Книга3_Summary 2_4П 3" xfId="6121" xr:uid="{00000000-0005-0000-0000-0000AB040000}"/>
    <cellStyle name="_Книга3_Summary 3" xfId="2352" xr:uid="{00000000-0005-0000-0000-0000AC040000}"/>
    <cellStyle name="_Книга3_Summary 3 2" xfId="6123" xr:uid="{00000000-0005-0000-0000-0000AD040000}"/>
    <cellStyle name="_Книга3_Summary 4" xfId="4113" xr:uid="{00000000-0005-0000-0000-0000AE040000}"/>
    <cellStyle name="_Книга3_Summary 5" xfId="7481" xr:uid="{00000000-0005-0000-0000-0000AF040000}"/>
    <cellStyle name="_Книга3_Tax_form_1кв_3" xfId="176" xr:uid="{00000000-0005-0000-0000-0000B0040000}"/>
    <cellStyle name="_Книга3_Tax_form_1кв_3 2" xfId="177" xr:uid="{00000000-0005-0000-0000-0000B1040000}"/>
    <cellStyle name="_Книга3_Tax_form_1кв_3 2 2" xfId="2353" xr:uid="{00000000-0005-0000-0000-0000B2040000}"/>
    <cellStyle name="_Книга3_Tax_form_1кв_3 2 2 2" xfId="6124" xr:uid="{00000000-0005-0000-0000-0000B3040000}"/>
    <cellStyle name="_Книга3_Tax_form_1кв_3 2 3" xfId="2354" xr:uid="{00000000-0005-0000-0000-0000B4040000}"/>
    <cellStyle name="_Книга3_Tax_form_1кв_3 2 3 2" xfId="6125" xr:uid="{00000000-0005-0000-0000-0000B5040000}"/>
    <cellStyle name="_Книга3_Tax_form_1кв_3 2 4" xfId="4116" xr:uid="{00000000-0005-0000-0000-0000B6040000}"/>
    <cellStyle name="_Книга3_Tax_form_1кв_3 2_4П" xfId="2355" xr:uid="{00000000-0005-0000-0000-0000B7040000}"/>
    <cellStyle name="_Книга3_Tax_form_1кв_3 2_4П 2" xfId="2356" xr:uid="{00000000-0005-0000-0000-0000B8040000}"/>
    <cellStyle name="_Книга3_Tax_form_1кв_3 2_4П 2 2" xfId="6127" xr:uid="{00000000-0005-0000-0000-0000B9040000}"/>
    <cellStyle name="_Книга3_Tax_form_1кв_3 2_4П 3" xfId="6126" xr:uid="{00000000-0005-0000-0000-0000BA040000}"/>
    <cellStyle name="_Книга3_Tax_form_1кв_3 3" xfId="2357" xr:uid="{00000000-0005-0000-0000-0000BB040000}"/>
    <cellStyle name="_Книга3_Tax_form_1кв_3 3 2" xfId="6128" xr:uid="{00000000-0005-0000-0000-0000BC040000}"/>
    <cellStyle name="_Книга3_Tax_form_1кв_3 4" xfId="4115" xr:uid="{00000000-0005-0000-0000-0000BD040000}"/>
    <cellStyle name="_Книга3_Tax_form_1кв_3 5" xfId="7480" xr:uid="{00000000-0005-0000-0000-0000BE040000}"/>
    <cellStyle name="_Книга3_БКЭ" xfId="178" xr:uid="{00000000-0005-0000-0000-0000BF040000}"/>
    <cellStyle name="_Книга3_БКЭ 2" xfId="179" xr:uid="{00000000-0005-0000-0000-0000C0040000}"/>
    <cellStyle name="_Книга3_БКЭ 2 2" xfId="2358" xr:uid="{00000000-0005-0000-0000-0000C1040000}"/>
    <cellStyle name="_Книга3_БКЭ 2 2 2" xfId="6129" xr:uid="{00000000-0005-0000-0000-0000C2040000}"/>
    <cellStyle name="_Книга3_БКЭ 2 3" xfId="2359" xr:uid="{00000000-0005-0000-0000-0000C3040000}"/>
    <cellStyle name="_Книга3_БКЭ 2 3 2" xfId="6130" xr:uid="{00000000-0005-0000-0000-0000C4040000}"/>
    <cellStyle name="_Книга3_БКЭ 2 4" xfId="4118" xr:uid="{00000000-0005-0000-0000-0000C5040000}"/>
    <cellStyle name="_Книга3_БКЭ 2_4П" xfId="2360" xr:uid="{00000000-0005-0000-0000-0000C6040000}"/>
    <cellStyle name="_Книга3_БКЭ 2_4П 2" xfId="2361" xr:uid="{00000000-0005-0000-0000-0000C7040000}"/>
    <cellStyle name="_Книга3_БКЭ 2_4П 2 2" xfId="6132" xr:uid="{00000000-0005-0000-0000-0000C8040000}"/>
    <cellStyle name="_Книга3_БКЭ 2_4П 3" xfId="6131" xr:uid="{00000000-0005-0000-0000-0000C9040000}"/>
    <cellStyle name="_Книга3_БКЭ 3" xfId="2362" xr:uid="{00000000-0005-0000-0000-0000CA040000}"/>
    <cellStyle name="_Книга3_БКЭ 3 2" xfId="6133" xr:uid="{00000000-0005-0000-0000-0000CB040000}"/>
    <cellStyle name="_Книга3_БКЭ 4" xfId="4117" xr:uid="{00000000-0005-0000-0000-0000CC040000}"/>
    <cellStyle name="_Книга3_БКЭ 5" xfId="7479" xr:uid="{00000000-0005-0000-0000-0000CD040000}"/>
    <cellStyle name="_Книга7" xfId="180" xr:uid="{00000000-0005-0000-0000-0000CE040000}"/>
    <cellStyle name="_Книга7 2" xfId="181" xr:uid="{00000000-0005-0000-0000-0000CF040000}"/>
    <cellStyle name="_Книга7 2 2" xfId="2363" xr:uid="{00000000-0005-0000-0000-0000D0040000}"/>
    <cellStyle name="_Книга7 2 2 2" xfId="6134" xr:uid="{00000000-0005-0000-0000-0000D1040000}"/>
    <cellStyle name="_Книга7 2 3" xfId="2364" xr:uid="{00000000-0005-0000-0000-0000D2040000}"/>
    <cellStyle name="_Книга7 2 3 2" xfId="6135" xr:uid="{00000000-0005-0000-0000-0000D3040000}"/>
    <cellStyle name="_Книга7 2 4" xfId="4120" xr:uid="{00000000-0005-0000-0000-0000D4040000}"/>
    <cellStyle name="_Книга7 2_4П" xfId="2365" xr:uid="{00000000-0005-0000-0000-0000D5040000}"/>
    <cellStyle name="_Книга7 2_4П 2" xfId="2366" xr:uid="{00000000-0005-0000-0000-0000D6040000}"/>
    <cellStyle name="_Книга7 2_4П 2 2" xfId="6137" xr:uid="{00000000-0005-0000-0000-0000D7040000}"/>
    <cellStyle name="_Книга7 2_4П 3" xfId="6136" xr:uid="{00000000-0005-0000-0000-0000D8040000}"/>
    <cellStyle name="_Книга7 3" xfId="2367" xr:uid="{00000000-0005-0000-0000-0000D9040000}"/>
    <cellStyle name="_Книга7 3 2" xfId="6138" xr:uid="{00000000-0005-0000-0000-0000DA040000}"/>
    <cellStyle name="_Книга7 4" xfId="4119" xr:uid="{00000000-0005-0000-0000-0000DB040000}"/>
    <cellStyle name="_Книга7 5" xfId="7478" xr:uid="{00000000-0005-0000-0000-0000DC040000}"/>
    <cellStyle name="_Книга7_New Form10_2" xfId="182" xr:uid="{00000000-0005-0000-0000-0000DD040000}"/>
    <cellStyle name="_Книга7_New Form10_2 2" xfId="183" xr:uid="{00000000-0005-0000-0000-0000DE040000}"/>
    <cellStyle name="_Книга7_New Form10_2 2 2" xfId="2368" xr:uid="{00000000-0005-0000-0000-0000DF040000}"/>
    <cellStyle name="_Книга7_New Form10_2 2 2 2" xfId="6139" xr:uid="{00000000-0005-0000-0000-0000E0040000}"/>
    <cellStyle name="_Книга7_New Form10_2 2 3" xfId="2369" xr:uid="{00000000-0005-0000-0000-0000E1040000}"/>
    <cellStyle name="_Книга7_New Form10_2 2 3 2" xfId="6140" xr:uid="{00000000-0005-0000-0000-0000E2040000}"/>
    <cellStyle name="_Книга7_New Form10_2 2 4" xfId="4122" xr:uid="{00000000-0005-0000-0000-0000E3040000}"/>
    <cellStyle name="_Книга7_New Form10_2 2_4П" xfId="2370" xr:uid="{00000000-0005-0000-0000-0000E4040000}"/>
    <cellStyle name="_Книга7_New Form10_2 2_4П 2" xfId="2371" xr:uid="{00000000-0005-0000-0000-0000E5040000}"/>
    <cellStyle name="_Книга7_New Form10_2 2_4П 2 2" xfId="6142" xr:uid="{00000000-0005-0000-0000-0000E6040000}"/>
    <cellStyle name="_Книга7_New Form10_2 2_4П 3" xfId="6141" xr:uid="{00000000-0005-0000-0000-0000E7040000}"/>
    <cellStyle name="_Книга7_New Form10_2 3" xfId="2372" xr:uid="{00000000-0005-0000-0000-0000E8040000}"/>
    <cellStyle name="_Книга7_New Form10_2 3 2" xfId="6143" xr:uid="{00000000-0005-0000-0000-0000E9040000}"/>
    <cellStyle name="_Книга7_New Form10_2 4" xfId="4121" xr:uid="{00000000-0005-0000-0000-0000EA040000}"/>
    <cellStyle name="_Книга7_New Form10_2 5" xfId="7477" xr:uid="{00000000-0005-0000-0000-0000EB040000}"/>
    <cellStyle name="_Книга7_Nsi" xfId="184" xr:uid="{00000000-0005-0000-0000-0000EC040000}"/>
    <cellStyle name="_Книга7_Nsi 2" xfId="185" xr:uid="{00000000-0005-0000-0000-0000ED040000}"/>
    <cellStyle name="_Книга7_Nsi 2 2" xfId="2373" xr:uid="{00000000-0005-0000-0000-0000EE040000}"/>
    <cellStyle name="_Книга7_Nsi 2 2 2" xfId="6144" xr:uid="{00000000-0005-0000-0000-0000EF040000}"/>
    <cellStyle name="_Книга7_Nsi 2 3" xfId="2374" xr:uid="{00000000-0005-0000-0000-0000F0040000}"/>
    <cellStyle name="_Книга7_Nsi 2 3 2" xfId="6145" xr:uid="{00000000-0005-0000-0000-0000F1040000}"/>
    <cellStyle name="_Книга7_Nsi 2 4" xfId="4124" xr:uid="{00000000-0005-0000-0000-0000F2040000}"/>
    <cellStyle name="_Книга7_Nsi 2_4П" xfId="2375" xr:uid="{00000000-0005-0000-0000-0000F3040000}"/>
    <cellStyle name="_Книга7_Nsi 2_4П 2" xfId="2376" xr:uid="{00000000-0005-0000-0000-0000F4040000}"/>
    <cellStyle name="_Книга7_Nsi 2_4П 2 2" xfId="6147" xr:uid="{00000000-0005-0000-0000-0000F5040000}"/>
    <cellStyle name="_Книга7_Nsi 2_4П 3" xfId="6146" xr:uid="{00000000-0005-0000-0000-0000F6040000}"/>
    <cellStyle name="_Книга7_Nsi 3" xfId="2377" xr:uid="{00000000-0005-0000-0000-0000F7040000}"/>
    <cellStyle name="_Книга7_Nsi 3 2" xfId="6148" xr:uid="{00000000-0005-0000-0000-0000F8040000}"/>
    <cellStyle name="_Книга7_Nsi 4" xfId="4123" xr:uid="{00000000-0005-0000-0000-0000F9040000}"/>
    <cellStyle name="_Книга7_Nsi 5" xfId="5672" xr:uid="{00000000-0005-0000-0000-0000FA040000}"/>
    <cellStyle name="_Книга7_Nsi_1" xfId="186" xr:uid="{00000000-0005-0000-0000-0000FB040000}"/>
    <cellStyle name="_Книга7_Nsi_1 2" xfId="187" xr:uid="{00000000-0005-0000-0000-0000FC040000}"/>
    <cellStyle name="_Книга7_Nsi_1 2 2" xfId="2378" xr:uid="{00000000-0005-0000-0000-0000FD040000}"/>
    <cellStyle name="_Книга7_Nsi_1 2 2 2" xfId="6149" xr:uid="{00000000-0005-0000-0000-0000FE040000}"/>
    <cellStyle name="_Книга7_Nsi_1 2 3" xfId="2379" xr:uid="{00000000-0005-0000-0000-0000FF040000}"/>
    <cellStyle name="_Книга7_Nsi_1 2 3 2" xfId="6150" xr:uid="{00000000-0005-0000-0000-000000050000}"/>
    <cellStyle name="_Книга7_Nsi_1 2 4" xfId="4126" xr:uid="{00000000-0005-0000-0000-000001050000}"/>
    <cellStyle name="_Книга7_Nsi_1 2_4П" xfId="2380" xr:uid="{00000000-0005-0000-0000-000002050000}"/>
    <cellStyle name="_Книга7_Nsi_1 2_4П 2" xfId="2381" xr:uid="{00000000-0005-0000-0000-000003050000}"/>
    <cellStyle name="_Книга7_Nsi_1 2_4П 2 2" xfId="6152" xr:uid="{00000000-0005-0000-0000-000004050000}"/>
    <cellStyle name="_Книга7_Nsi_1 2_4П 3" xfId="6151" xr:uid="{00000000-0005-0000-0000-000005050000}"/>
    <cellStyle name="_Книга7_Nsi_1 3" xfId="2382" xr:uid="{00000000-0005-0000-0000-000006050000}"/>
    <cellStyle name="_Книга7_Nsi_1 3 2" xfId="6153" xr:uid="{00000000-0005-0000-0000-000007050000}"/>
    <cellStyle name="_Книга7_Nsi_1 4" xfId="4125" xr:uid="{00000000-0005-0000-0000-000008050000}"/>
    <cellStyle name="_Книга7_Nsi_1 5" xfId="5671" xr:uid="{00000000-0005-0000-0000-000009050000}"/>
    <cellStyle name="_Книга7_Nsi_139" xfId="188" xr:uid="{00000000-0005-0000-0000-00000A050000}"/>
    <cellStyle name="_Книга7_Nsi_139 2" xfId="189" xr:uid="{00000000-0005-0000-0000-00000B050000}"/>
    <cellStyle name="_Книга7_Nsi_139 2 2" xfId="2383" xr:uid="{00000000-0005-0000-0000-00000C050000}"/>
    <cellStyle name="_Книга7_Nsi_139 2 2 2" xfId="6154" xr:uid="{00000000-0005-0000-0000-00000D050000}"/>
    <cellStyle name="_Книга7_Nsi_139 2 3" xfId="2384" xr:uid="{00000000-0005-0000-0000-00000E050000}"/>
    <cellStyle name="_Книга7_Nsi_139 2 3 2" xfId="6155" xr:uid="{00000000-0005-0000-0000-00000F050000}"/>
    <cellStyle name="_Книга7_Nsi_139 2 4" xfId="4128" xr:uid="{00000000-0005-0000-0000-000010050000}"/>
    <cellStyle name="_Книга7_Nsi_139 2_4П" xfId="2385" xr:uid="{00000000-0005-0000-0000-000011050000}"/>
    <cellStyle name="_Книга7_Nsi_139 2_4П 2" xfId="2386" xr:uid="{00000000-0005-0000-0000-000012050000}"/>
    <cellStyle name="_Книга7_Nsi_139 2_4П 2 2" xfId="6157" xr:uid="{00000000-0005-0000-0000-000013050000}"/>
    <cellStyle name="_Книга7_Nsi_139 2_4П 3" xfId="6156" xr:uid="{00000000-0005-0000-0000-000014050000}"/>
    <cellStyle name="_Книга7_Nsi_139 3" xfId="2387" xr:uid="{00000000-0005-0000-0000-000015050000}"/>
    <cellStyle name="_Книга7_Nsi_139 3 2" xfId="6158" xr:uid="{00000000-0005-0000-0000-000016050000}"/>
    <cellStyle name="_Книга7_Nsi_139 4" xfId="4127" xr:uid="{00000000-0005-0000-0000-000017050000}"/>
    <cellStyle name="_Книга7_Nsi_139 5" xfId="5670" xr:uid="{00000000-0005-0000-0000-000018050000}"/>
    <cellStyle name="_Книга7_Nsi_140" xfId="190" xr:uid="{00000000-0005-0000-0000-000019050000}"/>
    <cellStyle name="_Книга7_Nsi_140 2" xfId="191" xr:uid="{00000000-0005-0000-0000-00001A050000}"/>
    <cellStyle name="_Книга7_Nsi_140 2 2" xfId="2388" xr:uid="{00000000-0005-0000-0000-00001B050000}"/>
    <cellStyle name="_Книга7_Nsi_140 2 2 2" xfId="6159" xr:uid="{00000000-0005-0000-0000-00001C050000}"/>
    <cellStyle name="_Книга7_Nsi_140 2 3" xfId="2389" xr:uid="{00000000-0005-0000-0000-00001D050000}"/>
    <cellStyle name="_Книга7_Nsi_140 2 3 2" xfId="6160" xr:uid="{00000000-0005-0000-0000-00001E050000}"/>
    <cellStyle name="_Книга7_Nsi_140 2 4" xfId="4130" xr:uid="{00000000-0005-0000-0000-00001F050000}"/>
    <cellStyle name="_Книга7_Nsi_140 2_4П" xfId="2390" xr:uid="{00000000-0005-0000-0000-000020050000}"/>
    <cellStyle name="_Книга7_Nsi_140 2_4П 2" xfId="2391" xr:uid="{00000000-0005-0000-0000-000021050000}"/>
    <cellStyle name="_Книга7_Nsi_140 2_4П 2 2" xfId="6162" xr:uid="{00000000-0005-0000-0000-000022050000}"/>
    <cellStyle name="_Книга7_Nsi_140 2_4П 3" xfId="6161" xr:uid="{00000000-0005-0000-0000-000023050000}"/>
    <cellStyle name="_Книга7_Nsi_140 3" xfId="2392" xr:uid="{00000000-0005-0000-0000-000024050000}"/>
    <cellStyle name="_Книга7_Nsi_140 3 2" xfId="6163" xr:uid="{00000000-0005-0000-0000-000025050000}"/>
    <cellStyle name="_Книга7_Nsi_140 4" xfId="4129" xr:uid="{00000000-0005-0000-0000-000026050000}"/>
    <cellStyle name="_Книга7_Nsi_140 5" xfId="5669" xr:uid="{00000000-0005-0000-0000-000027050000}"/>
    <cellStyle name="_Книга7_Nsi_140(Зах)" xfId="192" xr:uid="{00000000-0005-0000-0000-000028050000}"/>
    <cellStyle name="_Книга7_Nsi_140(Зах) 2" xfId="193" xr:uid="{00000000-0005-0000-0000-000029050000}"/>
    <cellStyle name="_Книга7_Nsi_140(Зах) 2 2" xfId="2393" xr:uid="{00000000-0005-0000-0000-00002A050000}"/>
    <cellStyle name="_Книга7_Nsi_140(Зах) 2 2 2" xfId="6164" xr:uid="{00000000-0005-0000-0000-00002B050000}"/>
    <cellStyle name="_Книга7_Nsi_140(Зах) 2 3" xfId="2394" xr:uid="{00000000-0005-0000-0000-00002C050000}"/>
    <cellStyle name="_Книга7_Nsi_140(Зах) 2 3 2" xfId="6165" xr:uid="{00000000-0005-0000-0000-00002D050000}"/>
    <cellStyle name="_Книга7_Nsi_140(Зах) 2 4" xfId="4132" xr:uid="{00000000-0005-0000-0000-00002E050000}"/>
    <cellStyle name="_Книга7_Nsi_140(Зах) 2_4П" xfId="2395" xr:uid="{00000000-0005-0000-0000-00002F050000}"/>
    <cellStyle name="_Книга7_Nsi_140(Зах) 2_4П 2" xfId="2396" xr:uid="{00000000-0005-0000-0000-000030050000}"/>
    <cellStyle name="_Книга7_Nsi_140(Зах) 2_4П 2 2" xfId="6167" xr:uid="{00000000-0005-0000-0000-000031050000}"/>
    <cellStyle name="_Книга7_Nsi_140(Зах) 2_4П 3" xfId="6166" xr:uid="{00000000-0005-0000-0000-000032050000}"/>
    <cellStyle name="_Книга7_Nsi_140(Зах) 3" xfId="2397" xr:uid="{00000000-0005-0000-0000-000033050000}"/>
    <cellStyle name="_Книга7_Nsi_140(Зах) 3 2" xfId="6168" xr:uid="{00000000-0005-0000-0000-000034050000}"/>
    <cellStyle name="_Книга7_Nsi_140(Зах) 4" xfId="4131" xr:uid="{00000000-0005-0000-0000-000035050000}"/>
    <cellStyle name="_Книга7_Nsi_140(Зах) 5" xfId="5668" xr:uid="{00000000-0005-0000-0000-000036050000}"/>
    <cellStyle name="_Книга7_Nsi_140_mod" xfId="194" xr:uid="{00000000-0005-0000-0000-000037050000}"/>
    <cellStyle name="_Книга7_Nsi_140_mod 2" xfId="195" xr:uid="{00000000-0005-0000-0000-000038050000}"/>
    <cellStyle name="_Книга7_Nsi_140_mod 2 2" xfId="2398" xr:uid="{00000000-0005-0000-0000-000039050000}"/>
    <cellStyle name="_Книга7_Nsi_140_mod 2 2 2" xfId="6169" xr:uid="{00000000-0005-0000-0000-00003A050000}"/>
    <cellStyle name="_Книга7_Nsi_140_mod 2 3" xfId="2399" xr:uid="{00000000-0005-0000-0000-00003B050000}"/>
    <cellStyle name="_Книга7_Nsi_140_mod 2 3 2" xfId="6170" xr:uid="{00000000-0005-0000-0000-00003C050000}"/>
    <cellStyle name="_Книга7_Nsi_140_mod 2 4" xfId="4134" xr:uid="{00000000-0005-0000-0000-00003D050000}"/>
    <cellStyle name="_Книга7_Nsi_140_mod 2_4П" xfId="2400" xr:uid="{00000000-0005-0000-0000-00003E050000}"/>
    <cellStyle name="_Книга7_Nsi_140_mod 2_4П 2" xfId="2401" xr:uid="{00000000-0005-0000-0000-00003F050000}"/>
    <cellStyle name="_Книга7_Nsi_140_mod 2_4П 2 2" xfId="6172" xr:uid="{00000000-0005-0000-0000-000040050000}"/>
    <cellStyle name="_Книга7_Nsi_140_mod 2_4П 3" xfId="6171" xr:uid="{00000000-0005-0000-0000-000041050000}"/>
    <cellStyle name="_Книга7_Nsi_140_mod 3" xfId="2402" xr:uid="{00000000-0005-0000-0000-000042050000}"/>
    <cellStyle name="_Книга7_Nsi_140_mod 3 2" xfId="6173" xr:uid="{00000000-0005-0000-0000-000043050000}"/>
    <cellStyle name="_Книга7_Nsi_140_mod 4" xfId="4133" xr:uid="{00000000-0005-0000-0000-000044050000}"/>
    <cellStyle name="_Книга7_Nsi_140_mod 5" xfId="5667" xr:uid="{00000000-0005-0000-0000-000045050000}"/>
    <cellStyle name="_Книга7_Summary" xfId="196" xr:uid="{00000000-0005-0000-0000-000046050000}"/>
    <cellStyle name="_Книга7_Summary 2" xfId="197" xr:uid="{00000000-0005-0000-0000-000047050000}"/>
    <cellStyle name="_Книга7_Summary 2 2" xfId="2403" xr:uid="{00000000-0005-0000-0000-000048050000}"/>
    <cellStyle name="_Книга7_Summary 2 2 2" xfId="6174" xr:uid="{00000000-0005-0000-0000-000049050000}"/>
    <cellStyle name="_Книга7_Summary 2 3" xfId="2404" xr:uid="{00000000-0005-0000-0000-00004A050000}"/>
    <cellStyle name="_Книга7_Summary 2 3 2" xfId="6175" xr:uid="{00000000-0005-0000-0000-00004B050000}"/>
    <cellStyle name="_Книга7_Summary 2 4" xfId="4136" xr:uid="{00000000-0005-0000-0000-00004C050000}"/>
    <cellStyle name="_Книга7_Summary 2_4П" xfId="2405" xr:uid="{00000000-0005-0000-0000-00004D050000}"/>
    <cellStyle name="_Книга7_Summary 2_4П 2" xfId="2406" xr:uid="{00000000-0005-0000-0000-00004E050000}"/>
    <cellStyle name="_Книга7_Summary 2_4П 2 2" xfId="6177" xr:uid="{00000000-0005-0000-0000-00004F050000}"/>
    <cellStyle name="_Книга7_Summary 2_4П 3" xfId="6176" xr:uid="{00000000-0005-0000-0000-000050050000}"/>
    <cellStyle name="_Книга7_Summary 3" xfId="2407" xr:uid="{00000000-0005-0000-0000-000051050000}"/>
    <cellStyle name="_Книга7_Summary 3 2" xfId="6178" xr:uid="{00000000-0005-0000-0000-000052050000}"/>
    <cellStyle name="_Книга7_Summary 4" xfId="4135" xr:uid="{00000000-0005-0000-0000-000053050000}"/>
    <cellStyle name="_Книга7_Summary 5" xfId="5666" xr:uid="{00000000-0005-0000-0000-000054050000}"/>
    <cellStyle name="_Книга7_Tax_form_1кв_3" xfId="198" xr:uid="{00000000-0005-0000-0000-000055050000}"/>
    <cellStyle name="_Книга7_Tax_form_1кв_3 2" xfId="199" xr:uid="{00000000-0005-0000-0000-000056050000}"/>
    <cellStyle name="_Книга7_Tax_form_1кв_3 2 2" xfId="2408" xr:uid="{00000000-0005-0000-0000-000057050000}"/>
    <cellStyle name="_Книга7_Tax_form_1кв_3 2 2 2" xfId="6179" xr:uid="{00000000-0005-0000-0000-000058050000}"/>
    <cellStyle name="_Книга7_Tax_form_1кв_3 2 3" xfId="2409" xr:uid="{00000000-0005-0000-0000-000059050000}"/>
    <cellStyle name="_Книга7_Tax_form_1кв_3 2 3 2" xfId="6180" xr:uid="{00000000-0005-0000-0000-00005A050000}"/>
    <cellStyle name="_Книга7_Tax_form_1кв_3 2 4" xfId="4138" xr:uid="{00000000-0005-0000-0000-00005B050000}"/>
    <cellStyle name="_Книга7_Tax_form_1кв_3 2_4П" xfId="2410" xr:uid="{00000000-0005-0000-0000-00005C050000}"/>
    <cellStyle name="_Книга7_Tax_form_1кв_3 2_4П 2" xfId="2411" xr:uid="{00000000-0005-0000-0000-00005D050000}"/>
    <cellStyle name="_Книга7_Tax_form_1кв_3 2_4П 2 2" xfId="6182" xr:uid="{00000000-0005-0000-0000-00005E050000}"/>
    <cellStyle name="_Книга7_Tax_form_1кв_3 2_4П 3" xfId="6181" xr:uid="{00000000-0005-0000-0000-00005F050000}"/>
    <cellStyle name="_Книга7_Tax_form_1кв_3 3" xfId="2412" xr:uid="{00000000-0005-0000-0000-000060050000}"/>
    <cellStyle name="_Книга7_Tax_form_1кв_3 3 2" xfId="6183" xr:uid="{00000000-0005-0000-0000-000061050000}"/>
    <cellStyle name="_Книга7_Tax_form_1кв_3 4" xfId="4137" xr:uid="{00000000-0005-0000-0000-000062050000}"/>
    <cellStyle name="_Книга7_Tax_form_1кв_3 5" xfId="5665" xr:uid="{00000000-0005-0000-0000-000063050000}"/>
    <cellStyle name="_Книга7_БКЭ" xfId="200" xr:uid="{00000000-0005-0000-0000-000064050000}"/>
    <cellStyle name="_Книга7_БКЭ 2" xfId="201" xr:uid="{00000000-0005-0000-0000-000065050000}"/>
    <cellStyle name="_Книга7_БКЭ 2 2" xfId="2413" xr:uid="{00000000-0005-0000-0000-000066050000}"/>
    <cellStyle name="_Книга7_БКЭ 2 2 2" xfId="6184" xr:uid="{00000000-0005-0000-0000-000067050000}"/>
    <cellStyle name="_Книга7_БКЭ 2 3" xfId="2414" xr:uid="{00000000-0005-0000-0000-000068050000}"/>
    <cellStyle name="_Книга7_БКЭ 2 3 2" xfId="6185" xr:uid="{00000000-0005-0000-0000-000069050000}"/>
    <cellStyle name="_Книга7_БКЭ 2 4" xfId="4140" xr:uid="{00000000-0005-0000-0000-00006A050000}"/>
    <cellStyle name="_Книга7_БКЭ 2_4П" xfId="2415" xr:uid="{00000000-0005-0000-0000-00006B050000}"/>
    <cellStyle name="_Книга7_БКЭ 2_4П 2" xfId="2416" xr:uid="{00000000-0005-0000-0000-00006C050000}"/>
    <cellStyle name="_Книга7_БКЭ 2_4П 2 2" xfId="6187" xr:uid="{00000000-0005-0000-0000-00006D050000}"/>
    <cellStyle name="_Книга7_БКЭ 2_4П 3" xfId="6186" xr:uid="{00000000-0005-0000-0000-00006E050000}"/>
    <cellStyle name="_Книга7_БКЭ 3" xfId="2417" xr:uid="{00000000-0005-0000-0000-00006F050000}"/>
    <cellStyle name="_Книга7_БКЭ 3 2" xfId="6188" xr:uid="{00000000-0005-0000-0000-000070050000}"/>
    <cellStyle name="_Книга7_БКЭ 4" xfId="4139" xr:uid="{00000000-0005-0000-0000-000071050000}"/>
    <cellStyle name="_Книга7_БКЭ 5" xfId="7476" xr:uid="{00000000-0005-0000-0000-000072050000}"/>
    <cellStyle name="_командировоч. реализация" xfId="202" xr:uid="{00000000-0005-0000-0000-000073050000}"/>
    <cellStyle name="_командировоч. реализация 2" xfId="2418" xr:uid="{00000000-0005-0000-0000-000074050000}"/>
    <cellStyle name="_командировоч. реализация 2 2" xfId="6189" xr:uid="{00000000-0005-0000-0000-000075050000}"/>
    <cellStyle name="_командировоч. реализация 3" xfId="4141" xr:uid="{00000000-0005-0000-0000-000076050000}"/>
    <cellStyle name="_командировочные (производство) от айг" xfId="203" xr:uid="{00000000-0005-0000-0000-000077050000}"/>
    <cellStyle name="_командировочные (производство) от айг 2" xfId="2419" xr:uid="{00000000-0005-0000-0000-000078050000}"/>
    <cellStyle name="_командировочные (производство) от айг 2 2" xfId="6190" xr:uid="{00000000-0005-0000-0000-000079050000}"/>
    <cellStyle name="_командировочные (производство) от айг 3" xfId="4142" xr:uid="{00000000-0005-0000-0000-00007A050000}"/>
    <cellStyle name="_командировочные АУП" xfId="204" xr:uid="{00000000-0005-0000-0000-00007B050000}"/>
    <cellStyle name="_командировочные АУП 2" xfId="2420" xr:uid="{00000000-0005-0000-0000-00007C050000}"/>
    <cellStyle name="_командировочные АУП 2 2" xfId="6191" xr:uid="{00000000-0005-0000-0000-00007D050000}"/>
    <cellStyle name="_командировочные АУП 3" xfId="4143" xr:uid="{00000000-0005-0000-0000-00007E050000}"/>
    <cellStyle name="_Копия 2011-2015ггг (2)" xfId="205" xr:uid="{00000000-0005-0000-0000-00007F050000}"/>
    <cellStyle name="_Копия 2011-2015ггг (2) 2" xfId="2421" xr:uid="{00000000-0005-0000-0000-000080050000}"/>
    <cellStyle name="_Копия 2011-2015ггг (2) 2 2" xfId="6192" xr:uid="{00000000-0005-0000-0000-000081050000}"/>
    <cellStyle name="_Копия 2011-2015ггг (2) 3" xfId="4144" xr:uid="{00000000-0005-0000-0000-000082050000}"/>
    <cellStyle name="_Копия 2011-2015ггг статья 02.00" xfId="206" xr:uid="{00000000-0005-0000-0000-000083050000}"/>
    <cellStyle name="_Копия 2011-2015ггг статья 02.00 2" xfId="2422" xr:uid="{00000000-0005-0000-0000-000084050000}"/>
    <cellStyle name="_Копия 2011-2015ггг статья 02.00 2 2" xfId="6193" xr:uid="{00000000-0005-0000-0000-000085050000}"/>
    <cellStyle name="_Копия 2011-2015ггг статья 02.00 3" xfId="4145" xr:uid="{00000000-0005-0000-0000-000086050000}"/>
    <cellStyle name="_Копия Интернет на 2010 год" xfId="207" xr:uid="{00000000-0005-0000-0000-000087050000}"/>
    <cellStyle name="_Копия Интернет на 2010 год 2" xfId="2423" xr:uid="{00000000-0005-0000-0000-000088050000}"/>
    <cellStyle name="_Копия Интернет на 2010 год 2 2" xfId="6194" xr:uid="{00000000-0005-0000-0000-000089050000}"/>
    <cellStyle name="_Копия Интернет на 2010 год 3" xfId="4146" xr:uid="{00000000-0005-0000-0000-00008A050000}"/>
    <cellStyle name="_Копия Приложения к формам отчетов" xfId="208" xr:uid="{00000000-0005-0000-0000-00008B050000}"/>
    <cellStyle name="_Копия Приложения к формам отчетов 2" xfId="2424" xr:uid="{00000000-0005-0000-0000-00008C050000}"/>
    <cellStyle name="_Копия Приложения к формам отчетов 2 2" xfId="6195" xr:uid="{00000000-0005-0000-0000-00008D050000}"/>
    <cellStyle name="_Копия Приложения к формам отчетов 3" xfId="4147" xr:uid="{00000000-0005-0000-0000-00008E050000}"/>
    <cellStyle name="_Копия Приложения к формам отчетов_4П" xfId="2425" xr:uid="{00000000-0005-0000-0000-00008F050000}"/>
    <cellStyle name="_Копия Приложения к формам отчетов_4П 2" xfId="2426" xr:uid="{00000000-0005-0000-0000-000090050000}"/>
    <cellStyle name="_Копия Приложения к формам отчетов_4П 2 2" xfId="6197" xr:uid="{00000000-0005-0000-0000-000091050000}"/>
    <cellStyle name="_Копия Приложения к формам отчетов_4П 3" xfId="6196" xr:uid="{00000000-0005-0000-0000-000092050000}"/>
    <cellStyle name="_корректировка затраты.1 по ТС" xfId="209" xr:uid="{00000000-0005-0000-0000-000093050000}"/>
    <cellStyle name="_корректировка затраты.1 по ТС 2" xfId="2427" xr:uid="{00000000-0005-0000-0000-000094050000}"/>
    <cellStyle name="_корректировка затраты.1 по ТС 2 2" xfId="6198" xr:uid="{00000000-0005-0000-0000-000095050000}"/>
    <cellStyle name="_корректировка затраты.1 по ТС 3" xfId="4148" xr:uid="{00000000-0005-0000-0000-000096050000}"/>
    <cellStyle name="_корректировка затраты.1 по ТС_4П" xfId="2428" xr:uid="{00000000-0005-0000-0000-000097050000}"/>
    <cellStyle name="_корректировка затраты.1 по ТС_4П 2" xfId="2429" xr:uid="{00000000-0005-0000-0000-000098050000}"/>
    <cellStyle name="_корректировка затраты.1 по ТС_4П 2 2" xfId="6200" xr:uid="{00000000-0005-0000-0000-000099050000}"/>
    <cellStyle name="_корректировка затраты.1 по ТС_4П 3" xfId="6199" xr:uid="{00000000-0005-0000-0000-00009A050000}"/>
    <cellStyle name="_КЭШ 270810 оконч" xfId="210" xr:uid="{00000000-0005-0000-0000-00009B050000}"/>
    <cellStyle name="_КЭШ 270810 оконч 2" xfId="2430" xr:uid="{00000000-0005-0000-0000-00009C050000}"/>
    <cellStyle name="_КЭШ 270810 оконч 2 2" xfId="6201" xr:uid="{00000000-0005-0000-0000-00009D050000}"/>
    <cellStyle name="_КЭШ 270810 оконч 3" xfId="4149" xr:uid="{00000000-0005-0000-0000-00009E050000}"/>
    <cellStyle name="_лимит по рабочим" xfId="2431" xr:uid="{00000000-0005-0000-0000-00009F050000}"/>
    <cellStyle name="_лимит по рабочим 2" xfId="6202" xr:uid="{00000000-0005-0000-0000-0000A0050000}"/>
    <cellStyle name="_Лимиты утв" xfId="211" xr:uid="{00000000-0005-0000-0000-0000A1050000}"/>
    <cellStyle name="_Лимиты утв 2" xfId="2432" xr:uid="{00000000-0005-0000-0000-0000A2050000}"/>
    <cellStyle name="_Лимиты утв 2 2" xfId="6203" xr:uid="{00000000-0005-0000-0000-0000A3050000}"/>
    <cellStyle name="_Лимиты утв 3" xfId="4150" xr:uid="{00000000-0005-0000-0000-0000A4050000}"/>
    <cellStyle name="_Лимиты утв_4П" xfId="2433" xr:uid="{00000000-0005-0000-0000-0000A5050000}"/>
    <cellStyle name="_Лимиты утв_4П 2" xfId="2434" xr:uid="{00000000-0005-0000-0000-0000A6050000}"/>
    <cellStyle name="_Лимиты утв_4П 2 2" xfId="6205" xr:uid="{00000000-0005-0000-0000-0000A7050000}"/>
    <cellStyle name="_Лимиты утв_4П 3" xfId="6204" xr:uid="{00000000-0005-0000-0000-0000A8050000}"/>
    <cellStyle name="_материалы на тех. обслуживание ВЛ, ПС на 2011-2013гг." xfId="212" xr:uid="{00000000-0005-0000-0000-0000A9050000}"/>
    <cellStyle name="_материалы на тех. обслуживание ВЛ, ПС на 2011-2013гг. 2" xfId="2435" xr:uid="{00000000-0005-0000-0000-0000AA050000}"/>
    <cellStyle name="_материалы на тех. обслуживание ВЛ, ПС на 2011-2013гг. 2 2" xfId="6206" xr:uid="{00000000-0005-0000-0000-0000AB050000}"/>
    <cellStyle name="_материалы на тех. обслуживание ВЛ, ПС на 2011-2013гг. 3" xfId="4151" xr:uid="{00000000-0005-0000-0000-0000AC050000}"/>
    <cellStyle name="_материалы на тех. обслуживание ВЛ, ПС на 2011-2013гг._4П" xfId="2436" xr:uid="{00000000-0005-0000-0000-0000AD050000}"/>
    <cellStyle name="_материалы на тех. обслуживание ВЛ, ПС на 2011-2013гг._4П 2" xfId="2437" xr:uid="{00000000-0005-0000-0000-0000AE050000}"/>
    <cellStyle name="_материалы на тех. обслуживание ВЛ, ПС на 2011-2013гг._4П 2 2" xfId="6208" xr:uid="{00000000-0005-0000-0000-0000AF050000}"/>
    <cellStyle name="_материалы на тех. обслуживание ВЛ, ПС на 2011-2013гг._4П 3" xfId="6207" xr:uid="{00000000-0005-0000-0000-0000B0050000}"/>
    <cellStyle name="_материалы на экспл. нужды" xfId="213" xr:uid="{00000000-0005-0000-0000-0000B1050000}"/>
    <cellStyle name="_материалы на экспл. нужды 2" xfId="2438" xr:uid="{00000000-0005-0000-0000-0000B2050000}"/>
    <cellStyle name="_материалы на экспл. нужды 2 2" xfId="6209" xr:uid="{00000000-0005-0000-0000-0000B3050000}"/>
    <cellStyle name="_материалы на экспл. нужды 3" xfId="4152" xr:uid="{00000000-0005-0000-0000-0000B4050000}"/>
    <cellStyle name="_мебель, оборудование инвентарь1207" xfId="214" xr:uid="{00000000-0005-0000-0000-0000B5050000}"/>
    <cellStyle name="_мебель, оборудование инвентарь1207 2" xfId="215" xr:uid="{00000000-0005-0000-0000-0000B6050000}"/>
    <cellStyle name="_мебель, оборудование инвентарь1207 2 2" xfId="2439" xr:uid="{00000000-0005-0000-0000-0000B7050000}"/>
    <cellStyle name="_мебель, оборудование инвентарь1207 2 2 2" xfId="6210" xr:uid="{00000000-0005-0000-0000-0000B8050000}"/>
    <cellStyle name="_мебель, оборудование инвентарь1207 2 3" xfId="2440" xr:uid="{00000000-0005-0000-0000-0000B9050000}"/>
    <cellStyle name="_мебель, оборудование инвентарь1207 2 3 2" xfId="6211" xr:uid="{00000000-0005-0000-0000-0000BA050000}"/>
    <cellStyle name="_мебель, оборудование инвентарь1207 2 4" xfId="4154" xr:uid="{00000000-0005-0000-0000-0000BB050000}"/>
    <cellStyle name="_мебель, оборудование инвентарь1207 2_4П" xfId="2441" xr:uid="{00000000-0005-0000-0000-0000BC050000}"/>
    <cellStyle name="_мебель, оборудование инвентарь1207 2_4П 2" xfId="2442" xr:uid="{00000000-0005-0000-0000-0000BD050000}"/>
    <cellStyle name="_мебель, оборудование инвентарь1207 2_4П 2 2" xfId="6213" xr:uid="{00000000-0005-0000-0000-0000BE050000}"/>
    <cellStyle name="_мебель, оборудование инвентарь1207 2_4П 3" xfId="6212" xr:uid="{00000000-0005-0000-0000-0000BF050000}"/>
    <cellStyle name="_мебель, оборудование инвентарь1207 3" xfId="2443" xr:uid="{00000000-0005-0000-0000-0000C0050000}"/>
    <cellStyle name="_мебель, оборудование инвентарь1207 3 2" xfId="6214" xr:uid="{00000000-0005-0000-0000-0000C1050000}"/>
    <cellStyle name="_мебель, оборудование инвентарь1207 4" xfId="4153" xr:uid="{00000000-0005-0000-0000-0000C2050000}"/>
    <cellStyle name="_мебель, оборудование инвентарь1207 5" xfId="7475" xr:uid="{00000000-0005-0000-0000-0000C3050000}"/>
    <cellStyle name="_МЕРЕКЕ Приложения 4-8 к правилам бюджета 23.08+++" xfId="216" xr:uid="{00000000-0005-0000-0000-0000C4050000}"/>
    <cellStyle name="_МЕРЕКЕ Приложения 4-8 к правилам бюджета 23.08+++ 2" xfId="2444" xr:uid="{00000000-0005-0000-0000-0000C5050000}"/>
    <cellStyle name="_МЕРЕКЕ Приложения 4-8 к правилам бюджета 23.08+++ 2 2" xfId="6215" xr:uid="{00000000-0005-0000-0000-0000C6050000}"/>
    <cellStyle name="_МЕРЕКЕ Приложения 4-8 к правилам бюджета 23.08+++ 3" xfId="4155" xr:uid="{00000000-0005-0000-0000-0000C7050000}"/>
    <cellStyle name="_МЕРЕКЕ Приложения 4-8 к правилам бюджета 23.08+++_4П" xfId="2445" xr:uid="{00000000-0005-0000-0000-0000C8050000}"/>
    <cellStyle name="_МЕРЕКЕ Приложения 4-8 к правилам бюджета 23.08+++_4П 2" xfId="2446" xr:uid="{00000000-0005-0000-0000-0000C9050000}"/>
    <cellStyle name="_МЕРЕКЕ Приложения 4-8 к правилам бюджета 23.08+++_4П 2 2" xfId="6217" xr:uid="{00000000-0005-0000-0000-0000CA050000}"/>
    <cellStyle name="_МЕРЕКЕ Приложения 4-8 к правилам бюджета 23.08+++_4П 3" xfId="6216" xr:uid="{00000000-0005-0000-0000-0000CB050000}"/>
    <cellStyle name="_мер-тия по сниж-нию затрат КТЖ по 4 кв-лу 2008" xfId="217" xr:uid="{00000000-0005-0000-0000-0000CC050000}"/>
    <cellStyle name="_мер-тия по сниж-нию затрат КТЖ по 4 кв-лу 2008 2" xfId="2447" xr:uid="{00000000-0005-0000-0000-0000CD050000}"/>
    <cellStyle name="_мер-тия по сниж-нию затрат КТЖ по 4 кв-лу 2008 2 2" xfId="6218" xr:uid="{00000000-0005-0000-0000-0000CE050000}"/>
    <cellStyle name="_мер-тия по сниж-нию затрат КТЖ по 4 кв-лу 2008 3" xfId="4156" xr:uid="{00000000-0005-0000-0000-0000CF050000}"/>
    <cellStyle name="_Модель - вариант 11.03.09 Дархан" xfId="218" xr:uid="{00000000-0005-0000-0000-0000D0050000}"/>
    <cellStyle name="_Модель - вариант 11.03.09 Дархан 2" xfId="219" xr:uid="{00000000-0005-0000-0000-0000D1050000}"/>
    <cellStyle name="_Модель - вариант 11.03.09 Дархан 2 2" xfId="2448" xr:uid="{00000000-0005-0000-0000-0000D2050000}"/>
    <cellStyle name="_Модель - вариант 11.03.09 Дархан 2 2 2" xfId="6219" xr:uid="{00000000-0005-0000-0000-0000D3050000}"/>
    <cellStyle name="_Модель - вариант 11.03.09 Дархан 2 3" xfId="2449" xr:uid="{00000000-0005-0000-0000-0000D4050000}"/>
    <cellStyle name="_Модель - вариант 11.03.09 Дархан 2 3 2" xfId="6220" xr:uid="{00000000-0005-0000-0000-0000D5050000}"/>
    <cellStyle name="_Модель - вариант 11.03.09 Дархан 2 4" xfId="4158" xr:uid="{00000000-0005-0000-0000-0000D6050000}"/>
    <cellStyle name="_Модель - вариант 11.03.09 Дархан 2_4П" xfId="2450" xr:uid="{00000000-0005-0000-0000-0000D7050000}"/>
    <cellStyle name="_Модель - вариант 11.03.09 Дархан 2_4П 2" xfId="2451" xr:uid="{00000000-0005-0000-0000-0000D8050000}"/>
    <cellStyle name="_Модель - вариант 11.03.09 Дархан 2_4П 2 2" xfId="6222" xr:uid="{00000000-0005-0000-0000-0000D9050000}"/>
    <cellStyle name="_Модель - вариант 11.03.09 Дархан 2_4П 3" xfId="6221" xr:uid="{00000000-0005-0000-0000-0000DA050000}"/>
    <cellStyle name="_Модель - вариант 11.03.09 Дархан 3" xfId="2452" xr:uid="{00000000-0005-0000-0000-0000DB050000}"/>
    <cellStyle name="_Модель - вариант 11.03.09 Дархан 3 2" xfId="6223" xr:uid="{00000000-0005-0000-0000-0000DC050000}"/>
    <cellStyle name="_Модель - вариант 11.03.09 Дархан 4" xfId="4157" xr:uid="{00000000-0005-0000-0000-0000DD050000}"/>
    <cellStyle name="_Модель - вариант 11.03.09 Дархан 5" xfId="7474" xr:uid="{00000000-0005-0000-0000-0000DE050000}"/>
    <cellStyle name="_Модель - вариант 11.03.09 Дархан_4П" xfId="2453" xr:uid="{00000000-0005-0000-0000-0000DF050000}"/>
    <cellStyle name="_Модель - вариант 11.03.09 Дархан_4П 2" xfId="2454" xr:uid="{00000000-0005-0000-0000-0000E0050000}"/>
    <cellStyle name="_Модель - вариант 11.03.09 Дархан_4П 2 2" xfId="6225" xr:uid="{00000000-0005-0000-0000-0000E1050000}"/>
    <cellStyle name="_Модель - вариант 11.03.09 Дархан_4П 3" xfId="6224" xr:uid="{00000000-0005-0000-0000-0000E2050000}"/>
    <cellStyle name="_на 401 млн." xfId="220" xr:uid="{00000000-0005-0000-0000-0000E3050000}"/>
    <cellStyle name="_на 401 млн. 2" xfId="2455" xr:uid="{00000000-0005-0000-0000-0000E4050000}"/>
    <cellStyle name="_на 401 млн. 2 2" xfId="6226" xr:uid="{00000000-0005-0000-0000-0000E5050000}"/>
    <cellStyle name="_на 401 млн. 3" xfId="4159" xr:uid="{00000000-0005-0000-0000-0000E6050000}"/>
    <cellStyle name="_НЗП на 2003г." xfId="221" xr:uid="{00000000-0005-0000-0000-0000E7050000}"/>
    <cellStyle name="_НЗП на 2003г. 2" xfId="222" xr:uid="{00000000-0005-0000-0000-0000E8050000}"/>
    <cellStyle name="_НЗП на 2003г. 2 2" xfId="2456" xr:uid="{00000000-0005-0000-0000-0000E9050000}"/>
    <cellStyle name="_НЗП на 2003г. 2 2 2" xfId="6227" xr:uid="{00000000-0005-0000-0000-0000EA050000}"/>
    <cellStyle name="_НЗП на 2003г. 2 3" xfId="2457" xr:uid="{00000000-0005-0000-0000-0000EB050000}"/>
    <cellStyle name="_НЗП на 2003г. 2 3 2" xfId="6228" xr:uid="{00000000-0005-0000-0000-0000EC050000}"/>
    <cellStyle name="_НЗП на 2003г. 2 4" xfId="4161" xr:uid="{00000000-0005-0000-0000-0000ED050000}"/>
    <cellStyle name="_НЗП на 2003г. 2_4П" xfId="2458" xr:uid="{00000000-0005-0000-0000-0000EE050000}"/>
    <cellStyle name="_НЗП на 2003г. 2_4П 2" xfId="2459" xr:uid="{00000000-0005-0000-0000-0000EF050000}"/>
    <cellStyle name="_НЗП на 2003г. 2_4П 2 2" xfId="6230" xr:uid="{00000000-0005-0000-0000-0000F0050000}"/>
    <cellStyle name="_НЗП на 2003г. 2_4П 3" xfId="6229" xr:uid="{00000000-0005-0000-0000-0000F1050000}"/>
    <cellStyle name="_НЗП на 2003г. 3" xfId="2460" xr:uid="{00000000-0005-0000-0000-0000F2050000}"/>
    <cellStyle name="_НЗП на 2003г. 3 2" xfId="6231" xr:uid="{00000000-0005-0000-0000-0000F3050000}"/>
    <cellStyle name="_НЗП на 2003г. 4" xfId="4160" xr:uid="{00000000-0005-0000-0000-0000F4050000}"/>
    <cellStyle name="_НЗП на 2003г. 5" xfId="7473" xr:uid="{00000000-0005-0000-0000-0000F5050000}"/>
    <cellStyle name="_НЗП на 2003г._4П" xfId="2461" xr:uid="{00000000-0005-0000-0000-0000F6050000}"/>
    <cellStyle name="_НЗП на 2003г._4П 2" xfId="2462" xr:uid="{00000000-0005-0000-0000-0000F7050000}"/>
    <cellStyle name="_НЗП на 2003г._4П 2 2" xfId="6233" xr:uid="{00000000-0005-0000-0000-0000F8050000}"/>
    <cellStyle name="_НЗП на 2003г._4П 3" xfId="6232" xr:uid="{00000000-0005-0000-0000-0000F9050000}"/>
    <cellStyle name="_НМА 2011-2015" xfId="223" xr:uid="{00000000-0005-0000-0000-0000FA050000}"/>
    <cellStyle name="_НМА 2011-2015 2" xfId="2463" xr:uid="{00000000-0005-0000-0000-0000FB050000}"/>
    <cellStyle name="_НМА 2011-2015 2 2" xfId="6234" xr:uid="{00000000-0005-0000-0000-0000FC050000}"/>
    <cellStyle name="_НМА 2011-2015 3" xfId="4162" xr:uid="{00000000-0005-0000-0000-0000FD050000}"/>
    <cellStyle name="_НСФО 01.02.10" xfId="224" xr:uid="{00000000-0005-0000-0000-0000FE050000}"/>
    <cellStyle name="_НСФО 01.02.10 2" xfId="2464" xr:uid="{00000000-0005-0000-0000-0000FF050000}"/>
    <cellStyle name="_НСФО 01.02.10 2 2" xfId="6235" xr:uid="{00000000-0005-0000-0000-000000060000}"/>
    <cellStyle name="_НСФО 01.02.10 3" xfId="4163" xr:uid="{00000000-0005-0000-0000-000001060000}"/>
    <cellStyle name="_НСФО 01.10.08 ok (1)" xfId="225" xr:uid="{00000000-0005-0000-0000-000002060000}"/>
    <cellStyle name="_НСФО 01.10.08 ok (1) 2" xfId="4164" xr:uid="{00000000-0005-0000-0000-000003060000}"/>
    <cellStyle name="_ОБЪЕМЫ" xfId="226" xr:uid="{00000000-0005-0000-0000-000004060000}"/>
    <cellStyle name="_ОБЪЕМЫ 2" xfId="2465" xr:uid="{00000000-0005-0000-0000-000005060000}"/>
    <cellStyle name="_ОБЪЕМЫ 2 2" xfId="6236" xr:uid="{00000000-0005-0000-0000-000006060000}"/>
    <cellStyle name="_ОБЪЕМЫ 3" xfId="4165" xr:uid="{00000000-0005-0000-0000-000007060000}"/>
    <cellStyle name="_ОБЪЕМЫ_4П" xfId="2466" xr:uid="{00000000-0005-0000-0000-000008060000}"/>
    <cellStyle name="_ОБЪЕМЫ_4П 2" xfId="2467" xr:uid="{00000000-0005-0000-0000-000009060000}"/>
    <cellStyle name="_ОБЪЕМЫ_4П 2 2" xfId="6238" xr:uid="{00000000-0005-0000-0000-00000A060000}"/>
    <cellStyle name="_ОБЪЕМЫ_4П 3" xfId="6237" xr:uid="{00000000-0005-0000-0000-00000B060000}"/>
    <cellStyle name="_ОТЧЕТ для ДКФ    06 04 05  (6)" xfId="227" xr:uid="{00000000-0005-0000-0000-00000C060000}"/>
    <cellStyle name="_ОТЧЕТ для ДКФ    06 04 05  (6) 2" xfId="228" xr:uid="{00000000-0005-0000-0000-00000D060000}"/>
    <cellStyle name="_ОТЧЕТ для ДКФ    06 04 05  (6) 2 2" xfId="2468" xr:uid="{00000000-0005-0000-0000-00000E060000}"/>
    <cellStyle name="_ОТЧЕТ для ДКФ    06 04 05  (6) 2 2 2" xfId="6239" xr:uid="{00000000-0005-0000-0000-00000F060000}"/>
    <cellStyle name="_ОТЧЕТ для ДКФ    06 04 05  (6) 2 3" xfId="2469" xr:uid="{00000000-0005-0000-0000-000010060000}"/>
    <cellStyle name="_ОТЧЕТ для ДКФ    06 04 05  (6) 2 3 2" xfId="6240" xr:uid="{00000000-0005-0000-0000-000011060000}"/>
    <cellStyle name="_ОТЧЕТ для ДКФ    06 04 05  (6) 2 4" xfId="4167" xr:uid="{00000000-0005-0000-0000-000012060000}"/>
    <cellStyle name="_ОТЧЕТ для ДКФ    06 04 05  (6) 2_4П" xfId="2470" xr:uid="{00000000-0005-0000-0000-000013060000}"/>
    <cellStyle name="_ОТЧЕТ для ДКФ    06 04 05  (6) 2_4П 2" xfId="2471" xr:uid="{00000000-0005-0000-0000-000014060000}"/>
    <cellStyle name="_ОТЧЕТ для ДКФ    06 04 05  (6) 2_4П 2 2" xfId="6242" xr:uid="{00000000-0005-0000-0000-000015060000}"/>
    <cellStyle name="_ОТЧЕТ для ДКФ    06 04 05  (6) 2_4П 3" xfId="6241" xr:uid="{00000000-0005-0000-0000-000016060000}"/>
    <cellStyle name="_ОТЧЕТ для ДКФ    06 04 05  (6) 3" xfId="2472" xr:uid="{00000000-0005-0000-0000-000017060000}"/>
    <cellStyle name="_ОТЧЕТ для ДКФ    06 04 05  (6) 3 2" xfId="6243" xr:uid="{00000000-0005-0000-0000-000018060000}"/>
    <cellStyle name="_ОТЧЕТ для ДКФ    06 04 05  (6) 4" xfId="4166" xr:uid="{00000000-0005-0000-0000-000019060000}"/>
    <cellStyle name="_ОТЧЕТ для ДКФ    06 04 05  (6) 5" xfId="7472" xr:uid="{00000000-0005-0000-0000-00001A060000}"/>
    <cellStyle name="_ОТЧЕТ ЗА 2006г К ЗАЩИТЕ " xfId="229" xr:uid="{00000000-0005-0000-0000-00001B060000}"/>
    <cellStyle name="_ОТЧЕТ ЗА 2006г К ЗАЩИТЕ  2" xfId="230" xr:uid="{00000000-0005-0000-0000-00001C060000}"/>
    <cellStyle name="_ОТЧЕТ ЗА 2006г К ЗАЩИТЕ  2 2" xfId="2473" xr:uid="{00000000-0005-0000-0000-00001D060000}"/>
    <cellStyle name="_ОТЧЕТ ЗА 2006г К ЗАЩИТЕ  2 2 2" xfId="6244" xr:uid="{00000000-0005-0000-0000-00001E060000}"/>
    <cellStyle name="_ОТЧЕТ ЗА 2006г К ЗАЩИТЕ  2 3" xfId="2474" xr:uid="{00000000-0005-0000-0000-00001F060000}"/>
    <cellStyle name="_ОТЧЕТ ЗА 2006г К ЗАЩИТЕ  2 3 2" xfId="6245" xr:uid="{00000000-0005-0000-0000-000020060000}"/>
    <cellStyle name="_ОТЧЕТ ЗА 2006г К ЗАЩИТЕ  2 4" xfId="4169" xr:uid="{00000000-0005-0000-0000-000021060000}"/>
    <cellStyle name="_ОТЧЕТ ЗА 2006г К ЗАЩИТЕ  2_4П" xfId="2475" xr:uid="{00000000-0005-0000-0000-000022060000}"/>
    <cellStyle name="_ОТЧЕТ ЗА 2006г К ЗАЩИТЕ  2_4П 2" xfId="2476" xr:uid="{00000000-0005-0000-0000-000023060000}"/>
    <cellStyle name="_ОТЧЕТ ЗА 2006г К ЗАЩИТЕ  2_4П 2 2" xfId="6247" xr:uid="{00000000-0005-0000-0000-000024060000}"/>
    <cellStyle name="_ОТЧЕТ ЗА 2006г К ЗАЩИТЕ  2_4П 3" xfId="6246" xr:uid="{00000000-0005-0000-0000-000025060000}"/>
    <cellStyle name="_ОТЧЕТ ЗА 2006г К ЗАЩИТЕ  3" xfId="2477" xr:uid="{00000000-0005-0000-0000-000026060000}"/>
    <cellStyle name="_ОТЧЕТ ЗА 2006г К ЗАЩИТЕ  3 2" xfId="6248" xr:uid="{00000000-0005-0000-0000-000027060000}"/>
    <cellStyle name="_ОТЧЕТ ЗА 2006г К ЗАЩИТЕ  4" xfId="4168" xr:uid="{00000000-0005-0000-0000-000028060000}"/>
    <cellStyle name="_ОТЧЕТ ЗА 2006г К ЗАЩИТЕ  5" xfId="5663" xr:uid="{00000000-0005-0000-0000-000029060000}"/>
    <cellStyle name="_ОТЧЕТ ЗА 2006г К ЗАЩИТЕ _4П" xfId="2478" xr:uid="{00000000-0005-0000-0000-00002A060000}"/>
    <cellStyle name="_ОТЧЕТ ЗА 2006г К ЗАЩИТЕ _4П 2" xfId="2479" xr:uid="{00000000-0005-0000-0000-00002B060000}"/>
    <cellStyle name="_ОТЧЕТ ЗА 2006г К ЗАЩИТЕ _4П 2 2" xfId="6250" xr:uid="{00000000-0005-0000-0000-00002C060000}"/>
    <cellStyle name="_ОТЧЕТ ЗА 2006г К ЗАЩИТЕ _4П 3" xfId="6249" xr:uid="{00000000-0005-0000-0000-00002D060000}"/>
    <cellStyle name="_ОТЭ" xfId="2480" xr:uid="{00000000-0005-0000-0000-00002E060000}"/>
    <cellStyle name="_ОТЭ 2" xfId="6251" xr:uid="{00000000-0005-0000-0000-00002F060000}"/>
    <cellStyle name="_Перевод в функц. вал. доллар 2 этап за 2006 год" xfId="2481" xr:uid="{00000000-0005-0000-0000-000030060000}"/>
    <cellStyle name="_Перевод в функц. вал. доллар 2 этап за 2006 год 2" xfId="6252" xr:uid="{00000000-0005-0000-0000-000031060000}"/>
    <cellStyle name="_Периодика" xfId="231" xr:uid="{00000000-0005-0000-0000-000032060000}"/>
    <cellStyle name="_Периодика 2" xfId="2482" xr:uid="{00000000-0005-0000-0000-000033060000}"/>
    <cellStyle name="_Периодика 2 2" xfId="6253" xr:uid="{00000000-0005-0000-0000-000034060000}"/>
    <cellStyle name="_Периодика 3" xfId="4170" xr:uid="{00000000-0005-0000-0000-000035060000}"/>
    <cellStyle name="_План развития ПТС на 2005-2010 (связи станционной части)" xfId="232" xr:uid="{00000000-0005-0000-0000-000036060000}"/>
    <cellStyle name="_План развития ПТС на 2005-2010 (связи станционной части) 2" xfId="233" xr:uid="{00000000-0005-0000-0000-000037060000}"/>
    <cellStyle name="_План развития ПТС на 2005-2010 (связи станционной части) 2 2" xfId="2483" xr:uid="{00000000-0005-0000-0000-000038060000}"/>
    <cellStyle name="_План развития ПТС на 2005-2010 (связи станционной части) 2 2 2" xfId="6254" xr:uid="{00000000-0005-0000-0000-000039060000}"/>
    <cellStyle name="_План развития ПТС на 2005-2010 (связи станционной части) 2 3" xfId="2484" xr:uid="{00000000-0005-0000-0000-00003A060000}"/>
    <cellStyle name="_План развития ПТС на 2005-2010 (связи станционной части) 2 3 2" xfId="6255" xr:uid="{00000000-0005-0000-0000-00003B060000}"/>
    <cellStyle name="_План развития ПТС на 2005-2010 (связи станционной части) 2 4" xfId="4172" xr:uid="{00000000-0005-0000-0000-00003C060000}"/>
    <cellStyle name="_План развития ПТС на 2005-2010 (связи станционной части) 2_4П" xfId="2485" xr:uid="{00000000-0005-0000-0000-00003D060000}"/>
    <cellStyle name="_План развития ПТС на 2005-2010 (связи станционной части) 2_4П 2" xfId="2486" xr:uid="{00000000-0005-0000-0000-00003E060000}"/>
    <cellStyle name="_План развития ПТС на 2005-2010 (связи станционной части) 2_4П 2 2" xfId="6257" xr:uid="{00000000-0005-0000-0000-00003F060000}"/>
    <cellStyle name="_План развития ПТС на 2005-2010 (связи станционной части) 2_4П 3" xfId="6256" xr:uid="{00000000-0005-0000-0000-000040060000}"/>
    <cellStyle name="_План развития ПТС на 2005-2010 (связи станционной части) 3" xfId="2487" xr:uid="{00000000-0005-0000-0000-000041060000}"/>
    <cellStyle name="_План развития ПТС на 2005-2010 (связи станционной части) 3 2" xfId="6258" xr:uid="{00000000-0005-0000-0000-000042060000}"/>
    <cellStyle name="_План развития ПТС на 2005-2010 (связи станционной части) 4" xfId="4171" xr:uid="{00000000-0005-0000-0000-000043060000}"/>
    <cellStyle name="_План развития ПТС на 2005-2010 (связи станционной части) 5" xfId="7471" xr:uid="{00000000-0005-0000-0000-000044060000}"/>
    <cellStyle name="_ПЛАН-БЮДЖЕТ годовое потр.2009-2013г.от 28.07.08г." xfId="234" xr:uid="{00000000-0005-0000-0000-000045060000}"/>
    <cellStyle name="_ПЛАН-БЮДЖЕТ годовое потр.2009-2013г.от 28.07.08г. 2" xfId="2488" xr:uid="{00000000-0005-0000-0000-000046060000}"/>
    <cellStyle name="_ПЛАН-БЮДЖЕТ годовое потр.2009-2013г.от 28.07.08г. 2 2" xfId="6259" xr:uid="{00000000-0005-0000-0000-000047060000}"/>
    <cellStyle name="_ПЛАН-БЮДЖЕТ годовое потр.2009-2013г.от 28.07.08г. 3" xfId="4173" xr:uid="{00000000-0005-0000-0000-000048060000}"/>
    <cellStyle name="_ПЛАН-БЮДЖЕТ годовое потр.2009г.измененный  от Тансулу апа" xfId="235" xr:uid="{00000000-0005-0000-0000-000049060000}"/>
    <cellStyle name="_ПЛАН-БЮДЖЕТ годовое потр.2009г.измененный  от Тансулу апа 2" xfId="2489" xr:uid="{00000000-0005-0000-0000-00004A060000}"/>
    <cellStyle name="_ПЛАН-БЮДЖЕТ годовое потр.2009г.измененный  от Тансулу апа 2 2" xfId="6260" xr:uid="{00000000-0005-0000-0000-00004B060000}"/>
    <cellStyle name="_ПЛАН-БЮДЖЕТ годовое потр.2009г.измененный  от Тансулу апа 3" xfId="4174" xr:uid="{00000000-0005-0000-0000-00004C060000}"/>
    <cellStyle name="_Платежный бюджет БП_2006." xfId="2490" xr:uid="{00000000-0005-0000-0000-00004D060000}"/>
    <cellStyle name="_Платежный бюджет БП_2006. 2" xfId="6261" xr:uid="{00000000-0005-0000-0000-00004E060000}"/>
    <cellStyle name="_потери,подготовка кадров,ГСМ" xfId="236" xr:uid="{00000000-0005-0000-0000-00004F060000}"/>
    <cellStyle name="_потери,подготовка кадров,ГСМ 2" xfId="2491" xr:uid="{00000000-0005-0000-0000-000050060000}"/>
    <cellStyle name="_потери,подготовка кадров,ГСМ 2 2" xfId="6262" xr:uid="{00000000-0005-0000-0000-000051060000}"/>
    <cellStyle name="_потери,подготовка кадров,ГСМ 3" xfId="4175" xr:uid="{00000000-0005-0000-0000-000052060000}"/>
    <cellStyle name="_Потоки Энергии с ОБЪЕМАМИ" xfId="2492" xr:uid="{00000000-0005-0000-0000-000053060000}"/>
    <cellStyle name="_Потоки Энергии с ОБЪЕМАМИ 2" xfId="2493" xr:uid="{00000000-0005-0000-0000-000054060000}"/>
    <cellStyle name="_Потоки Энергии с ОБЪЕМАМИ 2 2" xfId="6264" xr:uid="{00000000-0005-0000-0000-000055060000}"/>
    <cellStyle name="_Потоки Энергии с ОБЪЕМАМИ 3" xfId="6263" xr:uid="{00000000-0005-0000-0000-000056060000}"/>
    <cellStyle name="_Потоки Энергии с ОБЪЕМАМИ_4П" xfId="2494" xr:uid="{00000000-0005-0000-0000-000057060000}"/>
    <cellStyle name="_Потоки Энергии с ОБЪЕМАМИ_4П 2" xfId="2495" xr:uid="{00000000-0005-0000-0000-000058060000}"/>
    <cellStyle name="_Потоки Энергии с ОБЪЕМАМИ_4П 2 2" xfId="6266" xr:uid="{00000000-0005-0000-0000-000059060000}"/>
    <cellStyle name="_Потоки Энергии с ОБЪЕМАМИ_4П 3" xfId="6265" xr:uid="{00000000-0005-0000-0000-00005A060000}"/>
    <cellStyle name="_почта реализ" xfId="237" xr:uid="{00000000-0005-0000-0000-00005B060000}"/>
    <cellStyle name="_почта реализ 2" xfId="2496" xr:uid="{00000000-0005-0000-0000-00005C060000}"/>
    <cellStyle name="_почта реализ 2 2" xfId="6267" xr:uid="{00000000-0005-0000-0000-00005D060000}"/>
    <cellStyle name="_почта реализ 3" xfId="4176" xr:uid="{00000000-0005-0000-0000-00005E060000}"/>
    <cellStyle name="_представительские" xfId="238" xr:uid="{00000000-0005-0000-0000-00005F060000}"/>
    <cellStyle name="_представительские 2" xfId="2497" xr:uid="{00000000-0005-0000-0000-000060060000}"/>
    <cellStyle name="_представительские 2 2" xfId="6268" xr:uid="{00000000-0005-0000-0000-000061060000}"/>
    <cellStyle name="_представительские 3" xfId="4177" xr:uid="{00000000-0005-0000-0000-000062060000}"/>
    <cellStyle name="_Презентация Самрук" xfId="239" xr:uid="{00000000-0005-0000-0000-000063060000}"/>
    <cellStyle name="_Презентация Самрук 2" xfId="2498" xr:uid="{00000000-0005-0000-0000-000064060000}"/>
    <cellStyle name="_Презентация Самрук 2 2" xfId="6269" xr:uid="{00000000-0005-0000-0000-000065060000}"/>
    <cellStyle name="_Презентация Самрук 3" xfId="4178" xr:uid="{00000000-0005-0000-0000-000066060000}"/>
    <cellStyle name="_Прилож - ООО  ЗН" xfId="2499" xr:uid="{00000000-0005-0000-0000-000067060000}"/>
    <cellStyle name="_Прилож - ООО  ЗН 2" xfId="6270" xr:uid="{00000000-0005-0000-0000-000068060000}"/>
    <cellStyle name="_Прилож 1 ОАО Сибнефть - Ноябрьскнефтегаз от 14.06" xfId="2500" xr:uid="{00000000-0005-0000-0000-000069060000}"/>
    <cellStyle name="_Прилож 1 ОАО Сибнефть - Ноябрьскнефтегаз от 14.06 2" xfId="6271" xr:uid="{00000000-0005-0000-0000-00006A060000}"/>
    <cellStyle name="_Приложение к Стратегии изм." xfId="240" xr:uid="{00000000-0005-0000-0000-00006B060000}"/>
    <cellStyle name="_Приложение к Стратегии изм. 2" xfId="2501" xr:uid="{00000000-0005-0000-0000-00006C060000}"/>
    <cellStyle name="_Приложение к Стратегии изм. 2 2" xfId="6272" xr:uid="{00000000-0005-0000-0000-00006D060000}"/>
    <cellStyle name="_Приложение к Стратегии изм. 3" xfId="2502" xr:uid="{00000000-0005-0000-0000-00006E060000}"/>
    <cellStyle name="_Приложение к Стратегии изм. 3 2" xfId="6273" xr:uid="{00000000-0005-0000-0000-00006F060000}"/>
    <cellStyle name="_Приложение к Стратегии изм. 4" xfId="4179" xr:uid="{00000000-0005-0000-0000-000070060000}"/>
    <cellStyle name="_Приложение к Стратегии изм._4П" xfId="2503" xr:uid="{00000000-0005-0000-0000-000071060000}"/>
    <cellStyle name="_Приложение к Стратегии изм._4П 2" xfId="2504" xr:uid="{00000000-0005-0000-0000-000072060000}"/>
    <cellStyle name="_Приложение к Стратегии изм._4П 2 2" xfId="6275" xr:uid="{00000000-0005-0000-0000-000073060000}"/>
    <cellStyle name="_Приложение к Стратегии изм._4П 3" xfId="6274" xr:uid="{00000000-0005-0000-0000-000074060000}"/>
    <cellStyle name="_Программа на 2005г по направлениям -  от 10 06 05" xfId="2505" xr:uid="{00000000-0005-0000-0000-000075060000}"/>
    <cellStyle name="_Программа на 2005г по направлениям -  от 10 06 05 2" xfId="6276" xr:uid="{00000000-0005-0000-0000-000076060000}"/>
    <cellStyle name="_проект ТС на 2009г (version 1)" xfId="241" xr:uid="{00000000-0005-0000-0000-000077060000}"/>
    <cellStyle name="_проект ТС на 2009г (version 1) 2" xfId="2506" xr:uid="{00000000-0005-0000-0000-000078060000}"/>
    <cellStyle name="_проект ТС на 2009г (version 1) 2 2" xfId="6277" xr:uid="{00000000-0005-0000-0000-000079060000}"/>
    <cellStyle name="_проект ТС на 2009г (version 1) 3" xfId="4180" xr:uid="{00000000-0005-0000-0000-00007A060000}"/>
    <cellStyle name="_проект ТС_2012_2015гг для бюджета" xfId="242" xr:uid="{00000000-0005-0000-0000-00007B060000}"/>
    <cellStyle name="_проект ТС_2012_2015гг для бюджета (2)" xfId="243" xr:uid="{00000000-0005-0000-0000-00007C060000}"/>
    <cellStyle name="_проект ТС_2012_2015гг для бюджета (2) 2" xfId="2507" xr:uid="{00000000-0005-0000-0000-00007D060000}"/>
    <cellStyle name="_проект ТС_2012_2015гг для бюджета (2) 2 2" xfId="6278" xr:uid="{00000000-0005-0000-0000-00007E060000}"/>
    <cellStyle name="_проект ТС_2012_2015гг для бюджета (2) 3" xfId="4182" xr:uid="{00000000-0005-0000-0000-00007F060000}"/>
    <cellStyle name="_проект ТС_2012_2015гг для бюджета 2" xfId="2508" xr:uid="{00000000-0005-0000-0000-000080060000}"/>
    <cellStyle name="_проект ТС_2012_2015гг для бюджета 2 2" xfId="6279" xr:uid="{00000000-0005-0000-0000-000081060000}"/>
    <cellStyle name="_проект ТС_2012_2015гг для бюджета 3" xfId="4181" xr:uid="{00000000-0005-0000-0000-000082060000}"/>
    <cellStyle name="_проект ТС_2012_2015гг для бюджета 4" xfId="7470" xr:uid="{00000000-0005-0000-0000-000083060000}"/>
    <cellStyle name="_произв.цели - приложение к СНР_айгерим_09.11" xfId="244" xr:uid="{00000000-0005-0000-0000-000084060000}"/>
    <cellStyle name="_произв.цели - приложение к СНР_айгерим_09.11 2" xfId="245" xr:uid="{00000000-0005-0000-0000-000085060000}"/>
    <cellStyle name="_произв.цели - приложение к СНР_айгерим_09.11 2 2" xfId="2509" xr:uid="{00000000-0005-0000-0000-000086060000}"/>
    <cellStyle name="_произв.цели - приложение к СНР_айгерим_09.11 2 2 2" xfId="6280" xr:uid="{00000000-0005-0000-0000-000087060000}"/>
    <cellStyle name="_произв.цели - приложение к СНР_айгерим_09.11 2 3" xfId="2510" xr:uid="{00000000-0005-0000-0000-000088060000}"/>
    <cellStyle name="_произв.цели - приложение к СНР_айгерим_09.11 2 3 2" xfId="6281" xr:uid="{00000000-0005-0000-0000-000089060000}"/>
    <cellStyle name="_произв.цели - приложение к СНР_айгерим_09.11 2 4" xfId="4184" xr:uid="{00000000-0005-0000-0000-00008A060000}"/>
    <cellStyle name="_произв.цели - приложение к СНР_айгерим_09.11 2_4П" xfId="2511" xr:uid="{00000000-0005-0000-0000-00008B060000}"/>
    <cellStyle name="_произв.цели - приложение к СНР_айгерим_09.11 2_4П 2" xfId="2512" xr:uid="{00000000-0005-0000-0000-00008C060000}"/>
    <cellStyle name="_произв.цели - приложение к СНР_айгерим_09.11 2_4П 2 2" xfId="6283" xr:uid="{00000000-0005-0000-0000-00008D060000}"/>
    <cellStyle name="_произв.цели - приложение к СНР_айгерим_09.11 2_4П 3" xfId="6282" xr:uid="{00000000-0005-0000-0000-00008E060000}"/>
    <cellStyle name="_произв.цели - приложение к СНР_айгерим_09.11 3" xfId="2513" xr:uid="{00000000-0005-0000-0000-00008F060000}"/>
    <cellStyle name="_произв.цели - приложение к СНР_айгерим_09.11 3 2" xfId="6284" xr:uid="{00000000-0005-0000-0000-000090060000}"/>
    <cellStyle name="_произв.цели - приложение к СНР_айгерим_09.11 4" xfId="4183" xr:uid="{00000000-0005-0000-0000-000091060000}"/>
    <cellStyle name="_произв.цели - приложение к СНР_айгерим_09.11 5" xfId="5662" xr:uid="{00000000-0005-0000-0000-000092060000}"/>
    <cellStyle name="_Рабочая таблица баланс2кв2008А" xfId="246" xr:uid="{00000000-0005-0000-0000-000093060000}"/>
    <cellStyle name="_Рабочая таблица баланс2кв2008А 2" xfId="2514" xr:uid="{00000000-0005-0000-0000-000094060000}"/>
    <cellStyle name="_Рабочая таблица баланс2кв2008А 2 2" xfId="6285" xr:uid="{00000000-0005-0000-0000-000095060000}"/>
    <cellStyle name="_Рабочая таблица баланс2кв2008А 3" xfId="4185" xr:uid="{00000000-0005-0000-0000-000096060000}"/>
    <cellStyle name="_Рабочие файлы к бюджету 2011-2015гг на 260810 " xfId="247" xr:uid="{00000000-0005-0000-0000-000097060000}"/>
    <cellStyle name="_Рабочие файлы к бюджету 2011-2015гг на 260810  2" xfId="2515" xr:uid="{00000000-0005-0000-0000-000098060000}"/>
    <cellStyle name="_Рабочие файлы к бюджету 2011-2015гг на 260810  2 2" xfId="6286" xr:uid="{00000000-0005-0000-0000-000099060000}"/>
    <cellStyle name="_Рабочие файлы к бюджету 2011-2015гг на 260810  3" xfId="4186" xr:uid="{00000000-0005-0000-0000-00009A060000}"/>
    <cellStyle name="_Рабочие файлы к бюджету 2011-2015гг на 260810 _4П" xfId="2516" xr:uid="{00000000-0005-0000-0000-00009B060000}"/>
    <cellStyle name="_Рабочие файлы к бюджету 2011-2015гг на 260810 _4П 2" xfId="2517" xr:uid="{00000000-0005-0000-0000-00009C060000}"/>
    <cellStyle name="_Рабочие файлы к бюджету 2011-2015гг на 260810 _4П 2 2" xfId="6288" xr:uid="{00000000-0005-0000-0000-00009D060000}"/>
    <cellStyle name="_Рабочие файлы к бюджету 2011-2015гг на 260810 _4П 3" xfId="6287" xr:uid="{00000000-0005-0000-0000-00009E060000}"/>
    <cellStyle name="_расх. на финанс" xfId="248" xr:uid="{00000000-0005-0000-0000-00009F060000}"/>
    <cellStyle name="_расх. на финанс 2" xfId="2518" xr:uid="{00000000-0005-0000-0000-0000A0060000}"/>
    <cellStyle name="_расх. на финанс 2 2" xfId="6289" xr:uid="{00000000-0005-0000-0000-0000A1060000}"/>
    <cellStyle name="_расх. на финанс 3" xfId="4187" xr:uid="{00000000-0005-0000-0000-0000A2060000}"/>
    <cellStyle name="_расх. на финанс_4П" xfId="2519" xr:uid="{00000000-0005-0000-0000-0000A3060000}"/>
    <cellStyle name="_расх. на финанс_4П 2" xfId="2520" xr:uid="{00000000-0005-0000-0000-0000A4060000}"/>
    <cellStyle name="_расх. на финанс_4П 2 2" xfId="6291" xr:uid="{00000000-0005-0000-0000-0000A5060000}"/>
    <cellStyle name="_расх. на финанс_4П 3" xfId="6290" xr:uid="{00000000-0005-0000-0000-0000A6060000}"/>
    <cellStyle name="_Расходы за счет прибыли за 2010 год" xfId="249" xr:uid="{00000000-0005-0000-0000-0000A7060000}"/>
    <cellStyle name="_Расходы за счет прибыли за 2010 год 2" xfId="2521" xr:uid="{00000000-0005-0000-0000-0000A8060000}"/>
    <cellStyle name="_Расходы за счет прибыли за 2010 год 2 2" xfId="6292" xr:uid="{00000000-0005-0000-0000-0000A9060000}"/>
    <cellStyle name="_Расходы за счет прибыли за 2010 год 3" xfId="4188" xr:uid="{00000000-0005-0000-0000-0000AA060000}"/>
    <cellStyle name="_Расходы за счет прибыли за 2010 год_4П" xfId="2522" xr:uid="{00000000-0005-0000-0000-0000AB060000}"/>
    <cellStyle name="_Расходы за счет прибыли за 2010 год_4П 2" xfId="2523" xr:uid="{00000000-0005-0000-0000-0000AC060000}"/>
    <cellStyle name="_Расходы за счет прибыли за 2010 год_4П 2 2" xfId="6294" xr:uid="{00000000-0005-0000-0000-0000AD060000}"/>
    <cellStyle name="_Расходы за счет прибыли за 2010 год_4П 3" xfId="6293" xr:uid="{00000000-0005-0000-0000-0000AE060000}"/>
    <cellStyle name="_Расчет для плана развития (2)" xfId="250" xr:uid="{00000000-0005-0000-0000-0000AF060000}"/>
    <cellStyle name="_Расчет для плана развития (2) 2" xfId="2524" xr:uid="{00000000-0005-0000-0000-0000B0060000}"/>
    <cellStyle name="_Расчет для плана развития (2) 2 2" xfId="6295" xr:uid="{00000000-0005-0000-0000-0000B1060000}"/>
    <cellStyle name="_Расчет для плана развития (2) 3" xfId="4189" xr:uid="{00000000-0005-0000-0000-0000B2060000}"/>
    <cellStyle name="_Расчет для плана развития (2)_4П" xfId="2525" xr:uid="{00000000-0005-0000-0000-0000B3060000}"/>
    <cellStyle name="_Расчет для плана развития (2)_4П 2" xfId="2526" xr:uid="{00000000-0005-0000-0000-0000B4060000}"/>
    <cellStyle name="_Расчет для плана развития (2)_4П 2 2" xfId="6297" xr:uid="{00000000-0005-0000-0000-0000B5060000}"/>
    <cellStyle name="_Расчет для плана развития (2)_4П 3" xfId="6296" xr:uid="{00000000-0005-0000-0000-0000B6060000}"/>
    <cellStyle name="_расчет доходов и вознагр на 2010 год." xfId="251" xr:uid="{00000000-0005-0000-0000-0000B7060000}"/>
    <cellStyle name="_расчет доходов и вознагр на 2010 год. 2" xfId="2527" xr:uid="{00000000-0005-0000-0000-0000B8060000}"/>
    <cellStyle name="_расчет доходов и вознагр на 2010 год. 2 2" xfId="6298" xr:uid="{00000000-0005-0000-0000-0000B9060000}"/>
    <cellStyle name="_расчет доходов и вознагр на 2010 год. 3" xfId="4190" xr:uid="{00000000-0005-0000-0000-0000BA060000}"/>
    <cellStyle name="_расчет доходов и вознагр на 2010 год._4П" xfId="2528" xr:uid="{00000000-0005-0000-0000-0000BB060000}"/>
    <cellStyle name="_расчет доходов и вознагр на 2010 год._4П 2" xfId="2529" xr:uid="{00000000-0005-0000-0000-0000BC060000}"/>
    <cellStyle name="_расчет доходов и вознагр на 2010 год._4П 2 2" xfId="6300" xr:uid="{00000000-0005-0000-0000-0000BD060000}"/>
    <cellStyle name="_расчет доходов и вознагр на 2010 год._4П 3" xfId="6299" xr:uid="{00000000-0005-0000-0000-0000BE060000}"/>
    <cellStyle name="_расчет на радиоч.ресурс" xfId="252" xr:uid="{00000000-0005-0000-0000-0000BF060000}"/>
    <cellStyle name="_расчет на радиоч.ресурс 2" xfId="2530" xr:uid="{00000000-0005-0000-0000-0000C0060000}"/>
    <cellStyle name="_расчет на радиоч.ресурс 2 2" xfId="6301" xr:uid="{00000000-0005-0000-0000-0000C1060000}"/>
    <cellStyle name="_расчет на радиоч.ресурс 3" xfId="4191" xr:uid="{00000000-0005-0000-0000-0000C2060000}"/>
    <cellStyle name="_Расчет себестоимости Аманегльдинского газа" xfId="253" xr:uid="{00000000-0005-0000-0000-0000C3060000}"/>
    <cellStyle name="_Расчет себестоимости Аманегльдинского газа 2" xfId="254" xr:uid="{00000000-0005-0000-0000-0000C4060000}"/>
    <cellStyle name="_Расчет себестоимости Аманегльдинского газа 2 2" xfId="2531" xr:uid="{00000000-0005-0000-0000-0000C5060000}"/>
    <cellStyle name="_Расчет себестоимости Аманегльдинского газа 2 2 2" xfId="6302" xr:uid="{00000000-0005-0000-0000-0000C6060000}"/>
    <cellStyle name="_Расчет себестоимости Аманегльдинского газа 2 3" xfId="2532" xr:uid="{00000000-0005-0000-0000-0000C7060000}"/>
    <cellStyle name="_Расчет себестоимости Аманегльдинского газа 2 3 2" xfId="6303" xr:uid="{00000000-0005-0000-0000-0000C8060000}"/>
    <cellStyle name="_Расчет себестоимости Аманегльдинского газа 2 4" xfId="4193" xr:uid="{00000000-0005-0000-0000-0000C9060000}"/>
    <cellStyle name="_Расчет себестоимости Аманегльдинского газа 2_4П" xfId="2533" xr:uid="{00000000-0005-0000-0000-0000CA060000}"/>
    <cellStyle name="_Расчет себестоимости Аманегльдинского газа 2_4П 2" xfId="2534" xr:uid="{00000000-0005-0000-0000-0000CB060000}"/>
    <cellStyle name="_Расчет себестоимости Аманегльдинского газа 2_4П 2 2" xfId="6305" xr:uid="{00000000-0005-0000-0000-0000CC060000}"/>
    <cellStyle name="_Расчет себестоимости Аманегльдинского газа 2_4П 3" xfId="6304" xr:uid="{00000000-0005-0000-0000-0000CD060000}"/>
    <cellStyle name="_Расчет себестоимости Аманегльдинского газа 3" xfId="2535" xr:uid="{00000000-0005-0000-0000-0000CE060000}"/>
    <cellStyle name="_Расчет себестоимости Аманегльдинского газа 3 2" xfId="6306" xr:uid="{00000000-0005-0000-0000-0000CF060000}"/>
    <cellStyle name="_Расчет себестоимости Аманегльдинского газа 4" xfId="4192" xr:uid="{00000000-0005-0000-0000-0000D0060000}"/>
    <cellStyle name="_Расчет себестоимости Аманегльдинского газа 5" xfId="5661" xr:uid="{00000000-0005-0000-0000-0000D1060000}"/>
    <cellStyle name="_расчет услуги почты" xfId="255" xr:uid="{00000000-0005-0000-0000-0000D2060000}"/>
    <cellStyle name="_расчет услуги почты 2" xfId="2536" xr:uid="{00000000-0005-0000-0000-0000D3060000}"/>
    <cellStyle name="_расчет услуги почты 2 2" xfId="6307" xr:uid="{00000000-0005-0000-0000-0000D4060000}"/>
    <cellStyle name="_расчет услуги почты 3" xfId="4194" xr:uid="{00000000-0005-0000-0000-0000D5060000}"/>
    <cellStyle name="_Расчеты и расшифровки затрат для АРЕМ 1.12" xfId="256" xr:uid="{00000000-0005-0000-0000-0000D6060000}"/>
    <cellStyle name="_Расчеты и расшифровки затрат для АРЕМ 1.12 2" xfId="2537" xr:uid="{00000000-0005-0000-0000-0000D7060000}"/>
    <cellStyle name="_Расчеты и расшифровки затрат для АРЕМ 1.12 2 2" xfId="6308" xr:uid="{00000000-0005-0000-0000-0000D8060000}"/>
    <cellStyle name="_Расчеты и расшифровки затрат для АРЕМ 1.12 3" xfId="4195" xr:uid="{00000000-0005-0000-0000-0000D9060000}"/>
    <cellStyle name="_Расчеты и расшифровки затрат для АРЕМ 1.12_4П" xfId="2538" xr:uid="{00000000-0005-0000-0000-0000DA060000}"/>
    <cellStyle name="_Расчеты и расшифровки затрат для АРЕМ 1.12_4П 2" xfId="2539" xr:uid="{00000000-0005-0000-0000-0000DB060000}"/>
    <cellStyle name="_Расчеты и расшифровки затрат для АРЕМ 1.12_4П 2 2" xfId="6310" xr:uid="{00000000-0005-0000-0000-0000DC060000}"/>
    <cellStyle name="_Расчеты и расшифровки затрат для АРЕМ 1.12_4П 3" xfId="6309" xr:uid="{00000000-0005-0000-0000-0000DD060000}"/>
    <cellStyle name="_расш. команд. реализ и произв." xfId="257" xr:uid="{00000000-0005-0000-0000-0000DE060000}"/>
    <cellStyle name="_расш. команд. реализ и произв. 2" xfId="2540" xr:uid="{00000000-0005-0000-0000-0000DF060000}"/>
    <cellStyle name="_расш. команд. реализ и произв. 2 2" xfId="6311" xr:uid="{00000000-0005-0000-0000-0000E0060000}"/>
    <cellStyle name="_расш. команд. реализ и произв. 3" xfId="4196" xr:uid="{00000000-0005-0000-0000-0000E1060000}"/>
    <cellStyle name="_расшифровка АУП на 2011-2015 годы" xfId="258" xr:uid="{00000000-0005-0000-0000-0000E2060000}"/>
    <cellStyle name="_расшифровка АУП на 2011-2015 годы 2" xfId="2541" xr:uid="{00000000-0005-0000-0000-0000E3060000}"/>
    <cellStyle name="_расшифровка АУП на 2011-2015 годы 2 2" xfId="6312" xr:uid="{00000000-0005-0000-0000-0000E4060000}"/>
    <cellStyle name="_расшифровка АУП на 2011-2015 годы 3" xfId="4197" xr:uid="{00000000-0005-0000-0000-0000E5060000}"/>
    <cellStyle name="_Расшифровка на 2009год и нов.4-8+++" xfId="259" xr:uid="{00000000-0005-0000-0000-0000E6060000}"/>
    <cellStyle name="_Расшифровка на 2009год и нов.4-8+++ 2" xfId="2542" xr:uid="{00000000-0005-0000-0000-0000E7060000}"/>
    <cellStyle name="_Расшифровка на 2009год и нов.4-8+++ 2 2" xfId="6313" xr:uid="{00000000-0005-0000-0000-0000E8060000}"/>
    <cellStyle name="_Расшифровка на 2009год и нов.4-8+++ 3" xfId="4198" xr:uid="{00000000-0005-0000-0000-0000E9060000}"/>
    <cellStyle name="_Расшифровка на 2009год и нов.4-8+++_4П" xfId="2543" xr:uid="{00000000-0005-0000-0000-0000EA060000}"/>
    <cellStyle name="_Расшифровка на 2009год и нов.4-8+++_4П 2" xfId="2544" xr:uid="{00000000-0005-0000-0000-0000EB060000}"/>
    <cellStyle name="_Расшифровка на 2009год и нов.4-8+++_4П 2 2" xfId="6315" xr:uid="{00000000-0005-0000-0000-0000EC060000}"/>
    <cellStyle name="_Расшифровка на 2009год и нов.4-8+++_4П 3" xfId="6314" xr:uid="{00000000-0005-0000-0000-0000ED060000}"/>
    <cellStyle name="_Расшифровка пр-во на 2011-2015 годы" xfId="260" xr:uid="{00000000-0005-0000-0000-0000EE060000}"/>
    <cellStyle name="_Расшифровка пр-во на 2011-2015 годы 2" xfId="2545" xr:uid="{00000000-0005-0000-0000-0000EF060000}"/>
    <cellStyle name="_Расшифровка пр-во на 2011-2015 годы 2 2" xfId="6316" xr:uid="{00000000-0005-0000-0000-0000F0060000}"/>
    <cellStyle name="_Расшифровка пр-во на 2011-2015 годы 3" xfId="4199" xr:uid="{00000000-0005-0000-0000-0000F1060000}"/>
    <cellStyle name="_Расшифровка пр-во на 2011-2015 годы_4П" xfId="2546" xr:uid="{00000000-0005-0000-0000-0000F2060000}"/>
    <cellStyle name="_Расшифровка пр-во на 2011-2015 годы_4П 2" xfId="2547" xr:uid="{00000000-0005-0000-0000-0000F3060000}"/>
    <cellStyle name="_Расшифровка пр-во на 2011-2015 годы_4П 2 2" xfId="6318" xr:uid="{00000000-0005-0000-0000-0000F4060000}"/>
    <cellStyle name="_Расшифровка пр-во на 2011-2015 годы_4П 3" xfId="6317" xr:uid="{00000000-0005-0000-0000-0000F5060000}"/>
    <cellStyle name="_расшифровки  2009 г." xfId="261" xr:uid="{00000000-0005-0000-0000-0000F6060000}"/>
    <cellStyle name="_расшифровки  2009 г. 2" xfId="2548" xr:uid="{00000000-0005-0000-0000-0000F7060000}"/>
    <cellStyle name="_расшифровки  2009 г. 2 2" xfId="6319" xr:uid="{00000000-0005-0000-0000-0000F8060000}"/>
    <cellStyle name="_расшифровки  2009 г. 3" xfId="4200" xr:uid="{00000000-0005-0000-0000-0000F9060000}"/>
    <cellStyle name="_Расшифровки АУП" xfId="262" xr:uid="{00000000-0005-0000-0000-0000FA060000}"/>
    <cellStyle name="_Расшифровки АУП 2" xfId="2549" xr:uid="{00000000-0005-0000-0000-0000FB060000}"/>
    <cellStyle name="_Расшифровки АУП 2 2" xfId="6320" xr:uid="{00000000-0005-0000-0000-0000FC060000}"/>
    <cellStyle name="_Расшифровки АУП 3" xfId="4201" xr:uid="{00000000-0005-0000-0000-0000FD060000}"/>
    <cellStyle name="_Расшифровки АУП_4П" xfId="2550" xr:uid="{00000000-0005-0000-0000-0000FE060000}"/>
    <cellStyle name="_Расшифровки АУП_4П 2" xfId="2551" xr:uid="{00000000-0005-0000-0000-0000FF060000}"/>
    <cellStyle name="_Расшифровки АУП_4П 2 2" xfId="6322" xr:uid="{00000000-0005-0000-0000-000000070000}"/>
    <cellStyle name="_Расшифровки АУП_4П 3" xfId="6321" xr:uid="{00000000-0005-0000-0000-000001070000}"/>
    <cellStyle name="_Расшифровки к бюджету на 2011-2015 годы" xfId="263" xr:uid="{00000000-0005-0000-0000-000002070000}"/>
    <cellStyle name="_Расшифровки к бюджету на 2011-2015 годы 2" xfId="2552" xr:uid="{00000000-0005-0000-0000-000003070000}"/>
    <cellStyle name="_Расшифровки к бюджету на 2011-2015 годы 2 2" xfId="6323" xr:uid="{00000000-0005-0000-0000-000004070000}"/>
    <cellStyle name="_Расшифровки к бюджету на 2011-2015 годы 3" xfId="4202" xr:uid="{00000000-0005-0000-0000-000005070000}"/>
    <cellStyle name="_расшифровки к ТС на 2010 год" xfId="264" xr:uid="{00000000-0005-0000-0000-000006070000}"/>
    <cellStyle name="_расшифровки к ТС на 2010 год 2" xfId="2553" xr:uid="{00000000-0005-0000-0000-000007070000}"/>
    <cellStyle name="_расшифровки к ТС на 2010 год 2 2" xfId="6324" xr:uid="{00000000-0005-0000-0000-000008070000}"/>
    <cellStyle name="_расшифровки к ТС на 2010 год 3" xfId="4203" xr:uid="{00000000-0005-0000-0000-000009070000}"/>
    <cellStyle name="_Расшифровки к ТС на 2011-2013 г.г.(окончательный)" xfId="265" xr:uid="{00000000-0005-0000-0000-00000A070000}"/>
    <cellStyle name="_Расшифровки к ТС на 2011-2013 г.г.(окончательный) 2" xfId="2554" xr:uid="{00000000-0005-0000-0000-00000B070000}"/>
    <cellStyle name="_Расшифровки к ТС на 2011-2013 г.г.(окончательный) 2 2" xfId="6325" xr:uid="{00000000-0005-0000-0000-00000C070000}"/>
    <cellStyle name="_Расшифровки к ТС на 2011-2013 г.г.(окончательный) 3" xfId="4204" xr:uid="{00000000-0005-0000-0000-00000D070000}"/>
    <cellStyle name="_Расшифровки на 2009 год." xfId="266" xr:uid="{00000000-0005-0000-0000-00000E070000}"/>
    <cellStyle name="_Расшифровки на 2009 год. 2" xfId="2555" xr:uid="{00000000-0005-0000-0000-00000F070000}"/>
    <cellStyle name="_Расшифровки на 2009 год. 2 2" xfId="6326" xr:uid="{00000000-0005-0000-0000-000010070000}"/>
    <cellStyle name="_Расшифровки на 2009 год. 3" xfId="4205" xr:uid="{00000000-0005-0000-0000-000011070000}"/>
    <cellStyle name="_Расшифровки_1кв_2002" xfId="267" xr:uid="{00000000-0005-0000-0000-000012070000}"/>
    <cellStyle name="_Расшифровки_1кв_2002 2" xfId="268" xr:uid="{00000000-0005-0000-0000-000013070000}"/>
    <cellStyle name="_Расшифровки_1кв_2002 2 2" xfId="2556" xr:uid="{00000000-0005-0000-0000-000014070000}"/>
    <cellStyle name="_Расшифровки_1кв_2002 2 2 2" xfId="6327" xr:uid="{00000000-0005-0000-0000-000015070000}"/>
    <cellStyle name="_Расшифровки_1кв_2002 2 3" xfId="2557" xr:uid="{00000000-0005-0000-0000-000016070000}"/>
    <cellStyle name="_Расшифровки_1кв_2002 2 3 2" xfId="6328" xr:uid="{00000000-0005-0000-0000-000017070000}"/>
    <cellStyle name="_Расшифровки_1кв_2002 2 4" xfId="4207" xr:uid="{00000000-0005-0000-0000-000018070000}"/>
    <cellStyle name="_Расшифровки_1кв_2002 2_4П" xfId="2558" xr:uid="{00000000-0005-0000-0000-000019070000}"/>
    <cellStyle name="_Расшифровки_1кв_2002 2_4П 2" xfId="2559" xr:uid="{00000000-0005-0000-0000-00001A070000}"/>
    <cellStyle name="_Расшифровки_1кв_2002 2_4П 2 2" xfId="6330" xr:uid="{00000000-0005-0000-0000-00001B070000}"/>
    <cellStyle name="_Расшифровки_1кв_2002 2_4П 3" xfId="6329" xr:uid="{00000000-0005-0000-0000-00001C070000}"/>
    <cellStyle name="_Расшифровки_1кв_2002 3" xfId="2560" xr:uid="{00000000-0005-0000-0000-00001D070000}"/>
    <cellStyle name="_Расшифровки_1кв_2002 3 2" xfId="6331" xr:uid="{00000000-0005-0000-0000-00001E070000}"/>
    <cellStyle name="_Расшифровки_1кв_2002 4" xfId="4206" xr:uid="{00000000-0005-0000-0000-00001F070000}"/>
    <cellStyle name="_Расшифровки_1кв_2002 5" xfId="5660" xr:uid="{00000000-0005-0000-0000-000020070000}"/>
    <cellStyle name="_расш-ки от Айнур" xfId="269" xr:uid="{00000000-0005-0000-0000-000021070000}"/>
    <cellStyle name="_расш-ки от Айнур 2" xfId="2561" xr:uid="{00000000-0005-0000-0000-000022070000}"/>
    <cellStyle name="_расш-ки от Айнур 2 2" xfId="6332" xr:uid="{00000000-0005-0000-0000-000023070000}"/>
    <cellStyle name="_расш-ки от Айнур 3" xfId="4208" xr:uid="{00000000-0005-0000-0000-000024070000}"/>
    <cellStyle name="_расш-ки от Айнур_4П" xfId="2562" xr:uid="{00000000-0005-0000-0000-000025070000}"/>
    <cellStyle name="_расш-ки от Айнур_4П 2" xfId="2563" xr:uid="{00000000-0005-0000-0000-000026070000}"/>
    <cellStyle name="_расш-ки от Айнур_4П 2 2" xfId="6334" xr:uid="{00000000-0005-0000-0000-000027070000}"/>
    <cellStyle name="_расш-ки от Айнур_4П 3" xfId="6333" xr:uid="{00000000-0005-0000-0000-000028070000}"/>
    <cellStyle name="_РБ АЖК" xfId="270" xr:uid="{00000000-0005-0000-0000-000029070000}"/>
    <cellStyle name="_РБ АЖК 2" xfId="2564" xr:uid="{00000000-0005-0000-0000-00002A070000}"/>
    <cellStyle name="_РБ АЖК 2 2" xfId="6335" xr:uid="{00000000-0005-0000-0000-00002B070000}"/>
    <cellStyle name="_РБ АЖК 3" xfId="4209" xr:uid="{00000000-0005-0000-0000-00002C070000}"/>
    <cellStyle name="_РБ АЖК_4П" xfId="2565" xr:uid="{00000000-0005-0000-0000-00002D070000}"/>
    <cellStyle name="_РБ АЖК_4П 2" xfId="2566" xr:uid="{00000000-0005-0000-0000-00002E070000}"/>
    <cellStyle name="_РБ АЖК_4П 2 2" xfId="6337" xr:uid="{00000000-0005-0000-0000-00002F070000}"/>
    <cellStyle name="_РБ АЖК_4П 3" xfId="6336" xr:uid="{00000000-0005-0000-0000-000030070000}"/>
    <cellStyle name="_РБ АлЭС" xfId="271" xr:uid="{00000000-0005-0000-0000-000031070000}"/>
    <cellStyle name="_РБ АлЭС 2" xfId="2567" xr:uid="{00000000-0005-0000-0000-000032070000}"/>
    <cellStyle name="_РБ АлЭС 2 2" xfId="6338" xr:uid="{00000000-0005-0000-0000-000033070000}"/>
    <cellStyle name="_РБ АлЭС 3" xfId="4210" xr:uid="{00000000-0005-0000-0000-000034070000}"/>
    <cellStyle name="_РБ АлЭС_4П" xfId="2568" xr:uid="{00000000-0005-0000-0000-000035070000}"/>
    <cellStyle name="_РБ АлЭС_4П 2" xfId="2569" xr:uid="{00000000-0005-0000-0000-000036070000}"/>
    <cellStyle name="_РБ АлЭС_4П 2 2" xfId="6340" xr:uid="{00000000-0005-0000-0000-000037070000}"/>
    <cellStyle name="_РБ АлЭС_4П 3" xfId="6339" xr:uid="{00000000-0005-0000-0000-000038070000}"/>
    <cellStyle name="_реализ. коман" xfId="272" xr:uid="{00000000-0005-0000-0000-000039070000}"/>
    <cellStyle name="_реализ. коман 2" xfId="2570" xr:uid="{00000000-0005-0000-0000-00003A070000}"/>
    <cellStyle name="_реализ. коман 2 2" xfId="6341" xr:uid="{00000000-0005-0000-0000-00003B070000}"/>
    <cellStyle name="_реализ. коман 3" xfId="4211" xr:uid="{00000000-0005-0000-0000-00003C070000}"/>
    <cellStyle name="_Регистрация договоров 2003" xfId="273" xr:uid="{00000000-0005-0000-0000-00003D070000}"/>
    <cellStyle name="_Регистрация договоров 2003 2" xfId="274" xr:uid="{00000000-0005-0000-0000-00003E070000}"/>
    <cellStyle name="_Регистрация договоров 2003 2 2" xfId="2571" xr:uid="{00000000-0005-0000-0000-00003F070000}"/>
    <cellStyle name="_Регистрация договоров 2003 2 2 2" xfId="6342" xr:uid="{00000000-0005-0000-0000-000040070000}"/>
    <cellStyle name="_Регистрация договоров 2003 2 3" xfId="2572" xr:uid="{00000000-0005-0000-0000-000041070000}"/>
    <cellStyle name="_Регистрация договоров 2003 2 3 2" xfId="6343" xr:uid="{00000000-0005-0000-0000-000042070000}"/>
    <cellStyle name="_Регистрация договоров 2003 2 4" xfId="4213" xr:uid="{00000000-0005-0000-0000-000043070000}"/>
    <cellStyle name="_Регистрация договоров 2003 2_4П" xfId="2573" xr:uid="{00000000-0005-0000-0000-000044070000}"/>
    <cellStyle name="_Регистрация договоров 2003 2_4П 2" xfId="2574" xr:uid="{00000000-0005-0000-0000-000045070000}"/>
    <cellStyle name="_Регистрация договоров 2003 2_4П 2 2" xfId="6345" xr:uid="{00000000-0005-0000-0000-000046070000}"/>
    <cellStyle name="_Регистрация договоров 2003 2_4П 3" xfId="6344" xr:uid="{00000000-0005-0000-0000-000047070000}"/>
    <cellStyle name="_Регистрация договоров 2003 3" xfId="2575" xr:uid="{00000000-0005-0000-0000-000048070000}"/>
    <cellStyle name="_Регистрация договоров 2003 3 2" xfId="6346" xr:uid="{00000000-0005-0000-0000-000049070000}"/>
    <cellStyle name="_Регистрация договоров 2003 4" xfId="4212" xr:uid="{00000000-0005-0000-0000-00004A070000}"/>
    <cellStyle name="_Регистрация договоров 2003 5" xfId="5659" xr:uid="{00000000-0005-0000-0000-00004B070000}"/>
    <cellStyle name="_Регистрация договоров 2003_4П" xfId="2576" xr:uid="{00000000-0005-0000-0000-00004C070000}"/>
    <cellStyle name="_Регистрация договоров 2003_4П 2" xfId="2577" xr:uid="{00000000-0005-0000-0000-00004D070000}"/>
    <cellStyle name="_Регистрация договоров 2003_4П 2 2" xfId="6348" xr:uid="{00000000-0005-0000-0000-00004E070000}"/>
    <cellStyle name="_Регистрация договоров 2003_4П 3" xfId="6347" xr:uid="{00000000-0005-0000-0000-00004F070000}"/>
    <cellStyle name="_РЭ Ф3" xfId="275" xr:uid="{00000000-0005-0000-0000-000050070000}"/>
    <cellStyle name="_РЭ Ф3 2" xfId="276" xr:uid="{00000000-0005-0000-0000-000051070000}"/>
    <cellStyle name="_РЭ Ф3 2 2" xfId="2578" xr:uid="{00000000-0005-0000-0000-000052070000}"/>
    <cellStyle name="_РЭ Ф3 2 2 2" xfId="6349" xr:uid="{00000000-0005-0000-0000-000053070000}"/>
    <cellStyle name="_РЭ Ф3 2 3" xfId="2579" xr:uid="{00000000-0005-0000-0000-000054070000}"/>
    <cellStyle name="_РЭ Ф3 2 3 2" xfId="6350" xr:uid="{00000000-0005-0000-0000-000055070000}"/>
    <cellStyle name="_РЭ Ф3 2 4" xfId="4215" xr:uid="{00000000-0005-0000-0000-000056070000}"/>
    <cellStyle name="_РЭ Ф3 2_4П" xfId="2580" xr:uid="{00000000-0005-0000-0000-000057070000}"/>
    <cellStyle name="_РЭ Ф3 2_4П 2" xfId="2581" xr:uid="{00000000-0005-0000-0000-000058070000}"/>
    <cellStyle name="_РЭ Ф3 2_4П 2 2" xfId="6352" xr:uid="{00000000-0005-0000-0000-000059070000}"/>
    <cellStyle name="_РЭ Ф3 2_4П 3" xfId="6351" xr:uid="{00000000-0005-0000-0000-00005A070000}"/>
    <cellStyle name="_РЭ Ф3 3" xfId="2582" xr:uid="{00000000-0005-0000-0000-00005B070000}"/>
    <cellStyle name="_РЭ Ф3 3 2" xfId="6353" xr:uid="{00000000-0005-0000-0000-00005C070000}"/>
    <cellStyle name="_РЭ Ф3 4" xfId="4214" xr:uid="{00000000-0005-0000-0000-00005D070000}"/>
    <cellStyle name="_РЭ Ф3 5" xfId="5658" xr:uid="{00000000-0005-0000-0000-00005E070000}"/>
    <cellStyle name="_Самрук-Инвест" xfId="277" xr:uid="{00000000-0005-0000-0000-00005F070000}"/>
    <cellStyle name="_Самрук-Инвест 2" xfId="2583" xr:uid="{00000000-0005-0000-0000-000060070000}"/>
    <cellStyle name="_Самрук-Инвест 2 2" xfId="6354" xr:uid="{00000000-0005-0000-0000-000061070000}"/>
    <cellStyle name="_Самрук-Инвест 3" xfId="4216" xr:uid="{00000000-0005-0000-0000-000062070000}"/>
    <cellStyle name="_Самрук-Энерго" xfId="278" xr:uid="{00000000-0005-0000-0000-000063070000}"/>
    <cellStyle name="_Самрук-Энерго 2" xfId="2584" xr:uid="{00000000-0005-0000-0000-000064070000}"/>
    <cellStyle name="_Самрук-Энерго 2 2" xfId="6355" xr:uid="{00000000-0005-0000-0000-000065070000}"/>
    <cellStyle name="_Самрук-Энерго 3" xfId="4217" xr:uid="{00000000-0005-0000-0000-000066070000}"/>
    <cellStyle name="_САС-БП 2004 г (2вариант)" xfId="2585" xr:uid="{00000000-0005-0000-0000-000067070000}"/>
    <cellStyle name="_САС-БП 2004 г (2вариант) 2" xfId="6356" xr:uid="{00000000-0005-0000-0000-000068070000}"/>
    <cellStyle name="_САС-БП 2004 г (2вариант) ЮКОС" xfId="2586" xr:uid="{00000000-0005-0000-0000-000069070000}"/>
    <cellStyle name="_САС-БП 2004 г (2вариант) ЮКОС 2" xfId="6357" xr:uid="{00000000-0005-0000-0000-00006A070000}"/>
    <cellStyle name="_СВЕРКА ФАКТ 2006 с Ф.2Бух" xfId="279" xr:uid="{00000000-0005-0000-0000-00006B070000}"/>
    <cellStyle name="_СВЕРКА ФАКТ 2006 с Ф.2Бух 2" xfId="2587" xr:uid="{00000000-0005-0000-0000-00006C070000}"/>
    <cellStyle name="_СВЕРКА ФАКТ 2006 с Ф.2Бух 2 2" xfId="6358" xr:uid="{00000000-0005-0000-0000-00006D070000}"/>
    <cellStyle name="_СВЕРКА ФАКТ 2006 с Ф.2Бух 3" xfId="4218" xr:uid="{00000000-0005-0000-0000-00006E070000}"/>
    <cellStyle name="_Свод (производство)" xfId="280" xr:uid="{00000000-0005-0000-0000-00006F070000}"/>
    <cellStyle name="_Свод (производство) 2" xfId="2588" xr:uid="{00000000-0005-0000-0000-000070070000}"/>
    <cellStyle name="_Свод (производство) 2 2" xfId="6359" xr:uid="{00000000-0005-0000-0000-000071070000}"/>
    <cellStyle name="_Свод (производство) 3" xfId="4219" xr:uid="{00000000-0005-0000-0000-000072070000}"/>
    <cellStyle name="_Свод (производство)_4П" xfId="2589" xr:uid="{00000000-0005-0000-0000-000073070000}"/>
    <cellStyle name="_Свод (производство)_4П 2" xfId="2590" xr:uid="{00000000-0005-0000-0000-000074070000}"/>
    <cellStyle name="_Свод (производство)_4П 2 2" xfId="6361" xr:uid="{00000000-0005-0000-0000-000075070000}"/>
    <cellStyle name="_Свод (производство)_4П 3" xfId="6360" xr:uid="{00000000-0005-0000-0000-000076070000}"/>
    <cellStyle name="_Свод (производство)2" xfId="281" xr:uid="{00000000-0005-0000-0000-000077070000}"/>
    <cellStyle name="_Свод (производство)2 2" xfId="2591" xr:uid="{00000000-0005-0000-0000-000078070000}"/>
    <cellStyle name="_Свод (производство)2 2 2" xfId="6362" xr:uid="{00000000-0005-0000-0000-000079070000}"/>
    <cellStyle name="_Свод (производство)2 3" xfId="4220" xr:uid="{00000000-0005-0000-0000-00007A070000}"/>
    <cellStyle name="_Свод (производство)2_4П" xfId="2592" xr:uid="{00000000-0005-0000-0000-00007B070000}"/>
    <cellStyle name="_Свод (производство)2_4П 2" xfId="2593" xr:uid="{00000000-0005-0000-0000-00007C070000}"/>
    <cellStyle name="_Свод (производство)2_4П 2 2" xfId="6364" xr:uid="{00000000-0005-0000-0000-00007D070000}"/>
    <cellStyle name="_Свод (производство)2_4П 3" xfId="6363" xr:uid="{00000000-0005-0000-0000-00007E070000}"/>
    <cellStyle name="_Свод Общие и административные" xfId="282" xr:uid="{00000000-0005-0000-0000-00007F070000}"/>
    <cellStyle name="_Свод Общие и административные 2" xfId="2594" xr:uid="{00000000-0005-0000-0000-000080070000}"/>
    <cellStyle name="_Свод Общие и административные 2 2" xfId="6365" xr:uid="{00000000-0005-0000-0000-000081070000}"/>
    <cellStyle name="_Свод Общие и административные 3" xfId="4221" xr:uid="{00000000-0005-0000-0000-000082070000}"/>
    <cellStyle name="_Свод Общие и административные 555" xfId="283" xr:uid="{00000000-0005-0000-0000-000083070000}"/>
    <cellStyle name="_Свод Общие и административные 555 2" xfId="2595" xr:uid="{00000000-0005-0000-0000-000084070000}"/>
    <cellStyle name="_Свод Общие и административные 555 2 2" xfId="6366" xr:uid="{00000000-0005-0000-0000-000085070000}"/>
    <cellStyle name="_Свод Общие и административные 555 3" xfId="4222" xr:uid="{00000000-0005-0000-0000-000086070000}"/>
    <cellStyle name="_Свод Общие и административные 555_4П" xfId="2596" xr:uid="{00000000-0005-0000-0000-000087070000}"/>
    <cellStyle name="_Свод Общие и административные 555_4П 2" xfId="2597" xr:uid="{00000000-0005-0000-0000-000088070000}"/>
    <cellStyle name="_Свод Общие и административные 555_4П 2 2" xfId="6368" xr:uid="{00000000-0005-0000-0000-000089070000}"/>
    <cellStyle name="_Свод Общие и административные 555_4П 3" xfId="6367" xr:uid="{00000000-0005-0000-0000-00008A070000}"/>
    <cellStyle name="_Свод Общие и административные на 2011-2013 годы" xfId="284" xr:uid="{00000000-0005-0000-0000-00008B070000}"/>
    <cellStyle name="_Свод Общие и административные на 2011-2013 годы 2" xfId="2598" xr:uid="{00000000-0005-0000-0000-00008C070000}"/>
    <cellStyle name="_Свод Общие и административные на 2011-2013 годы 2 2" xfId="6369" xr:uid="{00000000-0005-0000-0000-00008D070000}"/>
    <cellStyle name="_Свод Общие и административные на 2011-2013 годы 3" xfId="4223" xr:uid="{00000000-0005-0000-0000-00008E070000}"/>
    <cellStyle name="_Свод Общие и административные на 2011-2013 годы_4П" xfId="2599" xr:uid="{00000000-0005-0000-0000-00008F070000}"/>
    <cellStyle name="_Свод Общие и административные на 2011-2013 годы_4П 2" xfId="2600" xr:uid="{00000000-0005-0000-0000-000090070000}"/>
    <cellStyle name="_Свод Общие и административные на 2011-2013 годы_4П 2 2" xfId="6371" xr:uid="{00000000-0005-0000-0000-000091070000}"/>
    <cellStyle name="_Свод Общие и административные на 2011-2013 годы_4П 3" xfId="6370" xr:uid="{00000000-0005-0000-0000-000092070000}"/>
    <cellStyle name="_Свод Общие и административные_4П" xfId="2601" xr:uid="{00000000-0005-0000-0000-000093070000}"/>
    <cellStyle name="_Свод Общие и административные_4П 2" xfId="2602" xr:uid="{00000000-0005-0000-0000-000094070000}"/>
    <cellStyle name="_Свод Общие и административные_4П 2 2" xfId="6373" xr:uid="{00000000-0005-0000-0000-000095070000}"/>
    <cellStyle name="_Свод Общие и административные_4П 3" xfId="6372" xr:uid="{00000000-0005-0000-0000-000096070000}"/>
    <cellStyle name="_СВОД ПО РЕАЛИЗ." xfId="285" xr:uid="{00000000-0005-0000-0000-000097070000}"/>
    <cellStyle name="_СВОД ПО РЕАЛИЗ. 2" xfId="2603" xr:uid="{00000000-0005-0000-0000-000098070000}"/>
    <cellStyle name="_СВОД ПО РЕАЛИЗ. 2 2" xfId="6374" xr:uid="{00000000-0005-0000-0000-000099070000}"/>
    <cellStyle name="_СВОД ПО РЕАЛИЗ. 3" xfId="4224" xr:uid="{00000000-0005-0000-0000-00009A070000}"/>
    <cellStyle name="_СВОД ПО РЕАЛИЗ._4П" xfId="2604" xr:uid="{00000000-0005-0000-0000-00009B070000}"/>
    <cellStyle name="_СВОД ПО РЕАЛИЗ._4П 2" xfId="2605" xr:uid="{00000000-0005-0000-0000-00009C070000}"/>
    <cellStyle name="_СВОД ПО РЕАЛИЗ._4П 2 2" xfId="6376" xr:uid="{00000000-0005-0000-0000-00009D070000}"/>
    <cellStyle name="_СВОД ПО РЕАЛИЗ._4П 3" xfId="6375" xr:uid="{00000000-0005-0000-0000-00009E070000}"/>
    <cellStyle name="_Связь на 2010 год" xfId="286" xr:uid="{00000000-0005-0000-0000-00009F070000}"/>
    <cellStyle name="_Связь на 2010 год 2" xfId="2606" xr:uid="{00000000-0005-0000-0000-0000A0070000}"/>
    <cellStyle name="_Связь на 2010 год 2 2" xfId="6377" xr:uid="{00000000-0005-0000-0000-0000A1070000}"/>
    <cellStyle name="_Связь на 2010 год 3" xfId="4225" xr:uid="{00000000-0005-0000-0000-0000A2070000}"/>
    <cellStyle name="_Себестоимость" xfId="287" xr:uid="{00000000-0005-0000-0000-0000A3070000}"/>
    <cellStyle name="_Себестоимость 2" xfId="288" xr:uid="{00000000-0005-0000-0000-0000A4070000}"/>
    <cellStyle name="_Себестоимость 2 2" xfId="2607" xr:uid="{00000000-0005-0000-0000-0000A5070000}"/>
    <cellStyle name="_Себестоимость 2 2 2" xfId="6378" xr:uid="{00000000-0005-0000-0000-0000A6070000}"/>
    <cellStyle name="_Себестоимость 2 3" xfId="2608" xr:uid="{00000000-0005-0000-0000-0000A7070000}"/>
    <cellStyle name="_Себестоимость 2 3 2" xfId="6379" xr:uid="{00000000-0005-0000-0000-0000A8070000}"/>
    <cellStyle name="_Себестоимость 2 4" xfId="4227" xr:uid="{00000000-0005-0000-0000-0000A9070000}"/>
    <cellStyle name="_Себестоимость 2_4П" xfId="2609" xr:uid="{00000000-0005-0000-0000-0000AA070000}"/>
    <cellStyle name="_Себестоимость 2_4П 2" xfId="2610" xr:uid="{00000000-0005-0000-0000-0000AB070000}"/>
    <cellStyle name="_Себестоимость 2_4П 2 2" xfId="6381" xr:uid="{00000000-0005-0000-0000-0000AC070000}"/>
    <cellStyle name="_Себестоимость 2_4П 3" xfId="6380" xr:uid="{00000000-0005-0000-0000-0000AD070000}"/>
    <cellStyle name="_Себестоимость 3" xfId="2611" xr:uid="{00000000-0005-0000-0000-0000AE070000}"/>
    <cellStyle name="_Себестоимость 3 2" xfId="6382" xr:uid="{00000000-0005-0000-0000-0000AF070000}"/>
    <cellStyle name="_Себестоимость 4" xfId="4226" xr:uid="{00000000-0005-0000-0000-0000B0070000}"/>
    <cellStyle name="_Себестоимость 5" xfId="5656" xr:uid="{00000000-0005-0000-0000-0000B1070000}"/>
    <cellStyle name="_Себестоимость_4П" xfId="2612" xr:uid="{00000000-0005-0000-0000-0000B2070000}"/>
    <cellStyle name="_Себестоимость_4П 2" xfId="2613" xr:uid="{00000000-0005-0000-0000-0000B3070000}"/>
    <cellStyle name="_Себестоимость_4П 2 2" xfId="6384" xr:uid="{00000000-0005-0000-0000-0000B4070000}"/>
    <cellStyle name="_Себестоимость_4П 3" xfId="6383" xr:uid="{00000000-0005-0000-0000-0000B5070000}"/>
    <cellStyle name="_скоррект. расходы по вознагражениям" xfId="289" xr:uid="{00000000-0005-0000-0000-0000B6070000}"/>
    <cellStyle name="_скоррект. расходы по вознагражениям 2" xfId="2614" xr:uid="{00000000-0005-0000-0000-0000B7070000}"/>
    <cellStyle name="_скоррект. расходы по вознагражениям 2 2" xfId="6385" xr:uid="{00000000-0005-0000-0000-0000B8070000}"/>
    <cellStyle name="_скоррект. расходы по вознагражениям 3" xfId="4228" xr:uid="{00000000-0005-0000-0000-0000B9070000}"/>
    <cellStyle name="_скоррект. расходы по вознагражениям_4П" xfId="2615" xr:uid="{00000000-0005-0000-0000-0000BA070000}"/>
    <cellStyle name="_скоррект. расходы по вознагражениям_4П 2" xfId="2616" xr:uid="{00000000-0005-0000-0000-0000BB070000}"/>
    <cellStyle name="_скоррект. расходы по вознагражениям_4П 2 2" xfId="6387" xr:uid="{00000000-0005-0000-0000-0000BC070000}"/>
    <cellStyle name="_скоррект. расходы по вознагражениям_4П 3" xfId="6386" xr:uid="{00000000-0005-0000-0000-0000BD070000}"/>
    <cellStyle name="_Совета Директоров на 2010 года" xfId="290" xr:uid="{00000000-0005-0000-0000-0000BE070000}"/>
    <cellStyle name="_Совета Директоров на 2010 года 2" xfId="2617" xr:uid="{00000000-0005-0000-0000-0000BF070000}"/>
    <cellStyle name="_Совета Директоров на 2010 года 2 2" xfId="6388" xr:uid="{00000000-0005-0000-0000-0000C0070000}"/>
    <cellStyle name="_Совета Директоров на 2010 года 3" xfId="4229" xr:uid="{00000000-0005-0000-0000-0000C1070000}"/>
    <cellStyle name="_Соц. налог 2012, 2013,2014,2015 гг." xfId="291" xr:uid="{00000000-0005-0000-0000-0000C2070000}"/>
    <cellStyle name="_Соц. налог 2012, 2013,2014,2015 гг. 2" xfId="2618" xr:uid="{00000000-0005-0000-0000-0000C3070000}"/>
    <cellStyle name="_Соц. налог 2012, 2013,2014,2015 гг. 2 2" xfId="6389" xr:uid="{00000000-0005-0000-0000-0000C4070000}"/>
    <cellStyle name="_Соц. налог 2012, 2013,2014,2015 гг. 3" xfId="4230" xr:uid="{00000000-0005-0000-0000-0000C5070000}"/>
    <cellStyle name="_Соц. налог 2012, 2013,2014,2015 гг._4П" xfId="2619" xr:uid="{00000000-0005-0000-0000-0000C6070000}"/>
    <cellStyle name="_Соц. налог 2012, 2013,2014,2015 гг._4П 2" xfId="2620" xr:uid="{00000000-0005-0000-0000-0000C7070000}"/>
    <cellStyle name="_Соц. налог 2012, 2013,2014,2015 гг._4П 2 2" xfId="6391" xr:uid="{00000000-0005-0000-0000-0000C8070000}"/>
    <cellStyle name="_Соц. налог 2012, 2013,2014,2015 гг._4П 3" xfId="6390" xr:uid="{00000000-0005-0000-0000-0000C9070000}"/>
    <cellStyle name="_Спецификация к договору Актобе" xfId="292" xr:uid="{00000000-0005-0000-0000-0000CA070000}"/>
    <cellStyle name="_Спецификация к договору Актобе 2" xfId="293" xr:uid="{00000000-0005-0000-0000-0000CB070000}"/>
    <cellStyle name="_Спецификация к договору Актобе 2 2" xfId="2621" xr:uid="{00000000-0005-0000-0000-0000CC070000}"/>
    <cellStyle name="_Спецификация к договору Актобе 2 2 2" xfId="6392" xr:uid="{00000000-0005-0000-0000-0000CD070000}"/>
    <cellStyle name="_Спецификация к договору Актобе 2 3" xfId="2622" xr:uid="{00000000-0005-0000-0000-0000CE070000}"/>
    <cellStyle name="_Спецификация к договору Актобе 2 3 2" xfId="6393" xr:uid="{00000000-0005-0000-0000-0000CF070000}"/>
    <cellStyle name="_Спецификация к договору Актобе 2 4" xfId="4232" xr:uid="{00000000-0005-0000-0000-0000D0070000}"/>
    <cellStyle name="_Спецификация к договору Актобе 2_4П" xfId="2623" xr:uid="{00000000-0005-0000-0000-0000D1070000}"/>
    <cellStyle name="_Спецификация к договору Актобе 2_4П 2" xfId="2624" xr:uid="{00000000-0005-0000-0000-0000D2070000}"/>
    <cellStyle name="_Спецификация к договору Актобе 2_4П 2 2" xfId="6395" xr:uid="{00000000-0005-0000-0000-0000D3070000}"/>
    <cellStyle name="_Спецификация к договору Актобе 2_4П 3" xfId="6394" xr:uid="{00000000-0005-0000-0000-0000D4070000}"/>
    <cellStyle name="_Спецификация к договору Актобе 3" xfId="2625" xr:uid="{00000000-0005-0000-0000-0000D5070000}"/>
    <cellStyle name="_Спецификация к договору Актобе 3 2" xfId="6396" xr:uid="{00000000-0005-0000-0000-0000D6070000}"/>
    <cellStyle name="_Спецификация к договору Актобе 4" xfId="4231" xr:uid="{00000000-0005-0000-0000-0000D7070000}"/>
    <cellStyle name="_Спецификация к договору Актобе 5" xfId="5655" xr:uid="{00000000-0005-0000-0000-0000D8070000}"/>
    <cellStyle name="_Тарифная смета АО АЖК" xfId="294" xr:uid="{00000000-0005-0000-0000-0000D9070000}"/>
    <cellStyle name="_Тарифная смета АО АЖК 2" xfId="2626" xr:uid="{00000000-0005-0000-0000-0000DA070000}"/>
    <cellStyle name="_Тарифная смета АО АЖК 2 2" xfId="6397" xr:uid="{00000000-0005-0000-0000-0000DB070000}"/>
    <cellStyle name="_Тарифная смета АО АЖК 3" xfId="4233" xr:uid="{00000000-0005-0000-0000-0000DC070000}"/>
    <cellStyle name="_Тех обслуж замена запчастей" xfId="295" xr:uid="{00000000-0005-0000-0000-0000DD070000}"/>
    <cellStyle name="_Тех обслуж замена запчастей 2" xfId="2627" xr:uid="{00000000-0005-0000-0000-0000DE070000}"/>
    <cellStyle name="_Тех обслуж замена запчастей 2 2" xfId="6398" xr:uid="{00000000-0005-0000-0000-0000DF070000}"/>
    <cellStyle name="_Тех обслуж замена запчастей 3" xfId="4234" xr:uid="{00000000-0005-0000-0000-0000E0070000}"/>
    <cellStyle name="_ТИС расшифровка" xfId="296" xr:uid="{00000000-0005-0000-0000-0000E1070000}"/>
    <cellStyle name="_ТИС расшифровка 2" xfId="2628" xr:uid="{00000000-0005-0000-0000-0000E2070000}"/>
    <cellStyle name="_ТИС расшифровка 2 2" xfId="6399" xr:uid="{00000000-0005-0000-0000-0000E3070000}"/>
    <cellStyle name="_ТИС расшифровка 3" xfId="4235" xr:uid="{00000000-0005-0000-0000-0000E4070000}"/>
    <cellStyle name="_ТОО БАК МСФО ФИН ОТЧ 31.12.08" xfId="297" xr:uid="{00000000-0005-0000-0000-0000E5070000}"/>
    <cellStyle name="_ТОО БАК МСФО ФИН ОТЧ 31.12.08 2" xfId="2629" xr:uid="{00000000-0005-0000-0000-0000E6070000}"/>
    <cellStyle name="_ТОО БАК МСФО ФИН ОТЧ 31.12.08 2 2" xfId="6400" xr:uid="{00000000-0005-0000-0000-0000E7070000}"/>
    <cellStyle name="_ТОО БАК МСФО ФИН ОТЧ 31.12.08 3" xfId="4236" xr:uid="{00000000-0005-0000-0000-0000E8070000}"/>
    <cellStyle name="_ТОО БАК МСФО ФИН ОТЧ 31.12.08_4П" xfId="2630" xr:uid="{00000000-0005-0000-0000-0000E9070000}"/>
    <cellStyle name="_ТОО БАК МСФО ФИН ОТЧ 31.12.08_4П 2" xfId="2631" xr:uid="{00000000-0005-0000-0000-0000EA070000}"/>
    <cellStyle name="_ТОО БАК МСФО ФИН ОТЧ 31.12.08_4П 2 2" xfId="6402" xr:uid="{00000000-0005-0000-0000-0000EB070000}"/>
    <cellStyle name="_ТОО БАК МСФО ФИН ОТЧ 31.12.08_4П 3" xfId="6401" xr:uid="{00000000-0005-0000-0000-0000EC070000}"/>
    <cellStyle name="_ТС 2008 с расшифровками от 03,09,2007" xfId="298" xr:uid="{00000000-0005-0000-0000-0000ED070000}"/>
    <cellStyle name="_ТС 2008 с расшифровками от 03,09,2007 2" xfId="2632" xr:uid="{00000000-0005-0000-0000-0000EE070000}"/>
    <cellStyle name="_ТС 2008 с расшифровками от 03,09,2007 2 2" xfId="6403" xr:uid="{00000000-0005-0000-0000-0000EF070000}"/>
    <cellStyle name="_ТС 2008 с расшифровками от 03,09,2007 3" xfId="4237" xr:uid="{00000000-0005-0000-0000-0000F0070000}"/>
    <cellStyle name="_ТС 2011г" xfId="299" xr:uid="{00000000-0005-0000-0000-0000F1070000}"/>
    <cellStyle name="_ТС 2011г 2" xfId="2633" xr:uid="{00000000-0005-0000-0000-0000F2070000}"/>
    <cellStyle name="_ТС 2011г 2 2" xfId="6404" xr:uid="{00000000-0005-0000-0000-0000F3070000}"/>
    <cellStyle name="_ТС 2011г 3" xfId="4238" xr:uid="{00000000-0005-0000-0000-0000F4070000}"/>
    <cellStyle name="_ТС на 2010 год расшифровки" xfId="300" xr:uid="{00000000-0005-0000-0000-0000F5070000}"/>
    <cellStyle name="_ТС на 2010 год расшифровки 2" xfId="2634" xr:uid="{00000000-0005-0000-0000-0000F6070000}"/>
    <cellStyle name="_ТС на 2010 год расшифровки 2 2" xfId="6405" xr:uid="{00000000-0005-0000-0000-0000F7070000}"/>
    <cellStyle name="_ТС на 2010 год расшифровки 3" xfId="4239" xr:uid="{00000000-0005-0000-0000-0000F8070000}"/>
    <cellStyle name="_услуги свзязи Производство" xfId="301" xr:uid="{00000000-0005-0000-0000-0000F9070000}"/>
    <cellStyle name="_услуги свзязи Производство 2" xfId="2635" xr:uid="{00000000-0005-0000-0000-0000FA070000}"/>
    <cellStyle name="_услуги свзязи Производство 2 2" xfId="6406" xr:uid="{00000000-0005-0000-0000-0000FB070000}"/>
    <cellStyle name="_услуги свзязи Производство 3" xfId="4240" xr:uid="{00000000-0005-0000-0000-0000FC070000}"/>
    <cellStyle name="_услуги свзязи Производство_4П" xfId="2636" xr:uid="{00000000-0005-0000-0000-0000FD070000}"/>
    <cellStyle name="_услуги свзязи Производство_4П 2" xfId="2637" xr:uid="{00000000-0005-0000-0000-0000FE070000}"/>
    <cellStyle name="_услуги свзязи Производство_4П 2 2" xfId="6408" xr:uid="{00000000-0005-0000-0000-0000FF070000}"/>
    <cellStyle name="_услуги свзязи Производство_4П 3" xfId="6407" xr:uid="{00000000-0005-0000-0000-000000080000}"/>
    <cellStyle name="_услуги связи" xfId="302" xr:uid="{00000000-0005-0000-0000-000001080000}"/>
    <cellStyle name="_услуги связи 2" xfId="2638" xr:uid="{00000000-0005-0000-0000-000002080000}"/>
    <cellStyle name="_услуги связи 2 2" xfId="6409" xr:uid="{00000000-0005-0000-0000-000003080000}"/>
    <cellStyle name="_услуги связи 3" xfId="4241" xr:uid="{00000000-0005-0000-0000-000004080000}"/>
    <cellStyle name="_услуги связи_4П" xfId="2639" xr:uid="{00000000-0005-0000-0000-000005080000}"/>
    <cellStyle name="_услуги связи_4П 2" xfId="2640" xr:uid="{00000000-0005-0000-0000-000006080000}"/>
    <cellStyle name="_услуги связи_4П 2 2" xfId="6411" xr:uid="{00000000-0005-0000-0000-000007080000}"/>
    <cellStyle name="_услуги связи_4П 3" xfId="6410" xr:uid="{00000000-0005-0000-0000-000008080000}"/>
    <cellStyle name="_Утв СД Бюджет расшиф 29 12 05" xfId="303" xr:uid="{00000000-0005-0000-0000-000009080000}"/>
    <cellStyle name="_Утв СД Бюджет расшиф 29 12 05 2" xfId="304" xr:uid="{00000000-0005-0000-0000-00000A080000}"/>
    <cellStyle name="_Утв СД Бюджет расшиф 29 12 05 2 2" xfId="2641" xr:uid="{00000000-0005-0000-0000-00000B080000}"/>
    <cellStyle name="_Утв СД Бюджет расшиф 29 12 05 2 2 2" xfId="6412" xr:uid="{00000000-0005-0000-0000-00000C080000}"/>
    <cellStyle name="_Утв СД Бюджет расшиф 29 12 05 2 3" xfId="2642" xr:uid="{00000000-0005-0000-0000-00000D080000}"/>
    <cellStyle name="_Утв СД Бюджет расшиф 29 12 05 2 3 2" xfId="6413" xr:uid="{00000000-0005-0000-0000-00000E080000}"/>
    <cellStyle name="_Утв СД Бюджет расшиф 29 12 05 2 4" xfId="4243" xr:uid="{00000000-0005-0000-0000-00000F080000}"/>
    <cellStyle name="_Утв СД Бюджет расшиф 29 12 05 2_4П" xfId="2643" xr:uid="{00000000-0005-0000-0000-000010080000}"/>
    <cellStyle name="_Утв СД Бюджет расшиф 29 12 05 2_4П 2" xfId="2644" xr:uid="{00000000-0005-0000-0000-000011080000}"/>
    <cellStyle name="_Утв СД Бюджет расшиф 29 12 05 2_4П 2 2" xfId="6415" xr:uid="{00000000-0005-0000-0000-000012080000}"/>
    <cellStyle name="_Утв СД Бюджет расшиф 29 12 05 2_4П 3" xfId="6414" xr:uid="{00000000-0005-0000-0000-000013080000}"/>
    <cellStyle name="_Утв СД Бюджет расшиф 29 12 05 3" xfId="2645" xr:uid="{00000000-0005-0000-0000-000014080000}"/>
    <cellStyle name="_Утв СД Бюджет расшиф 29 12 05 3 2" xfId="6416" xr:uid="{00000000-0005-0000-0000-000015080000}"/>
    <cellStyle name="_Утв СД Бюджет расшиф 29 12 05 4" xfId="4242" xr:uid="{00000000-0005-0000-0000-000016080000}"/>
    <cellStyle name="_Утв СД Бюджет расшиф 29 12 05 5" xfId="5654" xr:uid="{00000000-0005-0000-0000-000017080000}"/>
    <cellStyle name="_Утв СД Бюджет расшиф 29 12 05_4П" xfId="2646" xr:uid="{00000000-0005-0000-0000-000018080000}"/>
    <cellStyle name="_Утв СД Бюджет расшиф 29 12 05_4П 2" xfId="2647" xr:uid="{00000000-0005-0000-0000-000019080000}"/>
    <cellStyle name="_Утв СД Бюджет расшиф 29 12 05_4П 2 2" xfId="6418" xr:uid="{00000000-0005-0000-0000-00001A080000}"/>
    <cellStyle name="_Утв СД Бюджет расшиф 29 12 05_4П 3" xfId="6417" xr:uid="{00000000-0005-0000-0000-00001B080000}"/>
    <cellStyle name="_УЭУ Ф3" xfId="305" xr:uid="{00000000-0005-0000-0000-00001C080000}"/>
    <cellStyle name="_УЭУ Ф3 2" xfId="306" xr:uid="{00000000-0005-0000-0000-00001D080000}"/>
    <cellStyle name="_УЭУ Ф3 2 2" xfId="2648" xr:uid="{00000000-0005-0000-0000-00001E080000}"/>
    <cellStyle name="_УЭУ Ф3 2 2 2" xfId="6419" xr:uid="{00000000-0005-0000-0000-00001F080000}"/>
    <cellStyle name="_УЭУ Ф3 2 3" xfId="2649" xr:uid="{00000000-0005-0000-0000-000020080000}"/>
    <cellStyle name="_УЭУ Ф3 2 3 2" xfId="6420" xr:uid="{00000000-0005-0000-0000-000021080000}"/>
    <cellStyle name="_УЭУ Ф3 2 4" xfId="4245" xr:uid="{00000000-0005-0000-0000-000022080000}"/>
    <cellStyle name="_УЭУ Ф3 2_4П" xfId="2650" xr:uid="{00000000-0005-0000-0000-000023080000}"/>
    <cellStyle name="_УЭУ Ф3 2_4П 2" xfId="2651" xr:uid="{00000000-0005-0000-0000-000024080000}"/>
    <cellStyle name="_УЭУ Ф3 2_4П 2 2" xfId="6422" xr:uid="{00000000-0005-0000-0000-000025080000}"/>
    <cellStyle name="_УЭУ Ф3 2_4П 3" xfId="6421" xr:uid="{00000000-0005-0000-0000-000026080000}"/>
    <cellStyle name="_УЭУ Ф3 3" xfId="2652" xr:uid="{00000000-0005-0000-0000-000027080000}"/>
    <cellStyle name="_УЭУ Ф3 3 2" xfId="6423" xr:uid="{00000000-0005-0000-0000-000028080000}"/>
    <cellStyle name="_УЭУ Ф3 4" xfId="4244" xr:uid="{00000000-0005-0000-0000-000029080000}"/>
    <cellStyle name="_УЭУ Ф3 5" xfId="5653" xr:uid="{00000000-0005-0000-0000-00002A080000}"/>
    <cellStyle name="_Факт КТГ за 1-кв.2007г+." xfId="307" xr:uid="{00000000-0005-0000-0000-00002B080000}"/>
    <cellStyle name="_Факт КТГ за 1-кв.2007г+. 2" xfId="308" xr:uid="{00000000-0005-0000-0000-00002C080000}"/>
    <cellStyle name="_Факт КТГ за 1-кв.2007г+. 2 2" xfId="2653" xr:uid="{00000000-0005-0000-0000-00002D080000}"/>
    <cellStyle name="_Факт КТГ за 1-кв.2007г+. 2 2 2" xfId="6424" xr:uid="{00000000-0005-0000-0000-00002E080000}"/>
    <cellStyle name="_Факт КТГ за 1-кв.2007г+. 2 3" xfId="2654" xr:uid="{00000000-0005-0000-0000-00002F080000}"/>
    <cellStyle name="_Факт КТГ за 1-кв.2007г+. 2 3 2" xfId="6425" xr:uid="{00000000-0005-0000-0000-000030080000}"/>
    <cellStyle name="_Факт КТГ за 1-кв.2007г+. 2 4" xfId="4247" xr:uid="{00000000-0005-0000-0000-000031080000}"/>
    <cellStyle name="_Факт КТГ за 1-кв.2007г+. 2_4П" xfId="2655" xr:uid="{00000000-0005-0000-0000-000032080000}"/>
    <cellStyle name="_Факт КТГ за 1-кв.2007г+. 2_4П 2" xfId="2656" xr:uid="{00000000-0005-0000-0000-000033080000}"/>
    <cellStyle name="_Факт КТГ за 1-кв.2007г+. 2_4П 2 2" xfId="6427" xr:uid="{00000000-0005-0000-0000-000034080000}"/>
    <cellStyle name="_Факт КТГ за 1-кв.2007г+. 2_4П 3" xfId="6426" xr:uid="{00000000-0005-0000-0000-000035080000}"/>
    <cellStyle name="_Факт КТГ за 1-кв.2007г+. 3" xfId="2657" xr:uid="{00000000-0005-0000-0000-000036080000}"/>
    <cellStyle name="_Факт КТГ за 1-кв.2007г+. 3 2" xfId="6428" xr:uid="{00000000-0005-0000-0000-000037080000}"/>
    <cellStyle name="_Факт КТГ за 1-кв.2007г+. 4" xfId="4246" xr:uid="{00000000-0005-0000-0000-000038080000}"/>
    <cellStyle name="_Факт КТГ за 1-кв.2007г+. 5" xfId="7467" xr:uid="{00000000-0005-0000-0000-000039080000}"/>
    <cellStyle name="_Факт КТГ за 1-кв.2007г+._4П" xfId="2658" xr:uid="{00000000-0005-0000-0000-00003A080000}"/>
    <cellStyle name="_Факт КТГ за 1-кв.2007г+._4П 2" xfId="2659" xr:uid="{00000000-0005-0000-0000-00003B080000}"/>
    <cellStyle name="_Факт КТГ за 1-кв.2007г+._4П 2 2" xfId="6430" xr:uid="{00000000-0005-0000-0000-00003C080000}"/>
    <cellStyle name="_Факт КТГ за 1-кв.2007г+._4П 3" xfId="6429" xr:uid="{00000000-0005-0000-0000-00003D080000}"/>
    <cellStyle name="_ФОРМА 2011-2015 годы  АО АЖК для работы посл 160710" xfId="309" xr:uid="{00000000-0005-0000-0000-00003E080000}"/>
    <cellStyle name="_ФОРМА 2011-2015 годы  АО АЖК для работы посл 160710 (2)" xfId="310" xr:uid="{00000000-0005-0000-0000-00003F080000}"/>
    <cellStyle name="_ФОРМА 2011-2015 годы  АО АЖК для работы посл 160710 (2) 2" xfId="2660" xr:uid="{00000000-0005-0000-0000-000040080000}"/>
    <cellStyle name="_ФОРМА 2011-2015 годы  АО АЖК для работы посл 160710 (2) 2 2" xfId="6431" xr:uid="{00000000-0005-0000-0000-000041080000}"/>
    <cellStyle name="_ФОРМА 2011-2015 годы  АО АЖК для работы посл 160710 (2) 3" xfId="4249" xr:uid="{00000000-0005-0000-0000-000042080000}"/>
    <cellStyle name="_ФОРМА 2011-2015 годы  АО АЖК для работы посл 160710 (2)_4П" xfId="2661" xr:uid="{00000000-0005-0000-0000-000043080000}"/>
    <cellStyle name="_ФОРМА 2011-2015 годы  АО АЖК для работы посл 160710 (2)_4П 2" xfId="2662" xr:uid="{00000000-0005-0000-0000-000044080000}"/>
    <cellStyle name="_ФОРМА 2011-2015 годы  АО АЖК для работы посл 160710 (2)_4П 2 2" xfId="6433" xr:uid="{00000000-0005-0000-0000-000045080000}"/>
    <cellStyle name="_ФОРМА 2011-2015 годы  АО АЖК для работы посл 160710 (2)_4П 3" xfId="6432" xr:uid="{00000000-0005-0000-0000-000046080000}"/>
    <cellStyle name="_ФОРМА 2011-2015 годы  АО АЖК для работы посл 160710 2" xfId="2663" xr:uid="{00000000-0005-0000-0000-000047080000}"/>
    <cellStyle name="_ФОРМА 2011-2015 годы  АО АЖК для работы посл 160710 2 2" xfId="6434" xr:uid="{00000000-0005-0000-0000-000048080000}"/>
    <cellStyle name="_ФОРМА 2011-2015 годы  АО АЖК для работы посл 160710 3" xfId="4248" xr:uid="{00000000-0005-0000-0000-000049080000}"/>
    <cellStyle name="_ФОРМА 2011-2015 годы  АО АЖК для работы посл 160710 4" xfId="7466" xr:uid="{00000000-0005-0000-0000-00004A080000}"/>
    <cellStyle name="_ФОРМА 2011-2015 годы  АО АЖК для работы посл 160710_4П" xfId="2664" xr:uid="{00000000-0005-0000-0000-00004B080000}"/>
    <cellStyle name="_ФОРМА 2011-2015 годы  АО АЖК для работы посл 160710_4П 2" xfId="2665" xr:uid="{00000000-0005-0000-0000-00004C080000}"/>
    <cellStyle name="_ФОРМА 2011-2015 годы  АО АЖК для работы посл 160710_4П 2 2" xfId="6436" xr:uid="{00000000-0005-0000-0000-00004D080000}"/>
    <cellStyle name="_ФОРМА 2011-2015 годы  АО АЖК для работы посл 160710_4П 3" xfId="6435" xr:uid="{00000000-0005-0000-0000-00004E080000}"/>
    <cellStyle name="_Форма дуль 2" xfId="311" xr:uid="{00000000-0005-0000-0000-00004F080000}"/>
    <cellStyle name="_Форма дуль 2 2" xfId="312" xr:uid="{00000000-0005-0000-0000-000050080000}"/>
    <cellStyle name="_Форма дуль 2 2 2" xfId="2666" xr:uid="{00000000-0005-0000-0000-000051080000}"/>
    <cellStyle name="_Форма дуль 2 2 2 2" xfId="6437" xr:uid="{00000000-0005-0000-0000-000052080000}"/>
    <cellStyle name="_Форма дуль 2 2 3" xfId="2667" xr:uid="{00000000-0005-0000-0000-000053080000}"/>
    <cellStyle name="_Форма дуль 2 2 3 2" xfId="6438" xr:uid="{00000000-0005-0000-0000-000054080000}"/>
    <cellStyle name="_Форма дуль 2 2 4" xfId="4251" xr:uid="{00000000-0005-0000-0000-000055080000}"/>
    <cellStyle name="_Форма дуль 2 2_4П" xfId="2668" xr:uid="{00000000-0005-0000-0000-000056080000}"/>
    <cellStyle name="_Форма дуль 2 2_4П 2" xfId="2669" xr:uid="{00000000-0005-0000-0000-000057080000}"/>
    <cellStyle name="_Форма дуль 2 2_4П 2 2" xfId="6440" xr:uid="{00000000-0005-0000-0000-000058080000}"/>
    <cellStyle name="_Форма дуль 2 2_4П 3" xfId="6439" xr:uid="{00000000-0005-0000-0000-000059080000}"/>
    <cellStyle name="_Форма дуль 2 3" xfId="2670" xr:uid="{00000000-0005-0000-0000-00005A080000}"/>
    <cellStyle name="_Форма дуль 2 3 2" xfId="6441" xr:uid="{00000000-0005-0000-0000-00005B080000}"/>
    <cellStyle name="_Форма дуль 2 4" xfId="4250" xr:uid="{00000000-0005-0000-0000-00005C080000}"/>
    <cellStyle name="_Форма дуль 2 5" xfId="7465" xr:uid="{00000000-0005-0000-0000-00005D080000}"/>
    <cellStyle name="_Форма дуль 2_4П" xfId="2671" xr:uid="{00000000-0005-0000-0000-00005E080000}"/>
    <cellStyle name="_Форма дуль 2_4П 2" xfId="2672" xr:uid="{00000000-0005-0000-0000-00005F080000}"/>
    <cellStyle name="_Форма дуль 2_4П 2 2" xfId="6443" xr:uid="{00000000-0005-0000-0000-000060080000}"/>
    <cellStyle name="_Форма дуль 2_4П 3" xfId="6442" xr:uid="{00000000-0005-0000-0000-000061080000}"/>
    <cellStyle name="_Формы БП_ Юкос (послед)" xfId="2673" xr:uid="{00000000-0005-0000-0000-000062080000}"/>
    <cellStyle name="_Формы БП_ Юкос (послед) 2" xfId="6444" xr:uid="{00000000-0005-0000-0000-000063080000}"/>
    <cellStyle name="_Формы МСФО- для ДЧП КМГ-Финотчет-1 кв.2007 г." xfId="313" xr:uid="{00000000-0005-0000-0000-000064080000}"/>
    <cellStyle name="_Формы МСФО- для ДЧП КМГ-Финотчет-1 кв.2007 г. 2" xfId="2674" xr:uid="{00000000-0005-0000-0000-000065080000}"/>
    <cellStyle name="_Формы МСФО- для ДЧП КМГ-Финотчет-1 кв.2007 г. 2 2" xfId="6445" xr:uid="{00000000-0005-0000-0000-000066080000}"/>
    <cellStyle name="_Формы МСФО- для ДЧП КМГ-Финотчет-1 кв.2007 г. 3" xfId="4252" xr:uid="{00000000-0005-0000-0000-000067080000}"/>
    <cellStyle name="_ФОТ на 2010 годПОВЫШЕНИЕ на 9% (выпл.в разм.окл.АУП)" xfId="314" xr:uid="{00000000-0005-0000-0000-000068080000}"/>
    <cellStyle name="_ФОТ на 2010 годПОВЫШЕНИЕ на 9% (выпл.в разм.окл.АУП) 2" xfId="2675" xr:uid="{00000000-0005-0000-0000-000069080000}"/>
    <cellStyle name="_ФОТ на 2010 годПОВЫШЕНИЕ на 9% (выпл.в разм.окл.АУП) 2 2" xfId="6446" xr:uid="{00000000-0005-0000-0000-00006A080000}"/>
    <cellStyle name="_ФОТ на 2010 годПОВЫШЕНИЕ на 9% (выпл.в разм.окл.АУП) 3" xfId="4253" xr:uid="{00000000-0005-0000-0000-00006B080000}"/>
    <cellStyle name="_ФОТ на 2010 годПОВЫШЕНИЕ на 9% (выпл.в разм.окл.АУП)_4П" xfId="2676" xr:uid="{00000000-0005-0000-0000-00006C080000}"/>
    <cellStyle name="_ФОТ на 2010 годПОВЫШЕНИЕ на 9% (выпл.в разм.окл.АУП)_4П 2" xfId="2677" xr:uid="{00000000-0005-0000-0000-00006D080000}"/>
    <cellStyle name="_ФОТ на 2010 годПОВЫШЕНИЕ на 9% (выпл.в разм.окл.АУП)_4П 2 2" xfId="6448" xr:uid="{00000000-0005-0000-0000-00006E080000}"/>
    <cellStyle name="_ФОТ на 2010 годПОВЫШЕНИЕ на 9% (выпл.в разм.окл.АУП)_4П 3" xfId="6447" xr:uid="{00000000-0005-0000-0000-00006F080000}"/>
    <cellStyle name="_ФОТ по  ТС и БЮДЖЕТ на 2012 г.План по мес." xfId="315" xr:uid="{00000000-0005-0000-0000-000070080000}"/>
    <cellStyle name="_ФОТ по  ТС и БЮДЖЕТ на 2012 г.План по мес. 2" xfId="2678" xr:uid="{00000000-0005-0000-0000-000071080000}"/>
    <cellStyle name="_ФОТ по  ТС и БЮДЖЕТ на 2012 г.План по мес. 2 2" xfId="6449" xr:uid="{00000000-0005-0000-0000-000072080000}"/>
    <cellStyle name="_ФОТ по  ТС и БЮДЖЕТ на 2012 г.План по мес. 3" xfId="4254" xr:uid="{00000000-0005-0000-0000-000073080000}"/>
    <cellStyle name="_ФОТ по  ТС и БЮДЖЕТ на 2012 г.План по мес._4П" xfId="2679" xr:uid="{00000000-0005-0000-0000-000074080000}"/>
    <cellStyle name="_ФОТ по  ТС и БЮДЖЕТ на 2012 г.План по мес._4П 2" xfId="2680" xr:uid="{00000000-0005-0000-0000-000075080000}"/>
    <cellStyle name="_ФОТ по  ТС и БЮДЖЕТ на 2012 г.План по мес._4П 2 2" xfId="6451" xr:uid="{00000000-0005-0000-0000-000076080000}"/>
    <cellStyle name="_ФОТ по  ТС и БЮДЖЕТ на 2012 г.План по мес._4П 3" xfId="6450" xr:uid="{00000000-0005-0000-0000-000077080000}"/>
    <cellStyle name="_ФОТ по  ТС и БЮДЖЕТ на 2013 г.План по мес." xfId="316" xr:uid="{00000000-0005-0000-0000-000078080000}"/>
    <cellStyle name="_ФОТ по  ТС и БЮДЖЕТ на 2013 г.План по мес. 2" xfId="2681" xr:uid="{00000000-0005-0000-0000-000079080000}"/>
    <cellStyle name="_ФОТ по  ТС и БЮДЖЕТ на 2013 г.План по мес. 2 2" xfId="6452" xr:uid="{00000000-0005-0000-0000-00007A080000}"/>
    <cellStyle name="_ФОТ по  ТС и БЮДЖЕТ на 2013 г.План по мес. 3" xfId="4255" xr:uid="{00000000-0005-0000-0000-00007B080000}"/>
    <cellStyle name="_ФОТ по  ТС и БЮДЖЕТ на 2013 г.План по мес._4П" xfId="2682" xr:uid="{00000000-0005-0000-0000-00007C080000}"/>
    <cellStyle name="_ФОТ по  ТС и БЮДЖЕТ на 2013 г.План по мес._4П 2" xfId="2683" xr:uid="{00000000-0005-0000-0000-00007D080000}"/>
    <cellStyle name="_ФОТ по  ТС и БЮДЖЕТ на 2013 г.План по мес._4П 2 2" xfId="6454" xr:uid="{00000000-0005-0000-0000-00007E080000}"/>
    <cellStyle name="_ФОТ по  ТС и БЮДЖЕТ на 2013 г.План по мес._4П 3" xfId="6453" xr:uid="{00000000-0005-0000-0000-00007F080000}"/>
    <cellStyle name="_шаблон к письму нк 03-8777" xfId="2684" xr:uid="{00000000-0005-0000-0000-000080080000}"/>
    <cellStyle name="_шаблон к письму нк 03-8777 2" xfId="6455" xr:uid="{00000000-0005-0000-0000-000081080000}"/>
    <cellStyle name="_январь-май 2007" xfId="317" xr:uid="{00000000-0005-0000-0000-000082080000}"/>
    <cellStyle name="_январь-май 2007 2" xfId="2685" xr:uid="{00000000-0005-0000-0000-000083080000}"/>
    <cellStyle name="_январь-май 2007 2 2" xfId="6456" xr:uid="{00000000-0005-0000-0000-000084080000}"/>
    <cellStyle name="_январь-май 2007 3" xfId="4256" xr:uid="{00000000-0005-0000-0000-000085080000}"/>
    <cellStyle name="_январь-май 2007_4П" xfId="2686" xr:uid="{00000000-0005-0000-0000-000086080000}"/>
    <cellStyle name="_январь-май 2007_4П 2" xfId="2687" xr:uid="{00000000-0005-0000-0000-000087080000}"/>
    <cellStyle name="_январь-май 2007_4П 2 2" xfId="6458" xr:uid="{00000000-0005-0000-0000-000088080000}"/>
    <cellStyle name="_январь-май 2007_4П 3" xfId="6457" xr:uid="{00000000-0005-0000-0000-000089080000}"/>
    <cellStyle name="”€?ђ?‘?‚›?" xfId="318" xr:uid="{00000000-0005-0000-0000-00008A080000}"/>
    <cellStyle name="”€ЌЂЌ‘Ћ‚›‰" xfId="319" xr:uid="{00000000-0005-0000-0000-00008B080000}"/>
    <cellStyle name="”€ќђќ‘ћ‚›‰ 2" xfId="2688" xr:uid="{00000000-0005-0000-0000-00008C080000}"/>
    <cellStyle name="”€ЌЂЌ‘Ћ‚›‰ 3" xfId="2689" xr:uid="{00000000-0005-0000-0000-00008D080000}"/>
    <cellStyle name="”€ЌЂЌ‘Ћ‚›‰ 3 2" xfId="6460" xr:uid="{00000000-0005-0000-0000-00008E080000}"/>
    <cellStyle name="”€ЌЂЌ‘Ћ‚›‰ 4" xfId="4258" xr:uid="{00000000-0005-0000-0000-00008F080000}"/>
    <cellStyle name="”€ЌЂЌ‘Ћ‚›‰ 5" xfId="7464" xr:uid="{00000000-0005-0000-0000-000090080000}"/>
    <cellStyle name="”€ЌЂЌ‘Ћ‚›‰_4П" xfId="2690" xr:uid="{00000000-0005-0000-0000-000091080000}"/>
    <cellStyle name="”€қђқ‘һ‚›ү" xfId="320" xr:uid="{00000000-0005-0000-0000-000092080000}"/>
    <cellStyle name="”€љ‘€ђ?‚ђ??›?" xfId="321" xr:uid="{00000000-0005-0000-0000-000093080000}"/>
    <cellStyle name="”€Љ‘€ђҺ‚ЂҚҚ›ү" xfId="322" xr:uid="{00000000-0005-0000-0000-000094080000}"/>
    <cellStyle name="”€Љ‘€ђҺ‚ЂҚҚ›ү 2" xfId="2691" xr:uid="{00000000-0005-0000-0000-000095080000}"/>
    <cellStyle name="”€Љ‘€ђҺ‚ЂҚҚ›ү 2 2" xfId="6461" xr:uid="{00000000-0005-0000-0000-000096080000}"/>
    <cellStyle name="”€Љ‘€ђҺ‚ЂҚҚ›ү 3" xfId="4261" xr:uid="{00000000-0005-0000-0000-000097080000}"/>
    <cellStyle name="”€Љ‘€ђЋ‚ЂЌЌ›‰" xfId="323" xr:uid="{00000000-0005-0000-0000-000098080000}"/>
    <cellStyle name="”€љ‘€ђћ‚ђќќ›‰ 2" xfId="2692" xr:uid="{00000000-0005-0000-0000-000099080000}"/>
    <cellStyle name="”€Љ‘€ђЋ‚ЂЌЌ›‰ 3" xfId="2693" xr:uid="{00000000-0005-0000-0000-00009A080000}"/>
    <cellStyle name="”€Љ‘€ђЋ‚ЂЌЌ›‰ 3 2" xfId="6463" xr:uid="{00000000-0005-0000-0000-00009B080000}"/>
    <cellStyle name="”€Љ‘€ђЋ‚ЂЌЌ›‰ 4" xfId="4262" xr:uid="{00000000-0005-0000-0000-00009C080000}"/>
    <cellStyle name="”€Љ‘€ђЋ‚ЂЌЌ›‰ 5" xfId="5652" xr:uid="{00000000-0005-0000-0000-00009D080000}"/>
    <cellStyle name="”€Љ‘€ђЋ‚ЂЌЌ›‰_4П" xfId="2694" xr:uid="{00000000-0005-0000-0000-00009E080000}"/>
    <cellStyle name="”ќђќ‘ћ‚›‰" xfId="324" xr:uid="{00000000-0005-0000-0000-00009F080000}"/>
    <cellStyle name="”ќђќ‘ћ‚›‰ 2" xfId="325" xr:uid="{00000000-0005-0000-0000-0000A0080000}"/>
    <cellStyle name="”ќђќ‘ћ‚›‰ 2 2" xfId="2695" xr:uid="{00000000-0005-0000-0000-0000A1080000}"/>
    <cellStyle name="”ќђќ‘ћ‚›‰ 2 3" xfId="2696" xr:uid="{00000000-0005-0000-0000-0000A2080000}"/>
    <cellStyle name="”љ‘ђћ‚ђќќ›‰" xfId="326" xr:uid="{00000000-0005-0000-0000-0000A3080000}"/>
    <cellStyle name="”љ‘ђћ‚ђќќ›‰ 2" xfId="327" xr:uid="{00000000-0005-0000-0000-0000A4080000}"/>
    <cellStyle name="”љ‘ђћ‚ђќќ›‰ 2 2" xfId="2697" xr:uid="{00000000-0005-0000-0000-0000A5080000}"/>
    <cellStyle name="”љ‘ђћ‚ђќќ›‰ 2 3" xfId="2698" xr:uid="{00000000-0005-0000-0000-0000A6080000}"/>
    <cellStyle name="„…?…†?›?" xfId="328" xr:uid="{00000000-0005-0000-0000-0000A7080000}"/>
    <cellStyle name="„…ќ…†ќ›‰" xfId="329" xr:uid="{00000000-0005-0000-0000-0000A8080000}"/>
    <cellStyle name="„…ќ…†ќ›‰ 2" xfId="330" xr:uid="{00000000-0005-0000-0000-0000A9080000}"/>
    <cellStyle name="„…ќ…†ќ›‰ 2 2" xfId="2699" xr:uid="{00000000-0005-0000-0000-0000AA080000}"/>
    <cellStyle name="„…ќ…†ќ›‰ 2 3" xfId="2700" xr:uid="{00000000-0005-0000-0000-0000AB080000}"/>
    <cellStyle name="„…ќ…†ќ›‰_4П" xfId="2701" xr:uid="{00000000-0005-0000-0000-0000AC080000}"/>
    <cellStyle name="„…қ…†қ›ү" xfId="331" xr:uid="{00000000-0005-0000-0000-0000AD080000}"/>
    <cellStyle name="€’???‚›?" xfId="332" xr:uid="{00000000-0005-0000-0000-0000AE080000}"/>
    <cellStyle name="€’???‚›? 2" xfId="2702" xr:uid="{00000000-0005-0000-0000-0000AF080000}"/>
    <cellStyle name="€’???‚›? 2 2" xfId="6470" xr:uid="{00000000-0005-0000-0000-0000B0080000}"/>
    <cellStyle name="€’???‚›? 3" xfId="4271" xr:uid="{00000000-0005-0000-0000-0000B1080000}"/>
    <cellStyle name="€’???‚›?_4П" xfId="2703" xr:uid="{00000000-0005-0000-0000-0000B2080000}"/>
    <cellStyle name="€’һғһ‚›ү" xfId="333" xr:uid="{00000000-0005-0000-0000-0000B3080000}"/>
    <cellStyle name="€’һғһ‚›ү 2" xfId="2704" xr:uid="{00000000-0005-0000-0000-0000B4080000}"/>
    <cellStyle name="€’һғһ‚›ү 2 2" xfId="6471" xr:uid="{00000000-0005-0000-0000-0000B5080000}"/>
    <cellStyle name="€’һғһ‚›ү 3" xfId="4272" xr:uid="{00000000-0005-0000-0000-0000B6080000}"/>
    <cellStyle name="€’ЋѓЋ‚›‰" xfId="334" xr:uid="{00000000-0005-0000-0000-0000B7080000}"/>
    <cellStyle name="€’ћѓћ‚›‰ 2" xfId="2705" xr:uid="{00000000-0005-0000-0000-0000B8080000}"/>
    <cellStyle name="€’ћѓћ‚›‰ 2 2" xfId="2706" xr:uid="{00000000-0005-0000-0000-0000B9080000}"/>
    <cellStyle name="€’ћѓћ‚›‰ 2 2 2" xfId="6473" xr:uid="{00000000-0005-0000-0000-0000BA080000}"/>
    <cellStyle name="€’ћѓћ‚›‰ 2 3" xfId="6472" xr:uid="{00000000-0005-0000-0000-0000BB080000}"/>
    <cellStyle name="€’ЋѓЋ‚›‰ 3" xfId="2707" xr:uid="{00000000-0005-0000-0000-0000BC080000}"/>
    <cellStyle name="€’ЋѓЋ‚›‰ 3 2" xfId="6474" xr:uid="{00000000-0005-0000-0000-0000BD080000}"/>
    <cellStyle name="€’ЋѓЋ‚›‰ 4" xfId="4273" xr:uid="{00000000-0005-0000-0000-0000BE080000}"/>
    <cellStyle name="€’ЋѓЋ‚›‰ 5" xfId="5651" xr:uid="{00000000-0005-0000-0000-0000BF080000}"/>
    <cellStyle name="€’ЋѓЋ‚›‰_4П" xfId="2708" xr:uid="{00000000-0005-0000-0000-0000C0080000}"/>
    <cellStyle name="=C:\WINNT35\SYSTEM32\COMMAND.COM" xfId="335" xr:uid="{00000000-0005-0000-0000-0000C1080000}"/>
    <cellStyle name="=C:\WINNT35\SYSTEM32\COMMAND.COM 2" xfId="2709" xr:uid="{00000000-0005-0000-0000-0000C2080000}"/>
    <cellStyle name="=C:\WINNT35\SYSTEM32\COMMAND.COM 2 2" xfId="6475" xr:uid="{00000000-0005-0000-0000-0000C3080000}"/>
    <cellStyle name="=C:\WINNT35\SYSTEM32\COMMAND.COM 3" xfId="4274" xr:uid="{00000000-0005-0000-0000-0000C4080000}"/>
    <cellStyle name="‡ђѓћ‹ћ‚ћљ1" xfId="336" xr:uid="{00000000-0005-0000-0000-0000C5080000}"/>
    <cellStyle name="‡ђѓћ‹ћ‚ћљ1 2" xfId="337" xr:uid="{00000000-0005-0000-0000-0000C6080000}"/>
    <cellStyle name="‡ђѓћ‹ћ‚ћљ1 2 2" xfId="2710" xr:uid="{00000000-0005-0000-0000-0000C7080000}"/>
    <cellStyle name="‡ђѓћ‹ћ‚ћљ1 2 2 2" xfId="6476" xr:uid="{00000000-0005-0000-0000-0000C8080000}"/>
    <cellStyle name="‡ђѓћ‹ћ‚ћљ1 2 3" xfId="2711" xr:uid="{00000000-0005-0000-0000-0000C9080000}"/>
    <cellStyle name="‡ђѓћ‹ћ‚ћљ1 2 3 2" xfId="6477" xr:uid="{00000000-0005-0000-0000-0000CA080000}"/>
    <cellStyle name="‡ђѓћ‹ћ‚ћљ1 2 4" xfId="4276" xr:uid="{00000000-0005-0000-0000-0000CB080000}"/>
    <cellStyle name="‡ђѓћ‹ћ‚ћљ1 3" xfId="2712" xr:uid="{00000000-0005-0000-0000-0000CC080000}"/>
    <cellStyle name="‡ђѓћ‹ћ‚ћљ1 3 2" xfId="6478" xr:uid="{00000000-0005-0000-0000-0000CD080000}"/>
    <cellStyle name="‡ђѓћ‹ћ‚ћљ1 4" xfId="4275" xr:uid="{00000000-0005-0000-0000-0000CE080000}"/>
    <cellStyle name="‡ђѓћ‹ћ‚ћљ1_4П" xfId="2713" xr:uid="{00000000-0005-0000-0000-0000CF080000}"/>
    <cellStyle name="‡ђѓћ‹ћ‚ћљ2" xfId="338" xr:uid="{00000000-0005-0000-0000-0000D0080000}"/>
    <cellStyle name="‡ђѓћ‹ћ‚ћљ2 2" xfId="339" xr:uid="{00000000-0005-0000-0000-0000D1080000}"/>
    <cellStyle name="‡ђѓћ‹ћ‚ћљ2 2 2" xfId="2714" xr:uid="{00000000-0005-0000-0000-0000D2080000}"/>
    <cellStyle name="‡ђѓћ‹ћ‚ћљ2 2 2 2" xfId="6479" xr:uid="{00000000-0005-0000-0000-0000D3080000}"/>
    <cellStyle name="‡ђѓћ‹ћ‚ћљ2 2 3" xfId="2715" xr:uid="{00000000-0005-0000-0000-0000D4080000}"/>
    <cellStyle name="‡ђѓћ‹ћ‚ћљ2 2 3 2" xfId="6480" xr:uid="{00000000-0005-0000-0000-0000D5080000}"/>
    <cellStyle name="‡ђѓћ‹ћ‚ћљ2 2 4" xfId="4278" xr:uid="{00000000-0005-0000-0000-0000D6080000}"/>
    <cellStyle name="‡ђѓћ‹ћ‚ћљ2 3" xfId="2716" xr:uid="{00000000-0005-0000-0000-0000D7080000}"/>
    <cellStyle name="‡ђѓћ‹ћ‚ћљ2 3 2" xfId="6481" xr:uid="{00000000-0005-0000-0000-0000D8080000}"/>
    <cellStyle name="‡ђѓћ‹ћ‚ћљ2 4" xfId="4277" xr:uid="{00000000-0005-0000-0000-0000D9080000}"/>
    <cellStyle name="‡ђѓћ‹ћ‚ћљ2_4П" xfId="2717" xr:uid="{00000000-0005-0000-0000-0000DA080000}"/>
    <cellStyle name="•WЏЂ_ЉO‰?—a‹?" xfId="2718" xr:uid="{00000000-0005-0000-0000-0000DB080000}"/>
    <cellStyle name="’ћѓћ‚›‰" xfId="340" xr:uid="{00000000-0005-0000-0000-0000DC080000}"/>
    <cellStyle name="’ћѓћ‚›‰ 2" xfId="341" xr:uid="{00000000-0005-0000-0000-0000DD080000}"/>
    <cellStyle name="’ћѓћ‚›‰ 2 2" xfId="2719" xr:uid="{00000000-0005-0000-0000-0000DE080000}"/>
    <cellStyle name="’ћѓћ‚›‰ 2 2 2" xfId="6482" xr:uid="{00000000-0005-0000-0000-0000DF080000}"/>
    <cellStyle name="’ћѓћ‚›‰ 2 3" xfId="2720" xr:uid="{00000000-0005-0000-0000-0000E0080000}"/>
    <cellStyle name="’ћѓћ‚›‰ 2 3 2" xfId="6483" xr:uid="{00000000-0005-0000-0000-0000E1080000}"/>
    <cellStyle name="’ћѓћ‚›‰ 2 4" xfId="4280" xr:uid="{00000000-0005-0000-0000-0000E2080000}"/>
    <cellStyle name="’ћѓћ‚›‰ 3" xfId="2721" xr:uid="{00000000-0005-0000-0000-0000E3080000}"/>
    <cellStyle name="’ћѓћ‚›‰ 3 2" xfId="6484" xr:uid="{00000000-0005-0000-0000-0000E4080000}"/>
    <cellStyle name="’ћѓћ‚›‰ 4" xfId="4279" xr:uid="{00000000-0005-0000-0000-0000E5080000}"/>
    <cellStyle name="" xfId="342" xr:uid="{00000000-0005-0000-0000-0000E6080000}"/>
    <cellStyle name="" xfId="343" xr:uid="{00000000-0005-0000-0000-0000E7080000}"/>
    <cellStyle name=" 2" xfId="2722" xr:uid="{00000000-0005-0000-0000-0000E8080000}"/>
    <cellStyle name=" 2" xfId="2723" xr:uid="{00000000-0005-0000-0000-0000E9080000}"/>
    <cellStyle name=" 2 2" xfId="6485" xr:uid="{00000000-0005-0000-0000-0000EA080000}"/>
    <cellStyle name=" 2 2" xfId="6486" xr:uid="{00000000-0005-0000-0000-0000EB080000}"/>
    <cellStyle name=" 2 3" xfId="7596" xr:uid="{00000000-0005-0000-0000-0000EC080000}"/>
    <cellStyle name=" 2 3" xfId="7597" xr:uid="{00000000-0005-0000-0000-0000ED080000}"/>
    <cellStyle name=" 3" xfId="4281" xr:uid="{00000000-0005-0000-0000-0000EE080000}"/>
    <cellStyle name=" 3" xfId="4282" xr:uid="{00000000-0005-0000-0000-0000EF080000}"/>
    <cellStyle name=" 4" xfId="5701" xr:uid="{00000000-0005-0000-0000-0000F0080000}"/>
    <cellStyle name=" 4" xfId="5650" xr:uid="{00000000-0005-0000-0000-0000F1080000}"/>
    <cellStyle name="_06.09" xfId="344" xr:uid="{00000000-0005-0000-0000-0000F2080000}"/>
    <cellStyle name="_06.09" xfId="345" xr:uid="{00000000-0005-0000-0000-0000F3080000}"/>
    <cellStyle name="_06.09 2" xfId="4283" xr:uid="{00000000-0005-0000-0000-0000F4080000}"/>
    <cellStyle name="_06.09 2" xfId="4284" xr:uid="{00000000-0005-0000-0000-0000F5080000}"/>
    <cellStyle name="_06.09 3" xfId="3956" xr:uid="{00000000-0005-0000-0000-0000F6080000}"/>
    <cellStyle name="_06.09 3" xfId="5649" xr:uid="{00000000-0005-0000-0000-0000F7080000}"/>
    <cellStyle name="_10 месяцев 2010 амортизация" xfId="346" xr:uid="{00000000-0005-0000-0000-0000F8080000}"/>
    <cellStyle name="_10 месяцев 2010 амортизация" xfId="347" xr:uid="{00000000-0005-0000-0000-0000F9080000}"/>
    <cellStyle name="_10 месяцев 2010 амортизация 2" xfId="4285" xr:uid="{00000000-0005-0000-0000-0000FA080000}"/>
    <cellStyle name="_10 месяцев 2010 амортизация 2" xfId="4286" xr:uid="{00000000-0005-0000-0000-0000FB080000}"/>
    <cellStyle name="_10 месяцев 2010 амортизация 3" xfId="3957" xr:uid="{00000000-0005-0000-0000-0000FC080000}"/>
    <cellStyle name="_10 месяцев 2010 амортизация 3" xfId="7463" xr:uid="{00000000-0005-0000-0000-0000FD080000}"/>
    <cellStyle name="_3. Пакет на ежеквартальной основе" xfId="348" xr:uid="{00000000-0005-0000-0000-0000FE080000}"/>
    <cellStyle name="_3. Пакет на ежеквартальной основе" xfId="349" xr:uid="{00000000-0005-0000-0000-0000FF080000}"/>
    <cellStyle name="_3. Пакет на ежеквартальной основе 2" xfId="4287" xr:uid="{00000000-0005-0000-0000-000000090000}"/>
    <cellStyle name="_3. Пакет на ежеквартальной основе 2" xfId="4288" xr:uid="{00000000-0005-0000-0000-000001090000}"/>
    <cellStyle name="_3. Пакет на ежеквартальной основе 3" xfId="5647" xr:uid="{00000000-0005-0000-0000-000002090000}"/>
    <cellStyle name="_3. Пакет на ежеквартальной основе 3" xfId="7462" xr:uid="{00000000-0005-0000-0000-000003090000}"/>
    <cellStyle name="_Бюджет 2010" xfId="350" xr:uid="{00000000-0005-0000-0000-000004090000}"/>
    <cellStyle name="_Бюджет 2010" xfId="351" xr:uid="{00000000-0005-0000-0000-000005090000}"/>
    <cellStyle name="_Бюджет 2010 2" xfId="2724" xr:uid="{00000000-0005-0000-0000-000006090000}"/>
    <cellStyle name="_Бюджет 2010 2" xfId="2725" xr:uid="{00000000-0005-0000-0000-000007090000}"/>
    <cellStyle name="_Бюджет 2010 2 2" xfId="6487" xr:uid="{00000000-0005-0000-0000-000008090000}"/>
    <cellStyle name="_Бюджет 2010 2 2" xfId="6488" xr:uid="{00000000-0005-0000-0000-000009090000}"/>
    <cellStyle name="_Бюджет 2010 2 3" xfId="7598" xr:uid="{00000000-0005-0000-0000-00000A090000}"/>
    <cellStyle name="_Бюджет 2010 2 3" xfId="7599" xr:uid="{00000000-0005-0000-0000-00000B090000}"/>
    <cellStyle name="_Бюджет 2010 3" xfId="2726" xr:uid="{00000000-0005-0000-0000-00000C090000}"/>
    <cellStyle name="_Бюджет 2010 3" xfId="2727" xr:uid="{00000000-0005-0000-0000-00000D090000}"/>
    <cellStyle name="_Бюджет 2010 3 2" xfId="6489" xr:uid="{00000000-0005-0000-0000-00000E090000}"/>
    <cellStyle name="_Бюджет 2010 3 2" xfId="6490" xr:uid="{00000000-0005-0000-0000-00000F090000}"/>
    <cellStyle name="_Бюджет 2010 3 3" xfId="7600" xr:uid="{00000000-0005-0000-0000-000010090000}"/>
    <cellStyle name="_Бюджет 2010 3 3" xfId="7601" xr:uid="{00000000-0005-0000-0000-000011090000}"/>
    <cellStyle name="_Бюджет 2010 4" xfId="2728" xr:uid="{00000000-0005-0000-0000-000012090000}"/>
    <cellStyle name="_Бюджет 2010 4" xfId="2729" xr:uid="{00000000-0005-0000-0000-000013090000}"/>
    <cellStyle name="_Бюджет 2010 4 2" xfId="6491" xr:uid="{00000000-0005-0000-0000-000014090000}"/>
    <cellStyle name="_Бюджет 2010 4 2" xfId="6492" xr:uid="{00000000-0005-0000-0000-000015090000}"/>
    <cellStyle name="_Бюджет 2010 4 3" xfId="7602" xr:uid="{00000000-0005-0000-0000-000016090000}"/>
    <cellStyle name="_Бюджет 2010 4 3" xfId="7603" xr:uid="{00000000-0005-0000-0000-000017090000}"/>
    <cellStyle name="_Бюджет 2010 5" xfId="2730" xr:uid="{00000000-0005-0000-0000-000018090000}"/>
    <cellStyle name="_Бюджет 2010 5" xfId="2731" xr:uid="{00000000-0005-0000-0000-000019090000}"/>
    <cellStyle name="_Бюджет 2010 5 2" xfId="6493" xr:uid="{00000000-0005-0000-0000-00001A090000}"/>
    <cellStyle name="_Бюджет 2010 5 2" xfId="6494" xr:uid="{00000000-0005-0000-0000-00001B090000}"/>
    <cellStyle name="_Бюджет 2010 5 3" xfId="7604" xr:uid="{00000000-0005-0000-0000-00001C090000}"/>
    <cellStyle name="_Бюджет 2010 5 3" xfId="7605" xr:uid="{00000000-0005-0000-0000-00001D090000}"/>
    <cellStyle name="_Бюджет 2010 6" xfId="4289" xr:uid="{00000000-0005-0000-0000-00001E090000}"/>
    <cellStyle name="_Бюджет 2010 6" xfId="4290" xr:uid="{00000000-0005-0000-0000-00001F090000}"/>
    <cellStyle name="_Бюджет 2010 7" xfId="7461" xr:uid="{00000000-0005-0000-0000-000020090000}"/>
    <cellStyle name="_Бюджет 2010 7" xfId="5646" xr:uid="{00000000-0005-0000-0000-000021090000}"/>
    <cellStyle name="_Бюджет АО АлэС_2011_2015" xfId="352" xr:uid="{00000000-0005-0000-0000-000022090000}"/>
    <cellStyle name="_Бюджет АО АлэС_2011_2015" xfId="353" xr:uid="{00000000-0005-0000-0000-000023090000}"/>
    <cellStyle name="_Бюджет АО АлэС_2011_2015 2" xfId="2732" xr:uid="{00000000-0005-0000-0000-000024090000}"/>
    <cellStyle name="_Бюджет АО АлэС_2011_2015 2" xfId="2733" xr:uid="{00000000-0005-0000-0000-000025090000}"/>
    <cellStyle name="_Бюджет АО АлэС_2011_2015 2 2" xfId="6495" xr:uid="{00000000-0005-0000-0000-000026090000}"/>
    <cellStyle name="_Бюджет АО АлэС_2011_2015 2 2" xfId="6496" xr:uid="{00000000-0005-0000-0000-000027090000}"/>
    <cellStyle name="_Бюджет АО АлэС_2011_2015 2 3" xfId="7606" xr:uid="{00000000-0005-0000-0000-000028090000}"/>
    <cellStyle name="_Бюджет АО АлэС_2011_2015 2 3" xfId="7607" xr:uid="{00000000-0005-0000-0000-000029090000}"/>
    <cellStyle name="_Бюджет АО АлэС_2011_2015 3" xfId="4291" xr:uid="{00000000-0005-0000-0000-00002A090000}"/>
    <cellStyle name="_Бюджет АО АлэС_2011_2015 3" xfId="4292" xr:uid="{00000000-0005-0000-0000-00002B090000}"/>
    <cellStyle name="_Бюджет АО АлэС_2011_2015 4" xfId="5645" xr:uid="{00000000-0005-0000-0000-00002C090000}"/>
    <cellStyle name="_Бюджет АО АлэС_2011_2015 4" xfId="5644" xr:uid="{00000000-0005-0000-0000-00002D090000}"/>
    <cellStyle name="_бюджет на 2009 ТЭЦ-1." xfId="354" xr:uid="{00000000-0005-0000-0000-00002E090000}"/>
    <cellStyle name="_бюджет на 2009 ТЭЦ-1." xfId="355" xr:uid="{00000000-0005-0000-0000-00002F090000}"/>
    <cellStyle name="_бюджет на 2009 ТЭЦ-1. 10" xfId="356" xr:uid="{00000000-0005-0000-0000-000030090000}"/>
    <cellStyle name="_бюджет на 2009 ТЭЦ-1. 10" xfId="357" xr:uid="{00000000-0005-0000-0000-000031090000}"/>
    <cellStyle name="_бюджет на 2009 ТЭЦ-1. 10 2" xfId="4295" xr:uid="{00000000-0005-0000-0000-000032090000}"/>
    <cellStyle name="_бюджет на 2009 ТЭЦ-1. 10 2" xfId="4296" xr:uid="{00000000-0005-0000-0000-000033090000}"/>
    <cellStyle name="_бюджет на 2009 ТЭЦ-1. 10 3" xfId="7459" xr:uid="{00000000-0005-0000-0000-000034090000}"/>
    <cellStyle name="_бюджет на 2009 ТЭЦ-1. 10 3" xfId="5642" xr:uid="{00000000-0005-0000-0000-000035090000}"/>
    <cellStyle name="_бюджет на 2009 ТЭЦ-1. 11" xfId="358" xr:uid="{00000000-0005-0000-0000-000036090000}"/>
    <cellStyle name="_бюджет на 2009 ТЭЦ-1. 11" xfId="359" xr:uid="{00000000-0005-0000-0000-000037090000}"/>
    <cellStyle name="_бюджет на 2009 ТЭЦ-1. 11 2" xfId="4297" xr:uid="{00000000-0005-0000-0000-000038090000}"/>
    <cellStyle name="_бюджет на 2009 ТЭЦ-1. 11 2" xfId="4298" xr:uid="{00000000-0005-0000-0000-000039090000}"/>
    <cellStyle name="_бюджет на 2009 ТЭЦ-1. 11 3" xfId="5641" xr:uid="{00000000-0005-0000-0000-00003A090000}"/>
    <cellStyle name="_бюджет на 2009 ТЭЦ-1. 11 3" xfId="5639" xr:uid="{00000000-0005-0000-0000-00003B090000}"/>
    <cellStyle name="_бюджет на 2009 ТЭЦ-1. 12" xfId="360" xr:uid="{00000000-0005-0000-0000-00003C090000}"/>
    <cellStyle name="_бюджет на 2009 ТЭЦ-1. 12" xfId="361" xr:uid="{00000000-0005-0000-0000-00003D090000}"/>
    <cellStyle name="_бюджет на 2009 ТЭЦ-1. 12 2" xfId="4299" xr:uid="{00000000-0005-0000-0000-00003E090000}"/>
    <cellStyle name="_бюджет на 2009 ТЭЦ-1. 12 2" xfId="4300" xr:uid="{00000000-0005-0000-0000-00003F090000}"/>
    <cellStyle name="_бюджет на 2009 ТЭЦ-1. 12 3" xfId="5638" xr:uid="{00000000-0005-0000-0000-000040090000}"/>
    <cellStyle name="_бюджет на 2009 ТЭЦ-1. 12 3" xfId="5637" xr:uid="{00000000-0005-0000-0000-000041090000}"/>
    <cellStyle name="_бюджет на 2009 ТЭЦ-1. 13" xfId="2734" xr:uid="{00000000-0005-0000-0000-000042090000}"/>
    <cellStyle name="_бюджет на 2009 ТЭЦ-1. 13" xfId="2735" xr:uid="{00000000-0005-0000-0000-000043090000}"/>
    <cellStyle name="_бюджет на 2009 ТЭЦ-1. 13 2" xfId="6497" xr:uid="{00000000-0005-0000-0000-000044090000}"/>
    <cellStyle name="_бюджет на 2009 ТЭЦ-1. 13 2" xfId="6498" xr:uid="{00000000-0005-0000-0000-000045090000}"/>
    <cellStyle name="_бюджет на 2009 ТЭЦ-1. 13 3" xfId="7608" xr:uid="{00000000-0005-0000-0000-000046090000}"/>
    <cellStyle name="_бюджет на 2009 ТЭЦ-1. 13 3" xfId="7609" xr:uid="{00000000-0005-0000-0000-000047090000}"/>
    <cellStyle name="_бюджет на 2009 ТЭЦ-1. 14" xfId="4293" xr:uid="{00000000-0005-0000-0000-000048090000}"/>
    <cellStyle name="_бюджет на 2009 ТЭЦ-1. 14" xfId="4294" xr:uid="{00000000-0005-0000-0000-000049090000}"/>
    <cellStyle name="_бюджет на 2009 ТЭЦ-1. 15" xfId="5643" xr:uid="{00000000-0005-0000-0000-00004A090000}"/>
    <cellStyle name="_бюджет на 2009 ТЭЦ-1. 15" xfId="7460" xr:uid="{00000000-0005-0000-0000-00004B090000}"/>
    <cellStyle name="_бюджет на 2009 ТЭЦ-1. 2" xfId="362" xr:uid="{00000000-0005-0000-0000-00004C090000}"/>
    <cellStyle name="_бюджет на 2009 ТЭЦ-1. 2" xfId="363" xr:uid="{00000000-0005-0000-0000-00004D090000}"/>
    <cellStyle name="_бюджет на 2009 ТЭЦ-1. 2 2" xfId="4301" xr:uid="{00000000-0005-0000-0000-00004E090000}"/>
    <cellStyle name="_бюджет на 2009 ТЭЦ-1. 2 2" xfId="4302" xr:uid="{00000000-0005-0000-0000-00004F090000}"/>
    <cellStyle name="_бюджет на 2009 ТЭЦ-1. 2 3" xfId="5636" xr:uid="{00000000-0005-0000-0000-000050090000}"/>
    <cellStyle name="_бюджет на 2009 ТЭЦ-1. 2 3" xfId="7458" xr:uid="{00000000-0005-0000-0000-000051090000}"/>
    <cellStyle name="_бюджет на 2009 ТЭЦ-1. 3" xfId="364" xr:uid="{00000000-0005-0000-0000-000052090000}"/>
    <cellStyle name="_бюджет на 2009 ТЭЦ-1. 3" xfId="365" xr:uid="{00000000-0005-0000-0000-000053090000}"/>
    <cellStyle name="_бюджет на 2009 ТЭЦ-1. 3 2" xfId="4303" xr:uid="{00000000-0005-0000-0000-000054090000}"/>
    <cellStyle name="_бюджет на 2009 ТЭЦ-1. 3 2" xfId="4304" xr:uid="{00000000-0005-0000-0000-000055090000}"/>
    <cellStyle name="_бюджет на 2009 ТЭЦ-1. 3 3" xfId="5635" xr:uid="{00000000-0005-0000-0000-000056090000}"/>
    <cellStyle name="_бюджет на 2009 ТЭЦ-1. 3 3" xfId="3954" xr:uid="{00000000-0005-0000-0000-000057090000}"/>
    <cellStyle name="_бюджет на 2009 ТЭЦ-1. 4" xfId="366" xr:uid="{00000000-0005-0000-0000-000058090000}"/>
    <cellStyle name="_бюджет на 2009 ТЭЦ-1. 4" xfId="367" xr:uid="{00000000-0005-0000-0000-000059090000}"/>
    <cellStyle name="_бюджет на 2009 ТЭЦ-1. 4 2" xfId="4305" xr:uid="{00000000-0005-0000-0000-00005A090000}"/>
    <cellStyle name="_бюджет на 2009 ТЭЦ-1. 4 2" xfId="4306" xr:uid="{00000000-0005-0000-0000-00005B090000}"/>
    <cellStyle name="_бюджет на 2009 ТЭЦ-1. 4 3" xfId="5634" xr:uid="{00000000-0005-0000-0000-00005C090000}"/>
    <cellStyle name="_бюджет на 2009 ТЭЦ-1. 4 3" xfId="7457" xr:uid="{00000000-0005-0000-0000-00005D090000}"/>
    <cellStyle name="_бюджет на 2009 ТЭЦ-1. 5" xfId="368" xr:uid="{00000000-0005-0000-0000-00005E090000}"/>
    <cellStyle name="_бюджет на 2009 ТЭЦ-1. 5" xfId="369" xr:uid="{00000000-0005-0000-0000-00005F090000}"/>
    <cellStyle name="_бюджет на 2009 ТЭЦ-1. 5 2" xfId="4307" xr:uid="{00000000-0005-0000-0000-000060090000}"/>
    <cellStyle name="_бюджет на 2009 ТЭЦ-1. 5 2" xfId="4308" xr:uid="{00000000-0005-0000-0000-000061090000}"/>
    <cellStyle name="_бюджет на 2009 ТЭЦ-1. 5 3" xfId="5633" xr:uid="{00000000-0005-0000-0000-000062090000}"/>
    <cellStyle name="_бюджет на 2009 ТЭЦ-1. 5 3" xfId="5630" xr:uid="{00000000-0005-0000-0000-000063090000}"/>
    <cellStyle name="_бюджет на 2009 ТЭЦ-1. 6" xfId="370" xr:uid="{00000000-0005-0000-0000-000064090000}"/>
    <cellStyle name="_бюджет на 2009 ТЭЦ-1. 6" xfId="371" xr:uid="{00000000-0005-0000-0000-000065090000}"/>
    <cellStyle name="_бюджет на 2009 ТЭЦ-1. 6 2" xfId="4309" xr:uid="{00000000-0005-0000-0000-000066090000}"/>
    <cellStyle name="_бюджет на 2009 ТЭЦ-1. 6 2" xfId="4310" xr:uid="{00000000-0005-0000-0000-000067090000}"/>
    <cellStyle name="_бюджет на 2009 ТЭЦ-1. 6 3" xfId="5629" xr:uid="{00000000-0005-0000-0000-000068090000}"/>
    <cellStyle name="_бюджет на 2009 ТЭЦ-1. 6 3" xfId="7454" xr:uid="{00000000-0005-0000-0000-000069090000}"/>
    <cellStyle name="_бюджет на 2009 ТЭЦ-1. 7" xfId="372" xr:uid="{00000000-0005-0000-0000-00006A090000}"/>
    <cellStyle name="_бюджет на 2009 ТЭЦ-1. 7" xfId="373" xr:uid="{00000000-0005-0000-0000-00006B090000}"/>
    <cellStyle name="_бюджет на 2009 ТЭЦ-1. 7 2" xfId="4311" xr:uid="{00000000-0005-0000-0000-00006C090000}"/>
    <cellStyle name="_бюджет на 2009 ТЭЦ-1. 7 2" xfId="4312" xr:uid="{00000000-0005-0000-0000-00006D090000}"/>
    <cellStyle name="_бюджет на 2009 ТЭЦ-1. 7 3" xfId="7453" xr:uid="{00000000-0005-0000-0000-00006E090000}"/>
    <cellStyle name="_бюджет на 2009 ТЭЦ-1. 7 3" xfId="7452" xr:uid="{00000000-0005-0000-0000-00006F090000}"/>
    <cellStyle name="_бюджет на 2009 ТЭЦ-1. 8" xfId="374" xr:uid="{00000000-0005-0000-0000-000070090000}"/>
    <cellStyle name="_бюджет на 2009 ТЭЦ-1. 8" xfId="375" xr:uid="{00000000-0005-0000-0000-000071090000}"/>
    <cellStyle name="_бюджет на 2009 ТЭЦ-1. 8 2" xfId="4313" xr:uid="{00000000-0005-0000-0000-000072090000}"/>
    <cellStyle name="_бюджет на 2009 ТЭЦ-1. 8 2" xfId="4314" xr:uid="{00000000-0005-0000-0000-000073090000}"/>
    <cellStyle name="_бюджет на 2009 ТЭЦ-1. 8 3" xfId="7451" xr:uid="{00000000-0005-0000-0000-000074090000}"/>
    <cellStyle name="_бюджет на 2009 ТЭЦ-1. 8 3" xfId="5628" xr:uid="{00000000-0005-0000-0000-000075090000}"/>
    <cellStyle name="_бюджет на 2009 ТЭЦ-1. 9" xfId="376" xr:uid="{00000000-0005-0000-0000-000076090000}"/>
    <cellStyle name="_бюджет на 2009 ТЭЦ-1. 9" xfId="377" xr:uid="{00000000-0005-0000-0000-000077090000}"/>
    <cellStyle name="_бюджет на 2009 ТЭЦ-1. 9 2" xfId="4315" xr:uid="{00000000-0005-0000-0000-000078090000}"/>
    <cellStyle name="_бюджет на 2009 ТЭЦ-1. 9 2" xfId="4316" xr:uid="{00000000-0005-0000-0000-000079090000}"/>
    <cellStyle name="_бюджет на 2009 ТЭЦ-1. 9 3" xfId="5627" xr:uid="{00000000-0005-0000-0000-00007A090000}"/>
    <cellStyle name="_бюджет на 2009 ТЭЦ-1. 9 3" xfId="5626" xr:uid="{00000000-0005-0000-0000-00007B090000}"/>
    <cellStyle name="_бюджет на 2009 ТЭЦ-1._06.10_Услуги по санобработке и вывозу мусора_2011" xfId="378" xr:uid="{00000000-0005-0000-0000-00007C090000}"/>
    <cellStyle name="_бюджет на 2009 ТЭЦ-1._06.10_Услуги по санобработке и вывозу мусора_2011" xfId="379" xr:uid="{00000000-0005-0000-0000-00007D090000}"/>
    <cellStyle name="_бюджет на 2009 ТЭЦ-1._06.10_Услуги по санобработке и вывозу мусора_2011 2" xfId="4317" xr:uid="{00000000-0005-0000-0000-00007E090000}"/>
    <cellStyle name="_бюджет на 2009 ТЭЦ-1._06.10_Услуги по санобработке и вывозу мусора_2011 2" xfId="4318" xr:uid="{00000000-0005-0000-0000-00007F090000}"/>
    <cellStyle name="_бюджет на 2009 ТЭЦ-1._06.10_Услуги по санобработке и вывозу мусора_2011 3" xfId="7450" xr:uid="{00000000-0005-0000-0000-000080090000}"/>
    <cellStyle name="_бюджет на 2009 ТЭЦ-1._06.10_Услуги по санобработке и вывозу мусора_2011 3" xfId="7449" xr:uid="{00000000-0005-0000-0000-000081090000}"/>
    <cellStyle name="_бюджет на 2010 ТЭЦ-1." xfId="380" xr:uid="{00000000-0005-0000-0000-000082090000}"/>
    <cellStyle name="_бюджет на 2010 ТЭЦ-1." xfId="381" xr:uid="{00000000-0005-0000-0000-000083090000}"/>
    <cellStyle name="_бюджет на 2010 ТЭЦ-1. 10" xfId="382" xr:uid="{00000000-0005-0000-0000-000084090000}"/>
    <cellStyle name="_бюджет на 2010 ТЭЦ-1. 10" xfId="383" xr:uid="{00000000-0005-0000-0000-000085090000}"/>
    <cellStyle name="_бюджет на 2010 ТЭЦ-1. 10 2" xfId="4321" xr:uid="{00000000-0005-0000-0000-000086090000}"/>
    <cellStyle name="_бюджет на 2010 ТЭЦ-1. 10 2" xfId="4322" xr:uid="{00000000-0005-0000-0000-000087090000}"/>
    <cellStyle name="_бюджет на 2010 ТЭЦ-1. 10 3" xfId="7443" xr:uid="{00000000-0005-0000-0000-000088090000}"/>
    <cellStyle name="_бюджет на 2010 ТЭЦ-1. 10 3" xfId="7442" xr:uid="{00000000-0005-0000-0000-000089090000}"/>
    <cellStyle name="_бюджет на 2010 ТЭЦ-1. 11" xfId="384" xr:uid="{00000000-0005-0000-0000-00008A090000}"/>
    <cellStyle name="_бюджет на 2010 ТЭЦ-1. 11" xfId="385" xr:uid="{00000000-0005-0000-0000-00008B090000}"/>
    <cellStyle name="_бюджет на 2010 ТЭЦ-1. 11 2" xfId="4323" xr:uid="{00000000-0005-0000-0000-00008C090000}"/>
    <cellStyle name="_бюджет на 2010 ТЭЦ-1. 11 2" xfId="4324" xr:uid="{00000000-0005-0000-0000-00008D090000}"/>
    <cellStyle name="_бюджет на 2010 ТЭЦ-1. 11 3" xfId="7423" xr:uid="{00000000-0005-0000-0000-00008E090000}"/>
    <cellStyle name="_бюджет на 2010 ТЭЦ-1. 11 3" xfId="7422" xr:uid="{00000000-0005-0000-0000-00008F090000}"/>
    <cellStyle name="_бюджет на 2010 ТЭЦ-1. 12" xfId="386" xr:uid="{00000000-0005-0000-0000-000090090000}"/>
    <cellStyle name="_бюджет на 2010 ТЭЦ-1. 12" xfId="387" xr:uid="{00000000-0005-0000-0000-000091090000}"/>
    <cellStyle name="_бюджет на 2010 ТЭЦ-1. 12 2" xfId="4325" xr:uid="{00000000-0005-0000-0000-000092090000}"/>
    <cellStyle name="_бюджет на 2010 ТЭЦ-1. 12 2" xfId="4326" xr:uid="{00000000-0005-0000-0000-000093090000}"/>
    <cellStyle name="_бюджет на 2010 ТЭЦ-1. 12 3" xfId="5591" xr:uid="{00000000-0005-0000-0000-000094090000}"/>
    <cellStyle name="_бюджет на 2010 ТЭЦ-1. 12 3" xfId="7421" xr:uid="{00000000-0005-0000-0000-000095090000}"/>
    <cellStyle name="_бюджет на 2010 ТЭЦ-1. 13" xfId="2736" xr:uid="{00000000-0005-0000-0000-000096090000}"/>
    <cellStyle name="_бюджет на 2010 ТЭЦ-1. 13" xfId="2737" xr:uid="{00000000-0005-0000-0000-000097090000}"/>
    <cellStyle name="_бюджет на 2010 ТЭЦ-1. 13 2" xfId="6499" xr:uid="{00000000-0005-0000-0000-000098090000}"/>
    <cellStyle name="_бюджет на 2010 ТЭЦ-1. 13 2" xfId="6500" xr:uid="{00000000-0005-0000-0000-000099090000}"/>
    <cellStyle name="_бюджет на 2010 ТЭЦ-1. 13 3" xfId="7610" xr:uid="{00000000-0005-0000-0000-00009A090000}"/>
    <cellStyle name="_бюджет на 2010 ТЭЦ-1. 13 3" xfId="7611" xr:uid="{00000000-0005-0000-0000-00009B090000}"/>
    <cellStyle name="_бюджет на 2010 ТЭЦ-1. 14" xfId="4319" xr:uid="{00000000-0005-0000-0000-00009C090000}"/>
    <cellStyle name="_бюджет на 2010 ТЭЦ-1. 14" xfId="4320" xr:uid="{00000000-0005-0000-0000-00009D090000}"/>
    <cellStyle name="_бюджет на 2010 ТЭЦ-1. 15" xfId="7447" xr:uid="{00000000-0005-0000-0000-00009E090000}"/>
    <cellStyle name="_бюджет на 2010 ТЭЦ-1. 15" xfId="7446" xr:uid="{00000000-0005-0000-0000-00009F090000}"/>
    <cellStyle name="_бюджет на 2010 ТЭЦ-1. 2" xfId="388" xr:uid="{00000000-0005-0000-0000-0000A0090000}"/>
    <cellStyle name="_бюджет на 2010 ТЭЦ-1. 2" xfId="389" xr:uid="{00000000-0005-0000-0000-0000A1090000}"/>
    <cellStyle name="_бюджет на 2010 ТЭЦ-1. 2 2" xfId="4327" xr:uid="{00000000-0005-0000-0000-0000A2090000}"/>
    <cellStyle name="_бюджет на 2010 ТЭЦ-1. 2 2" xfId="4328" xr:uid="{00000000-0005-0000-0000-0000A3090000}"/>
    <cellStyle name="_бюджет на 2010 ТЭЦ-1. 2 3" xfId="5590" xr:uid="{00000000-0005-0000-0000-0000A4090000}"/>
    <cellStyle name="_бюджет на 2010 ТЭЦ-1. 2 3" xfId="5589" xr:uid="{00000000-0005-0000-0000-0000A5090000}"/>
    <cellStyle name="_бюджет на 2010 ТЭЦ-1. 3" xfId="390" xr:uid="{00000000-0005-0000-0000-0000A6090000}"/>
    <cellStyle name="_бюджет на 2010 ТЭЦ-1. 3" xfId="391" xr:uid="{00000000-0005-0000-0000-0000A7090000}"/>
    <cellStyle name="_бюджет на 2010 ТЭЦ-1. 3 2" xfId="4329" xr:uid="{00000000-0005-0000-0000-0000A8090000}"/>
    <cellStyle name="_бюджет на 2010 ТЭЦ-1. 3 2" xfId="4330" xr:uid="{00000000-0005-0000-0000-0000A9090000}"/>
    <cellStyle name="_бюджет на 2010 ТЭЦ-1. 3 3" xfId="5588" xr:uid="{00000000-0005-0000-0000-0000AA090000}"/>
    <cellStyle name="_бюджет на 2010 ТЭЦ-1. 3 3" xfId="7420" xr:uid="{00000000-0005-0000-0000-0000AB090000}"/>
    <cellStyle name="_бюджет на 2010 ТЭЦ-1. 4" xfId="392" xr:uid="{00000000-0005-0000-0000-0000AC090000}"/>
    <cellStyle name="_бюджет на 2010 ТЭЦ-1. 4" xfId="393" xr:uid="{00000000-0005-0000-0000-0000AD090000}"/>
    <cellStyle name="_бюджет на 2010 ТЭЦ-1. 4 2" xfId="4331" xr:uid="{00000000-0005-0000-0000-0000AE090000}"/>
    <cellStyle name="_бюджет на 2010 ТЭЦ-1. 4 2" xfId="4332" xr:uid="{00000000-0005-0000-0000-0000AF090000}"/>
    <cellStyle name="_бюджет на 2010 ТЭЦ-1. 4 3" xfId="7419" xr:uid="{00000000-0005-0000-0000-0000B0090000}"/>
    <cellStyle name="_бюджет на 2010 ТЭЦ-1. 4 3" xfId="5587" xr:uid="{00000000-0005-0000-0000-0000B1090000}"/>
    <cellStyle name="_бюджет на 2010 ТЭЦ-1. 5" xfId="394" xr:uid="{00000000-0005-0000-0000-0000B2090000}"/>
    <cellStyle name="_бюджет на 2010 ТЭЦ-1. 5" xfId="395" xr:uid="{00000000-0005-0000-0000-0000B3090000}"/>
    <cellStyle name="_бюджет на 2010 ТЭЦ-1. 5 2" xfId="4333" xr:uid="{00000000-0005-0000-0000-0000B4090000}"/>
    <cellStyle name="_бюджет на 2010 ТЭЦ-1. 5 2" xfId="4334" xr:uid="{00000000-0005-0000-0000-0000B5090000}"/>
    <cellStyle name="_бюджет на 2010 ТЭЦ-1. 5 3" xfId="5586" xr:uid="{00000000-0005-0000-0000-0000B6090000}"/>
    <cellStyle name="_бюджет на 2010 ТЭЦ-1. 5 3" xfId="7418" xr:uid="{00000000-0005-0000-0000-0000B7090000}"/>
    <cellStyle name="_бюджет на 2010 ТЭЦ-1. 6" xfId="396" xr:uid="{00000000-0005-0000-0000-0000B8090000}"/>
    <cellStyle name="_бюджет на 2010 ТЭЦ-1. 6" xfId="397" xr:uid="{00000000-0005-0000-0000-0000B9090000}"/>
    <cellStyle name="_бюджет на 2010 ТЭЦ-1. 6 2" xfId="4335" xr:uid="{00000000-0005-0000-0000-0000BA090000}"/>
    <cellStyle name="_бюджет на 2010 ТЭЦ-1. 6 2" xfId="4336" xr:uid="{00000000-0005-0000-0000-0000BB090000}"/>
    <cellStyle name="_бюджет на 2010 ТЭЦ-1. 6 3" xfId="5585" xr:uid="{00000000-0005-0000-0000-0000BC090000}"/>
    <cellStyle name="_бюджет на 2010 ТЭЦ-1. 6 3" xfId="7417" xr:uid="{00000000-0005-0000-0000-0000BD090000}"/>
    <cellStyle name="_бюджет на 2010 ТЭЦ-1. 7" xfId="398" xr:uid="{00000000-0005-0000-0000-0000BE090000}"/>
    <cellStyle name="_бюджет на 2010 ТЭЦ-1. 7" xfId="399" xr:uid="{00000000-0005-0000-0000-0000BF090000}"/>
    <cellStyle name="_бюджет на 2010 ТЭЦ-1. 7 2" xfId="4337" xr:uid="{00000000-0005-0000-0000-0000C0090000}"/>
    <cellStyle name="_бюджет на 2010 ТЭЦ-1. 7 2" xfId="4338" xr:uid="{00000000-0005-0000-0000-0000C1090000}"/>
    <cellStyle name="_бюджет на 2010 ТЭЦ-1. 7 3" xfId="7416" xr:uid="{00000000-0005-0000-0000-0000C2090000}"/>
    <cellStyle name="_бюджет на 2010 ТЭЦ-1. 7 3" xfId="5584" xr:uid="{00000000-0005-0000-0000-0000C3090000}"/>
    <cellStyle name="_бюджет на 2010 ТЭЦ-1. 8" xfId="400" xr:uid="{00000000-0005-0000-0000-0000C4090000}"/>
    <cellStyle name="_бюджет на 2010 ТЭЦ-1. 8" xfId="401" xr:uid="{00000000-0005-0000-0000-0000C5090000}"/>
    <cellStyle name="_бюджет на 2010 ТЭЦ-1. 8 2" xfId="4339" xr:uid="{00000000-0005-0000-0000-0000C6090000}"/>
    <cellStyle name="_бюджет на 2010 ТЭЦ-1. 8 2" xfId="4340" xr:uid="{00000000-0005-0000-0000-0000C7090000}"/>
    <cellStyle name="_бюджет на 2010 ТЭЦ-1. 8 3" xfId="5583" xr:uid="{00000000-0005-0000-0000-0000C8090000}"/>
    <cellStyle name="_бюджет на 2010 ТЭЦ-1. 8 3" xfId="5582" xr:uid="{00000000-0005-0000-0000-0000C9090000}"/>
    <cellStyle name="_бюджет на 2010 ТЭЦ-1. 9" xfId="402" xr:uid="{00000000-0005-0000-0000-0000CA090000}"/>
    <cellStyle name="_бюджет на 2010 ТЭЦ-1. 9" xfId="403" xr:uid="{00000000-0005-0000-0000-0000CB090000}"/>
    <cellStyle name="_бюджет на 2010 ТЭЦ-1. 9 2" xfId="4341" xr:uid="{00000000-0005-0000-0000-0000CC090000}"/>
    <cellStyle name="_бюджет на 2010 ТЭЦ-1. 9 2" xfId="4342" xr:uid="{00000000-0005-0000-0000-0000CD090000}"/>
    <cellStyle name="_бюджет на 2010 ТЭЦ-1. 9 3" xfId="5581" xr:uid="{00000000-0005-0000-0000-0000CE090000}"/>
    <cellStyle name="_бюджет на 2010 ТЭЦ-1. 9 3" xfId="7415" xr:uid="{00000000-0005-0000-0000-0000CF090000}"/>
    <cellStyle name="_бюджет на 2010 ТЭЦ-1._06.10_Услуги по санобработке и вывозу мусора_2011" xfId="404" xr:uid="{00000000-0005-0000-0000-0000D0090000}"/>
    <cellStyle name="_бюджет на 2010 ТЭЦ-1._06.10_Услуги по санобработке и вывозу мусора_2011" xfId="405" xr:uid="{00000000-0005-0000-0000-0000D1090000}"/>
    <cellStyle name="_бюджет на 2010 ТЭЦ-1._06.10_Услуги по санобработке и вывозу мусора_2011 2" xfId="4343" xr:uid="{00000000-0005-0000-0000-0000D2090000}"/>
    <cellStyle name="_бюджет на 2010 ТЭЦ-1._06.10_Услуги по санобработке и вывозу мусора_2011 2" xfId="4344" xr:uid="{00000000-0005-0000-0000-0000D3090000}"/>
    <cellStyle name="_бюджет на 2010 ТЭЦ-1._06.10_Услуги по санобработке и вывозу мусора_2011 3" xfId="7414" xr:uid="{00000000-0005-0000-0000-0000D4090000}"/>
    <cellStyle name="_бюджет на 2010 ТЭЦ-1._06.10_Услуги по санобработке и вывозу мусора_2011 3" xfId="5580" xr:uid="{00000000-0005-0000-0000-0000D5090000}"/>
    <cellStyle name="_Бюджет ТЭЦ-2 проект 2010г._Наташа восстановл." xfId="406" xr:uid="{00000000-0005-0000-0000-0000D6090000}"/>
    <cellStyle name="_Бюджет ТЭЦ-2 проект 2010г._Наташа восстановл." xfId="407" xr:uid="{00000000-0005-0000-0000-0000D7090000}"/>
    <cellStyle name="_Бюджет ТЭЦ-2 проект 2010г._Наташа восстановл. 2" xfId="4345" xr:uid="{00000000-0005-0000-0000-0000D8090000}"/>
    <cellStyle name="_Бюджет ТЭЦ-2 проект 2010г._Наташа восстановл. 2" xfId="4346" xr:uid="{00000000-0005-0000-0000-0000D9090000}"/>
    <cellStyle name="_Бюджет ТЭЦ-2 проект 2010г._Наташа восстановл. 3" xfId="5579" xr:uid="{00000000-0005-0000-0000-0000DA090000}"/>
    <cellStyle name="_Бюджет ТЭЦ-2 проект 2010г._Наташа восстановл. 3" xfId="5578" xr:uid="{00000000-0005-0000-0000-0000DB090000}"/>
    <cellStyle name="_Бюджет ТЭЦ-2 проект 2010г._Наташа восстановл._06.10_Услуги по санобработке и вывозу мусора_2011" xfId="408" xr:uid="{00000000-0005-0000-0000-0000DC090000}"/>
    <cellStyle name="_Бюджет ТЭЦ-2 проект 2010г._Наташа восстановл._06.10_Услуги по санобработке и вывозу мусора_2011" xfId="409" xr:uid="{00000000-0005-0000-0000-0000DD090000}"/>
    <cellStyle name="_Бюджет ТЭЦ-2 проект 2010г._Наташа восстановл._06.10_Услуги по санобработке и вывозу мусора_2011 2" xfId="4347" xr:uid="{00000000-0005-0000-0000-0000DE090000}"/>
    <cellStyle name="_Бюджет ТЭЦ-2 проект 2010г._Наташа восстановл._06.10_Услуги по санобработке и вывозу мусора_2011 2" xfId="4348" xr:uid="{00000000-0005-0000-0000-0000DF090000}"/>
    <cellStyle name="_Бюджет ТЭЦ-2 проект 2010г._Наташа восстановл._06.10_Услуги по санобработке и вывозу мусора_2011 3" xfId="5577" xr:uid="{00000000-0005-0000-0000-0000E0090000}"/>
    <cellStyle name="_Бюджет ТЭЦ-2 проект 2010г._Наташа восстановл._06.10_Услуги по санобработке и вывозу мусора_2011 3" xfId="5576" xr:uid="{00000000-0005-0000-0000-0000E1090000}"/>
    <cellStyle name="_Бюджет ТЭЦ-2 проект 2010г._Наташа восстановл._ТЭЦ-2 Командировочные 2011.г  23.07.2010г." xfId="410" xr:uid="{00000000-0005-0000-0000-0000E2090000}"/>
    <cellStyle name="_Бюджет ТЭЦ-2 проект 2010г._Наташа восстановл._ТЭЦ-2 Командировочные 2011.г  23.07.2010г." xfId="411" xr:uid="{00000000-0005-0000-0000-0000E3090000}"/>
    <cellStyle name="_Бюджет ТЭЦ-2 проект 2010г._Наташа восстановл._ТЭЦ-2 Командировочные 2011.г  23.07.2010г. 2" xfId="4349" xr:uid="{00000000-0005-0000-0000-0000E4090000}"/>
    <cellStyle name="_Бюджет ТЭЦ-2 проект 2010г._Наташа восстановл._ТЭЦ-2 Командировочные 2011.г  23.07.2010г. 2" xfId="4350" xr:uid="{00000000-0005-0000-0000-0000E5090000}"/>
    <cellStyle name="_Бюджет ТЭЦ-2 проект 2010г._Наташа восстановл._ТЭЦ-2 Командировочные 2011.г  23.07.2010г. 3" xfId="5575" xr:uid="{00000000-0005-0000-0000-0000E6090000}"/>
    <cellStyle name="_Бюджет ТЭЦ-2 проект 2010г._Наташа восстановл._ТЭЦ-2 Командировочные 2011.г  23.07.2010г. 3" xfId="5574" xr:uid="{00000000-0005-0000-0000-0000E7090000}"/>
    <cellStyle name="_департаменты 9 мес" xfId="412" xr:uid="{00000000-0005-0000-0000-0000E8090000}"/>
    <cellStyle name="_департаменты 9 мес" xfId="413" xr:uid="{00000000-0005-0000-0000-0000E9090000}"/>
    <cellStyle name="_департаменты 9 мес 2" xfId="4351" xr:uid="{00000000-0005-0000-0000-0000EA090000}"/>
    <cellStyle name="_департаменты 9 мес 2" xfId="4352" xr:uid="{00000000-0005-0000-0000-0000EB090000}"/>
    <cellStyle name="_департаменты 9 мес 3" xfId="5573" xr:uid="{00000000-0005-0000-0000-0000EC090000}"/>
    <cellStyle name="_департаменты 9 мес 3" xfId="5572" xr:uid="{00000000-0005-0000-0000-0000ED090000}"/>
    <cellStyle name="_ежем.отчет_инвест" xfId="414" xr:uid="{00000000-0005-0000-0000-0000EE090000}"/>
    <cellStyle name="_ежем.отчет_инвест" xfId="415" xr:uid="{00000000-0005-0000-0000-0000EF090000}"/>
    <cellStyle name="_ежем.отчет_инвест 2" xfId="4353" xr:uid="{00000000-0005-0000-0000-0000F0090000}"/>
    <cellStyle name="_ежем.отчет_инвест 2" xfId="4354" xr:uid="{00000000-0005-0000-0000-0000F1090000}"/>
    <cellStyle name="_ежем.отчет_инвест 3" xfId="5571" xr:uid="{00000000-0005-0000-0000-0000F2090000}"/>
    <cellStyle name="_ежем.отчет_инвест 3" xfId="5570" xr:uid="{00000000-0005-0000-0000-0000F3090000}"/>
    <cellStyle name="_Ежемес.отчёт MMR_2009 Самрук-Энерго_01.10.09_last" xfId="416" xr:uid="{00000000-0005-0000-0000-0000F4090000}"/>
    <cellStyle name="_Ежемес.отчёт MMR_2009 Самрук-Энерго_01.10.09_last" xfId="417" xr:uid="{00000000-0005-0000-0000-0000F5090000}"/>
    <cellStyle name="_Ежемес.отчёт MMR_2009 Самрук-Энерго_01.10.09_last 2" xfId="4355" xr:uid="{00000000-0005-0000-0000-0000F6090000}"/>
    <cellStyle name="_Ежемес.отчёт MMR_2009 Самрук-Энерго_01.10.09_last 2" xfId="4356" xr:uid="{00000000-0005-0000-0000-0000F7090000}"/>
    <cellStyle name="_Ежемес.отчёт MMR_2009 Самрук-Энерго_01.10.09_last 3" xfId="5569" xr:uid="{00000000-0005-0000-0000-0000F8090000}"/>
    <cellStyle name="_Ежемес.отчёт MMR_2009 Самрук-Энерго_01.10.09_last 3" xfId="5568" xr:uid="{00000000-0005-0000-0000-0000F9090000}"/>
    <cellStyle name="_Ежемес.отчёт MMR_2009 Самрук-Энерго_october_last (1)" xfId="418" xr:uid="{00000000-0005-0000-0000-0000FA090000}"/>
    <cellStyle name="_Ежемес.отчёт MMR_2009 Самрук-Энерго_october_last (1)" xfId="419" xr:uid="{00000000-0005-0000-0000-0000FB090000}"/>
    <cellStyle name="_Ежемес.отчёт MMR_2009 Самрук-Энерго_october_last (1) 2" xfId="4357" xr:uid="{00000000-0005-0000-0000-0000FC090000}"/>
    <cellStyle name="_Ежемес.отчёт MMR_2009 Самрук-Энерго_october_last (1) 2" xfId="4358" xr:uid="{00000000-0005-0000-0000-0000FD090000}"/>
    <cellStyle name="_Ежемес.отчёт MMR_2009 Самрук-Энерго_october_last (1) 3" xfId="5567" xr:uid="{00000000-0005-0000-0000-0000FE090000}"/>
    <cellStyle name="_Ежемес.отчёт MMR_2009 Самрук-Энерго_october_last (1) 3" xfId="5566" xr:uid="{00000000-0005-0000-0000-0000FF090000}"/>
    <cellStyle name="_Испол бюджета 11 месяцев" xfId="420" xr:uid="{00000000-0005-0000-0000-0000000A0000}"/>
    <cellStyle name="_Испол бюджета 11 месяцев" xfId="421" xr:uid="{00000000-0005-0000-0000-0000010A0000}"/>
    <cellStyle name="_Испол бюджета 11 месяцев 2" xfId="2738" xr:uid="{00000000-0005-0000-0000-0000020A0000}"/>
    <cellStyle name="_Испол бюджета 11 месяцев 2" xfId="2739" xr:uid="{00000000-0005-0000-0000-0000030A0000}"/>
    <cellStyle name="_Испол бюджета 11 месяцев 2 2" xfId="6501" xr:uid="{00000000-0005-0000-0000-0000040A0000}"/>
    <cellStyle name="_Испол бюджета 11 месяцев 2 2" xfId="6502" xr:uid="{00000000-0005-0000-0000-0000050A0000}"/>
    <cellStyle name="_Испол бюджета 11 месяцев 2 3" xfId="7612" xr:uid="{00000000-0005-0000-0000-0000060A0000}"/>
    <cellStyle name="_Испол бюджета 11 месяцев 2 3" xfId="7613" xr:uid="{00000000-0005-0000-0000-0000070A0000}"/>
    <cellStyle name="_Испол бюджета 11 месяцев 3" xfId="4359" xr:uid="{00000000-0005-0000-0000-0000080A0000}"/>
    <cellStyle name="_Испол бюджета 11 месяцев 3" xfId="4360" xr:uid="{00000000-0005-0000-0000-0000090A0000}"/>
    <cellStyle name="_Испол бюджета 11 месяцев 4" xfId="5565" xr:uid="{00000000-0005-0000-0000-00000A0A0000}"/>
    <cellStyle name="_Испол бюджета 11 месяцев 4" xfId="5564" xr:uid="{00000000-0005-0000-0000-00000B0A0000}"/>
    <cellStyle name="_Испол. бюджета_2009г_2008." xfId="422" xr:uid="{00000000-0005-0000-0000-00000C0A0000}"/>
    <cellStyle name="_Испол. бюджета_2009г_2008." xfId="423" xr:uid="{00000000-0005-0000-0000-00000D0A0000}"/>
    <cellStyle name="_Испол. бюджета_2009г_2008. 2" xfId="4361" xr:uid="{00000000-0005-0000-0000-00000E0A0000}"/>
    <cellStyle name="_Испол. бюджета_2009г_2008. 2" xfId="4362" xr:uid="{00000000-0005-0000-0000-00000F0A0000}"/>
    <cellStyle name="_Испол. бюджета_2009г_2008. 3" xfId="5563" xr:uid="{00000000-0005-0000-0000-0000100A0000}"/>
    <cellStyle name="_Испол. бюджета_2009г_2008. 3" xfId="5562" xr:uid="{00000000-0005-0000-0000-0000110A0000}"/>
    <cellStyle name="_Квартальный отчет_2010 - формы для ТЭЦ-1,с комент. к разделу 7" xfId="424" xr:uid="{00000000-0005-0000-0000-0000120A0000}"/>
    <cellStyle name="_Квартальный отчет_2010 - формы для ТЭЦ-1,с комент. к разделу 7" xfId="425" xr:uid="{00000000-0005-0000-0000-0000130A0000}"/>
    <cellStyle name="_Квартальный отчет_2010 - формы для ТЭЦ-1,с комент. к разделу 7 2" xfId="4363" xr:uid="{00000000-0005-0000-0000-0000140A0000}"/>
    <cellStyle name="_Квартальный отчет_2010 - формы для ТЭЦ-1,с комент. к разделу 7 2" xfId="4364" xr:uid="{00000000-0005-0000-0000-0000150A0000}"/>
    <cellStyle name="_Квартальный отчет_2010 - формы для ТЭЦ-1,с комент. к разделу 7 3" xfId="7413" xr:uid="{00000000-0005-0000-0000-0000160A0000}"/>
    <cellStyle name="_Квартальный отчет_2010 - формы для ТЭЦ-1,с комент. к разделу 7 3" xfId="7412" xr:uid="{00000000-0005-0000-0000-0000170A0000}"/>
    <cellStyle name="_Копия расш. услуг по месячно 2010г. посл" xfId="426" xr:uid="{00000000-0005-0000-0000-0000180A0000}"/>
    <cellStyle name="_Копия расш. услуг по месячно 2010г. посл" xfId="427" xr:uid="{00000000-0005-0000-0000-0000190A0000}"/>
    <cellStyle name="_Копия расш. услуг по месячно 2010г. посл 2" xfId="4365" xr:uid="{00000000-0005-0000-0000-00001A0A0000}"/>
    <cellStyle name="_Копия расш. услуг по месячно 2010г. посл 2" xfId="4366" xr:uid="{00000000-0005-0000-0000-00001B0A0000}"/>
    <cellStyle name="_Копия расш. услуг по месячно 2010г. посл 3" xfId="5561" xr:uid="{00000000-0005-0000-0000-00001C0A0000}"/>
    <cellStyle name="_Копия расш. услуг по месячно 2010г. посл 3" xfId="5560" xr:uid="{00000000-0005-0000-0000-00001D0A0000}"/>
    <cellStyle name="_Лист15" xfId="428" xr:uid="{00000000-0005-0000-0000-00001E0A0000}"/>
    <cellStyle name="_Лист15" xfId="429" xr:uid="{00000000-0005-0000-0000-00001F0A0000}"/>
    <cellStyle name="_Лист15 2" xfId="4367" xr:uid="{00000000-0005-0000-0000-0000200A0000}"/>
    <cellStyle name="_Лист15 2" xfId="4368" xr:uid="{00000000-0005-0000-0000-0000210A0000}"/>
    <cellStyle name="_Лист15 3" xfId="5559" xr:uid="{00000000-0005-0000-0000-0000220A0000}"/>
    <cellStyle name="_Лист15 3" xfId="5558" xr:uid="{00000000-0005-0000-0000-0000230A0000}"/>
    <cellStyle name="_методика для СЭ" xfId="430" xr:uid="{00000000-0005-0000-0000-0000240A0000}"/>
    <cellStyle name="_методика для СЭ" xfId="431" xr:uid="{00000000-0005-0000-0000-0000250A0000}"/>
    <cellStyle name="_методика для СЭ 2" xfId="4369" xr:uid="{00000000-0005-0000-0000-0000260A0000}"/>
    <cellStyle name="_методика для СЭ 2" xfId="4370" xr:uid="{00000000-0005-0000-0000-0000270A0000}"/>
    <cellStyle name="_методика для СЭ 3" xfId="5557" xr:uid="{00000000-0005-0000-0000-0000280A0000}"/>
    <cellStyle name="_методика для СЭ 3" xfId="7411" xr:uid="{00000000-0005-0000-0000-0000290A0000}"/>
    <cellStyle name="_Оператив. отчет_2009_АО АлЭС_10.12.09_15.00" xfId="432" xr:uid="{00000000-0005-0000-0000-00002A0A0000}"/>
    <cellStyle name="_Оператив. отчет_2009_АО АлЭС_10.12.09_15.00" xfId="433" xr:uid="{00000000-0005-0000-0000-00002B0A0000}"/>
    <cellStyle name="_Оператив. отчет_2009_АО АлЭС_10.12.09_15.00 2" xfId="4371" xr:uid="{00000000-0005-0000-0000-00002C0A0000}"/>
    <cellStyle name="_Оператив. отчет_2009_АО АлЭС_10.12.09_15.00 2" xfId="4372" xr:uid="{00000000-0005-0000-0000-00002D0A0000}"/>
    <cellStyle name="_Оператив. отчет_2009_АО АлЭС_10.12.09_15.00 3" xfId="7410" xr:uid="{00000000-0005-0000-0000-00002E0A0000}"/>
    <cellStyle name="_Оператив. отчет_2009_АО АлЭС_10.12.09_15.00 3" xfId="7409" xr:uid="{00000000-0005-0000-0000-00002F0A0000}"/>
    <cellStyle name="_Помесячный транзит 2010г (1)" xfId="434" xr:uid="{00000000-0005-0000-0000-0000300A0000}"/>
    <cellStyle name="_Помесячный транзит 2010г (1)" xfId="435" xr:uid="{00000000-0005-0000-0000-0000310A0000}"/>
    <cellStyle name="_Помесячный транзит 2010г (1) 2" xfId="2740" xr:uid="{00000000-0005-0000-0000-0000320A0000}"/>
    <cellStyle name="_Помесячный транзит 2010г (1) 2" xfId="2741" xr:uid="{00000000-0005-0000-0000-0000330A0000}"/>
    <cellStyle name="_Помесячный транзит 2010г (1) 2 2" xfId="6503" xr:uid="{00000000-0005-0000-0000-0000340A0000}"/>
    <cellStyle name="_Помесячный транзит 2010г (1) 2 2" xfId="6504" xr:uid="{00000000-0005-0000-0000-0000350A0000}"/>
    <cellStyle name="_Помесячный транзит 2010г (1) 2 3" xfId="7614" xr:uid="{00000000-0005-0000-0000-0000360A0000}"/>
    <cellStyle name="_Помесячный транзит 2010г (1) 2 3" xfId="7615" xr:uid="{00000000-0005-0000-0000-0000370A0000}"/>
    <cellStyle name="_Помесячный транзит 2010г (1) 3" xfId="4373" xr:uid="{00000000-0005-0000-0000-0000380A0000}"/>
    <cellStyle name="_Помесячный транзит 2010г (1) 3" xfId="4374" xr:uid="{00000000-0005-0000-0000-0000390A0000}"/>
    <cellStyle name="_Помесячный транзит 2010г (1) 4" xfId="7408" xr:uid="{00000000-0005-0000-0000-00003A0A0000}"/>
    <cellStyle name="_Помесячный транзит 2010г (1) 4" xfId="7407" xr:uid="{00000000-0005-0000-0000-00003B0A0000}"/>
    <cellStyle name="_расчеты и расшиф.кондиционеры,газ.вода-11" xfId="436" xr:uid="{00000000-0005-0000-0000-00003C0A0000}"/>
    <cellStyle name="_расчеты и расшиф.кондиционеры,газ.вода-11" xfId="437" xr:uid="{00000000-0005-0000-0000-00003D0A0000}"/>
    <cellStyle name="_расчеты и расшиф.кондиционеры,газ.вода-11 2" xfId="4375" xr:uid="{00000000-0005-0000-0000-00003E0A0000}"/>
    <cellStyle name="_расчеты и расшиф.кондиционеры,газ.вода-11 2" xfId="4376" xr:uid="{00000000-0005-0000-0000-00003F0A0000}"/>
    <cellStyle name="_расчеты и расшиф.кондиционеры,газ.вода-11 3" xfId="7406" xr:uid="{00000000-0005-0000-0000-0000400A0000}"/>
    <cellStyle name="_расчеты и расшиф.кондиционеры,газ.вода-11 3" xfId="5556" xr:uid="{00000000-0005-0000-0000-0000410A0000}"/>
    <cellStyle name="_расчеты и расшиф.кондиционеры,газ.вода-11_Копия Копия РАСШИФРОВКИ ПОСЛЕДНИЙ ВАРИАН С БЮДЖЕТОМ пос верс" xfId="438" xr:uid="{00000000-0005-0000-0000-0000420A0000}"/>
    <cellStyle name="_расчеты и расшиф.кондиционеры,газ.вода-11_Копия Копия РАСШИФРОВКИ ПОСЛЕДНИЙ ВАРИАН С БЮДЖЕТОМ пос верс" xfId="439" xr:uid="{00000000-0005-0000-0000-0000430A0000}"/>
    <cellStyle name="_расчеты и расшиф.кондиционеры,газ.вода-11_Копия Копия РАСШИФРОВКИ ПОСЛЕДНИЙ ВАРИАН С БЮДЖЕТОМ пос верс 2" xfId="4377" xr:uid="{00000000-0005-0000-0000-0000440A0000}"/>
    <cellStyle name="_расчеты и расшиф.кондиционеры,газ.вода-11_Копия Копия РАСШИФРОВКИ ПОСЛЕДНИЙ ВАРИАН С БЮДЖЕТОМ пос верс 2" xfId="4378" xr:uid="{00000000-0005-0000-0000-0000450A0000}"/>
    <cellStyle name="_расчеты и расшиф.кондиционеры,газ.вода-11_Копия Копия РАСШИФРОВКИ ПОСЛЕДНИЙ ВАРИАН С БЮДЖЕТОМ пос верс 3" xfId="7405" xr:uid="{00000000-0005-0000-0000-0000460A0000}"/>
    <cellStyle name="_расчеты и расшиф.кондиционеры,газ.вода-11_Копия Копия РАСШИФРОВКИ ПОСЛЕДНИЙ ВАРИАН С БЮДЖЕТОМ пос верс 3" xfId="7404" xr:uid="{00000000-0005-0000-0000-0000470A0000}"/>
    <cellStyle name="_расчеты и расшиф.кондиционеры,газ.вода-11_ТЭЦ-1_БЮДЖЕТ 2011 от 20.07.10г" xfId="440" xr:uid="{00000000-0005-0000-0000-0000480A0000}"/>
    <cellStyle name="_расчеты и расшиф.кондиционеры,газ.вода-11_ТЭЦ-1_БЮДЖЕТ 2011 от 20.07.10г" xfId="441" xr:uid="{00000000-0005-0000-0000-0000490A0000}"/>
    <cellStyle name="_расчеты и расшиф.кондиционеры,газ.вода-11_ТЭЦ-1_БЮДЖЕТ 2011 от 20.07.10г 2" xfId="4379" xr:uid="{00000000-0005-0000-0000-00004A0A0000}"/>
    <cellStyle name="_расчеты и расшиф.кондиционеры,газ.вода-11_ТЭЦ-1_БЮДЖЕТ 2011 от 20.07.10г 2" xfId="4380" xr:uid="{00000000-0005-0000-0000-00004B0A0000}"/>
    <cellStyle name="_расчеты и расшиф.кондиционеры,газ.вода-11_ТЭЦ-1_БЮДЖЕТ 2011 от 20.07.10г 3" xfId="7403" xr:uid="{00000000-0005-0000-0000-00004C0A0000}"/>
    <cellStyle name="_расчеты и расшиф.кондиционеры,газ.вода-11_ТЭЦ-1_БЮДЖЕТ 2011 от 20.07.10г 3" xfId="5555" xr:uid="{00000000-0005-0000-0000-00004D0A0000}"/>
    <cellStyle name="_расчеты и расшиф.ст.06.10 дератизация-11" xfId="442" xr:uid="{00000000-0005-0000-0000-00004E0A0000}"/>
    <cellStyle name="_расчеты и расшиф.ст.06.10 дератизация-11" xfId="443" xr:uid="{00000000-0005-0000-0000-00004F0A0000}"/>
    <cellStyle name="_расчеты и расшиф.ст.06.10 дератизация-11 2" xfId="4381" xr:uid="{00000000-0005-0000-0000-0000500A0000}"/>
    <cellStyle name="_расчеты и расшиф.ст.06.10 дератизация-11 2" xfId="4382" xr:uid="{00000000-0005-0000-0000-0000510A0000}"/>
    <cellStyle name="_расчеты и расшиф.ст.06.10 дератизация-11 3" xfId="5554" xr:uid="{00000000-0005-0000-0000-0000520A0000}"/>
    <cellStyle name="_расчеты и расшиф.ст.06.10 дератизация-11 3" xfId="7402" xr:uid="{00000000-0005-0000-0000-0000530A0000}"/>
    <cellStyle name="_расчеты и расшиф.ст.06.10 дератизация-11_Копия Копия РАСШИФРОВКИ ПОСЛЕДНИЙ ВАРИАН С БЮДЖЕТОМ пос верс" xfId="444" xr:uid="{00000000-0005-0000-0000-0000540A0000}"/>
    <cellStyle name="_расчеты и расшиф.ст.06.10 дератизация-11_Копия Копия РАСШИФРОВКИ ПОСЛЕДНИЙ ВАРИАН С БЮДЖЕТОМ пос верс" xfId="445" xr:uid="{00000000-0005-0000-0000-0000550A0000}"/>
    <cellStyle name="_расчеты и расшиф.ст.06.10 дератизация-11_Копия Копия РАСШИФРОВКИ ПОСЛЕДНИЙ ВАРИАН С БЮДЖЕТОМ пос верс 2" xfId="4383" xr:uid="{00000000-0005-0000-0000-0000560A0000}"/>
    <cellStyle name="_расчеты и расшиф.ст.06.10 дератизация-11_Копия Копия РАСШИФРОВКИ ПОСЛЕДНИЙ ВАРИАН С БЮДЖЕТОМ пос верс 2" xfId="4384" xr:uid="{00000000-0005-0000-0000-0000570A0000}"/>
    <cellStyle name="_расчеты и расшиф.ст.06.10 дератизация-11_Копия Копия РАСШИФРОВКИ ПОСЛЕДНИЙ ВАРИАН С БЮДЖЕТОМ пос верс 3" xfId="7401" xr:uid="{00000000-0005-0000-0000-0000580A0000}"/>
    <cellStyle name="_расчеты и расшиф.ст.06.10 дератизация-11_Копия Копия РАСШИФРОВКИ ПОСЛЕДНИЙ ВАРИАН С БЮДЖЕТОМ пос верс 3" xfId="5553" xr:uid="{00000000-0005-0000-0000-0000590A0000}"/>
    <cellStyle name="_расчеты и расшиф.ст.06.10 дератизация-11_ТЭЦ-1_БЮДЖЕТ 2011 от 20.07.10г" xfId="446" xr:uid="{00000000-0005-0000-0000-00005A0A0000}"/>
    <cellStyle name="_расчеты и расшиф.ст.06.10 дератизация-11_ТЭЦ-1_БЮДЖЕТ 2011 от 20.07.10г" xfId="447" xr:uid="{00000000-0005-0000-0000-00005B0A0000}"/>
    <cellStyle name="_расчеты и расшиф.ст.06.10 дератизация-11_ТЭЦ-1_БЮДЖЕТ 2011 от 20.07.10г 2" xfId="4385" xr:uid="{00000000-0005-0000-0000-00005C0A0000}"/>
    <cellStyle name="_расчеты и расшиф.ст.06.10 дератизация-11_ТЭЦ-1_БЮДЖЕТ 2011 от 20.07.10г 2" xfId="4386" xr:uid="{00000000-0005-0000-0000-00005D0A0000}"/>
    <cellStyle name="_расчеты и расшиф.ст.06.10 дератизация-11_ТЭЦ-1_БЮДЖЕТ 2011 от 20.07.10г 3" xfId="5552" xr:uid="{00000000-0005-0000-0000-00005E0A0000}"/>
    <cellStyle name="_расчеты и расшиф.ст.06.10 дератизация-11_ТЭЦ-1_БЮДЖЕТ 2011 от 20.07.10г 3" xfId="5551" xr:uid="{00000000-0005-0000-0000-00005F0A0000}"/>
    <cellStyle name="_расш. услуг по месячно 2009г." xfId="448" xr:uid="{00000000-0005-0000-0000-0000600A0000}"/>
    <cellStyle name="_расш. услуг по месячно 2009г." xfId="449" xr:uid="{00000000-0005-0000-0000-0000610A0000}"/>
    <cellStyle name="_расш. услуг по месячно 2009г. 2" xfId="4387" xr:uid="{00000000-0005-0000-0000-0000620A0000}"/>
    <cellStyle name="_расш. услуг по месячно 2009г. 2" xfId="4388" xr:uid="{00000000-0005-0000-0000-0000630A0000}"/>
    <cellStyle name="_расш. услуг по месячно 2009г. 3" xfId="5550" xr:uid="{00000000-0005-0000-0000-0000640A0000}"/>
    <cellStyle name="_расш. услуг по месячно 2009г. 3" xfId="5549" xr:uid="{00000000-0005-0000-0000-0000650A0000}"/>
    <cellStyle name="_расш. услуг по месячно 2009г._Копия Копия РАСШИФРОВКИ ПОСЛЕДНИЙ ВАРИАН С БЮДЖЕТОМ пос верс" xfId="450" xr:uid="{00000000-0005-0000-0000-0000660A0000}"/>
    <cellStyle name="_расш. услуг по месячно 2009г._Копия Копия РАСШИФРОВКИ ПОСЛЕДНИЙ ВАРИАН С БЮДЖЕТОМ пос верс" xfId="451" xr:uid="{00000000-0005-0000-0000-0000670A0000}"/>
    <cellStyle name="_расш. услуг по месячно 2009г._Копия Копия РАСШИФРОВКИ ПОСЛЕДНИЙ ВАРИАН С БЮДЖЕТОМ пос верс 2" xfId="4389" xr:uid="{00000000-0005-0000-0000-0000680A0000}"/>
    <cellStyle name="_расш. услуг по месячно 2009г._Копия Копия РАСШИФРОВКИ ПОСЛЕДНИЙ ВАРИАН С БЮДЖЕТОМ пос верс 2" xfId="4390" xr:uid="{00000000-0005-0000-0000-0000690A0000}"/>
    <cellStyle name="_расш. услуг по месячно 2009г._Копия Копия РАСШИФРОВКИ ПОСЛЕДНИЙ ВАРИАН С БЮДЖЕТОМ пос верс 3" xfId="5548" xr:uid="{00000000-0005-0000-0000-00006A0A0000}"/>
    <cellStyle name="_расш. услуг по месячно 2009г._Копия Копия РАСШИФРОВКИ ПОСЛЕДНИЙ ВАРИАН С БЮДЖЕТОМ пос верс 3" xfId="7400" xr:uid="{00000000-0005-0000-0000-00006B0A0000}"/>
    <cellStyle name="_расш. услуг по месячно 2009г._ТЭЦ-1_БЮДЖЕТ 2011 от 20.07.10г" xfId="452" xr:uid="{00000000-0005-0000-0000-00006C0A0000}"/>
    <cellStyle name="_расш. услуг по месячно 2009г._ТЭЦ-1_БЮДЖЕТ 2011 от 20.07.10г" xfId="453" xr:uid="{00000000-0005-0000-0000-00006D0A0000}"/>
    <cellStyle name="_расш. услуг по месячно 2009г._ТЭЦ-1_БЮДЖЕТ 2011 от 20.07.10г 2" xfId="4391" xr:uid="{00000000-0005-0000-0000-00006E0A0000}"/>
    <cellStyle name="_расш. услуг по месячно 2009г._ТЭЦ-1_БЮДЖЕТ 2011 от 20.07.10г 2" xfId="4392" xr:uid="{00000000-0005-0000-0000-00006F0A0000}"/>
    <cellStyle name="_расш. услуг по месячно 2009г._ТЭЦ-1_БЮДЖЕТ 2011 от 20.07.10г 3" xfId="7399" xr:uid="{00000000-0005-0000-0000-0000700A0000}"/>
    <cellStyle name="_расш. услуг по месячно 2009г._ТЭЦ-1_БЮДЖЕТ 2011 от 20.07.10г 3" xfId="5547" xr:uid="{00000000-0005-0000-0000-0000710A0000}"/>
    <cellStyle name="_расш. услуг по месячно 2010г." xfId="454" xr:uid="{00000000-0005-0000-0000-0000720A0000}"/>
    <cellStyle name="_расш. услуг по месячно 2010г." xfId="455" xr:uid="{00000000-0005-0000-0000-0000730A0000}"/>
    <cellStyle name="_расш. услуг по месячно 2010г. 2" xfId="4393" xr:uid="{00000000-0005-0000-0000-0000740A0000}"/>
    <cellStyle name="_расш. услуг по месячно 2010г. 2" xfId="4394" xr:uid="{00000000-0005-0000-0000-0000750A0000}"/>
    <cellStyle name="_расш. услуг по месячно 2010г. 3" xfId="5546" xr:uid="{00000000-0005-0000-0000-0000760A0000}"/>
    <cellStyle name="_расш. услуг по месячно 2010г. 3" xfId="5545" xr:uid="{00000000-0005-0000-0000-0000770A0000}"/>
    <cellStyle name="_РАСШИФРОВКИ" xfId="456" xr:uid="{00000000-0005-0000-0000-0000780A0000}"/>
    <cellStyle name="_РАСШИФРОВКИ" xfId="457" xr:uid="{00000000-0005-0000-0000-0000790A0000}"/>
    <cellStyle name="_РАСШИФРОВКИ 2" xfId="4395" xr:uid="{00000000-0005-0000-0000-00007A0A0000}"/>
    <cellStyle name="_РАСШИФРОВКИ 2" xfId="4396" xr:uid="{00000000-0005-0000-0000-00007B0A0000}"/>
    <cellStyle name="_РАСШИФРОВКИ 3" xfId="5544" xr:uid="{00000000-0005-0000-0000-00007C0A0000}"/>
    <cellStyle name="_РАСШИФРОВКИ 3" xfId="5543" xr:uid="{00000000-0005-0000-0000-00007D0A0000}"/>
    <cellStyle name="_Расшифровки помесячно 2010 с бюджетом" xfId="458" xr:uid="{00000000-0005-0000-0000-00007E0A0000}"/>
    <cellStyle name="_Расшифровки помесячно 2010 с бюджетом" xfId="459" xr:uid="{00000000-0005-0000-0000-00007F0A0000}"/>
    <cellStyle name="_Расшифровки помесячно 2010 с бюджетом 2" xfId="4397" xr:uid="{00000000-0005-0000-0000-0000800A0000}"/>
    <cellStyle name="_Расшифровки помесячно 2010 с бюджетом 2" xfId="4398" xr:uid="{00000000-0005-0000-0000-0000810A0000}"/>
    <cellStyle name="_Расшифровки помесячно 2010 с бюджетом 3" xfId="7398" xr:uid="{00000000-0005-0000-0000-0000820A0000}"/>
    <cellStyle name="_Расшифровки помесячно 2010 с бюджетом 3" xfId="7397" xr:uid="{00000000-0005-0000-0000-0000830A0000}"/>
    <cellStyle name="_расшифровки-форма-год Вика" xfId="460" xr:uid="{00000000-0005-0000-0000-0000840A0000}"/>
    <cellStyle name="_расшифровки-форма-год Вика" xfId="461" xr:uid="{00000000-0005-0000-0000-0000850A0000}"/>
    <cellStyle name="_расшифровки-форма-год Вика 2" xfId="4399" xr:uid="{00000000-0005-0000-0000-0000860A0000}"/>
    <cellStyle name="_расшифровки-форма-год Вика 2" xfId="4400" xr:uid="{00000000-0005-0000-0000-0000870A0000}"/>
    <cellStyle name="_расшифровки-форма-год Вика 3" xfId="5542" xr:uid="{00000000-0005-0000-0000-0000880A0000}"/>
    <cellStyle name="_расшифровки-форма-год Вика 3" xfId="7396" xr:uid="{00000000-0005-0000-0000-0000890A0000}"/>
    <cellStyle name="_расшифровки-форма-год ст.06.09" xfId="462" xr:uid="{00000000-0005-0000-0000-00008A0A0000}"/>
    <cellStyle name="_расшифровки-форма-год ст.06.09" xfId="463" xr:uid="{00000000-0005-0000-0000-00008B0A0000}"/>
    <cellStyle name="_расшифровки-форма-год ст.06.09 (1)" xfId="464" xr:uid="{00000000-0005-0000-0000-00008C0A0000}"/>
    <cellStyle name="_расшифровки-форма-год ст.06.09 (1)" xfId="465" xr:uid="{00000000-0005-0000-0000-00008D0A0000}"/>
    <cellStyle name="_расшифровки-форма-год ст.06.09 (1) 10" xfId="466" xr:uid="{00000000-0005-0000-0000-00008E0A0000}"/>
    <cellStyle name="_расшифровки-форма-год ст.06.09 (1) 10" xfId="467" xr:uid="{00000000-0005-0000-0000-00008F0A0000}"/>
    <cellStyle name="_расшифровки-форма-год ст.06.09 (1) 10 2" xfId="4405" xr:uid="{00000000-0005-0000-0000-0000900A0000}"/>
    <cellStyle name="_расшифровки-форма-год ст.06.09 (1) 10 2" xfId="4406" xr:uid="{00000000-0005-0000-0000-0000910A0000}"/>
    <cellStyle name="_расшифровки-форма-год ст.06.09 (1) 10 3" xfId="7512" xr:uid="{00000000-0005-0000-0000-0000920A0000}"/>
    <cellStyle name="_расшифровки-форма-год ст.06.09 (1) 10 3" xfId="7395" xr:uid="{00000000-0005-0000-0000-0000930A0000}"/>
    <cellStyle name="_расшифровки-форма-год ст.06.09 (1) 11" xfId="468" xr:uid="{00000000-0005-0000-0000-0000940A0000}"/>
    <cellStyle name="_расшифровки-форма-год ст.06.09 (1) 11" xfId="469" xr:uid="{00000000-0005-0000-0000-0000950A0000}"/>
    <cellStyle name="_расшифровки-форма-год ст.06.09 (1) 11 2" xfId="4407" xr:uid="{00000000-0005-0000-0000-0000960A0000}"/>
    <cellStyle name="_расшифровки-форма-год ст.06.09 (1) 11 2" xfId="4408" xr:uid="{00000000-0005-0000-0000-0000970A0000}"/>
    <cellStyle name="_расшифровки-форма-год ст.06.09 (1) 11 3" xfId="7394" xr:uid="{00000000-0005-0000-0000-0000980A0000}"/>
    <cellStyle name="_расшифровки-форма-год ст.06.09 (1) 11 3" xfId="7393" xr:uid="{00000000-0005-0000-0000-0000990A0000}"/>
    <cellStyle name="_расшифровки-форма-год ст.06.09 (1) 12" xfId="470" xr:uid="{00000000-0005-0000-0000-00009A0A0000}"/>
    <cellStyle name="_расшифровки-форма-год ст.06.09 (1) 12" xfId="471" xr:uid="{00000000-0005-0000-0000-00009B0A0000}"/>
    <cellStyle name="_расшифровки-форма-год ст.06.09 (1) 12 2" xfId="4409" xr:uid="{00000000-0005-0000-0000-00009C0A0000}"/>
    <cellStyle name="_расшифровки-форма-год ст.06.09 (1) 12 2" xfId="4410" xr:uid="{00000000-0005-0000-0000-00009D0A0000}"/>
    <cellStyle name="_расшифровки-форма-год ст.06.09 (1) 12 3" xfId="7392" xr:uid="{00000000-0005-0000-0000-00009E0A0000}"/>
    <cellStyle name="_расшифровки-форма-год ст.06.09 (1) 12 3" xfId="7391" xr:uid="{00000000-0005-0000-0000-00009F0A0000}"/>
    <cellStyle name="_расшифровки-форма-год ст.06.09 (1) 13" xfId="2742" xr:uid="{00000000-0005-0000-0000-0000A00A0000}"/>
    <cellStyle name="_расшифровки-форма-год ст.06.09 (1) 13" xfId="2743" xr:uid="{00000000-0005-0000-0000-0000A10A0000}"/>
    <cellStyle name="_расшифровки-форма-год ст.06.09 (1) 13 2" xfId="6505" xr:uid="{00000000-0005-0000-0000-0000A20A0000}"/>
    <cellStyle name="_расшифровки-форма-год ст.06.09 (1) 13 2" xfId="6506" xr:uid="{00000000-0005-0000-0000-0000A30A0000}"/>
    <cellStyle name="_расшифровки-форма-год ст.06.09 (1) 13 3" xfId="7616" xr:uid="{00000000-0005-0000-0000-0000A40A0000}"/>
    <cellStyle name="_расшифровки-форма-год ст.06.09 (1) 13 3" xfId="7617" xr:uid="{00000000-0005-0000-0000-0000A50A0000}"/>
    <cellStyle name="_расшифровки-форма-год ст.06.09 (1) 14" xfId="4403" xr:uid="{00000000-0005-0000-0000-0000A60A0000}"/>
    <cellStyle name="_расшифровки-форма-год ст.06.09 (1) 14" xfId="4404" xr:uid="{00000000-0005-0000-0000-0000A70A0000}"/>
    <cellStyle name="_расшифровки-форма-год ст.06.09 (1) 15" xfId="5539" xr:uid="{00000000-0005-0000-0000-0000A80A0000}"/>
    <cellStyle name="_расшифровки-форма-год ст.06.09 (1) 15" xfId="5538" xr:uid="{00000000-0005-0000-0000-0000A90A0000}"/>
    <cellStyle name="_расшифровки-форма-год ст.06.09 (1) 2" xfId="472" xr:uid="{00000000-0005-0000-0000-0000AA0A0000}"/>
    <cellStyle name="_расшифровки-форма-год ст.06.09 (1) 2" xfId="473" xr:uid="{00000000-0005-0000-0000-0000AB0A0000}"/>
    <cellStyle name="_расшифровки-форма-год ст.06.09 (1) 2 2" xfId="4411" xr:uid="{00000000-0005-0000-0000-0000AC0A0000}"/>
    <cellStyle name="_расшифровки-форма-год ст.06.09 (1) 2 2" xfId="4412" xr:uid="{00000000-0005-0000-0000-0000AD0A0000}"/>
    <cellStyle name="_расшифровки-форма-год ст.06.09 (1) 2 3" xfId="7390" xr:uid="{00000000-0005-0000-0000-0000AE0A0000}"/>
    <cellStyle name="_расшифровки-форма-год ст.06.09 (1) 2 3" xfId="7389" xr:uid="{00000000-0005-0000-0000-0000AF0A0000}"/>
    <cellStyle name="_расшифровки-форма-год ст.06.09 (1) 3" xfId="474" xr:uid="{00000000-0005-0000-0000-0000B00A0000}"/>
    <cellStyle name="_расшифровки-форма-год ст.06.09 (1) 3" xfId="475" xr:uid="{00000000-0005-0000-0000-0000B10A0000}"/>
    <cellStyle name="_расшифровки-форма-год ст.06.09 (1) 3 2" xfId="4413" xr:uid="{00000000-0005-0000-0000-0000B20A0000}"/>
    <cellStyle name="_расшифровки-форма-год ст.06.09 (1) 3 2" xfId="4414" xr:uid="{00000000-0005-0000-0000-0000B30A0000}"/>
    <cellStyle name="_расшифровки-форма-год ст.06.09 (1) 3 3" xfId="7388" xr:uid="{00000000-0005-0000-0000-0000B40A0000}"/>
    <cellStyle name="_расшифровки-форма-год ст.06.09 (1) 3 3" xfId="7387" xr:uid="{00000000-0005-0000-0000-0000B50A0000}"/>
    <cellStyle name="_расшифровки-форма-год ст.06.09 (1) 4" xfId="476" xr:uid="{00000000-0005-0000-0000-0000B60A0000}"/>
    <cellStyle name="_расшифровки-форма-год ст.06.09 (1) 4" xfId="477" xr:uid="{00000000-0005-0000-0000-0000B70A0000}"/>
    <cellStyle name="_расшифровки-форма-год ст.06.09 (1) 4 2" xfId="4415" xr:uid="{00000000-0005-0000-0000-0000B80A0000}"/>
    <cellStyle name="_расшифровки-форма-год ст.06.09 (1) 4 2" xfId="4416" xr:uid="{00000000-0005-0000-0000-0000B90A0000}"/>
    <cellStyle name="_расшифровки-форма-год ст.06.09 (1) 4 3" xfId="7386" xr:uid="{00000000-0005-0000-0000-0000BA0A0000}"/>
    <cellStyle name="_расшифровки-форма-год ст.06.09 (1) 4 3" xfId="7385" xr:uid="{00000000-0005-0000-0000-0000BB0A0000}"/>
    <cellStyle name="_расшифровки-форма-год ст.06.09 (1) 5" xfId="478" xr:uid="{00000000-0005-0000-0000-0000BC0A0000}"/>
    <cellStyle name="_расшифровки-форма-год ст.06.09 (1) 5" xfId="479" xr:uid="{00000000-0005-0000-0000-0000BD0A0000}"/>
    <cellStyle name="_расшифровки-форма-год ст.06.09 (1) 5 2" xfId="4417" xr:uid="{00000000-0005-0000-0000-0000BE0A0000}"/>
    <cellStyle name="_расшифровки-форма-год ст.06.09 (1) 5 2" xfId="4418" xr:uid="{00000000-0005-0000-0000-0000BF0A0000}"/>
    <cellStyle name="_расшифровки-форма-год ст.06.09 (1) 5 3" xfId="7384" xr:uid="{00000000-0005-0000-0000-0000C00A0000}"/>
    <cellStyle name="_расшифровки-форма-год ст.06.09 (1) 5 3" xfId="7383" xr:uid="{00000000-0005-0000-0000-0000C10A0000}"/>
    <cellStyle name="_расшифровки-форма-год ст.06.09 (1) 6" xfId="480" xr:uid="{00000000-0005-0000-0000-0000C20A0000}"/>
    <cellStyle name="_расшифровки-форма-год ст.06.09 (1) 6" xfId="481" xr:uid="{00000000-0005-0000-0000-0000C30A0000}"/>
    <cellStyle name="_расшифровки-форма-год ст.06.09 (1) 6 2" xfId="4419" xr:uid="{00000000-0005-0000-0000-0000C40A0000}"/>
    <cellStyle name="_расшифровки-форма-год ст.06.09 (1) 6 2" xfId="4420" xr:uid="{00000000-0005-0000-0000-0000C50A0000}"/>
    <cellStyle name="_расшифровки-форма-год ст.06.09 (1) 6 3" xfId="7382" xr:uid="{00000000-0005-0000-0000-0000C60A0000}"/>
    <cellStyle name="_расшифровки-форма-год ст.06.09 (1) 6 3" xfId="7381" xr:uid="{00000000-0005-0000-0000-0000C70A0000}"/>
    <cellStyle name="_расшифровки-форма-год ст.06.09 (1) 7" xfId="482" xr:uid="{00000000-0005-0000-0000-0000C80A0000}"/>
    <cellStyle name="_расшифровки-форма-год ст.06.09 (1) 7" xfId="483" xr:uid="{00000000-0005-0000-0000-0000C90A0000}"/>
    <cellStyle name="_расшифровки-форма-год ст.06.09 (1) 7 2" xfId="4421" xr:uid="{00000000-0005-0000-0000-0000CA0A0000}"/>
    <cellStyle name="_расшифровки-форма-год ст.06.09 (1) 7 2" xfId="4422" xr:uid="{00000000-0005-0000-0000-0000CB0A0000}"/>
    <cellStyle name="_расшифровки-форма-год ст.06.09 (1) 7 3" xfId="7380" xr:uid="{00000000-0005-0000-0000-0000CC0A0000}"/>
    <cellStyle name="_расшифровки-форма-год ст.06.09 (1) 7 3" xfId="7379" xr:uid="{00000000-0005-0000-0000-0000CD0A0000}"/>
    <cellStyle name="_расшифровки-форма-год ст.06.09 (1) 8" xfId="484" xr:uid="{00000000-0005-0000-0000-0000CE0A0000}"/>
    <cellStyle name="_расшифровки-форма-год ст.06.09 (1) 8" xfId="485" xr:uid="{00000000-0005-0000-0000-0000CF0A0000}"/>
    <cellStyle name="_расшифровки-форма-год ст.06.09 (1) 8 2" xfId="4423" xr:uid="{00000000-0005-0000-0000-0000D00A0000}"/>
    <cellStyle name="_расшифровки-форма-год ст.06.09 (1) 8 2" xfId="4424" xr:uid="{00000000-0005-0000-0000-0000D10A0000}"/>
    <cellStyle name="_расшифровки-форма-год ст.06.09 (1) 8 3" xfId="7378" xr:uid="{00000000-0005-0000-0000-0000D20A0000}"/>
    <cellStyle name="_расшифровки-форма-год ст.06.09 (1) 8 3" xfId="7377" xr:uid="{00000000-0005-0000-0000-0000D30A0000}"/>
    <cellStyle name="_расшифровки-форма-год ст.06.09 (1) 9" xfId="486" xr:uid="{00000000-0005-0000-0000-0000D40A0000}"/>
    <cellStyle name="_расшифровки-форма-год ст.06.09 (1) 9" xfId="487" xr:uid="{00000000-0005-0000-0000-0000D50A0000}"/>
    <cellStyle name="_расшифровки-форма-год ст.06.09 (1) 9 2" xfId="4425" xr:uid="{00000000-0005-0000-0000-0000D60A0000}"/>
    <cellStyle name="_расшифровки-форма-год ст.06.09 (1) 9 2" xfId="4426" xr:uid="{00000000-0005-0000-0000-0000D70A0000}"/>
    <cellStyle name="_расшифровки-форма-год ст.06.09 (1) 9 3" xfId="7376" xr:uid="{00000000-0005-0000-0000-0000D80A0000}"/>
    <cellStyle name="_расшифровки-форма-год ст.06.09 (1) 9 3" xfId="7375" xr:uid="{00000000-0005-0000-0000-0000D90A0000}"/>
    <cellStyle name="_расшифровки-форма-год ст.06.09 (1)_06.10_Услуги по санобработке и вывозу мусора_2011" xfId="488" xr:uid="{00000000-0005-0000-0000-0000DA0A0000}"/>
    <cellStyle name="_расшифровки-форма-год ст.06.09 (1)_06.10_Услуги по санобработке и вывозу мусора_2011" xfId="489" xr:uid="{00000000-0005-0000-0000-0000DB0A0000}"/>
    <cellStyle name="_расшифровки-форма-год ст.06.09 (1)_06.10_Услуги по санобработке и вывозу мусора_2011 2" xfId="4427" xr:uid="{00000000-0005-0000-0000-0000DC0A0000}"/>
    <cellStyle name="_расшифровки-форма-год ст.06.09 (1)_06.10_Услуги по санобработке и вывозу мусора_2011 2" xfId="4428" xr:uid="{00000000-0005-0000-0000-0000DD0A0000}"/>
    <cellStyle name="_расшифровки-форма-год ст.06.09 (1)_06.10_Услуги по санобработке и вывозу мусора_2011 3" xfId="7374" xr:uid="{00000000-0005-0000-0000-0000DE0A0000}"/>
    <cellStyle name="_расшифровки-форма-год ст.06.09 (1)_06.10_Услуги по санобработке и вывозу мусора_2011 3" xfId="7373" xr:uid="{00000000-0005-0000-0000-0000DF0A0000}"/>
    <cellStyle name="_расшифровки-форма-год ст.06.09 10" xfId="490" xr:uid="{00000000-0005-0000-0000-0000E00A0000}"/>
    <cellStyle name="_расшифровки-форма-год ст.06.09 10" xfId="491" xr:uid="{00000000-0005-0000-0000-0000E10A0000}"/>
    <cellStyle name="_расшифровки-форма-год ст.06.09 10 2" xfId="4429" xr:uid="{00000000-0005-0000-0000-0000E20A0000}"/>
    <cellStyle name="_расшифровки-форма-год ст.06.09 10 2" xfId="4430" xr:uid="{00000000-0005-0000-0000-0000E30A0000}"/>
    <cellStyle name="_расшифровки-форма-год ст.06.09 10 3" xfId="7372" xr:uid="{00000000-0005-0000-0000-0000E40A0000}"/>
    <cellStyle name="_расшифровки-форма-год ст.06.09 10 3" xfId="5537" xr:uid="{00000000-0005-0000-0000-0000E50A0000}"/>
    <cellStyle name="_расшифровки-форма-год ст.06.09 11" xfId="492" xr:uid="{00000000-0005-0000-0000-0000E60A0000}"/>
    <cellStyle name="_расшифровки-форма-год ст.06.09 11" xfId="493" xr:uid="{00000000-0005-0000-0000-0000E70A0000}"/>
    <cellStyle name="_расшифровки-форма-год ст.06.09 11 2" xfId="4431" xr:uid="{00000000-0005-0000-0000-0000E80A0000}"/>
    <cellStyle name="_расшифровки-форма-год ст.06.09 11 2" xfId="4432" xr:uid="{00000000-0005-0000-0000-0000E90A0000}"/>
    <cellStyle name="_расшифровки-форма-год ст.06.09 11 3" xfId="7371" xr:uid="{00000000-0005-0000-0000-0000EA0A0000}"/>
    <cellStyle name="_расшифровки-форма-год ст.06.09 11 3" xfId="7370" xr:uid="{00000000-0005-0000-0000-0000EB0A0000}"/>
    <cellStyle name="_расшифровки-форма-год ст.06.09 12" xfId="494" xr:uid="{00000000-0005-0000-0000-0000EC0A0000}"/>
    <cellStyle name="_расшифровки-форма-год ст.06.09 12" xfId="495" xr:uid="{00000000-0005-0000-0000-0000ED0A0000}"/>
    <cellStyle name="_расшифровки-форма-год ст.06.09 12 2" xfId="4433" xr:uid="{00000000-0005-0000-0000-0000EE0A0000}"/>
    <cellStyle name="_расшифровки-форма-год ст.06.09 12 2" xfId="4434" xr:uid="{00000000-0005-0000-0000-0000EF0A0000}"/>
    <cellStyle name="_расшифровки-форма-год ст.06.09 12 3" xfId="7369" xr:uid="{00000000-0005-0000-0000-0000F00A0000}"/>
    <cellStyle name="_расшифровки-форма-год ст.06.09 12 3" xfId="7368" xr:uid="{00000000-0005-0000-0000-0000F10A0000}"/>
    <cellStyle name="_расшифровки-форма-год ст.06.09 13" xfId="2744" xr:uid="{00000000-0005-0000-0000-0000F20A0000}"/>
    <cellStyle name="_расшифровки-форма-год ст.06.09 13" xfId="2745" xr:uid="{00000000-0005-0000-0000-0000F30A0000}"/>
    <cellStyle name="_расшифровки-форма-год ст.06.09 13 2" xfId="6507" xr:uid="{00000000-0005-0000-0000-0000F40A0000}"/>
    <cellStyle name="_расшифровки-форма-год ст.06.09 13 2" xfId="6508" xr:uid="{00000000-0005-0000-0000-0000F50A0000}"/>
    <cellStyle name="_расшифровки-форма-год ст.06.09 13 3" xfId="7618" xr:uid="{00000000-0005-0000-0000-0000F60A0000}"/>
    <cellStyle name="_расшифровки-форма-год ст.06.09 13 3" xfId="7619" xr:uid="{00000000-0005-0000-0000-0000F70A0000}"/>
    <cellStyle name="_расшифровки-форма-год ст.06.09 14" xfId="4401" xr:uid="{00000000-0005-0000-0000-0000F80A0000}"/>
    <cellStyle name="_расшифровки-форма-год ст.06.09 14" xfId="4402" xr:uid="{00000000-0005-0000-0000-0000F90A0000}"/>
    <cellStyle name="_расшифровки-форма-год ст.06.09 15" xfId="5541" xr:uid="{00000000-0005-0000-0000-0000FA0A0000}"/>
    <cellStyle name="_расшифровки-форма-год ст.06.09 15" xfId="5540" xr:uid="{00000000-0005-0000-0000-0000FB0A0000}"/>
    <cellStyle name="_расшифровки-форма-год ст.06.09 2" xfId="496" xr:uid="{00000000-0005-0000-0000-0000FC0A0000}"/>
    <cellStyle name="_расшифровки-форма-год ст.06.09 2" xfId="497" xr:uid="{00000000-0005-0000-0000-0000FD0A0000}"/>
    <cellStyle name="_расшифровки-форма-год ст.06.09 2 2" xfId="4435" xr:uid="{00000000-0005-0000-0000-0000FE0A0000}"/>
    <cellStyle name="_расшифровки-форма-год ст.06.09 2 2" xfId="4436" xr:uid="{00000000-0005-0000-0000-0000FF0A0000}"/>
    <cellStyle name="_расшифровки-форма-год ст.06.09 2 3" xfId="5536" xr:uid="{00000000-0005-0000-0000-0000000B0000}"/>
    <cellStyle name="_расшифровки-форма-год ст.06.09 2 3" xfId="7367" xr:uid="{00000000-0005-0000-0000-0000010B0000}"/>
    <cellStyle name="_расшифровки-форма-год ст.06.09 3" xfId="498" xr:uid="{00000000-0005-0000-0000-0000020B0000}"/>
    <cellStyle name="_расшифровки-форма-год ст.06.09 3" xfId="499" xr:uid="{00000000-0005-0000-0000-0000030B0000}"/>
    <cellStyle name="_расшифровки-форма-год ст.06.09 3 2" xfId="4437" xr:uid="{00000000-0005-0000-0000-0000040B0000}"/>
    <cellStyle name="_расшифровки-форма-год ст.06.09 3 2" xfId="4438" xr:uid="{00000000-0005-0000-0000-0000050B0000}"/>
    <cellStyle name="_расшифровки-форма-год ст.06.09 3 3" xfId="5535" xr:uid="{00000000-0005-0000-0000-0000060B0000}"/>
    <cellStyle name="_расшифровки-форма-год ст.06.09 3 3" xfId="5534" xr:uid="{00000000-0005-0000-0000-0000070B0000}"/>
    <cellStyle name="_расшифровки-форма-год ст.06.09 4" xfId="500" xr:uid="{00000000-0005-0000-0000-0000080B0000}"/>
    <cellStyle name="_расшифровки-форма-год ст.06.09 4" xfId="501" xr:uid="{00000000-0005-0000-0000-0000090B0000}"/>
    <cellStyle name="_расшифровки-форма-год ст.06.09 4 2" xfId="4439" xr:uid="{00000000-0005-0000-0000-00000A0B0000}"/>
    <cellStyle name="_расшифровки-форма-год ст.06.09 4 2" xfId="4440" xr:uid="{00000000-0005-0000-0000-00000B0B0000}"/>
    <cellStyle name="_расшифровки-форма-год ст.06.09 4 3" xfId="5533" xr:uid="{00000000-0005-0000-0000-00000C0B0000}"/>
    <cellStyle name="_расшифровки-форма-год ст.06.09 4 3" xfId="5532" xr:uid="{00000000-0005-0000-0000-00000D0B0000}"/>
    <cellStyle name="_расшифровки-форма-год ст.06.09 5" xfId="502" xr:uid="{00000000-0005-0000-0000-00000E0B0000}"/>
    <cellStyle name="_расшифровки-форма-год ст.06.09 5" xfId="503" xr:uid="{00000000-0005-0000-0000-00000F0B0000}"/>
    <cellStyle name="_расшифровки-форма-год ст.06.09 5 2" xfId="4441" xr:uid="{00000000-0005-0000-0000-0000100B0000}"/>
    <cellStyle name="_расшифровки-форма-год ст.06.09 5 2" xfId="4442" xr:uid="{00000000-0005-0000-0000-0000110B0000}"/>
    <cellStyle name="_расшифровки-форма-год ст.06.09 5 3" xfId="5531" xr:uid="{00000000-0005-0000-0000-0000120B0000}"/>
    <cellStyle name="_расшифровки-форма-год ст.06.09 5 3" xfId="5530" xr:uid="{00000000-0005-0000-0000-0000130B0000}"/>
    <cellStyle name="_расшифровки-форма-год ст.06.09 6" xfId="504" xr:uid="{00000000-0005-0000-0000-0000140B0000}"/>
    <cellStyle name="_расшифровки-форма-год ст.06.09 6" xfId="505" xr:uid="{00000000-0005-0000-0000-0000150B0000}"/>
    <cellStyle name="_расшифровки-форма-год ст.06.09 6 2" xfId="4443" xr:uid="{00000000-0005-0000-0000-0000160B0000}"/>
    <cellStyle name="_расшифровки-форма-год ст.06.09 6 2" xfId="4444" xr:uid="{00000000-0005-0000-0000-0000170B0000}"/>
    <cellStyle name="_расшифровки-форма-год ст.06.09 6 3" xfId="5529" xr:uid="{00000000-0005-0000-0000-0000180B0000}"/>
    <cellStyle name="_расшифровки-форма-год ст.06.09 6 3" xfId="5528" xr:uid="{00000000-0005-0000-0000-0000190B0000}"/>
    <cellStyle name="_расшифровки-форма-год ст.06.09 7" xfId="506" xr:uid="{00000000-0005-0000-0000-00001A0B0000}"/>
    <cellStyle name="_расшифровки-форма-год ст.06.09 7" xfId="507" xr:uid="{00000000-0005-0000-0000-00001B0B0000}"/>
    <cellStyle name="_расшифровки-форма-год ст.06.09 7 2" xfId="4445" xr:uid="{00000000-0005-0000-0000-00001C0B0000}"/>
    <cellStyle name="_расшифровки-форма-год ст.06.09 7 2" xfId="4446" xr:uid="{00000000-0005-0000-0000-00001D0B0000}"/>
    <cellStyle name="_расшифровки-форма-год ст.06.09 7 3" xfId="5527" xr:uid="{00000000-0005-0000-0000-00001E0B0000}"/>
    <cellStyle name="_расшифровки-форма-год ст.06.09 7 3" xfId="7366" xr:uid="{00000000-0005-0000-0000-00001F0B0000}"/>
    <cellStyle name="_расшифровки-форма-год ст.06.09 8" xfId="508" xr:uid="{00000000-0005-0000-0000-0000200B0000}"/>
    <cellStyle name="_расшифровки-форма-год ст.06.09 8" xfId="509" xr:uid="{00000000-0005-0000-0000-0000210B0000}"/>
    <cellStyle name="_расшифровки-форма-год ст.06.09 8 2" xfId="4447" xr:uid="{00000000-0005-0000-0000-0000220B0000}"/>
    <cellStyle name="_расшифровки-форма-год ст.06.09 8 2" xfId="4448" xr:uid="{00000000-0005-0000-0000-0000230B0000}"/>
    <cellStyle name="_расшифровки-форма-год ст.06.09 8 3" xfId="5526" xr:uid="{00000000-0005-0000-0000-0000240B0000}"/>
    <cellStyle name="_расшифровки-форма-год ст.06.09 8 3" xfId="5525" xr:uid="{00000000-0005-0000-0000-0000250B0000}"/>
    <cellStyle name="_расшифровки-форма-год ст.06.09 9" xfId="510" xr:uid="{00000000-0005-0000-0000-0000260B0000}"/>
    <cellStyle name="_расшифровки-форма-год ст.06.09 9" xfId="511" xr:uid="{00000000-0005-0000-0000-0000270B0000}"/>
    <cellStyle name="_расшифровки-форма-год ст.06.09 9 2" xfId="4449" xr:uid="{00000000-0005-0000-0000-0000280B0000}"/>
    <cellStyle name="_расшифровки-форма-год ст.06.09 9 2" xfId="4450" xr:uid="{00000000-0005-0000-0000-0000290B0000}"/>
    <cellStyle name="_расшифровки-форма-год ст.06.09 9 3" xfId="5524" xr:uid="{00000000-0005-0000-0000-00002A0B0000}"/>
    <cellStyle name="_расшифровки-форма-год ст.06.09 9 3" xfId="5523" xr:uid="{00000000-0005-0000-0000-00002B0B0000}"/>
    <cellStyle name="_расшифровки-форма-год ст.06.09_06.10_Услуги по санобработке и вывозу мусора_2011" xfId="512" xr:uid="{00000000-0005-0000-0000-00002C0B0000}"/>
    <cellStyle name="_расшифровки-форма-год ст.06.09_06.10_Услуги по санобработке и вывозу мусора_2011" xfId="513" xr:uid="{00000000-0005-0000-0000-00002D0B0000}"/>
    <cellStyle name="_расшифровки-форма-год ст.06.09_06.10_Услуги по санобработке и вывозу мусора_2011 2" xfId="4451" xr:uid="{00000000-0005-0000-0000-00002E0B0000}"/>
    <cellStyle name="_расшифровки-форма-год ст.06.09_06.10_Услуги по санобработке и вывозу мусора_2011 2" xfId="4452" xr:uid="{00000000-0005-0000-0000-00002F0B0000}"/>
    <cellStyle name="_расшифровки-форма-год ст.06.09_06.10_Услуги по санобработке и вывозу мусора_2011 3" xfId="5522" xr:uid="{00000000-0005-0000-0000-0000300B0000}"/>
    <cellStyle name="_расшифровки-форма-год ст.06.09_06.10_Услуги по санобработке и вывозу мусора_2011 3" xfId="5521" xr:uid="{00000000-0005-0000-0000-0000310B0000}"/>
    <cellStyle name="_расшифровки-форма-год ТЭЦ-1" xfId="514" xr:uid="{00000000-0005-0000-0000-0000320B0000}"/>
    <cellStyle name="_расшифровки-форма-год ТЭЦ-1" xfId="515" xr:uid="{00000000-0005-0000-0000-0000330B0000}"/>
    <cellStyle name="_расшифровки-форма-год ТЭЦ-1 10" xfId="516" xr:uid="{00000000-0005-0000-0000-0000340B0000}"/>
    <cellStyle name="_расшифровки-форма-год ТЭЦ-1 10" xfId="517" xr:uid="{00000000-0005-0000-0000-0000350B0000}"/>
    <cellStyle name="_расшифровки-форма-год ТЭЦ-1 10 2" xfId="4455" xr:uid="{00000000-0005-0000-0000-0000360B0000}"/>
    <cellStyle name="_расшифровки-форма-год ТЭЦ-1 10 2" xfId="4456" xr:uid="{00000000-0005-0000-0000-0000370B0000}"/>
    <cellStyle name="_расшифровки-форма-год ТЭЦ-1 10 3" xfId="7364" xr:uid="{00000000-0005-0000-0000-0000380B0000}"/>
    <cellStyle name="_расшифровки-форма-год ТЭЦ-1 10 3" xfId="7363" xr:uid="{00000000-0005-0000-0000-0000390B0000}"/>
    <cellStyle name="_расшифровки-форма-год ТЭЦ-1 11" xfId="518" xr:uid="{00000000-0005-0000-0000-00003A0B0000}"/>
    <cellStyle name="_расшифровки-форма-год ТЭЦ-1 11" xfId="519" xr:uid="{00000000-0005-0000-0000-00003B0B0000}"/>
    <cellStyle name="_расшифровки-форма-год ТЭЦ-1 11 2" xfId="4457" xr:uid="{00000000-0005-0000-0000-00003C0B0000}"/>
    <cellStyle name="_расшифровки-форма-год ТЭЦ-1 11 2" xfId="4458" xr:uid="{00000000-0005-0000-0000-00003D0B0000}"/>
    <cellStyle name="_расшифровки-форма-год ТЭЦ-1 11 3" xfId="7362" xr:uid="{00000000-0005-0000-0000-00003E0B0000}"/>
    <cellStyle name="_расшифровки-форма-год ТЭЦ-1 11 3" xfId="7361" xr:uid="{00000000-0005-0000-0000-00003F0B0000}"/>
    <cellStyle name="_расшифровки-форма-год ТЭЦ-1 12" xfId="520" xr:uid="{00000000-0005-0000-0000-0000400B0000}"/>
    <cellStyle name="_расшифровки-форма-год ТЭЦ-1 12" xfId="521" xr:uid="{00000000-0005-0000-0000-0000410B0000}"/>
    <cellStyle name="_расшифровки-форма-год ТЭЦ-1 12 2" xfId="4459" xr:uid="{00000000-0005-0000-0000-0000420B0000}"/>
    <cellStyle name="_расшифровки-форма-год ТЭЦ-1 12 2" xfId="4460" xr:uid="{00000000-0005-0000-0000-0000430B0000}"/>
    <cellStyle name="_расшифровки-форма-год ТЭЦ-1 12 3" xfId="7360" xr:uid="{00000000-0005-0000-0000-0000440B0000}"/>
    <cellStyle name="_расшифровки-форма-год ТЭЦ-1 12 3" xfId="7359" xr:uid="{00000000-0005-0000-0000-0000450B0000}"/>
    <cellStyle name="_расшифровки-форма-год ТЭЦ-1 13" xfId="4453" xr:uid="{00000000-0005-0000-0000-0000460B0000}"/>
    <cellStyle name="_расшифровки-форма-год ТЭЦ-1 13" xfId="4454" xr:uid="{00000000-0005-0000-0000-0000470B0000}"/>
    <cellStyle name="_расшифровки-форма-год ТЭЦ-1 14" xfId="5520" xr:uid="{00000000-0005-0000-0000-0000480B0000}"/>
    <cellStyle name="_расшифровки-форма-год ТЭЦ-1 14" xfId="7365" xr:uid="{00000000-0005-0000-0000-0000490B0000}"/>
    <cellStyle name="_расшифровки-форма-год ТЭЦ-1 2" xfId="522" xr:uid="{00000000-0005-0000-0000-00004A0B0000}"/>
    <cellStyle name="_расшифровки-форма-год ТЭЦ-1 2" xfId="523" xr:uid="{00000000-0005-0000-0000-00004B0B0000}"/>
    <cellStyle name="_расшифровки-форма-год ТЭЦ-1 2 2" xfId="4461" xr:uid="{00000000-0005-0000-0000-00004C0B0000}"/>
    <cellStyle name="_расшифровки-форма-год ТЭЦ-1 2 2" xfId="4462" xr:uid="{00000000-0005-0000-0000-00004D0B0000}"/>
    <cellStyle name="_расшифровки-форма-год ТЭЦ-1 2 3" xfId="7358" xr:uid="{00000000-0005-0000-0000-00004E0B0000}"/>
    <cellStyle name="_расшифровки-форма-год ТЭЦ-1 2 3" xfId="7357" xr:uid="{00000000-0005-0000-0000-00004F0B0000}"/>
    <cellStyle name="_расшифровки-форма-год ТЭЦ-1 3" xfId="524" xr:uid="{00000000-0005-0000-0000-0000500B0000}"/>
    <cellStyle name="_расшифровки-форма-год ТЭЦ-1 3" xfId="525" xr:uid="{00000000-0005-0000-0000-0000510B0000}"/>
    <cellStyle name="_расшифровки-форма-год ТЭЦ-1 3 2" xfId="4463" xr:uid="{00000000-0005-0000-0000-0000520B0000}"/>
    <cellStyle name="_расшифровки-форма-год ТЭЦ-1 3 2" xfId="4464" xr:uid="{00000000-0005-0000-0000-0000530B0000}"/>
    <cellStyle name="_расшифровки-форма-год ТЭЦ-1 3 3" xfId="7356" xr:uid="{00000000-0005-0000-0000-0000540B0000}"/>
    <cellStyle name="_расшифровки-форма-год ТЭЦ-1 3 3" xfId="7355" xr:uid="{00000000-0005-0000-0000-0000550B0000}"/>
    <cellStyle name="_расшифровки-форма-год ТЭЦ-1 4" xfId="526" xr:uid="{00000000-0005-0000-0000-0000560B0000}"/>
    <cellStyle name="_расшифровки-форма-год ТЭЦ-1 4" xfId="527" xr:uid="{00000000-0005-0000-0000-0000570B0000}"/>
    <cellStyle name="_расшифровки-форма-год ТЭЦ-1 4 2" xfId="4465" xr:uid="{00000000-0005-0000-0000-0000580B0000}"/>
    <cellStyle name="_расшифровки-форма-год ТЭЦ-1 4 2" xfId="4466" xr:uid="{00000000-0005-0000-0000-0000590B0000}"/>
    <cellStyle name="_расшифровки-форма-год ТЭЦ-1 4 3" xfId="7354" xr:uid="{00000000-0005-0000-0000-00005A0B0000}"/>
    <cellStyle name="_расшифровки-форма-год ТЭЦ-1 4 3" xfId="7353" xr:uid="{00000000-0005-0000-0000-00005B0B0000}"/>
    <cellStyle name="_расшифровки-форма-год ТЭЦ-1 5" xfId="528" xr:uid="{00000000-0005-0000-0000-00005C0B0000}"/>
    <cellStyle name="_расшифровки-форма-год ТЭЦ-1 5" xfId="529" xr:uid="{00000000-0005-0000-0000-00005D0B0000}"/>
    <cellStyle name="_расшифровки-форма-год ТЭЦ-1 5 2" xfId="4467" xr:uid="{00000000-0005-0000-0000-00005E0B0000}"/>
    <cellStyle name="_расшифровки-форма-год ТЭЦ-1 5 2" xfId="4468" xr:uid="{00000000-0005-0000-0000-00005F0B0000}"/>
    <cellStyle name="_расшифровки-форма-год ТЭЦ-1 5 3" xfId="7352" xr:uid="{00000000-0005-0000-0000-0000600B0000}"/>
    <cellStyle name="_расшифровки-форма-год ТЭЦ-1 5 3" xfId="7351" xr:uid="{00000000-0005-0000-0000-0000610B0000}"/>
    <cellStyle name="_расшифровки-форма-год ТЭЦ-1 6" xfId="530" xr:uid="{00000000-0005-0000-0000-0000620B0000}"/>
    <cellStyle name="_расшифровки-форма-год ТЭЦ-1 6" xfId="531" xr:uid="{00000000-0005-0000-0000-0000630B0000}"/>
    <cellStyle name="_расшифровки-форма-год ТЭЦ-1 6 2" xfId="4469" xr:uid="{00000000-0005-0000-0000-0000640B0000}"/>
    <cellStyle name="_расшифровки-форма-год ТЭЦ-1 6 2" xfId="4470" xr:uid="{00000000-0005-0000-0000-0000650B0000}"/>
    <cellStyle name="_расшифровки-форма-год ТЭЦ-1 6 3" xfId="7350" xr:uid="{00000000-0005-0000-0000-0000660B0000}"/>
    <cellStyle name="_расшифровки-форма-год ТЭЦ-1 6 3" xfId="7349" xr:uid="{00000000-0005-0000-0000-0000670B0000}"/>
    <cellStyle name="_расшифровки-форма-год ТЭЦ-1 7" xfId="532" xr:uid="{00000000-0005-0000-0000-0000680B0000}"/>
    <cellStyle name="_расшифровки-форма-год ТЭЦ-1 7" xfId="533" xr:uid="{00000000-0005-0000-0000-0000690B0000}"/>
    <cellStyle name="_расшифровки-форма-год ТЭЦ-1 7 2" xfId="4471" xr:uid="{00000000-0005-0000-0000-00006A0B0000}"/>
    <cellStyle name="_расшифровки-форма-год ТЭЦ-1 7 2" xfId="4472" xr:uid="{00000000-0005-0000-0000-00006B0B0000}"/>
    <cellStyle name="_расшифровки-форма-год ТЭЦ-1 7 3" xfId="7348" xr:uid="{00000000-0005-0000-0000-00006C0B0000}"/>
    <cellStyle name="_расшифровки-форма-год ТЭЦ-1 7 3" xfId="7347" xr:uid="{00000000-0005-0000-0000-00006D0B0000}"/>
    <cellStyle name="_расшифровки-форма-год ТЭЦ-1 8" xfId="534" xr:uid="{00000000-0005-0000-0000-00006E0B0000}"/>
    <cellStyle name="_расшифровки-форма-год ТЭЦ-1 8" xfId="535" xr:uid="{00000000-0005-0000-0000-00006F0B0000}"/>
    <cellStyle name="_расшифровки-форма-год ТЭЦ-1 8 2" xfId="4473" xr:uid="{00000000-0005-0000-0000-0000700B0000}"/>
    <cellStyle name="_расшифровки-форма-год ТЭЦ-1 8 2" xfId="4474" xr:uid="{00000000-0005-0000-0000-0000710B0000}"/>
    <cellStyle name="_расшифровки-форма-год ТЭЦ-1 8 3" xfId="7346" xr:uid="{00000000-0005-0000-0000-0000720B0000}"/>
    <cellStyle name="_расшифровки-форма-год ТЭЦ-1 8 3" xfId="7345" xr:uid="{00000000-0005-0000-0000-0000730B0000}"/>
    <cellStyle name="_расшифровки-форма-год ТЭЦ-1 9" xfId="536" xr:uid="{00000000-0005-0000-0000-0000740B0000}"/>
    <cellStyle name="_расшифровки-форма-год ТЭЦ-1 9" xfId="537" xr:uid="{00000000-0005-0000-0000-0000750B0000}"/>
    <cellStyle name="_расшифровки-форма-год ТЭЦ-1 9 2" xfId="4475" xr:uid="{00000000-0005-0000-0000-0000760B0000}"/>
    <cellStyle name="_расшифровки-форма-год ТЭЦ-1 9 2" xfId="4476" xr:uid="{00000000-0005-0000-0000-0000770B0000}"/>
    <cellStyle name="_расшифровки-форма-год ТЭЦ-1 9 3" xfId="7344" xr:uid="{00000000-0005-0000-0000-0000780B0000}"/>
    <cellStyle name="_расшифровки-форма-год ТЭЦ-1 9 3" xfId="7343" xr:uid="{00000000-0005-0000-0000-0000790B0000}"/>
    <cellStyle name="_Ремонт" xfId="538" xr:uid="{00000000-0005-0000-0000-00007A0B0000}"/>
    <cellStyle name="_Ремонт" xfId="539" xr:uid="{00000000-0005-0000-0000-00007B0B0000}"/>
    <cellStyle name="_ремонт (1)" xfId="540" xr:uid="{00000000-0005-0000-0000-00007C0B0000}"/>
    <cellStyle name="_ремонт (1)" xfId="541" xr:uid="{00000000-0005-0000-0000-00007D0B0000}"/>
    <cellStyle name="_ремонт (1) 2" xfId="4479" xr:uid="{00000000-0005-0000-0000-00007E0B0000}"/>
    <cellStyle name="_ремонт (1) 2" xfId="4480" xr:uid="{00000000-0005-0000-0000-00007F0B0000}"/>
    <cellStyle name="_ремонт (1) 3" xfId="7340" xr:uid="{00000000-0005-0000-0000-0000800B0000}"/>
    <cellStyle name="_ремонт (1) 3" xfId="7339" xr:uid="{00000000-0005-0000-0000-0000810B0000}"/>
    <cellStyle name="_Ремонт 2" xfId="4477" xr:uid="{00000000-0005-0000-0000-0000820B0000}"/>
    <cellStyle name="_Ремонт 2" xfId="4478" xr:uid="{00000000-0005-0000-0000-0000830B0000}"/>
    <cellStyle name="_Ремонт 3" xfId="7342" xr:uid="{00000000-0005-0000-0000-0000840B0000}"/>
    <cellStyle name="_Ремонт 3" xfId="7341" xr:uid="{00000000-0005-0000-0000-0000850B0000}"/>
    <cellStyle name="_ремонт с бюдж" xfId="542" xr:uid="{00000000-0005-0000-0000-0000860B0000}"/>
    <cellStyle name="_ремонт с бюдж" xfId="543" xr:uid="{00000000-0005-0000-0000-0000870B0000}"/>
    <cellStyle name="_ремонт с бюдж 2" xfId="4481" xr:uid="{00000000-0005-0000-0000-0000880B0000}"/>
    <cellStyle name="_ремонт с бюдж 2" xfId="4482" xr:uid="{00000000-0005-0000-0000-0000890B0000}"/>
    <cellStyle name="_ремонт с бюдж 3" xfId="7338" xr:uid="{00000000-0005-0000-0000-00008A0B0000}"/>
    <cellStyle name="_ремонт с бюдж 3" xfId="7337" xr:uid="{00000000-0005-0000-0000-00008B0B0000}"/>
    <cellStyle name="_Ремонт_10 месяцев 2010 амортизация" xfId="544" xr:uid="{00000000-0005-0000-0000-00008C0B0000}"/>
    <cellStyle name="_Ремонт_10 месяцев 2010 амортизация" xfId="545" xr:uid="{00000000-0005-0000-0000-00008D0B0000}"/>
    <cellStyle name="_Ремонт_10 месяцев 2010 амортизация 2" xfId="4483" xr:uid="{00000000-0005-0000-0000-00008E0B0000}"/>
    <cellStyle name="_Ремонт_10 месяцев 2010 амортизация 2" xfId="4484" xr:uid="{00000000-0005-0000-0000-00008F0B0000}"/>
    <cellStyle name="_Ремонт_10 месяцев 2010 амортизация 3" xfId="7336" xr:uid="{00000000-0005-0000-0000-0000900B0000}"/>
    <cellStyle name="_Ремонт_10 месяцев 2010 амортизация 3" xfId="7335" xr:uid="{00000000-0005-0000-0000-0000910B0000}"/>
    <cellStyle name="_Ремонт_факт на 2009 под.воды- от 31.05.10" xfId="546" xr:uid="{00000000-0005-0000-0000-0000920B0000}"/>
    <cellStyle name="_Ремонт_факт на 2009 под.воды- от 31.05.10" xfId="547" xr:uid="{00000000-0005-0000-0000-0000930B0000}"/>
    <cellStyle name="_Ремонт_факт на 2009 под.воды- от 31.05.10 (1)" xfId="548" xr:uid="{00000000-0005-0000-0000-0000940B0000}"/>
    <cellStyle name="_Ремонт_факт на 2009 под.воды- от 31.05.10 (1)" xfId="549" xr:uid="{00000000-0005-0000-0000-0000950B0000}"/>
    <cellStyle name="_Ремонт_факт на 2009 под.воды- от 31.05.10 (1) 2" xfId="4487" xr:uid="{00000000-0005-0000-0000-0000960B0000}"/>
    <cellStyle name="_Ремонт_факт на 2009 под.воды- от 31.05.10 (1) 2" xfId="4488" xr:uid="{00000000-0005-0000-0000-0000970B0000}"/>
    <cellStyle name="_Ремонт_факт на 2009 под.воды- от 31.05.10 (1) 3" xfId="5517" xr:uid="{00000000-0005-0000-0000-0000980B0000}"/>
    <cellStyle name="_Ремонт_факт на 2009 под.воды- от 31.05.10 (1) 3" xfId="7522" xr:uid="{00000000-0005-0000-0000-0000990B0000}"/>
    <cellStyle name="_Ремонт_факт на 2009 под.воды- от 31.05.10 (2)" xfId="550" xr:uid="{00000000-0005-0000-0000-00009A0B0000}"/>
    <cellStyle name="_Ремонт_факт на 2009 под.воды- от 31.05.10 (2)" xfId="551" xr:uid="{00000000-0005-0000-0000-00009B0B0000}"/>
    <cellStyle name="_Ремонт_факт на 2009 под.воды- от 31.05.10 (2) 2" xfId="4489" xr:uid="{00000000-0005-0000-0000-00009C0B0000}"/>
    <cellStyle name="_Ремонт_факт на 2009 под.воды- от 31.05.10 (2) 2" xfId="4490" xr:uid="{00000000-0005-0000-0000-00009D0B0000}"/>
    <cellStyle name="_Ремонт_факт на 2009 под.воды- от 31.05.10 (2) 3" xfId="7334" xr:uid="{00000000-0005-0000-0000-00009E0B0000}"/>
    <cellStyle name="_Ремонт_факт на 2009 под.воды- от 31.05.10 (2) 3" xfId="7329" xr:uid="{00000000-0005-0000-0000-00009F0B0000}"/>
    <cellStyle name="_Ремонт_факт на 2009 под.воды- от 31.05.10 2" xfId="4485" xr:uid="{00000000-0005-0000-0000-0000A00B0000}"/>
    <cellStyle name="_Ремонт_факт на 2009 под.воды- от 31.05.10 2" xfId="4486" xr:uid="{00000000-0005-0000-0000-0000A10B0000}"/>
    <cellStyle name="_Ремонт_факт на 2009 под.воды- от 31.05.10 3" xfId="5519" xr:uid="{00000000-0005-0000-0000-0000A20B0000}"/>
    <cellStyle name="_Ремонт_факт на 2009 под.воды- от 31.05.10 3" xfId="5518" xr:uid="{00000000-0005-0000-0000-0000A30B0000}"/>
    <cellStyle name="_Ремонт_факт на 2009-2010 под.воды-10.06.10г" xfId="552" xr:uid="{00000000-0005-0000-0000-0000A40B0000}"/>
    <cellStyle name="_Ремонт_факт на 2009-2010 под.воды-10.06.10г" xfId="553" xr:uid="{00000000-0005-0000-0000-0000A50B0000}"/>
    <cellStyle name="_Ремонт_факт на 2009-2010 под.воды-10.06.10г 2" xfId="4491" xr:uid="{00000000-0005-0000-0000-0000A60B0000}"/>
    <cellStyle name="_Ремонт_факт на 2009-2010 под.воды-10.06.10г 2" xfId="4492" xr:uid="{00000000-0005-0000-0000-0000A70B0000}"/>
    <cellStyle name="_Ремонт_факт на 2009-2010 под.воды-10.06.10г 3" xfId="7141" xr:uid="{00000000-0005-0000-0000-0000A80B0000}"/>
    <cellStyle name="_Ремонт_факт на 2009-2010 под.воды-10.06.10г 3" xfId="7140" xr:uid="{00000000-0005-0000-0000-0000A90B0000}"/>
    <cellStyle name="_Ремонт_факт подпитка на 2010г." xfId="554" xr:uid="{00000000-0005-0000-0000-0000AA0B0000}"/>
    <cellStyle name="_Ремонт_факт подпитка на 2010г." xfId="555" xr:uid="{00000000-0005-0000-0000-0000AB0B0000}"/>
    <cellStyle name="_Ремонт_факт подпитка на 2010г. 2" xfId="4493" xr:uid="{00000000-0005-0000-0000-0000AC0B0000}"/>
    <cellStyle name="_Ремонт_факт подпитка на 2010г. 2" xfId="4494" xr:uid="{00000000-0005-0000-0000-0000AD0B0000}"/>
    <cellStyle name="_Ремонт_факт подпитка на 2010г. 3" xfId="7137" xr:uid="{00000000-0005-0000-0000-0000AE0B0000}"/>
    <cellStyle name="_Ремонт_факт подпитка на 2010г. 3" xfId="7126" xr:uid="{00000000-0005-0000-0000-0000AF0B0000}"/>
    <cellStyle name="_Ремонт_ХЦ подпитка за 9мес." xfId="556" xr:uid="{00000000-0005-0000-0000-0000B00B0000}"/>
    <cellStyle name="_Ремонт_ХЦ подпитка за 9мес." xfId="557" xr:uid="{00000000-0005-0000-0000-0000B10B0000}"/>
    <cellStyle name="_Ремонт_ХЦ подпитка за 9мес. 2" xfId="4495" xr:uid="{00000000-0005-0000-0000-0000B20B0000}"/>
    <cellStyle name="_Ремонт_ХЦ подпитка за 9мес. 2" xfId="4496" xr:uid="{00000000-0005-0000-0000-0000B30B0000}"/>
    <cellStyle name="_Ремонт_ХЦ подпитка за 9мес. 3" xfId="7122" xr:uid="{00000000-0005-0000-0000-0000B40B0000}"/>
    <cellStyle name="_Ремонт_ХЦ подпитка за 9мес. 3" xfId="7121" xr:uid="{00000000-0005-0000-0000-0000B50B0000}"/>
    <cellStyle name="_ст.01.05ТТЦ" xfId="558" xr:uid="{00000000-0005-0000-0000-0000B60B0000}"/>
    <cellStyle name="_ст.01.05ТТЦ" xfId="559" xr:uid="{00000000-0005-0000-0000-0000B70B0000}"/>
    <cellStyle name="_ст.01.05ТТЦ 2" xfId="4497" xr:uid="{00000000-0005-0000-0000-0000B80B0000}"/>
    <cellStyle name="_ст.01.05ТТЦ 2" xfId="4498" xr:uid="{00000000-0005-0000-0000-0000B90B0000}"/>
    <cellStyle name="_ст.01.05ТТЦ 3" xfId="5368" xr:uid="{00000000-0005-0000-0000-0000BA0B0000}"/>
    <cellStyle name="_ст.01.05ТТЦ 3" xfId="5358" xr:uid="{00000000-0005-0000-0000-0000BB0B0000}"/>
    <cellStyle name="_ст.01.05ТТЦ_Копия Копия РАСШИФРОВКИ ПОСЛЕДНИЙ ВАРИАН С БЮДЖЕТОМ пос верс" xfId="560" xr:uid="{00000000-0005-0000-0000-0000BC0B0000}"/>
    <cellStyle name="_ст.01.05ТТЦ_Копия Копия РАСШИФРОВКИ ПОСЛЕДНИЙ ВАРИАН С БЮДЖЕТОМ пос верс" xfId="561" xr:uid="{00000000-0005-0000-0000-0000BD0B0000}"/>
    <cellStyle name="_ст.01.05ТТЦ_Копия Копия РАСШИФРОВКИ ПОСЛЕДНИЙ ВАРИАН С БЮДЖЕТОМ пос верс 2" xfId="4499" xr:uid="{00000000-0005-0000-0000-0000BE0B0000}"/>
    <cellStyle name="_ст.01.05ТТЦ_Копия Копия РАСШИФРОВКИ ПОСЛЕДНИЙ ВАРИАН С БЮДЖЕТОМ пос верс 2" xfId="4500" xr:uid="{00000000-0005-0000-0000-0000BF0B0000}"/>
    <cellStyle name="_ст.01.05ТТЦ_Копия Копия РАСШИФРОВКИ ПОСЛЕДНИЙ ВАРИАН С БЮДЖЕТОМ пос верс 3" xfId="5357" xr:uid="{00000000-0005-0000-0000-0000C00B0000}"/>
    <cellStyle name="_ст.01.05ТТЦ_Копия Копия РАСШИФРОВКИ ПОСЛЕДНИЙ ВАРИАН С БЮДЖЕТОМ пос верс 3" xfId="5356" xr:uid="{00000000-0005-0000-0000-0000C10B0000}"/>
    <cellStyle name="_ст.01.05ТТЦ_ТЭЦ-1_БЮДЖЕТ 2011 от 20.07.10г" xfId="562" xr:uid="{00000000-0005-0000-0000-0000C20B0000}"/>
    <cellStyle name="_ст.01.05ТТЦ_ТЭЦ-1_БЮДЖЕТ 2011 от 20.07.10г" xfId="563" xr:uid="{00000000-0005-0000-0000-0000C30B0000}"/>
    <cellStyle name="_ст.01.05ТТЦ_ТЭЦ-1_БЮДЖЕТ 2011 от 20.07.10г 2" xfId="4501" xr:uid="{00000000-0005-0000-0000-0000C40B0000}"/>
    <cellStyle name="_ст.01.05ТТЦ_ТЭЦ-1_БЮДЖЕТ 2011 от 20.07.10г 2" xfId="4502" xr:uid="{00000000-0005-0000-0000-0000C50B0000}"/>
    <cellStyle name="_ст.01.05ТТЦ_ТЭЦ-1_БЮДЖЕТ 2011 от 20.07.10г 3" xfId="7110" xr:uid="{00000000-0005-0000-0000-0000C60B0000}"/>
    <cellStyle name="_ст.01.05ТТЦ_ТЭЦ-1_БЮДЖЕТ 2011 от 20.07.10г 3" xfId="5355" xr:uid="{00000000-0005-0000-0000-0000C70B0000}"/>
    <cellStyle name="_ст.06.10 вневед." xfId="564" xr:uid="{00000000-0005-0000-0000-0000C80B0000}"/>
    <cellStyle name="_ст.06.10 вневед." xfId="565" xr:uid="{00000000-0005-0000-0000-0000C90B0000}"/>
    <cellStyle name="_ст.06.10 вневед. 2" xfId="4503" xr:uid="{00000000-0005-0000-0000-0000CA0B0000}"/>
    <cellStyle name="_ст.06.10 вневед. 2" xfId="4504" xr:uid="{00000000-0005-0000-0000-0000CB0B0000}"/>
    <cellStyle name="_ст.06.10 вневед. 3" xfId="7109" xr:uid="{00000000-0005-0000-0000-0000CC0B0000}"/>
    <cellStyle name="_ст.06.10 вневед. 3" xfId="7107" xr:uid="{00000000-0005-0000-0000-0000CD0B0000}"/>
    <cellStyle name="_ст.06.10 вневед._Копия Копия РАСШИФРОВКИ ПОСЛЕДНИЙ ВАРИАН С БЮДЖЕТОМ пос верс" xfId="566" xr:uid="{00000000-0005-0000-0000-0000CE0B0000}"/>
    <cellStyle name="_ст.06.10 вневед._Копия Копия РАСШИФРОВКИ ПОСЛЕДНИЙ ВАРИАН С БЮДЖЕТОМ пос верс" xfId="567" xr:uid="{00000000-0005-0000-0000-0000CF0B0000}"/>
    <cellStyle name="_ст.06.10 вневед._Копия Копия РАСШИФРОВКИ ПОСЛЕДНИЙ ВАРИАН С БЮДЖЕТОМ пос верс 2" xfId="4505" xr:uid="{00000000-0005-0000-0000-0000D00B0000}"/>
    <cellStyle name="_ст.06.10 вневед._Копия Копия РАСШИФРОВКИ ПОСЛЕДНИЙ ВАРИАН С БЮДЖЕТОМ пос верс 2" xfId="4506" xr:uid="{00000000-0005-0000-0000-0000D10B0000}"/>
    <cellStyle name="_ст.06.10 вневед._Копия Копия РАСШИФРОВКИ ПОСЛЕДНИЙ ВАРИАН С БЮДЖЕТОМ пос верс 3" xfId="7106" xr:uid="{00000000-0005-0000-0000-0000D20B0000}"/>
    <cellStyle name="_ст.06.10 вневед._Копия Копия РАСШИФРОВКИ ПОСЛЕДНИЙ ВАРИАН С БЮДЖЕТОМ пос верс 3" xfId="7104" xr:uid="{00000000-0005-0000-0000-0000D30B0000}"/>
    <cellStyle name="_ст.06.10 вневед._ТЭЦ-1_БЮДЖЕТ 2011 от 20.07.10г" xfId="568" xr:uid="{00000000-0005-0000-0000-0000D40B0000}"/>
    <cellStyle name="_ст.06.10 вневед._ТЭЦ-1_БЮДЖЕТ 2011 от 20.07.10г" xfId="569" xr:uid="{00000000-0005-0000-0000-0000D50B0000}"/>
    <cellStyle name="_ст.06.10 вневед._ТЭЦ-1_БЮДЖЕТ 2011 от 20.07.10г 2" xfId="4507" xr:uid="{00000000-0005-0000-0000-0000D60B0000}"/>
    <cellStyle name="_ст.06.10 вневед._ТЭЦ-1_БЮДЖЕТ 2011 от 20.07.10г 2" xfId="4508" xr:uid="{00000000-0005-0000-0000-0000D70B0000}"/>
    <cellStyle name="_ст.06.10 вневед._ТЭЦ-1_БЮДЖЕТ 2011 от 20.07.10г 3" xfId="7103" xr:uid="{00000000-0005-0000-0000-0000D80B0000}"/>
    <cellStyle name="_ст.06.10 вневед._ТЭЦ-1_БЮДЖЕТ 2011 от 20.07.10г 3" xfId="7093" xr:uid="{00000000-0005-0000-0000-0000D90B0000}"/>
    <cellStyle name="_тепло" xfId="570" xr:uid="{00000000-0005-0000-0000-0000DA0B0000}"/>
    <cellStyle name="_тепло" xfId="571" xr:uid="{00000000-0005-0000-0000-0000DB0B0000}"/>
    <cellStyle name="_тепло 2" xfId="4509" xr:uid="{00000000-0005-0000-0000-0000DC0B0000}"/>
    <cellStyle name="_тепло 2" xfId="4510" xr:uid="{00000000-0005-0000-0000-0000DD0B0000}"/>
    <cellStyle name="_тепло 3" xfId="7092" xr:uid="{00000000-0005-0000-0000-0000DE0B0000}"/>
    <cellStyle name="_тепло 3" xfId="7090" xr:uid="{00000000-0005-0000-0000-0000DF0B0000}"/>
    <cellStyle name="_Топливо 2010" xfId="572" xr:uid="{00000000-0005-0000-0000-0000E00B0000}"/>
    <cellStyle name="_Топливо 2010" xfId="573" xr:uid="{00000000-0005-0000-0000-0000E10B0000}"/>
    <cellStyle name="_Топливо 2010 2" xfId="4511" xr:uid="{00000000-0005-0000-0000-0000E20B0000}"/>
    <cellStyle name="_Топливо 2010 2" xfId="4512" xr:uid="{00000000-0005-0000-0000-0000E30B0000}"/>
    <cellStyle name="_Топливо 2010 3" xfId="5339" xr:uid="{00000000-0005-0000-0000-0000E40B0000}"/>
    <cellStyle name="_Топливо 2010 3" xfId="7077" xr:uid="{00000000-0005-0000-0000-0000E50B0000}"/>
    <cellStyle name="_ТЭЦ-1подпитка 2010 для арем новая вода (1)" xfId="574" xr:uid="{00000000-0005-0000-0000-0000E60B0000}"/>
    <cellStyle name="_ТЭЦ-1подпитка 2010 для арем новая вода (1)" xfId="575" xr:uid="{00000000-0005-0000-0000-0000E70B0000}"/>
    <cellStyle name="_ТЭЦ-1подпитка 2010 для арем новая вода (1) 2" xfId="4513" xr:uid="{00000000-0005-0000-0000-0000E80B0000}"/>
    <cellStyle name="_ТЭЦ-1подпитка 2010 для арем новая вода (1) 2" xfId="4514" xr:uid="{00000000-0005-0000-0000-0000E90B0000}"/>
    <cellStyle name="_ТЭЦ-1подпитка 2010 для арем новая вода (1) 3" xfId="7076" xr:uid="{00000000-0005-0000-0000-0000EA0B0000}"/>
    <cellStyle name="_ТЭЦ-1подпитка 2010 для арем новая вода (1) 3" xfId="7074" xr:uid="{00000000-0005-0000-0000-0000EB0B0000}"/>
    <cellStyle name="_факт на 2009 под.воды- от 31.05.10" xfId="576" xr:uid="{00000000-0005-0000-0000-0000EC0B0000}"/>
    <cellStyle name="_факт на 2009 под.воды- от 31.05.10" xfId="577" xr:uid="{00000000-0005-0000-0000-0000ED0B0000}"/>
    <cellStyle name="_факт на 2009 под.воды- от 31.05.10 (1)" xfId="578" xr:uid="{00000000-0005-0000-0000-0000EE0B0000}"/>
    <cellStyle name="_факт на 2009 под.воды- от 31.05.10 (1)" xfId="579" xr:uid="{00000000-0005-0000-0000-0000EF0B0000}"/>
    <cellStyle name="_факт на 2009 под.воды- от 31.05.10 (1) 2" xfId="4517" xr:uid="{00000000-0005-0000-0000-0000F00B0000}"/>
    <cellStyle name="_факт на 2009 под.воды- от 31.05.10 (1) 2" xfId="4518" xr:uid="{00000000-0005-0000-0000-0000F10B0000}"/>
    <cellStyle name="_факт на 2009 под.воды- от 31.05.10 (1) 3" xfId="5322" xr:uid="{00000000-0005-0000-0000-0000F20B0000}"/>
    <cellStyle name="_факт на 2009 под.воды- от 31.05.10 (1) 3" xfId="5317" xr:uid="{00000000-0005-0000-0000-0000F30B0000}"/>
    <cellStyle name="_факт на 2009 под.воды- от 31.05.10 (2)" xfId="580" xr:uid="{00000000-0005-0000-0000-0000F40B0000}"/>
    <cellStyle name="_факт на 2009 под.воды- от 31.05.10 (2)" xfId="581" xr:uid="{00000000-0005-0000-0000-0000F50B0000}"/>
    <cellStyle name="_факт на 2009 под.воды- от 31.05.10 (2) 2" xfId="4519" xr:uid="{00000000-0005-0000-0000-0000F60B0000}"/>
    <cellStyle name="_факт на 2009 под.воды- от 31.05.10 (2) 2" xfId="4520" xr:uid="{00000000-0005-0000-0000-0000F70B0000}"/>
    <cellStyle name="_факт на 2009 под.воды- от 31.05.10 (2) 3" xfId="7062" xr:uid="{00000000-0005-0000-0000-0000F80B0000}"/>
    <cellStyle name="_факт на 2009 под.воды- от 31.05.10 (2) 3" xfId="5313" xr:uid="{00000000-0005-0000-0000-0000F90B0000}"/>
    <cellStyle name="_факт на 2009 под.воды- от 31.05.10 2" xfId="4515" xr:uid="{00000000-0005-0000-0000-0000FA0B0000}"/>
    <cellStyle name="_факт на 2009 под.воды- от 31.05.10 2" xfId="4516" xr:uid="{00000000-0005-0000-0000-0000FB0B0000}"/>
    <cellStyle name="_факт на 2009 под.воды- от 31.05.10 3" xfId="7073" xr:uid="{00000000-0005-0000-0000-0000FC0B0000}"/>
    <cellStyle name="_факт на 2009 под.воды- от 31.05.10 3" xfId="5323" xr:uid="{00000000-0005-0000-0000-0000FD0B0000}"/>
    <cellStyle name="_факт на 2009 под.воды-от 25.05.10 (1)" xfId="582" xr:uid="{00000000-0005-0000-0000-0000FE0B0000}"/>
    <cellStyle name="_факт на 2009 под.воды-от 25.05.10 (1)" xfId="583" xr:uid="{00000000-0005-0000-0000-0000FF0B0000}"/>
    <cellStyle name="_факт на 2009 под.воды-от 25.05.10 (1) 2" xfId="4521" xr:uid="{00000000-0005-0000-0000-0000000C0000}"/>
    <cellStyle name="_факт на 2009 под.воды-от 25.05.10 (1) 2" xfId="4522" xr:uid="{00000000-0005-0000-0000-0000010C0000}"/>
    <cellStyle name="_факт на 2009 под.воды-от 25.05.10 (1) 3" xfId="5312" xr:uid="{00000000-0005-0000-0000-0000020C0000}"/>
    <cellStyle name="_факт на 2009 под.воды-от 25.05.10 (1) 3" xfId="7061" xr:uid="{00000000-0005-0000-0000-0000030C0000}"/>
    <cellStyle name="_факт на 2009 под.воды-от 25.05.10 (1)_10 месяцев 2010 амортизация" xfId="584" xr:uid="{00000000-0005-0000-0000-0000040C0000}"/>
    <cellStyle name="_факт на 2009 под.воды-от 25.05.10 (1)_10 месяцев 2010 амортизация" xfId="585" xr:uid="{00000000-0005-0000-0000-0000050C0000}"/>
    <cellStyle name="_факт на 2009 под.воды-от 25.05.10 (1)_10 месяцев 2010 амортизация 2" xfId="4523" xr:uid="{00000000-0005-0000-0000-0000060C0000}"/>
    <cellStyle name="_факт на 2009 под.воды-от 25.05.10 (1)_10 месяцев 2010 амортизация 2" xfId="4524" xr:uid="{00000000-0005-0000-0000-0000070C0000}"/>
    <cellStyle name="_факт на 2009 под.воды-от 25.05.10 (1)_10 месяцев 2010 амортизация 3" xfId="5311" xr:uid="{00000000-0005-0000-0000-0000080C0000}"/>
    <cellStyle name="_факт на 2009 под.воды-от 25.05.10 (1)_10 месяцев 2010 амортизация 3" xfId="5310" xr:uid="{00000000-0005-0000-0000-0000090C0000}"/>
    <cellStyle name="_факт на 2009 под.воды-от 25.05.10 (1)_факт на 2009 под.воды- от 31.05.10" xfId="586" xr:uid="{00000000-0005-0000-0000-00000A0C0000}"/>
    <cellStyle name="_факт на 2009 под.воды-от 25.05.10 (1)_факт на 2009 под.воды- от 31.05.10" xfId="587" xr:uid="{00000000-0005-0000-0000-00000B0C0000}"/>
    <cellStyle name="_факт на 2009 под.воды-от 25.05.10 (1)_факт на 2009 под.воды- от 31.05.10 (1)" xfId="588" xr:uid="{00000000-0005-0000-0000-00000C0C0000}"/>
    <cellStyle name="_факт на 2009 под.воды-от 25.05.10 (1)_факт на 2009 под.воды- от 31.05.10 (1)" xfId="589" xr:uid="{00000000-0005-0000-0000-00000D0C0000}"/>
    <cellStyle name="_факт на 2009 под.воды-от 25.05.10 (1)_факт на 2009 под.воды- от 31.05.10 (1) 2" xfId="4527" xr:uid="{00000000-0005-0000-0000-00000E0C0000}"/>
    <cellStyle name="_факт на 2009 под.воды-от 25.05.10 (1)_факт на 2009 под.воды- от 31.05.10 (1) 2" xfId="4528" xr:uid="{00000000-0005-0000-0000-00000F0C0000}"/>
    <cellStyle name="_факт на 2009 под.воды-от 25.05.10 (1)_факт на 2009 под.воды- от 31.05.10 (1) 3" xfId="5307" xr:uid="{00000000-0005-0000-0000-0000100C0000}"/>
    <cellStyle name="_факт на 2009 под.воды-от 25.05.10 (1)_факт на 2009 под.воды- от 31.05.10 (1) 3" xfId="7060" xr:uid="{00000000-0005-0000-0000-0000110C0000}"/>
    <cellStyle name="_факт на 2009 под.воды-от 25.05.10 (1)_факт на 2009 под.воды- от 31.05.10 (2)" xfId="590" xr:uid="{00000000-0005-0000-0000-0000120C0000}"/>
    <cellStyle name="_факт на 2009 под.воды-от 25.05.10 (1)_факт на 2009 под.воды- от 31.05.10 (2)" xfId="591" xr:uid="{00000000-0005-0000-0000-0000130C0000}"/>
    <cellStyle name="_факт на 2009 под.воды-от 25.05.10 (1)_факт на 2009 под.воды- от 31.05.10 (2) 2" xfId="4529" xr:uid="{00000000-0005-0000-0000-0000140C0000}"/>
    <cellStyle name="_факт на 2009 под.воды-от 25.05.10 (1)_факт на 2009 под.воды- от 31.05.10 (2) 2" xfId="4530" xr:uid="{00000000-0005-0000-0000-0000150C0000}"/>
    <cellStyle name="_факт на 2009 под.воды-от 25.05.10 (1)_факт на 2009 под.воды- от 31.05.10 (2) 3" xfId="5303" xr:uid="{00000000-0005-0000-0000-0000160C0000}"/>
    <cellStyle name="_факт на 2009 под.воды-от 25.05.10 (1)_факт на 2009 под.воды- от 31.05.10 (2) 3" xfId="5301" xr:uid="{00000000-0005-0000-0000-0000170C0000}"/>
    <cellStyle name="_факт на 2009 под.воды-от 25.05.10 (1)_факт на 2009 под.воды- от 31.05.10 2" xfId="4525" xr:uid="{00000000-0005-0000-0000-0000180C0000}"/>
    <cellStyle name="_факт на 2009 под.воды-от 25.05.10 (1)_факт на 2009 под.воды- от 31.05.10 2" xfId="4526" xr:uid="{00000000-0005-0000-0000-0000190C0000}"/>
    <cellStyle name="_факт на 2009 под.воды-от 25.05.10 (1)_факт на 2009 под.воды- от 31.05.10 3" xfId="5309" xr:uid="{00000000-0005-0000-0000-00001A0C0000}"/>
    <cellStyle name="_факт на 2009 под.воды-от 25.05.10 (1)_факт на 2009 под.воды- от 31.05.10 3" xfId="5308" xr:uid="{00000000-0005-0000-0000-00001B0C0000}"/>
    <cellStyle name="_факт на 2009 под.воды-от 25.05.10 (1)_факт на 2009-2010 под.воды-10.06.10г" xfId="592" xr:uid="{00000000-0005-0000-0000-00001C0C0000}"/>
    <cellStyle name="_факт на 2009 под.воды-от 25.05.10 (1)_факт на 2009-2010 под.воды-10.06.10г" xfId="593" xr:uid="{00000000-0005-0000-0000-00001D0C0000}"/>
    <cellStyle name="_факт на 2009 под.воды-от 25.05.10 (1)_факт на 2009-2010 под.воды-10.06.10г 2" xfId="4531" xr:uid="{00000000-0005-0000-0000-00001E0C0000}"/>
    <cellStyle name="_факт на 2009 под.воды-от 25.05.10 (1)_факт на 2009-2010 под.воды-10.06.10г 2" xfId="4532" xr:uid="{00000000-0005-0000-0000-00001F0C0000}"/>
    <cellStyle name="_факт на 2009 под.воды-от 25.05.10 (1)_факт на 2009-2010 под.воды-10.06.10г 3" xfId="5300" xr:uid="{00000000-0005-0000-0000-0000200C0000}"/>
    <cellStyle name="_факт на 2009 под.воды-от 25.05.10 (1)_факт на 2009-2010 под.воды-10.06.10г 3" xfId="5298" xr:uid="{00000000-0005-0000-0000-0000210C0000}"/>
    <cellStyle name="_факт на 2009 под.воды-от 25.05.10 (1)_ХЦ подпитка за 9мес." xfId="594" xr:uid="{00000000-0005-0000-0000-0000220C0000}"/>
    <cellStyle name="_факт на 2009 под.воды-от 25.05.10 (1)_ХЦ подпитка за 9мес." xfId="595" xr:uid="{00000000-0005-0000-0000-0000230C0000}"/>
    <cellStyle name="_факт на 2009 под.воды-от 25.05.10 (1)_ХЦ подпитка за 9мес. 2" xfId="4533" xr:uid="{00000000-0005-0000-0000-0000240C0000}"/>
    <cellStyle name="_факт на 2009 под.воды-от 25.05.10 (1)_ХЦ подпитка за 9мес. 2" xfId="4534" xr:uid="{00000000-0005-0000-0000-0000250C0000}"/>
    <cellStyle name="_факт на 2009 под.воды-от 25.05.10 (1)_ХЦ подпитка за 9мес. 3" xfId="5296" xr:uid="{00000000-0005-0000-0000-0000260C0000}"/>
    <cellStyle name="_факт на 2009 под.воды-от 25.05.10 (1)_ХЦ подпитка за 9мес. 3" xfId="5295" xr:uid="{00000000-0005-0000-0000-0000270C0000}"/>
    <cellStyle name="_факт на 2009-2010 под.воды-10.06.10г" xfId="596" xr:uid="{00000000-0005-0000-0000-0000280C0000}"/>
    <cellStyle name="_факт на 2009-2010 под.воды-10.06.10г" xfId="597" xr:uid="{00000000-0005-0000-0000-0000290C0000}"/>
    <cellStyle name="_факт на 2009-2010 под.воды-10.06.10г 2" xfId="4535" xr:uid="{00000000-0005-0000-0000-00002A0C0000}"/>
    <cellStyle name="_факт на 2009-2010 под.воды-10.06.10г 2" xfId="4536" xr:uid="{00000000-0005-0000-0000-00002B0C0000}"/>
    <cellStyle name="_факт на 2009-2010 под.воды-10.06.10г 3" xfId="5293" xr:uid="{00000000-0005-0000-0000-00002C0C0000}"/>
    <cellStyle name="_факт на 2009-2010 под.воды-10.06.10г 3" xfId="5289" xr:uid="{00000000-0005-0000-0000-00002D0C0000}"/>
    <cellStyle name="_факт подпитка на 2010г." xfId="598" xr:uid="{00000000-0005-0000-0000-00002E0C0000}"/>
    <cellStyle name="_факт подпитка на 2010г." xfId="599" xr:uid="{00000000-0005-0000-0000-00002F0C0000}"/>
    <cellStyle name="_факт подпитка на 2010г. 2" xfId="4537" xr:uid="{00000000-0005-0000-0000-0000300C0000}"/>
    <cellStyle name="_факт подпитка на 2010г. 2" xfId="4538" xr:uid="{00000000-0005-0000-0000-0000310C0000}"/>
    <cellStyle name="_факт подпитка на 2010г. 3" xfId="5288" xr:uid="{00000000-0005-0000-0000-0000320C0000}"/>
    <cellStyle name="_факт подпитка на 2010г. 3" xfId="5287" xr:uid="{00000000-0005-0000-0000-0000330C0000}"/>
    <cellStyle name="_Форма бюджета 0106" xfId="600" xr:uid="{00000000-0005-0000-0000-0000340C0000}"/>
    <cellStyle name="_Форма бюджета 0106" xfId="601" xr:uid="{00000000-0005-0000-0000-0000350C0000}"/>
    <cellStyle name="_Форма бюджета 0106 10" xfId="602" xr:uid="{00000000-0005-0000-0000-0000360C0000}"/>
    <cellStyle name="_Форма бюджета 0106 10" xfId="603" xr:uid="{00000000-0005-0000-0000-0000370C0000}"/>
    <cellStyle name="_Форма бюджета 0106 10 2" xfId="4541" xr:uid="{00000000-0005-0000-0000-0000380C0000}"/>
    <cellStyle name="_Форма бюджета 0106 10 2" xfId="4542" xr:uid="{00000000-0005-0000-0000-0000390C0000}"/>
    <cellStyle name="_Форма бюджета 0106 10 3" xfId="5284" xr:uid="{00000000-0005-0000-0000-00003A0C0000}"/>
    <cellStyle name="_Форма бюджета 0106 10 3" xfId="5275" xr:uid="{00000000-0005-0000-0000-00003B0C0000}"/>
    <cellStyle name="_Форма бюджета 0106 11" xfId="604" xr:uid="{00000000-0005-0000-0000-00003C0C0000}"/>
    <cellStyle name="_Форма бюджета 0106 11" xfId="605" xr:uid="{00000000-0005-0000-0000-00003D0C0000}"/>
    <cellStyle name="_Форма бюджета 0106 11 2" xfId="4543" xr:uid="{00000000-0005-0000-0000-00003E0C0000}"/>
    <cellStyle name="_Форма бюджета 0106 11 2" xfId="4544" xr:uid="{00000000-0005-0000-0000-00003F0C0000}"/>
    <cellStyle name="_Форма бюджета 0106 11 3" xfId="5274" xr:uid="{00000000-0005-0000-0000-0000400C0000}"/>
    <cellStyle name="_Форма бюджета 0106 11 3" xfId="5272" xr:uid="{00000000-0005-0000-0000-0000410C0000}"/>
    <cellStyle name="_Форма бюджета 0106 12" xfId="606" xr:uid="{00000000-0005-0000-0000-0000420C0000}"/>
    <cellStyle name="_Форма бюджета 0106 12" xfId="607" xr:uid="{00000000-0005-0000-0000-0000430C0000}"/>
    <cellStyle name="_Форма бюджета 0106 12 2" xfId="4545" xr:uid="{00000000-0005-0000-0000-0000440C0000}"/>
    <cellStyle name="_Форма бюджета 0106 12 2" xfId="4546" xr:uid="{00000000-0005-0000-0000-0000450C0000}"/>
    <cellStyle name="_Форма бюджета 0106 12 3" xfId="5271" xr:uid="{00000000-0005-0000-0000-0000460C0000}"/>
    <cellStyle name="_Форма бюджета 0106 12 3" xfId="5270" xr:uid="{00000000-0005-0000-0000-0000470C0000}"/>
    <cellStyle name="_Форма бюджета 0106 13" xfId="2746" xr:uid="{00000000-0005-0000-0000-0000480C0000}"/>
    <cellStyle name="_Форма бюджета 0106 13" xfId="2747" xr:uid="{00000000-0005-0000-0000-0000490C0000}"/>
    <cellStyle name="_Форма бюджета 0106 13 2" xfId="6509" xr:uid="{00000000-0005-0000-0000-00004A0C0000}"/>
    <cellStyle name="_Форма бюджета 0106 13 2" xfId="6510" xr:uid="{00000000-0005-0000-0000-00004B0C0000}"/>
    <cellStyle name="_Форма бюджета 0106 13 3" xfId="7620" xr:uid="{00000000-0005-0000-0000-00004C0C0000}"/>
    <cellStyle name="_Форма бюджета 0106 13 3" xfId="7621" xr:uid="{00000000-0005-0000-0000-00004D0C0000}"/>
    <cellStyle name="_Форма бюджета 0106 14" xfId="4539" xr:uid="{00000000-0005-0000-0000-00004E0C0000}"/>
    <cellStyle name="_Форма бюджета 0106 14" xfId="4540" xr:uid="{00000000-0005-0000-0000-00004F0C0000}"/>
    <cellStyle name="_Форма бюджета 0106 15" xfId="5286" xr:uid="{00000000-0005-0000-0000-0000500C0000}"/>
    <cellStyle name="_Форма бюджета 0106 15" xfId="5285" xr:uid="{00000000-0005-0000-0000-0000510C0000}"/>
    <cellStyle name="_Форма бюджета 0106 2" xfId="608" xr:uid="{00000000-0005-0000-0000-0000520C0000}"/>
    <cellStyle name="_Форма бюджета 0106 2" xfId="609" xr:uid="{00000000-0005-0000-0000-0000530C0000}"/>
    <cellStyle name="_Форма бюджета 0106 2 2" xfId="4547" xr:uid="{00000000-0005-0000-0000-0000540C0000}"/>
    <cellStyle name="_Форма бюджета 0106 2 2" xfId="4548" xr:uid="{00000000-0005-0000-0000-0000550C0000}"/>
    <cellStyle name="_Форма бюджета 0106 2 3" xfId="5269" xr:uid="{00000000-0005-0000-0000-0000560C0000}"/>
    <cellStyle name="_Форма бюджета 0106 2 3" xfId="5268" xr:uid="{00000000-0005-0000-0000-0000570C0000}"/>
    <cellStyle name="_Форма бюджета 0106 3" xfId="610" xr:uid="{00000000-0005-0000-0000-0000580C0000}"/>
    <cellStyle name="_Форма бюджета 0106 3" xfId="611" xr:uid="{00000000-0005-0000-0000-0000590C0000}"/>
    <cellStyle name="_Форма бюджета 0106 3 2" xfId="4549" xr:uid="{00000000-0005-0000-0000-00005A0C0000}"/>
    <cellStyle name="_Форма бюджета 0106 3 2" xfId="4550" xr:uid="{00000000-0005-0000-0000-00005B0C0000}"/>
    <cellStyle name="_Форма бюджета 0106 3 3" xfId="5267" xr:uid="{00000000-0005-0000-0000-00005C0C0000}"/>
    <cellStyle name="_Форма бюджета 0106 3 3" xfId="5266" xr:uid="{00000000-0005-0000-0000-00005D0C0000}"/>
    <cellStyle name="_Форма бюджета 0106 4" xfId="612" xr:uid="{00000000-0005-0000-0000-00005E0C0000}"/>
    <cellStyle name="_Форма бюджета 0106 4" xfId="613" xr:uid="{00000000-0005-0000-0000-00005F0C0000}"/>
    <cellStyle name="_Форма бюджета 0106 4 2" xfId="4551" xr:uid="{00000000-0005-0000-0000-0000600C0000}"/>
    <cellStyle name="_Форма бюджета 0106 4 2" xfId="4552" xr:uid="{00000000-0005-0000-0000-0000610C0000}"/>
    <cellStyle name="_Форма бюджета 0106 4 3" xfId="5265" xr:uid="{00000000-0005-0000-0000-0000620C0000}"/>
    <cellStyle name="_Форма бюджета 0106 4 3" xfId="5264" xr:uid="{00000000-0005-0000-0000-0000630C0000}"/>
    <cellStyle name="_Форма бюджета 0106 5" xfId="614" xr:uid="{00000000-0005-0000-0000-0000640C0000}"/>
    <cellStyle name="_Форма бюджета 0106 5" xfId="615" xr:uid="{00000000-0005-0000-0000-0000650C0000}"/>
    <cellStyle name="_Форма бюджета 0106 5 2" xfId="4553" xr:uid="{00000000-0005-0000-0000-0000660C0000}"/>
    <cellStyle name="_Форма бюджета 0106 5 2" xfId="4554" xr:uid="{00000000-0005-0000-0000-0000670C0000}"/>
    <cellStyle name="_Форма бюджета 0106 5 3" xfId="5263" xr:uid="{00000000-0005-0000-0000-0000680C0000}"/>
    <cellStyle name="_Форма бюджета 0106 5 3" xfId="5262" xr:uid="{00000000-0005-0000-0000-0000690C0000}"/>
    <cellStyle name="_Форма бюджета 0106 6" xfId="616" xr:uid="{00000000-0005-0000-0000-00006A0C0000}"/>
    <cellStyle name="_Форма бюджета 0106 6" xfId="617" xr:uid="{00000000-0005-0000-0000-00006B0C0000}"/>
    <cellStyle name="_Форма бюджета 0106 6 2" xfId="4555" xr:uid="{00000000-0005-0000-0000-00006C0C0000}"/>
    <cellStyle name="_Форма бюджета 0106 6 2" xfId="4556" xr:uid="{00000000-0005-0000-0000-00006D0C0000}"/>
    <cellStyle name="_Форма бюджета 0106 6 3" xfId="5261" xr:uid="{00000000-0005-0000-0000-00006E0C0000}"/>
    <cellStyle name="_Форма бюджета 0106 6 3" xfId="5259" xr:uid="{00000000-0005-0000-0000-00006F0C0000}"/>
    <cellStyle name="_Форма бюджета 0106 7" xfId="618" xr:uid="{00000000-0005-0000-0000-0000700C0000}"/>
    <cellStyle name="_Форма бюджета 0106 7" xfId="619" xr:uid="{00000000-0005-0000-0000-0000710C0000}"/>
    <cellStyle name="_Форма бюджета 0106 7 2" xfId="4557" xr:uid="{00000000-0005-0000-0000-0000720C0000}"/>
    <cellStyle name="_Форма бюджета 0106 7 2" xfId="4558" xr:uid="{00000000-0005-0000-0000-0000730C0000}"/>
    <cellStyle name="_Форма бюджета 0106 7 3" xfId="5258" xr:uid="{00000000-0005-0000-0000-0000740C0000}"/>
    <cellStyle name="_Форма бюджета 0106 7 3" xfId="5257" xr:uid="{00000000-0005-0000-0000-0000750C0000}"/>
    <cellStyle name="_Форма бюджета 0106 8" xfId="620" xr:uid="{00000000-0005-0000-0000-0000760C0000}"/>
    <cellStyle name="_Форма бюджета 0106 8" xfId="621" xr:uid="{00000000-0005-0000-0000-0000770C0000}"/>
    <cellStyle name="_Форма бюджета 0106 8 2" xfId="4559" xr:uid="{00000000-0005-0000-0000-0000780C0000}"/>
    <cellStyle name="_Форма бюджета 0106 8 2" xfId="4560" xr:uid="{00000000-0005-0000-0000-0000790C0000}"/>
    <cellStyle name="_Форма бюджета 0106 8 3" xfId="5256" xr:uid="{00000000-0005-0000-0000-00007A0C0000}"/>
    <cellStyle name="_Форма бюджета 0106 8 3" xfId="5255" xr:uid="{00000000-0005-0000-0000-00007B0C0000}"/>
    <cellStyle name="_Форма бюджета 0106 9" xfId="622" xr:uid="{00000000-0005-0000-0000-00007C0C0000}"/>
    <cellStyle name="_Форма бюджета 0106 9" xfId="623" xr:uid="{00000000-0005-0000-0000-00007D0C0000}"/>
    <cellStyle name="_Форма бюджета 0106 9 2" xfId="4561" xr:uid="{00000000-0005-0000-0000-00007E0C0000}"/>
    <cellStyle name="_Форма бюджета 0106 9 2" xfId="4562" xr:uid="{00000000-0005-0000-0000-00007F0C0000}"/>
    <cellStyle name="_Форма бюджета 0106 9 3" xfId="7007" xr:uid="{00000000-0005-0000-0000-0000800C0000}"/>
    <cellStyle name="_Форма бюджета 0106 9 3" xfId="5254" xr:uid="{00000000-0005-0000-0000-0000810C0000}"/>
    <cellStyle name="_Формы бюдж АО АлЭС_2010 для конс." xfId="624" xr:uid="{00000000-0005-0000-0000-0000820C0000}"/>
    <cellStyle name="_Формы бюдж АО АлЭС_2010 для конс." xfId="625" xr:uid="{00000000-0005-0000-0000-0000830C0000}"/>
    <cellStyle name="_Формы бюдж АО АлЭС_2010 для конс. 2" xfId="4563" xr:uid="{00000000-0005-0000-0000-0000840C0000}"/>
    <cellStyle name="_Формы бюдж АО АлЭС_2010 для конс. 2" xfId="4564" xr:uid="{00000000-0005-0000-0000-0000850C0000}"/>
    <cellStyle name="_Формы бюдж АО АлЭС_2010 для конс. 3" xfId="7006" xr:uid="{00000000-0005-0000-0000-0000860C0000}"/>
    <cellStyle name="_Формы бюдж АО АлЭС_2010 для конс. 3" xfId="7003" xr:uid="{00000000-0005-0000-0000-0000870C0000}"/>
    <cellStyle name="_Формы бюдж АО АлЭС_2010_01 09 09" xfId="626" xr:uid="{00000000-0005-0000-0000-0000880C0000}"/>
    <cellStyle name="_Формы бюдж АО АлЭС_2010_01 09 09" xfId="627" xr:uid="{00000000-0005-0000-0000-0000890C0000}"/>
    <cellStyle name="_Формы бюдж АО АлЭС_2010_01 09 09 2" xfId="2748" xr:uid="{00000000-0005-0000-0000-00008A0C0000}"/>
    <cellStyle name="_Формы бюдж АО АлЭС_2010_01 09 09 2" xfId="2749" xr:uid="{00000000-0005-0000-0000-00008B0C0000}"/>
    <cellStyle name="_Формы бюдж АО АлЭС_2010_01 09 09 2 2" xfId="6511" xr:uid="{00000000-0005-0000-0000-00008C0C0000}"/>
    <cellStyle name="_Формы бюдж АО АлЭС_2010_01 09 09 2 2" xfId="6512" xr:uid="{00000000-0005-0000-0000-00008D0C0000}"/>
    <cellStyle name="_Формы бюдж АО АлЭС_2010_01 09 09 2 3" xfId="7622" xr:uid="{00000000-0005-0000-0000-00008E0C0000}"/>
    <cellStyle name="_Формы бюдж АО АлЭС_2010_01 09 09 2 3" xfId="7623" xr:uid="{00000000-0005-0000-0000-00008F0C0000}"/>
    <cellStyle name="_Формы бюдж АО АлЭС_2010_01 09 09 3" xfId="4565" xr:uid="{00000000-0005-0000-0000-0000900C0000}"/>
    <cellStyle name="_Формы бюдж АО АлЭС_2010_01 09 09 3" xfId="4566" xr:uid="{00000000-0005-0000-0000-0000910C0000}"/>
    <cellStyle name="_Формы бюдж АО АлЭС_2010_01 09 09 4" xfId="5251" xr:uid="{00000000-0005-0000-0000-0000920C0000}"/>
    <cellStyle name="_Формы бюдж АО АлЭС_2010_01 09 09 4" xfId="7002" xr:uid="{00000000-0005-0000-0000-0000930C0000}"/>
    <cellStyle name="_Формы по корректир. бюдж. АО АлЭС_2010_02.02.10" xfId="628" xr:uid="{00000000-0005-0000-0000-0000940C0000}"/>
    <cellStyle name="_Формы по корректир. бюдж. АО АлЭС_2010_02.02.10" xfId="629" xr:uid="{00000000-0005-0000-0000-0000950C0000}"/>
    <cellStyle name="_Формы по корректир. бюдж. АО АлЭС_2010_02.02.10 2" xfId="2750" xr:uid="{00000000-0005-0000-0000-0000960C0000}"/>
    <cellStyle name="_Формы по корректир. бюдж. АО АлЭС_2010_02.02.10 2" xfId="2751" xr:uid="{00000000-0005-0000-0000-0000970C0000}"/>
    <cellStyle name="_Формы по корректир. бюдж. АО АлЭС_2010_02.02.10 2 2" xfId="6513" xr:uid="{00000000-0005-0000-0000-0000980C0000}"/>
    <cellStyle name="_Формы по корректир. бюдж. АО АлЭС_2010_02.02.10 2 2" xfId="6514" xr:uid="{00000000-0005-0000-0000-0000990C0000}"/>
    <cellStyle name="_Формы по корректир. бюдж. АО АлЭС_2010_02.02.10 2 3" xfId="7624" xr:uid="{00000000-0005-0000-0000-00009A0C0000}"/>
    <cellStyle name="_Формы по корректир. бюдж. АО АлЭС_2010_02.02.10 2 3" xfId="7625" xr:uid="{00000000-0005-0000-0000-00009B0C0000}"/>
    <cellStyle name="_Формы по корректир. бюдж. АО АлЭС_2010_02.02.10 3" xfId="4567" xr:uid="{00000000-0005-0000-0000-00009C0C0000}"/>
    <cellStyle name="_Формы по корректир. бюдж. АО АлЭС_2010_02.02.10 3" xfId="4568" xr:uid="{00000000-0005-0000-0000-00009D0C0000}"/>
    <cellStyle name="_Формы по корректир. бюдж. АО АлЭС_2010_02.02.10 4" xfId="7001" xr:uid="{00000000-0005-0000-0000-00009E0C0000}"/>
    <cellStyle name="_Формы по корректир. бюдж. АО АлЭС_2010_02.02.10 4" xfId="7000" xr:uid="{00000000-0005-0000-0000-00009F0C0000}"/>
    <cellStyle name="_Формы по корректир. бюдж. АО АлЭС_2010_last" xfId="630" xr:uid="{00000000-0005-0000-0000-0000A00C0000}"/>
    <cellStyle name="_Формы по корректир. бюдж. АО АлЭС_2010_last" xfId="631" xr:uid="{00000000-0005-0000-0000-0000A10C0000}"/>
    <cellStyle name="_Формы по корректир. бюдж. АО АлЭС_2010_last 2" xfId="2752" xr:uid="{00000000-0005-0000-0000-0000A20C0000}"/>
    <cellStyle name="_Формы по корректир. бюдж. АО АлЭС_2010_last 2" xfId="2753" xr:uid="{00000000-0005-0000-0000-0000A30C0000}"/>
    <cellStyle name="_Формы по корректир. бюдж. АО АлЭС_2010_last 2 2" xfId="6515" xr:uid="{00000000-0005-0000-0000-0000A40C0000}"/>
    <cellStyle name="_Формы по корректир. бюдж. АО АлЭС_2010_last 2 2" xfId="6516" xr:uid="{00000000-0005-0000-0000-0000A50C0000}"/>
    <cellStyle name="_Формы по корректир. бюдж. АО АлЭС_2010_last 2 3" xfId="7626" xr:uid="{00000000-0005-0000-0000-0000A60C0000}"/>
    <cellStyle name="_Формы по корректир. бюдж. АО АлЭС_2010_last 2 3" xfId="7627" xr:uid="{00000000-0005-0000-0000-0000A70C0000}"/>
    <cellStyle name="_Формы по корректир. бюдж. АО АлЭС_2010_last 3" xfId="4569" xr:uid="{00000000-0005-0000-0000-0000A80C0000}"/>
    <cellStyle name="_Формы по корректир. бюдж. АО АлЭС_2010_last 3" xfId="4570" xr:uid="{00000000-0005-0000-0000-0000A90C0000}"/>
    <cellStyle name="_Формы по корректир. бюдж. АО АлЭС_2010_last 4" xfId="5250" xr:uid="{00000000-0005-0000-0000-0000AA0C0000}"/>
    <cellStyle name="_Формы по корректир. бюдж. АО АлЭС_2010_last 4" xfId="5249" xr:uid="{00000000-0005-0000-0000-0000AB0C0000}"/>
    <cellStyle name="_ХЦ подпитка за 9мес." xfId="632" xr:uid="{00000000-0005-0000-0000-0000AC0C0000}"/>
    <cellStyle name="_ХЦ подпитка за 9мес." xfId="633" xr:uid="{00000000-0005-0000-0000-0000AD0C0000}"/>
    <cellStyle name="_ХЦ подпитка за 9мес. 2" xfId="4571" xr:uid="{00000000-0005-0000-0000-0000AE0C0000}"/>
    <cellStyle name="_ХЦ подпитка за 9мес. 2" xfId="4572" xr:uid="{00000000-0005-0000-0000-0000AF0C0000}"/>
    <cellStyle name="_ХЦ подпитка за 9мес. 3" xfId="6999" xr:uid="{00000000-0005-0000-0000-0000B00C0000}"/>
    <cellStyle name="_ХЦ подпитка за 9мес. 3" xfId="6998" xr:uid="{00000000-0005-0000-0000-0000B10C0000}"/>
    <cellStyle name="_Шаблон_2011" xfId="634" xr:uid="{00000000-0005-0000-0000-0000B20C0000}"/>
    <cellStyle name="_Шаблон_2011" xfId="635" xr:uid="{00000000-0005-0000-0000-0000B30C0000}"/>
    <cellStyle name="_Шаблон_2011 2" xfId="4573" xr:uid="{00000000-0005-0000-0000-0000B40C0000}"/>
    <cellStyle name="_Шаблон_2011 2" xfId="4574" xr:uid="{00000000-0005-0000-0000-0000B50C0000}"/>
    <cellStyle name="_Шаблон_2011 3" xfId="6997" xr:uid="{00000000-0005-0000-0000-0000B60C0000}"/>
    <cellStyle name="_Шаблон_2011 3" xfId="5248" xr:uid="{00000000-0005-0000-0000-0000B70C0000}"/>
    <cellStyle name="_эксп." xfId="636" xr:uid="{00000000-0005-0000-0000-0000B80C0000}"/>
    <cellStyle name="_эксп." xfId="637" xr:uid="{00000000-0005-0000-0000-0000B90C0000}"/>
    <cellStyle name="_эксп. 10" xfId="638" xr:uid="{00000000-0005-0000-0000-0000BA0C0000}"/>
    <cellStyle name="_эксп. 10" xfId="639" xr:uid="{00000000-0005-0000-0000-0000BB0C0000}"/>
    <cellStyle name="_эксп. 10 2" xfId="4577" xr:uid="{00000000-0005-0000-0000-0000BC0C0000}"/>
    <cellStyle name="_эксп. 10 2" xfId="4578" xr:uid="{00000000-0005-0000-0000-0000BD0C0000}"/>
    <cellStyle name="_эксп. 10 3" xfId="6995" xr:uid="{00000000-0005-0000-0000-0000BE0C0000}"/>
    <cellStyle name="_эксп. 10 3" xfId="6994" xr:uid="{00000000-0005-0000-0000-0000BF0C0000}"/>
    <cellStyle name="_эксп. 11" xfId="640" xr:uid="{00000000-0005-0000-0000-0000C00C0000}"/>
    <cellStyle name="_эксп. 11" xfId="641" xr:uid="{00000000-0005-0000-0000-0000C10C0000}"/>
    <cellStyle name="_эксп. 11 2" xfId="4579" xr:uid="{00000000-0005-0000-0000-0000C20C0000}"/>
    <cellStyle name="_эксп. 11 2" xfId="4580" xr:uid="{00000000-0005-0000-0000-0000C30C0000}"/>
    <cellStyle name="_эксп. 11 3" xfId="5246" xr:uid="{00000000-0005-0000-0000-0000C40C0000}"/>
    <cellStyle name="_эксп. 11 3" xfId="5245" xr:uid="{00000000-0005-0000-0000-0000C50C0000}"/>
    <cellStyle name="_эксп. 12" xfId="642" xr:uid="{00000000-0005-0000-0000-0000C60C0000}"/>
    <cellStyle name="_эксп. 12" xfId="643" xr:uid="{00000000-0005-0000-0000-0000C70C0000}"/>
    <cellStyle name="_эксп. 12 2" xfId="4581" xr:uid="{00000000-0005-0000-0000-0000C80C0000}"/>
    <cellStyle name="_эксп. 12 2" xfId="4582" xr:uid="{00000000-0005-0000-0000-0000C90C0000}"/>
    <cellStyle name="_эксп. 12 3" xfId="6993" xr:uid="{00000000-0005-0000-0000-0000CA0C0000}"/>
    <cellStyle name="_эксп. 12 3" xfId="6992" xr:uid="{00000000-0005-0000-0000-0000CB0C0000}"/>
    <cellStyle name="_эксп. 13" xfId="2754" xr:uid="{00000000-0005-0000-0000-0000CC0C0000}"/>
    <cellStyle name="_эксп. 13" xfId="2755" xr:uid="{00000000-0005-0000-0000-0000CD0C0000}"/>
    <cellStyle name="_эксп. 13 2" xfId="6517" xr:uid="{00000000-0005-0000-0000-0000CE0C0000}"/>
    <cellStyle name="_эксп. 13 2" xfId="6518" xr:uid="{00000000-0005-0000-0000-0000CF0C0000}"/>
    <cellStyle name="_эксп. 13 3" xfId="7628" xr:uid="{00000000-0005-0000-0000-0000D00C0000}"/>
    <cellStyle name="_эксп. 13 3" xfId="7629" xr:uid="{00000000-0005-0000-0000-0000D10C0000}"/>
    <cellStyle name="_эксп. 14" xfId="4575" xr:uid="{00000000-0005-0000-0000-0000D20C0000}"/>
    <cellStyle name="_эксп. 14" xfId="4576" xr:uid="{00000000-0005-0000-0000-0000D30C0000}"/>
    <cellStyle name="_эксп. 15" xfId="5247" xr:uid="{00000000-0005-0000-0000-0000D40C0000}"/>
    <cellStyle name="_эксп. 15" xfId="6996" xr:uid="{00000000-0005-0000-0000-0000D50C0000}"/>
    <cellStyle name="_эксп. 2" xfId="644" xr:uid="{00000000-0005-0000-0000-0000D60C0000}"/>
    <cellStyle name="_эксп. 2" xfId="645" xr:uid="{00000000-0005-0000-0000-0000D70C0000}"/>
    <cellStyle name="_эксп. 2 2" xfId="4583" xr:uid="{00000000-0005-0000-0000-0000D80C0000}"/>
    <cellStyle name="_эксп. 2 2" xfId="4584" xr:uid="{00000000-0005-0000-0000-0000D90C0000}"/>
    <cellStyle name="_эксп. 2 3" xfId="6991" xr:uid="{00000000-0005-0000-0000-0000DA0C0000}"/>
    <cellStyle name="_эксп. 2 3" xfId="5244" xr:uid="{00000000-0005-0000-0000-0000DB0C0000}"/>
    <cellStyle name="_эксп. 3" xfId="646" xr:uid="{00000000-0005-0000-0000-0000DC0C0000}"/>
    <cellStyle name="_эксп. 3" xfId="647" xr:uid="{00000000-0005-0000-0000-0000DD0C0000}"/>
    <cellStyle name="_эксп. 3 2" xfId="4585" xr:uid="{00000000-0005-0000-0000-0000DE0C0000}"/>
    <cellStyle name="_эксп. 3 2" xfId="4586" xr:uid="{00000000-0005-0000-0000-0000DF0C0000}"/>
    <cellStyle name="_эксп. 3 3" xfId="5243" xr:uid="{00000000-0005-0000-0000-0000E00C0000}"/>
    <cellStyle name="_эксп. 3 3" xfId="6990" xr:uid="{00000000-0005-0000-0000-0000E10C0000}"/>
    <cellStyle name="_эксп. 4" xfId="648" xr:uid="{00000000-0005-0000-0000-0000E20C0000}"/>
    <cellStyle name="_эксп. 4" xfId="649" xr:uid="{00000000-0005-0000-0000-0000E30C0000}"/>
    <cellStyle name="_эксп. 4 2" xfId="4587" xr:uid="{00000000-0005-0000-0000-0000E40C0000}"/>
    <cellStyle name="_эксп. 4 2" xfId="4588" xr:uid="{00000000-0005-0000-0000-0000E50C0000}"/>
    <cellStyle name="_эксп. 4 3" xfId="6989" xr:uid="{00000000-0005-0000-0000-0000E60C0000}"/>
    <cellStyle name="_эксп. 4 3" xfId="6988" xr:uid="{00000000-0005-0000-0000-0000E70C0000}"/>
    <cellStyle name="_эксп. 5" xfId="650" xr:uid="{00000000-0005-0000-0000-0000E80C0000}"/>
    <cellStyle name="_эксп. 5" xfId="651" xr:uid="{00000000-0005-0000-0000-0000E90C0000}"/>
    <cellStyle name="_эксп. 5 2" xfId="4589" xr:uid="{00000000-0005-0000-0000-0000EA0C0000}"/>
    <cellStyle name="_эксп. 5 2" xfId="4590" xr:uid="{00000000-0005-0000-0000-0000EB0C0000}"/>
    <cellStyle name="_эксп. 5 3" xfId="5242" xr:uid="{00000000-0005-0000-0000-0000EC0C0000}"/>
    <cellStyle name="_эксп. 5 3" xfId="5241" xr:uid="{00000000-0005-0000-0000-0000ED0C0000}"/>
    <cellStyle name="_эксп. 6" xfId="652" xr:uid="{00000000-0005-0000-0000-0000EE0C0000}"/>
    <cellStyle name="_эксп. 6" xfId="653" xr:uid="{00000000-0005-0000-0000-0000EF0C0000}"/>
    <cellStyle name="_эксп. 6 2" xfId="4591" xr:uid="{00000000-0005-0000-0000-0000F00C0000}"/>
    <cellStyle name="_эксп. 6 2" xfId="4592" xr:uid="{00000000-0005-0000-0000-0000F10C0000}"/>
    <cellStyle name="_эксп. 6 3" xfId="6987" xr:uid="{00000000-0005-0000-0000-0000F20C0000}"/>
    <cellStyle name="_эксп. 6 3" xfId="6986" xr:uid="{00000000-0005-0000-0000-0000F30C0000}"/>
    <cellStyle name="_эксп. 7" xfId="654" xr:uid="{00000000-0005-0000-0000-0000F40C0000}"/>
    <cellStyle name="_эксп. 7" xfId="655" xr:uid="{00000000-0005-0000-0000-0000F50C0000}"/>
    <cellStyle name="_эксп. 7 2" xfId="4593" xr:uid="{00000000-0005-0000-0000-0000F60C0000}"/>
    <cellStyle name="_эксп. 7 2" xfId="4594" xr:uid="{00000000-0005-0000-0000-0000F70C0000}"/>
    <cellStyle name="_эксп. 7 3" xfId="6985" xr:uid="{00000000-0005-0000-0000-0000F80C0000}"/>
    <cellStyle name="_эксп. 7 3" xfId="6984" xr:uid="{00000000-0005-0000-0000-0000F90C0000}"/>
    <cellStyle name="_эксп. 8" xfId="656" xr:uid="{00000000-0005-0000-0000-0000FA0C0000}"/>
    <cellStyle name="_эксп. 8" xfId="657" xr:uid="{00000000-0005-0000-0000-0000FB0C0000}"/>
    <cellStyle name="_эксп. 8 2" xfId="4595" xr:uid="{00000000-0005-0000-0000-0000FC0C0000}"/>
    <cellStyle name="_эксп. 8 2" xfId="4596" xr:uid="{00000000-0005-0000-0000-0000FD0C0000}"/>
    <cellStyle name="_эксп. 8 3" xfId="5240" xr:uid="{00000000-0005-0000-0000-0000FE0C0000}"/>
    <cellStyle name="_эксп. 8 3" xfId="5239" xr:uid="{00000000-0005-0000-0000-0000FF0C0000}"/>
    <cellStyle name="_эксп. 9" xfId="658" xr:uid="{00000000-0005-0000-0000-0000000D0000}"/>
    <cellStyle name="_эксп. 9" xfId="659" xr:uid="{00000000-0005-0000-0000-0000010D0000}"/>
    <cellStyle name="_эксп. 9 2" xfId="4597" xr:uid="{00000000-0005-0000-0000-0000020D0000}"/>
    <cellStyle name="_эксп. 9 2" xfId="4598" xr:uid="{00000000-0005-0000-0000-0000030D0000}"/>
    <cellStyle name="_эксп. 9 3" xfId="6983" xr:uid="{00000000-0005-0000-0000-0000040D0000}"/>
    <cellStyle name="_эксп. 9 3" xfId="6982" xr:uid="{00000000-0005-0000-0000-0000050D0000}"/>
    <cellStyle name="_эксп._06.10_Услуги по санобработке и вывозу мусора_2011" xfId="660" xr:uid="{00000000-0005-0000-0000-0000060D0000}"/>
    <cellStyle name="_эксп._06.10_Услуги по санобработке и вывозу мусора_2011" xfId="661" xr:uid="{00000000-0005-0000-0000-0000070D0000}"/>
    <cellStyle name="_эксп._06.10_Услуги по санобработке и вывозу мусора_2011 2" xfId="4599" xr:uid="{00000000-0005-0000-0000-0000080D0000}"/>
    <cellStyle name="_эксп._06.10_Услуги по санобработке и вывозу мусора_2011 2" xfId="4600" xr:uid="{00000000-0005-0000-0000-0000090D0000}"/>
    <cellStyle name="_эксп._06.10_Услуги по санобработке и вывозу мусора_2011 3" xfId="5238" xr:uid="{00000000-0005-0000-0000-00000A0D0000}"/>
    <cellStyle name="_эксп._06.10_Услуги по санобработке и вывозу мусора_2011 3" xfId="5237" xr:uid="{00000000-0005-0000-0000-00000B0D0000}"/>
    <cellStyle name="_яяяПомесячный баланс на 2010г(1.03.10) 4 762" xfId="662" xr:uid="{00000000-0005-0000-0000-00000C0D0000}"/>
    <cellStyle name="_яяяПомесячный баланс на 2010г(1.03.10) 4 762" xfId="663" xr:uid="{00000000-0005-0000-0000-00000D0D0000}"/>
    <cellStyle name="_яяяПомесячный баланс на 2010г(1.03.10) 4 762 2" xfId="664" xr:uid="{00000000-0005-0000-0000-00000E0D0000}"/>
    <cellStyle name="_яяяПомесячный баланс на 2010г(1.03.10) 4 762 2" xfId="665" xr:uid="{00000000-0005-0000-0000-00000F0D0000}"/>
    <cellStyle name="_яяяПомесячный баланс на 2010г(1.03.10) 4 762 2 2" xfId="2756" xr:uid="{00000000-0005-0000-0000-0000100D0000}"/>
    <cellStyle name="_яяяПомесячный баланс на 2010г(1.03.10) 4 762 2 2" xfId="2757" xr:uid="{00000000-0005-0000-0000-0000110D0000}"/>
    <cellStyle name="_яяяПомесячный баланс на 2010г(1.03.10) 4 762 2 2 2" xfId="6519" xr:uid="{00000000-0005-0000-0000-0000120D0000}"/>
    <cellStyle name="_яяяПомесячный баланс на 2010г(1.03.10) 4 762 2 2 2" xfId="6520" xr:uid="{00000000-0005-0000-0000-0000130D0000}"/>
    <cellStyle name="_яяяПомесячный баланс на 2010г(1.03.10) 4 762 2 2 3" xfId="7630" xr:uid="{00000000-0005-0000-0000-0000140D0000}"/>
    <cellStyle name="_яяяПомесячный баланс на 2010г(1.03.10) 4 762 2 2 3" xfId="7631" xr:uid="{00000000-0005-0000-0000-0000150D0000}"/>
    <cellStyle name="_яяяПомесячный баланс на 2010г(1.03.10) 4 762 2 3" xfId="2758" xr:uid="{00000000-0005-0000-0000-0000160D0000}"/>
    <cellStyle name="_яяяПомесячный баланс на 2010г(1.03.10) 4 762 2 3" xfId="2759" xr:uid="{00000000-0005-0000-0000-0000170D0000}"/>
    <cellStyle name="_яяяПомесячный баланс на 2010г(1.03.10) 4 762 2 3 2" xfId="6521" xr:uid="{00000000-0005-0000-0000-0000180D0000}"/>
    <cellStyle name="_яяяПомесячный баланс на 2010г(1.03.10) 4 762 2 3 2" xfId="6522" xr:uid="{00000000-0005-0000-0000-0000190D0000}"/>
    <cellStyle name="_яяяПомесячный баланс на 2010г(1.03.10) 4 762 2 3 3" xfId="7632" xr:uid="{00000000-0005-0000-0000-00001A0D0000}"/>
    <cellStyle name="_яяяПомесячный баланс на 2010г(1.03.10) 4 762 2 3 3" xfId="7633" xr:uid="{00000000-0005-0000-0000-00001B0D0000}"/>
    <cellStyle name="_яяяПомесячный баланс на 2010г(1.03.10) 4 762 2 4" xfId="2760" xr:uid="{00000000-0005-0000-0000-00001C0D0000}"/>
    <cellStyle name="_яяяПомесячный баланс на 2010г(1.03.10) 4 762 2 4" xfId="2761" xr:uid="{00000000-0005-0000-0000-00001D0D0000}"/>
    <cellStyle name="_яяяПомесячный баланс на 2010г(1.03.10) 4 762 2 4 2" xfId="6523" xr:uid="{00000000-0005-0000-0000-00001E0D0000}"/>
    <cellStyle name="_яяяПомесячный баланс на 2010г(1.03.10) 4 762 2 4 2" xfId="6524" xr:uid="{00000000-0005-0000-0000-00001F0D0000}"/>
    <cellStyle name="_яяяПомесячный баланс на 2010г(1.03.10) 4 762 2 4 3" xfId="7634" xr:uid="{00000000-0005-0000-0000-0000200D0000}"/>
    <cellStyle name="_яяяПомесячный баланс на 2010г(1.03.10) 4 762 2 4 3" xfId="7635" xr:uid="{00000000-0005-0000-0000-0000210D0000}"/>
    <cellStyle name="_яяяПомесячный баланс на 2010г(1.03.10) 4 762 2 5" xfId="2762" xr:uid="{00000000-0005-0000-0000-0000220D0000}"/>
    <cellStyle name="_яяяПомесячный баланс на 2010г(1.03.10) 4 762 2 5" xfId="2763" xr:uid="{00000000-0005-0000-0000-0000230D0000}"/>
    <cellStyle name="_яяяПомесячный баланс на 2010г(1.03.10) 4 762 2 5 2" xfId="6525" xr:uid="{00000000-0005-0000-0000-0000240D0000}"/>
    <cellStyle name="_яяяПомесячный баланс на 2010г(1.03.10) 4 762 2 5 2" xfId="6526" xr:uid="{00000000-0005-0000-0000-0000250D0000}"/>
    <cellStyle name="_яяяПомесячный баланс на 2010г(1.03.10) 4 762 2 5 3" xfId="7636" xr:uid="{00000000-0005-0000-0000-0000260D0000}"/>
    <cellStyle name="_яяяПомесячный баланс на 2010г(1.03.10) 4 762 2 5 3" xfId="7637" xr:uid="{00000000-0005-0000-0000-0000270D0000}"/>
    <cellStyle name="_яяяПомесячный баланс на 2010г(1.03.10) 4 762 2 6" xfId="4603" xr:uid="{00000000-0005-0000-0000-0000280D0000}"/>
    <cellStyle name="_яяяПомесячный баланс на 2010г(1.03.10) 4 762 2 6" xfId="4604" xr:uid="{00000000-0005-0000-0000-0000290D0000}"/>
    <cellStyle name="_яяяПомесячный баланс на 2010г(1.03.10) 4 762 2 7" xfId="6980" xr:uid="{00000000-0005-0000-0000-00002A0D0000}"/>
    <cellStyle name="_яяяПомесячный баланс на 2010г(1.03.10) 4 762 2 7" xfId="6979" xr:uid="{00000000-0005-0000-0000-00002B0D0000}"/>
    <cellStyle name="_яяяПомесячный баланс на 2010г(1.03.10) 4 762 3" xfId="2764" xr:uid="{00000000-0005-0000-0000-00002C0D0000}"/>
    <cellStyle name="_яяяПомесячный баланс на 2010г(1.03.10) 4 762 3" xfId="2765" xr:uid="{00000000-0005-0000-0000-00002D0D0000}"/>
    <cellStyle name="_яяяПомесячный баланс на 2010г(1.03.10) 4 762 3 2" xfId="6527" xr:uid="{00000000-0005-0000-0000-00002E0D0000}"/>
    <cellStyle name="_яяяПомесячный баланс на 2010г(1.03.10) 4 762 3 2" xfId="6528" xr:uid="{00000000-0005-0000-0000-00002F0D0000}"/>
    <cellStyle name="_яяяПомесячный баланс на 2010г(1.03.10) 4 762 3 3" xfId="7638" xr:uid="{00000000-0005-0000-0000-0000300D0000}"/>
    <cellStyle name="_яяяПомесячный баланс на 2010г(1.03.10) 4 762 3 3" xfId="7639" xr:uid="{00000000-0005-0000-0000-0000310D0000}"/>
    <cellStyle name="_яяяПомесячный баланс на 2010г(1.03.10) 4 762 4" xfId="4601" xr:uid="{00000000-0005-0000-0000-0000320D0000}"/>
    <cellStyle name="_яяяПомесячный баланс на 2010г(1.03.10) 4 762 4" xfId="4602" xr:uid="{00000000-0005-0000-0000-0000330D0000}"/>
    <cellStyle name="_яяяПомесячный баланс на 2010г(1.03.10) 4 762 5" xfId="6981" xr:uid="{00000000-0005-0000-0000-0000340D0000}"/>
    <cellStyle name="_яяяПомесячный баланс на 2010г(1.03.10) 4 762 5" xfId="5236" xr:uid="{00000000-0005-0000-0000-0000350D0000}"/>
    <cellStyle name="_яяяПомесячный баланс на 2010г(1.03.10) 4 762_Копия Копия РАСШИФРОВКИ ПОСЛЕДНИЙ ВАРИАН С БЮДЖЕТОМ пос верс" xfId="666" xr:uid="{00000000-0005-0000-0000-0000360D0000}"/>
    <cellStyle name="_яяяПомесячный баланс на 2010г(1.03.10) 4 762_Копия Копия РАСШИФРОВКИ ПОСЛЕДНИЙ ВАРИАН С БЮДЖЕТОМ пос верс" xfId="667" xr:uid="{00000000-0005-0000-0000-0000370D0000}"/>
    <cellStyle name="_яяяПомесячный баланс на 2010г(1.03.10) 4 762_Копия Копия РАСШИФРОВКИ ПОСЛЕДНИЙ ВАРИАН С БЮДЖЕТОМ пос верс 2" xfId="4605" xr:uid="{00000000-0005-0000-0000-0000380D0000}"/>
    <cellStyle name="_яяяПомесячный баланс на 2010г(1.03.10) 4 762_Копия Копия РАСШИФРОВКИ ПОСЛЕДНИЙ ВАРИАН С БЮДЖЕТОМ пос верс 2" xfId="4606" xr:uid="{00000000-0005-0000-0000-0000390D0000}"/>
    <cellStyle name="_яяяПомесячный баланс на 2010г(1.03.10) 4 762_Копия Копия РАСШИФРОВКИ ПОСЛЕДНИЙ ВАРИАН С БЮДЖЕТОМ пос верс 3" xfId="6978" xr:uid="{00000000-0005-0000-0000-00003A0D0000}"/>
    <cellStyle name="_яяяПомесячный баланс на 2010г(1.03.10) 4 762_Копия Копия РАСШИФРОВКИ ПОСЛЕДНИЙ ВАРИАН С БЮДЖЕТОМ пос верс 3" xfId="6977" xr:uid="{00000000-0005-0000-0000-00003B0D0000}"/>
    <cellStyle name="_яяяПомесячный баланс на 2010г(1.03.10) 4 762_ТЭЦ-1_БЮДЖЕТ 2011 от 20.07.10г" xfId="668" xr:uid="{00000000-0005-0000-0000-00003C0D0000}"/>
    <cellStyle name="_яяяПомесячный баланс на 2010г(1.03.10) 4 762_ТЭЦ-1_БЮДЖЕТ 2011 от 20.07.10г" xfId="669" xr:uid="{00000000-0005-0000-0000-00003D0D0000}"/>
    <cellStyle name="_яяяПомесячный баланс на 2010г(1.03.10) 4 762_ТЭЦ-1_БЮДЖЕТ 2011 от 20.07.10г 2" xfId="4607" xr:uid="{00000000-0005-0000-0000-00003E0D0000}"/>
    <cellStyle name="_яяяПомесячный баланс на 2010г(1.03.10) 4 762_ТЭЦ-1_БЮДЖЕТ 2011 от 20.07.10г 2" xfId="4608" xr:uid="{00000000-0005-0000-0000-00003F0D0000}"/>
    <cellStyle name="_яяяПомесячный баланс на 2010г(1.03.10) 4 762_ТЭЦ-1_БЮДЖЕТ 2011 от 20.07.10г 3" xfId="6976" xr:uid="{00000000-0005-0000-0000-0000400D0000}"/>
    <cellStyle name="_яяяПомесячный баланс на 2010г(1.03.10) 4 762_ТЭЦ-1_БЮДЖЕТ 2011 от 20.07.10г 3" xfId="6975" xr:uid="{00000000-0005-0000-0000-0000410D0000}"/>
    <cellStyle name="" xfId="670" xr:uid="{00000000-0005-0000-0000-0000420D0000}"/>
    <cellStyle name="" xfId="671" xr:uid="{00000000-0005-0000-0000-0000430D0000}"/>
    <cellStyle name=" 2" xfId="2766" xr:uid="{00000000-0005-0000-0000-0000440D0000}"/>
    <cellStyle name=" 2" xfId="2767" xr:uid="{00000000-0005-0000-0000-0000450D0000}"/>
    <cellStyle name=" 2 2" xfId="6529" xr:uid="{00000000-0005-0000-0000-0000460D0000}"/>
    <cellStyle name=" 2 2" xfId="6530" xr:uid="{00000000-0005-0000-0000-0000470D0000}"/>
    <cellStyle name=" 2 3" xfId="7640" xr:uid="{00000000-0005-0000-0000-0000480D0000}"/>
    <cellStyle name=" 2 3" xfId="7641" xr:uid="{00000000-0005-0000-0000-0000490D0000}"/>
    <cellStyle name=" 3" xfId="4609" xr:uid="{00000000-0005-0000-0000-00004A0D0000}"/>
    <cellStyle name=" 3" xfId="4610" xr:uid="{00000000-0005-0000-0000-00004B0D0000}"/>
    <cellStyle name=" 4" xfId="6974" xr:uid="{00000000-0005-0000-0000-00004C0D0000}"/>
    <cellStyle name=" 4" xfId="6973" xr:uid="{00000000-0005-0000-0000-00004D0D0000}"/>
    <cellStyle name="_06.09" xfId="672" xr:uid="{00000000-0005-0000-0000-00004E0D0000}"/>
    <cellStyle name="_06.09" xfId="673" xr:uid="{00000000-0005-0000-0000-00004F0D0000}"/>
    <cellStyle name="_06.09 2" xfId="4611" xr:uid="{00000000-0005-0000-0000-0000500D0000}"/>
    <cellStyle name="_06.09 2" xfId="4612" xr:uid="{00000000-0005-0000-0000-0000510D0000}"/>
    <cellStyle name="_06.09 3" xfId="6972" xr:uid="{00000000-0005-0000-0000-0000520D0000}"/>
    <cellStyle name="_06.09 3" xfId="6971" xr:uid="{00000000-0005-0000-0000-0000530D0000}"/>
    <cellStyle name="_10 месяцев 2010 амортизация" xfId="674" xr:uid="{00000000-0005-0000-0000-0000540D0000}"/>
    <cellStyle name="_10 месяцев 2010 амортизация" xfId="675" xr:uid="{00000000-0005-0000-0000-0000550D0000}"/>
    <cellStyle name="_10 месяцев 2010 амортизация 2" xfId="4613" xr:uid="{00000000-0005-0000-0000-0000560D0000}"/>
    <cellStyle name="_10 месяцев 2010 амортизация 2" xfId="4614" xr:uid="{00000000-0005-0000-0000-0000570D0000}"/>
    <cellStyle name="_10 месяцев 2010 амортизация 3" xfId="6970" xr:uid="{00000000-0005-0000-0000-0000580D0000}"/>
    <cellStyle name="_10 месяцев 2010 амортизация 3" xfId="5235" xr:uid="{00000000-0005-0000-0000-0000590D0000}"/>
    <cellStyle name="_3. Пакет на ежеквартальной основе" xfId="676" xr:uid="{00000000-0005-0000-0000-00005A0D0000}"/>
    <cellStyle name="_3. Пакет на ежеквартальной основе" xfId="677" xr:uid="{00000000-0005-0000-0000-00005B0D0000}"/>
    <cellStyle name="_3. Пакет на ежеквартальной основе 2" xfId="4615" xr:uid="{00000000-0005-0000-0000-00005C0D0000}"/>
    <cellStyle name="_3. Пакет на ежеквартальной основе 2" xfId="4616" xr:uid="{00000000-0005-0000-0000-00005D0D0000}"/>
    <cellStyle name="_3. Пакет на ежеквартальной основе 3" xfId="6969" xr:uid="{00000000-0005-0000-0000-00005E0D0000}"/>
    <cellStyle name="_3. Пакет на ежеквартальной основе 3" xfId="6968" xr:uid="{00000000-0005-0000-0000-00005F0D0000}"/>
    <cellStyle name="_Бюджет 2010" xfId="678" xr:uid="{00000000-0005-0000-0000-0000600D0000}"/>
    <cellStyle name="_Бюджет 2010" xfId="679" xr:uid="{00000000-0005-0000-0000-0000610D0000}"/>
    <cellStyle name="_Бюджет 2010 2" xfId="2768" xr:uid="{00000000-0005-0000-0000-0000620D0000}"/>
    <cellStyle name="_Бюджет 2010 2" xfId="2769" xr:uid="{00000000-0005-0000-0000-0000630D0000}"/>
    <cellStyle name="_Бюджет 2010 2 2" xfId="6531" xr:uid="{00000000-0005-0000-0000-0000640D0000}"/>
    <cellStyle name="_Бюджет 2010 2 2" xfId="6532" xr:uid="{00000000-0005-0000-0000-0000650D0000}"/>
    <cellStyle name="_Бюджет 2010 2 3" xfId="7642" xr:uid="{00000000-0005-0000-0000-0000660D0000}"/>
    <cellStyle name="_Бюджет 2010 2 3" xfId="7643" xr:uid="{00000000-0005-0000-0000-0000670D0000}"/>
    <cellStyle name="_Бюджет 2010 3" xfId="2770" xr:uid="{00000000-0005-0000-0000-0000680D0000}"/>
    <cellStyle name="_Бюджет 2010 3" xfId="2771" xr:uid="{00000000-0005-0000-0000-0000690D0000}"/>
    <cellStyle name="_Бюджет 2010 3 2" xfId="6533" xr:uid="{00000000-0005-0000-0000-00006A0D0000}"/>
    <cellStyle name="_Бюджет 2010 3 2" xfId="6534" xr:uid="{00000000-0005-0000-0000-00006B0D0000}"/>
    <cellStyle name="_Бюджет 2010 3 3" xfId="7644" xr:uid="{00000000-0005-0000-0000-00006C0D0000}"/>
    <cellStyle name="_Бюджет 2010 3 3" xfId="7645" xr:uid="{00000000-0005-0000-0000-00006D0D0000}"/>
    <cellStyle name="_Бюджет 2010 4" xfId="2772" xr:uid="{00000000-0005-0000-0000-00006E0D0000}"/>
    <cellStyle name="_Бюджет 2010 4" xfId="2773" xr:uid="{00000000-0005-0000-0000-00006F0D0000}"/>
    <cellStyle name="_Бюджет 2010 4 2" xfId="6535" xr:uid="{00000000-0005-0000-0000-0000700D0000}"/>
    <cellStyle name="_Бюджет 2010 4 2" xfId="6536" xr:uid="{00000000-0005-0000-0000-0000710D0000}"/>
    <cellStyle name="_Бюджет 2010 4 3" xfId="7646" xr:uid="{00000000-0005-0000-0000-0000720D0000}"/>
    <cellStyle name="_Бюджет 2010 4 3" xfId="7647" xr:uid="{00000000-0005-0000-0000-0000730D0000}"/>
    <cellStyle name="_Бюджет 2010 5" xfId="2774" xr:uid="{00000000-0005-0000-0000-0000740D0000}"/>
    <cellStyle name="_Бюджет 2010 5" xfId="2775" xr:uid="{00000000-0005-0000-0000-0000750D0000}"/>
    <cellStyle name="_Бюджет 2010 5 2" xfId="6537" xr:uid="{00000000-0005-0000-0000-0000760D0000}"/>
    <cellStyle name="_Бюджет 2010 5 2" xfId="6538" xr:uid="{00000000-0005-0000-0000-0000770D0000}"/>
    <cellStyle name="_Бюджет 2010 5 3" xfId="7648" xr:uid="{00000000-0005-0000-0000-0000780D0000}"/>
    <cellStyle name="_Бюджет 2010 5 3" xfId="7649" xr:uid="{00000000-0005-0000-0000-0000790D0000}"/>
    <cellStyle name="_Бюджет 2010 6" xfId="4617" xr:uid="{00000000-0005-0000-0000-00007A0D0000}"/>
    <cellStyle name="_Бюджет 2010 6" xfId="4618" xr:uid="{00000000-0005-0000-0000-00007B0D0000}"/>
    <cellStyle name="_Бюджет 2010 7" xfId="6967" xr:uid="{00000000-0005-0000-0000-00007C0D0000}"/>
    <cellStyle name="_Бюджет 2010 7" xfId="6966" xr:uid="{00000000-0005-0000-0000-00007D0D0000}"/>
    <cellStyle name="_Бюджет АО АлэС_2011_2015" xfId="680" xr:uid="{00000000-0005-0000-0000-00007E0D0000}"/>
    <cellStyle name="_Бюджет АО АлэС_2011_2015" xfId="681" xr:uid="{00000000-0005-0000-0000-00007F0D0000}"/>
    <cellStyle name="_Бюджет АО АлэС_2011_2015 2" xfId="2776" xr:uid="{00000000-0005-0000-0000-0000800D0000}"/>
    <cellStyle name="_Бюджет АО АлэС_2011_2015 2" xfId="2777" xr:uid="{00000000-0005-0000-0000-0000810D0000}"/>
    <cellStyle name="_Бюджет АО АлэС_2011_2015 2 2" xfId="6539" xr:uid="{00000000-0005-0000-0000-0000820D0000}"/>
    <cellStyle name="_Бюджет АО АлэС_2011_2015 2 2" xfId="6540" xr:uid="{00000000-0005-0000-0000-0000830D0000}"/>
    <cellStyle name="_Бюджет АО АлэС_2011_2015 2 3" xfId="7650" xr:uid="{00000000-0005-0000-0000-0000840D0000}"/>
    <cellStyle name="_Бюджет АО АлэС_2011_2015 2 3" xfId="7651" xr:uid="{00000000-0005-0000-0000-0000850D0000}"/>
    <cellStyle name="_Бюджет АО АлэС_2011_2015 3" xfId="4619" xr:uid="{00000000-0005-0000-0000-0000860D0000}"/>
    <cellStyle name="_Бюджет АО АлэС_2011_2015 3" xfId="4620" xr:uid="{00000000-0005-0000-0000-0000870D0000}"/>
    <cellStyle name="_Бюджет АО АлэС_2011_2015 4" xfId="6965" xr:uid="{00000000-0005-0000-0000-0000880D0000}"/>
    <cellStyle name="_Бюджет АО АлэС_2011_2015 4" xfId="6964" xr:uid="{00000000-0005-0000-0000-0000890D0000}"/>
    <cellStyle name="_бюджет на 2009 ТЭЦ-1." xfId="682" xr:uid="{00000000-0005-0000-0000-00008A0D0000}"/>
    <cellStyle name="_бюджет на 2009 ТЭЦ-1." xfId="683" xr:uid="{00000000-0005-0000-0000-00008B0D0000}"/>
    <cellStyle name="_бюджет на 2009 ТЭЦ-1. 10" xfId="684" xr:uid="{00000000-0005-0000-0000-00008C0D0000}"/>
    <cellStyle name="_бюджет на 2009 ТЭЦ-1. 10" xfId="685" xr:uid="{00000000-0005-0000-0000-00008D0D0000}"/>
    <cellStyle name="_бюджет на 2009 ТЭЦ-1. 10 2" xfId="4623" xr:uid="{00000000-0005-0000-0000-00008E0D0000}"/>
    <cellStyle name="_бюджет на 2009 ТЭЦ-1. 10 2" xfId="4624" xr:uid="{00000000-0005-0000-0000-00008F0D0000}"/>
    <cellStyle name="_бюджет на 2009 ТЭЦ-1. 10 3" xfId="6961" xr:uid="{00000000-0005-0000-0000-0000900D0000}"/>
    <cellStyle name="_бюджет на 2009 ТЭЦ-1. 10 3" xfId="6960" xr:uid="{00000000-0005-0000-0000-0000910D0000}"/>
    <cellStyle name="_бюджет на 2009 ТЭЦ-1. 11" xfId="686" xr:uid="{00000000-0005-0000-0000-0000920D0000}"/>
    <cellStyle name="_бюджет на 2009 ТЭЦ-1. 11" xfId="687" xr:uid="{00000000-0005-0000-0000-0000930D0000}"/>
    <cellStyle name="_бюджет на 2009 ТЭЦ-1. 11 2" xfId="4625" xr:uid="{00000000-0005-0000-0000-0000940D0000}"/>
    <cellStyle name="_бюджет на 2009 ТЭЦ-1. 11 2" xfId="4626" xr:uid="{00000000-0005-0000-0000-0000950D0000}"/>
    <cellStyle name="_бюджет на 2009 ТЭЦ-1. 11 3" xfId="5234" xr:uid="{00000000-0005-0000-0000-0000960D0000}"/>
    <cellStyle name="_бюджет на 2009 ТЭЦ-1. 11 3" xfId="6959" xr:uid="{00000000-0005-0000-0000-0000970D0000}"/>
    <cellStyle name="_бюджет на 2009 ТЭЦ-1. 12" xfId="688" xr:uid="{00000000-0005-0000-0000-0000980D0000}"/>
    <cellStyle name="_бюджет на 2009 ТЭЦ-1. 12" xfId="689" xr:uid="{00000000-0005-0000-0000-0000990D0000}"/>
    <cellStyle name="_бюджет на 2009 ТЭЦ-1. 12 2" xfId="4627" xr:uid="{00000000-0005-0000-0000-00009A0D0000}"/>
    <cellStyle name="_бюджет на 2009 ТЭЦ-1. 12 2" xfId="4628" xr:uid="{00000000-0005-0000-0000-00009B0D0000}"/>
    <cellStyle name="_бюджет на 2009 ТЭЦ-1. 12 3" xfId="5233" xr:uid="{00000000-0005-0000-0000-00009C0D0000}"/>
    <cellStyle name="_бюджет на 2009 ТЭЦ-1. 12 3" xfId="5232" xr:uid="{00000000-0005-0000-0000-00009D0D0000}"/>
    <cellStyle name="_бюджет на 2009 ТЭЦ-1. 13" xfId="2778" xr:uid="{00000000-0005-0000-0000-00009E0D0000}"/>
    <cellStyle name="_бюджет на 2009 ТЭЦ-1. 13" xfId="2779" xr:uid="{00000000-0005-0000-0000-00009F0D0000}"/>
    <cellStyle name="_бюджет на 2009 ТЭЦ-1. 13 2" xfId="6541" xr:uid="{00000000-0005-0000-0000-0000A00D0000}"/>
    <cellStyle name="_бюджет на 2009 ТЭЦ-1. 13 2" xfId="6542" xr:uid="{00000000-0005-0000-0000-0000A10D0000}"/>
    <cellStyle name="_бюджет на 2009 ТЭЦ-1. 13 3" xfId="7652" xr:uid="{00000000-0005-0000-0000-0000A20D0000}"/>
    <cellStyle name="_бюджет на 2009 ТЭЦ-1. 13 3" xfId="7653" xr:uid="{00000000-0005-0000-0000-0000A30D0000}"/>
    <cellStyle name="_бюджет на 2009 ТЭЦ-1. 14" xfId="4621" xr:uid="{00000000-0005-0000-0000-0000A40D0000}"/>
    <cellStyle name="_бюджет на 2009 ТЭЦ-1. 14" xfId="4622" xr:uid="{00000000-0005-0000-0000-0000A50D0000}"/>
    <cellStyle name="_бюджет на 2009 ТЭЦ-1. 15" xfId="6963" xr:uid="{00000000-0005-0000-0000-0000A60D0000}"/>
    <cellStyle name="_бюджет на 2009 ТЭЦ-1. 15" xfId="6962" xr:uid="{00000000-0005-0000-0000-0000A70D0000}"/>
    <cellStyle name="_бюджет на 2009 ТЭЦ-1. 2" xfId="690" xr:uid="{00000000-0005-0000-0000-0000A80D0000}"/>
    <cellStyle name="_бюджет на 2009 ТЭЦ-1. 2" xfId="691" xr:uid="{00000000-0005-0000-0000-0000A90D0000}"/>
    <cellStyle name="_бюджет на 2009 ТЭЦ-1. 2 2" xfId="4629" xr:uid="{00000000-0005-0000-0000-0000AA0D0000}"/>
    <cellStyle name="_бюджет на 2009 ТЭЦ-1. 2 2" xfId="4630" xr:uid="{00000000-0005-0000-0000-0000AB0D0000}"/>
    <cellStyle name="_бюджет на 2009 ТЭЦ-1. 2 3" xfId="6958" xr:uid="{00000000-0005-0000-0000-0000AC0D0000}"/>
    <cellStyle name="_бюджет на 2009 ТЭЦ-1. 2 3" xfId="5231" xr:uid="{00000000-0005-0000-0000-0000AD0D0000}"/>
    <cellStyle name="_бюджет на 2009 ТЭЦ-1. 3" xfId="692" xr:uid="{00000000-0005-0000-0000-0000AE0D0000}"/>
    <cellStyle name="_бюджет на 2009 ТЭЦ-1. 3" xfId="693" xr:uid="{00000000-0005-0000-0000-0000AF0D0000}"/>
    <cellStyle name="_бюджет на 2009 ТЭЦ-1. 3 2" xfId="4631" xr:uid="{00000000-0005-0000-0000-0000B00D0000}"/>
    <cellStyle name="_бюджет на 2009 ТЭЦ-1. 3 2" xfId="4632" xr:uid="{00000000-0005-0000-0000-0000B10D0000}"/>
    <cellStyle name="_бюджет на 2009 ТЭЦ-1. 3 3" xfId="5230" xr:uid="{00000000-0005-0000-0000-0000B20D0000}"/>
    <cellStyle name="_бюджет на 2009 ТЭЦ-1. 3 3" xfId="6957" xr:uid="{00000000-0005-0000-0000-0000B30D0000}"/>
    <cellStyle name="_бюджет на 2009 ТЭЦ-1. 4" xfId="694" xr:uid="{00000000-0005-0000-0000-0000B40D0000}"/>
    <cellStyle name="_бюджет на 2009 ТЭЦ-1. 4" xfId="695" xr:uid="{00000000-0005-0000-0000-0000B50D0000}"/>
    <cellStyle name="_бюджет на 2009 ТЭЦ-1. 4 2" xfId="4633" xr:uid="{00000000-0005-0000-0000-0000B60D0000}"/>
    <cellStyle name="_бюджет на 2009 ТЭЦ-1. 4 2" xfId="4634" xr:uid="{00000000-0005-0000-0000-0000B70D0000}"/>
    <cellStyle name="_бюджет на 2009 ТЭЦ-1. 4 3" xfId="5229" xr:uid="{00000000-0005-0000-0000-0000B80D0000}"/>
    <cellStyle name="_бюджет на 2009 ТЭЦ-1. 4 3" xfId="6956" xr:uid="{00000000-0005-0000-0000-0000B90D0000}"/>
    <cellStyle name="_бюджет на 2009 ТЭЦ-1. 5" xfId="696" xr:uid="{00000000-0005-0000-0000-0000BA0D0000}"/>
    <cellStyle name="_бюджет на 2009 ТЭЦ-1. 5" xfId="697" xr:uid="{00000000-0005-0000-0000-0000BB0D0000}"/>
    <cellStyle name="_бюджет на 2009 ТЭЦ-1. 5 2" xfId="4635" xr:uid="{00000000-0005-0000-0000-0000BC0D0000}"/>
    <cellStyle name="_бюджет на 2009 ТЭЦ-1. 5 2" xfId="4636" xr:uid="{00000000-0005-0000-0000-0000BD0D0000}"/>
    <cellStyle name="_бюджет на 2009 ТЭЦ-1. 5 3" xfId="6955" xr:uid="{00000000-0005-0000-0000-0000BE0D0000}"/>
    <cellStyle name="_бюджет на 2009 ТЭЦ-1. 5 3" xfId="6954" xr:uid="{00000000-0005-0000-0000-0000BF0D0000}"/>
    <cellStyle name="_бюджет на 2009 ТЭЦ-1. 6" xfId="698" xr:uid="{00000000-0005-0000-0000-0000C00D0000}"/>
    <cellStyle name="_бюджет на 2009 ТЭЦ-1. 6" xfId="699" xr:uid="{00000000-0005-0000-0000-0000C10D0000}"/>
    <cellStyle name="_бюджет на 2009 ТЭЦ-1. 6 2" xfId="4637" xr:uid="{00000000-0005-0000-0000-0000C20D0000}"/>
    <cellStyle name="_бюджет на 2009 ТЭЦ-1. 6 2" xfId="4638" xr:uid="{00000000-0005-0000-0000-0000C30D0000}"/>
    <cellStyle name="_бюджет на 2009 ТЭЦ-1. 6 3" xfId="5223" xr:uid="{00000000-0005-0000-0000-0000C40D0000}"/>
    <cellStyle name="_бюджет на 2009 ТЭЦ-1. 6 3" xfId="5222" xr:uid="{00000000-0005-0000-0000-0000C50D0000}"/>
    <cellStyle name="_бюджет на 2009 ТЭЦ-1. 7" xfId="700" xr:uid="{00000000-0005-0000-0000-0000C60D0000}"/>
    <cellStyle name="_бюджет на 2009 ТЭЦ-1. 7" xfId="701" xr:uid="{00000000-0005-0000-0000-0000C70D0000}"/>
    <cellStyle name="_бюджет на 2009 ТЭЦ-1. 7 2" xfId="4639" xr:uid="{00000000-0005-0000-0000-0000C80D0000}"/>
    <cellStyle name="_бюджет на 2009 ТЭЦ-1. 7 2" xfId="4640" xr:uid="{00000000-0005-0000-0000-0000C90D0000}"/>
    <cellStyle name="_бюджет на 2009 ТЭЦ-1. 7 3" xfId="6948" xr:uid="{00000000-0005-0000-0000-0000CA0D0000}"/>
    <cellStyle name="_бюджет на 2009 ТЭЦ-1. 7 3" xfId="6947" xr:uid="{00000000-0005-0000-0000-0000CB0D0000}"/>
    <cellStyle name="_бюджет на 2009 ТЭЦ-1. 8" xfId="702" xr:uid="{00000000-0005-0000-0000-0000CC0D0000}"/>
    <cellStyle name="_бюджет на 2009 ТЭЦ-1. 8" xfId="703" xr:uid="{00000000-0005-0000-0000-0000CD0D0000}"/>
    <cellStyle name="_бюджет на 2009 ТЭЦ-1. 8 2" xfId="4641" xr:uid="{00000000-0005-0000-0000-0000CE0D0000}"/>
    <cellStyle name="_бюджет на 2009 ТЭЦ-1. 8 2" xfId="4642" xr:uid="{00000000-0005-0000-0000-0000CF0D0000}"/>
    <cellStyle name="_бюджет на 2009 ТЭЦ-1. 8 3" xfId="5220" xr:uid="{00000000-0005-0000-0000-0000D00D0000}"/>
    <cellStyle name="_бюджет на 2009 ТЭЦ-1. 8 3" xfId="5219" xr:uid="{00000000-0005-0000-0000-0000D10D0000}"/>
    <cellStyle name="_бюджет на 2009 ТЭЦ-1. 9" xfId="704" xr:uid="{00000000-0005-0000-0000-0000D20D0000}"/>
    <cellStyle name="_бюджет на 2009 ТЭЦ-1. 9" xfId="705" xr:uid="{00000000-0005-0000-0000-0000D30D0000}"/>
    <cellStyle name="_бюджет на 2009 ТЭЦ-1. 9 2" xfId="4643" xr:uid="{00000000-0005-0000-0000-0000D40D0000}"/>
    <cellStyle name="_бюджет на 2009 ТЭЦ-1. 9 2" xfId="4644" xr:uid="{00000000-0005-0000-0000-0000D50D0000}"/>
    <cellStyle name="_бюджет на 2009 ТЭЦ-1. 9 3" xfId="6946" xr:uid="{00000000-0005-0000-0000-0000D60D0000}"/>
    <cellStyle name="_бюджет на 2009 ТЭЦ-1. 9 3" xfId="6945" xr:uid="{00000000-0005-0000-0000-0000D70D0000}"/>
    <cellStyle name="_бюджет на 2009 ТЭЦ-1._06.10_Услуги по санобработке и вывозу мусора_2011" xfId="706" xr:uid="{00000000-0005-0000-0000-0000D80D0000}"/>
    <cellStyle name="_бюджет на 2009 ТЭЦ-1._06.10_Услуги по санобработке и вывозу мусора_2011" xfId="707" xr:uid="{00000000-0005-0000-0000-0000D90D0000}"/>
    <cellStyle name="_бюджет на 2009 ТЭЦ-1._06.10_Услуги по санобработке и вывозу мусора_2011 2" xfId="4645" xr:uid="{00000000-0005-0000-0000-0000DA0D0000}"/>
    <cellStyle name="_бюджет на 2009 ТЭЦ-1._06.10_Услуги по санобработке и вывозу мусора_2011 2" xfId="4646" xr:uid="{00000000-0005-0000-0000-0000DB0D0000}"/>
    <cellStyle name="_бюджет на 2009 ТЭЦ-1._06.10_Услуги по санобработке и вывозу мусора_2011 3" xfId="6944" xr:uid="{00000000-0005-0000-0000-0000DC0D0000}"/>
    <cellStyle name="_бюджет на 2009 ТЭЦ-1._06.10_Услуги по санобработке и вывозу мусора_2011 3" xfId="5218" xr:uid="{00000000-0005-0000-0000-0000DD0D0000}"/>
    <cellStyle name="_бюджет на 2010 ТЭЦ-1." xfId="708" xr:uid="{00000000-0005-0000-0000-0000DE0D0000}"/>
    <cellStyle name="_бюджет на 2010 ТЭЦ-1." xfId="709" xr:uid="{00000000-0005-0000-0000-0000DF0D0000}"/>
    <cellStyle name="_бюджет на 2010 ТЭЦ-1. 10" xfId="710" xr:uid="{00000000-0005-0000-0000-0000E00D0000}"/>
    <cellStyle name="_бюджет на 2010 ТЭЦ-1. 10" xfId="711" xr:uid="{00000000-0005-0000-0000-0000E10D0000}"/>
    <cellStyle name="_бюджет на 2010 ТЭЦ-1. 10 2" xfId="4649" xr:uid="{00000000-0005-0000-0000-0000E20D0000}"/>
    <cellStyle name="_бюджет на 2010 ТЭЦ-1. 10 2" xfId="4650" xr:uid="{00000000-0005-0000-0000-0000E30D0000}"/>
    <cellStyle name="_бюджет на 2010 ТЭЦ-1. 10 3" xfId="6867" xr:uid="{00000000-0005-0000-0000-0000E40D0000}"/>
    <cellStyle name="_бюджет на 2010 ТЭЦ-1. 10 3" xfId="6866" xr:uid="{00000000-0005-0000-0000-0000E50D0000}"/>
    <cellStyle name="_бюджет на 2010 ТЭЦ-1. 11" xfId="712" xr:uid="{00000000-0005-0000-0000-0000E60D0000}"/>
    <cellStyle name="_бюджет на 2010 ТЭЦ-1. 11" xfId="713" xr:uid="{00000000-0005-0000-0000-0000E70D0000}"/>
    <cellStyle name="_бюджет на 2010 ТЭЦ-1. 11 2" xfId="4651" xr:uid="{00000000-0005-0000-0000-0000E80D0000}"/>
    <cellStyle name="_бюджет на 2010 ТЭЦ-1. 11 2" xfId="4652" xr:uid="{00000000-0005-0000-0000-0000E90D0000}"/>
    <cellStyle name="_бюджет на 2010 ТЭЦ-1. 11 3" xfId="5205" xr:uid="{00000000-0005-0000-0000-0000EA0D0000}"/>
    <cellStyle name="_бюджет на 2010 ТЭЦ-1. 11 3" xfId="6865" xr:uid="{00000000-0005-0000-0000-0000EB0D0000}"/>
    <cellStyle name="_бюджет на 2010 ТЭЦ-1. 12" xfId="714" xr:uid="{00000000-0005-0000-0000-0000EC0D0000}"/>
    <cellStyle name="_бюджет на 2010 ТЭЦ-1. 12" xfId="715" xr:uid="{00000000-0005-0000-0000-0000ED0D0000}"/>
    <cellStyle name="_бюджет на 2010 ТЭЦ-1. 12 2" xfId="4653" xr:uid="{00000000-0005-0000-0000-0000EE0D0000}"/>
    <cellStyle name="_бюджет на 2010 ТЭЦ-1. 12 2" xfId="4654" xr:uid="{00000000-0005-0000-0000-0000EF0D0000}"/>
    <cellStyle name="_бюджет на 2010 ТЭЦ-1. 12 3" xfId="6864" xr:uid="{00000000-0005-0000-0000-0000F00D0000}"/>
    <cellStyle name="_бюджет на 2010 ТЭЦ-1. 12 3" xfId="6863" xr:uid="{00000000-0005-0000-0000-0000F10D0000}"/>
    <cellStyle name="_бюджет на 2010 ТЭЦ-1. 13" xfId="2780" xr:uid="{00000000-0005-0000-0000-0000F20D0000}"/>
    <cellStyle name="_бюджет на 2010 ТЭЦ-1. 13" xfId="2781" xr:uid="{00000000-0005-0000-0000-0000F30D0000}"/>
    <cellStyle name="_бюджет на 2010 ТЭЦ-1. 13 2" xfId="6543" xr:uid="{00000000-0005-0000-0000-0000F40D0000}"/>
    <cellStyle name="_бюджет на 2010 ТЭЦ-1. 13 2" xfId="6544" xr:uid="{00000000-0005-0000-0000-0000F50D0000}"/>
    <cellStyle name="_бюджет на 2010 ТЭЦ-1. 13 3" xfId="7654" xr:uid="{00000000-0005-0000-0000-0000F60D0000}"/>
    <cellStyle name="_бюджет на 2010 ТЭЦ-1. 13 3" xfId="7655" xr:uid="{00000000-0005-0000-0000-0000F70D0000}"/>
    <cellStyle name="_бюджет на 2010 ТЭЦ-1. 14" xfId="4647" xr:uid="{00000000-0005-0000-0000-0000F80D0000}"/>
    <cellStyle name="_бюджет на 2010 ТЭЦ-1. 14" xfId="4648" xr:uid="{00000000-0005-0000-0000-0000F90D0000}"/>
    <cellStyle name="_бюджет на 2010 ТЭЦ-1. 15" xfId="6871" xr:uid="{00000000-0005-0000-0000-0000FA0D0000}"/>
    <cellStyle name="_бюджет на 2010 ТЭЦ-1. 15" xfId="5208" xr:uid="{00000000-0005-0000-0000-0000FB0D0000}"/>
    <cellStyle name="_бюджет на 2010 ТЭЦ-1. 2" xfId="716" xr:uid="{00000000-0005-0000-0000-0000FC0D0000}"/>
    <cellStyle name="_бюджет на 2010 ТЭЦ-1. 2" xfId="717" xr:uid="{00000000-0005-0000-0000-0000FD0D0000}"/>
    <cellStyle name="_бюджет на 2010 ТЭЦ-1. 2 2" xfId="4655" xr:uid="{00000000-0005-0000-0000-0000FE0D0000}"/>
    <cellStyle name="_бюджет на 2010 ТЭЦ-1. 2 2" xfId="4656" xr:uid="{00000000-0005-0000-0000-0000FF0D0000}"/>
    <cellStyle name="_бюджет на 2010 ТЭЦ-1. 2 3" xfId="6862" xr:uid="{00000000-0005-0000-0000-0000000E0000}"/>
    <cellStyle name="_бюджет на 2010 ТЭЦ-1. 2 3" xfId="6861" xr:uid="{00000000-0005-0000-0000-0000010E0000}"/>
    <cellStyle name="_бюджет на 2010 ТЭЦ-1. 3" xfId="718" xr:uid="{00000000-0005-0000-0000-0000020E0000}"/>
    <cellStyle name="_бюджет на 2010 ТЭЦ-1. 3" xfId="719" xr:uid="{00000000-0005-0000-0000-0000030E0000}"/>
    <cellStyle name="_бюджет на 2010 ТЭЦ-1. 3 2" xfId="4657" xr:uid="{00000000-0005-0000-0000-0000040E0000}"/>
    <cellStyle name="_бюджет на 2010 ТЭЦ-1. 3 2" xfId="4658" xr:uid="{00000000-0005-0000-0000-0000050E0000}"/>
    <cellStyle name="_бюджет на 2010 ТЭЦ-1. 3 3" xfId="6860" xr:uid="{00000000-0005-0000-0000-0000060E0000}"/>
    <cellStyle name="_бюджет на 2010 ТЭЦ-1. 3 3" xfId="6859" xr:uid="{00000000-0005-0000-0000-0000070E0000}"/>
    <cellStyle name="_бюджет на 2010 ТЭЦ-1. 4" xfId="720" xr:uid="{00000000-0005-0000-0000-0000080E0000}"/>
    <cellStyle name="_бюджет на 2010 ТЭЦ-1. 4" xfId="721" xr:uid="{00000000-0005-0000-0000-0000090E0000}"/>
    <cellStyle name="_бюджет на 2010 ТЭЦ-1. 4 2" xfId="4659" xr:uid="{00000000-0005-0000-0000-00000A0E0000}"/>
    <cellStyle name="_бюджет на 2010 ТЭЦ-1. 4 2" xfId="4660" xr:uid="{00000000-0005-0000-0000-00000B0E0000}"/>
    <cellStyle name="_бюджет на 2010 ТЭЦ-1. 4 3" xfId="6857" xr:uid="{00000000-0005-0000-0000-00000C0E0000}"/>
    <cellStyle name="_бюджет на 2010 ТЭЦ-1. 4 3" xfId="6856" xr:uid="{00000000-0005-0000-0000-00000D0E0000}"/>
    <cellStyle name="_бюджет на 2010 ТЭЦ-1. 5" xfId="722" xr:uid="{00000000-0005-0000-0000-00000E0E0000}"/>
    <cellStyle name="_бюджет на 2010 ТЭЦ-1. 5" xfId="723" xr:uid="{00000000-0005-0000-0000-00000F0E0000}"/>
    <cellStyle name="_бюджет на 2010 ТЭЦ-1. 5 2" xfId="4661" xr:uid="{00000000-0005-0000-0000-0000100E0000}"/>
    <cellStyle name="_бюджет на 2010 ТЭЦ-1. 5 2" xfId="4662" xr:uid="{00000000-0005-0000-0000-0000110E0000}"/>
    <cellStyle name="_бюджет на 2010 ТЭЦ-1. 5 3" xfId="6855" xr:uid="{00000000-0005-0000-0000-0000120E0000}"/>
    <cellStyle name="_бюджет на 2010 ТЭЦ-1. 5 3" xfId="5201" xr:uid="{00000000-0005-0000-0000-0000130E0000}"/>
    <cellStyle name="_бюджет на 2010 ТЭЦ-1. 6" xfId="724" xr:uid="{00000000-0005-0000-0000-0000140E0000}"/>
    <cellStyle name="_бюджет на 2010 ТЭЦ-1. 6" xfId="725" xr:uid="{00000000-0005-0000-0000-0000150E0000}"/>
    <cellStyle name="_бюджет на 2010 ТЭЦ-1. 6 2" xfId="4663" xr:uid="{00000000-0005-0000-0000-0000160E0000}"/>
    <cellStyle name="_бюджет на 2010 ТЭЦ-1. 6 2" xfId="4664" xr:uid="{00000000-0005-0000-0000-0000170E0000}"/>
    <cellStyle name="_бюджет на 2010 ТЭЦ-1. 6 3" xfId="5200" xr:uid="{00000000-0005-0000-0000-0000180E0000}"/>
    <cellStyle name="_бюджет на 2010 ТЭЦ-1. 6 3" xfId="6854" xr:uid="{00000000-0005-0000-0000-0000190E0000}"/>
    <cellStyle name="_бюджет на 2010 ТЭЦ-1. 7" xfId="726" xr:uid="{00000000-0005-0000-0000-00001A0E0000}"/>
    <cellStyle name="_бюджет на 2010 ТЭЦ-1. 7" xfId="727" xr:uid="{00000000-0005-0000-0000-00001B0E0000}"/>
    <cellStyle name="_бюджет на 2010 ТЭЦ-1. 7 2" xfId="4665" xr:uid="{00000000-0005-0000-0000-00001C0E0000}"/>
    <cellStyle name="_бюджет на 2010 ТЭЦ-1. 7 2" xfId="4666" xr:uid="{00000000-0005-0000-0000-00001D0E0000}"/>
    <cellStyle name="_бюджет на 2010 ТЭЦ-1. 7 3" xfId="6853" xr:uid="{00000000-0005-0000-0000-00001E0E0000}"/>
    <cellStyle name="_бюджет на 2010 ТЭЦ-1. 7 3" xfId="6852" xr:uid="{00000000-0005-0000-0000-00001F0E0000}"/>
    <cellStyle name="_бюджет на 2010 ТЭЦ-1. 8" xfId="728" xr:uid="{00000000-0005-0000-0000-0000200E0000}"/>
    <cellStyle name="_бюджет на 2010 ТЭЦ-1. 8" xfId="729" xr:uid="{00000000-0005-0000-0000-0000210E0000}"/>
    <cellStyle name="_бюджет на 2010 ТЭЦ-1. 8 2" xfId="4667" xr:uid="{00000000-0005-0000-0000-0000220E0000}"/>
    <cellStyle name="_бюджет на 2010 ТЭЦ-1. 8 2" xfId="4668" xr:uid="{00000000-0005-0000-0000-0000230E0000}"/>
    <cellStyle name="_бюджет на 2010 ТЭЦ-1. 8 3" xfId="5199" xr:uid="{00000000-0005-0000-0000-0000240E0000}"/>
    <cellStyle name="_бюджет на 2010 ТЭЦ-1. 8 3" xfId="5198" xr:uid="{00000000-0005-0000-0000-0000250E0000}"/>
    <cellStyle name="_бюджет на 2010 ТЭЦ-1. 9" xfId="730" xr:uid="{00000000-0005-0000-0000-0000260E0000}"/>
    <cellStyle name="_бюджет на 2010 ТЭЦ-1. 9" xfId="731" xr:uid="{00000000-0005-0000-0000-0000270E0000}"/>
    <cellStyle name="_бюджет на 2010 ТЭЦ-1. 9 2" xfId="4669" xr:uid="{00000000-0005-0000-0000-0000280E0000}"/>
    <cellStyle name="_бюджет на 2010 ТЭЦ-1. 9 2" xfId="4670" xr:uid="{00000000-0005-0000-0000-0000290E0000}"/>
    <cellStyle name="_бюджет на 2010 ТЭЦ-1. 9 3" xfId="6851" xr:uid="{00000000-0005-0000-0000-00002A0E0000}"/>
    <cellStyle name="_бюджет на 2010 ТЭЦ-1. 9 3" xfId="6850" xr:uid="{00000000-0005-0000-0000-00002B0E0000}"/>
    <cellStyle name="_бюджет на 2010 ТЭЦ-1._06.10_Услуги по санобработке и вывозу мусора_2011" xfId="732" xr:uid="{00000000-0005-0000-0000-00002C0E0000}"/>
    <cellStyle name="_бюджет на 2010 ТЭЦ-1._06.10_Услуги по санобработке и вывозу мусора_2011" xfId="733" xr:uid="{00000000-0005-0000-0000-00002D0E0000}"/>
    <cellStyle name="_бюджет на 2010 ТЭЦ-1._06.10_Услуги по санобработке и вывозу мусора_2011 2" xfId="4671" xr:uid="{00000000-0005-0000-0000-00002E0E0000}"/>
    <cellStyle name="_бюджет на 2010 ТЭЦ-1._06.10_Услуги по санобработке и вывозу мусора_2011 2" xfId="4672" xr:uid="{00000000-0005-0000-0000-00002F0E0000}"/>
    <cellStyle name="_бюджет на 2010 ТЭЦ-1._06.10_Услуги по санобработке и вывозу мусора_2011 3" xfId="6849" xr:uid="{00000000-0005-0000-0000-0000300E0000}"/>
    <cellStyle name="_бюджет на 2010 ТЭЦ-1._06.10_Услуги по санобработке и вывозу мусора_2011 3" xfId="5197" xr:uid="{00000000-0005-0000-0000-0000310E0000}"/>
    <cellStyle name="_Бюджет ТЭЦ-2 проект 2010г._Наташа восстановл." xfId="734" xr:uid="{00000000-0005-0000-0000-0000320E0000}"/>
    <cellStyle name="_Бюджет ТЭЦ-2 проект 2010г._Наташа восстановл." xfId="735" xr:uid="{00000000-0005-0000-0000-0000330E0000}"/>
    <cellStyle name="_Бюджет ТЭЦ-2 проект 2010г._Наташа восстановл. 2" xfId="4673" xr:uid="{00000000-0005-0000-0000-0000340E0000}"/>
    <cellStyle name="_Бюджет ТЭЦ-2 проект 2010г._Наташа восстановл. 2" xfId="4674" xr:uid="{00000000-0005-0000-0000-0000350E0000}"/>
    <cellStyle name="_Бюджет ТЭЦ-2 проект 2010г._Наташа восстановл. 3" xfId="5196" xr:uid="{00000000-0005-0000-0000-0000360E0000}"/>
    <cellStyle name="_Бюджет ТЭЦ-2 проект 2010г._Наташа восстановл. 3" xfId="6848" xr:uid="{00000000-0005-0000-0000-0000370E0000}"/>
    <cellStyle name="_Бюджет ТЭЦ-2 проект 2010г._Наташа восстановл._06.10_Услуги по санобработке и вывозу мусора_2011" xfId="736" xr:uid="{00000000-0005-0000-0000-0000380E0000}"/>
    <cellStyle name="_Бюджет ТЭЦ-2 проект 2010г._Наташа восстановл._06.10_Услуги по санобработке и вывозу мусора_2011" xfId="737" xr:uid="{00000000-0005-0000-0000-0000390E0000}"/>
    <cellStyle name="_Бюджет ТЭЦ-2 проект 2010г._Наташа восстановл._06.10_Услуги по санобработке и вывозу мусора_2011 2" xfId="4675" xr:uid="{00000000-0005-0000-0000-00003A0E0000}"/>
    <cellStyle name="_Бюджет ТЭЦ-2 проект 2010г._Наташа восстановл._06.10_Услуги по санобработке и вывозу мусора_2011 2" xfId="4676" xr:uid="{00000000-0005-0000-0000-00003B0E0000}"/>
    <cellStyle name="_Бюджет ТЭЦ-2 проект 2010г._Наташа восстановл._06.10_Услуги по санобработке и вывозу мусора_2011 3" xfId="6847" xr:uid="{00000000-0005-0000-0000-00003C0E0000}"/>
    <cellStyle name="_Бюджет ТЭЦ-2 проект 2010г._Наташа восстановл._06.10_Услуги по санобработке и вывозу мусора_2011 3" xfId="6846" xr:uid="{00000000-0005-0000-0000-00003D0E0000}"/>
    <cellStyle name="_Бюджет ТЭЦ-2 проект 2010г._Наташа восстановл._ТЭЦ-2 Командировочные 2011.г  23.07.2010г." xfId="738" xr:uid="{00000000-0005-0000-0000-00003E0E0000}"/>
    <cellStyle name="_Бюджет ТЭЦ-2 проект 2010г._Наташа восстановл._ТЭЦ-2 Командировочные 2011.г  23.07.2010г." xfId="739" xr:uid="{00000000-0005-0000-0000-00003F0E0000}"/>
    <cellStyle name="_Бюджет ТЭЦ-2 проект 2010г._Наташа восстановл._ТЭЦ-2 Командировочные 2011.г  23.07.2010г. 2" xfId="4677" xr:uid="{00000000-0005-0000-0000-0000400E0000}"/>
    <cellStyle name="_Бюджет ТЭЦ-2 проект 2010г._Наташа восстановл._ТЭЦ-2 Командировочные 2011.г  23.07.2010г. 2" xfId="4678" xr:uid="{00000000-0005-0000-0000-0000410E0000}"/>
    <cellStyle name="_Бюджет ТЭЦ-2 проект 2010г._Наташа восстановл._ТЭЦ-2 Командировочные 2011.г  23.07.2010г. 3" xfId="5195" xr:uid="{00000000-0005-0000-0000-0000420E0000}"/>
    <cellStyle name="_Бюджет ТЭЦ-2 проект 2010г._Наташа восстановл._ТЭЦ-2 Командировочные 2011.г  23.07.2010г. 3" xfId="5194" xr:uid="{00000000-0005-0000-0000-0000430E0000}"/>
    <cellStyle name="_департаменты 9 мес" xfId="740" xr:uid="{00000000-0005-0000-0000-0000440E0000}"/>
    <cellStyle name="_департаменты 9 мес" xfId="741" xr:uid="{00000000-0005-0000-0000-0000450E0000}"/>
    <cellStyle name="_департаменты 9 мес 2" xfId="4679" xr:uid="{00000000-0005-0000-0000-0000460E0000}"/>
    <cellStyle name="_департаменты 9 мес 2" xfId="4680" xr:uid="{00000000-0005-0000-0000-0000470E0000}"/>
    <cellStyle name="_департаменты 9 мес 3" xfId="6845" xr:uid="{00000000-0005-0000-0000-0000480E0000}"/>
    <cellStyle name="_департаменты 9 мес 3" xfId="6844" xr:uid="{00000000-0005-0000-0000-0000490E0000}"/>
    <cellStyle name="_ежем.отчет_инвест" xfId="742" xr:uid="{00000000-0005-0000-0000-00004A0E0000}"/>
    <cellStyle name="_ежем.отчет_инвест" xfId="743" xr:uid="{00000000-0005-0000-0000-00004B0E0000}"/>
    <cellStyle name="_ежем.отчет_инвест 2" xfId="4681" xr:uid="{00000000-0005-0000-0000-00004C0E0000}"/>
    <cellStyle name="_ежем.отчет_инвест 2" xfId="4682" xr:uid="{00000000-0005-0000-0000-00004D0E0000}"/>
    <cellStyle name="_ежем.отчет_инвест 3" xfId="6843" xr:uid="{00000000-0005-0000-0000-00004E0E0000}"/>
    <cellStyle name="_ежем.отчет_инвест 3" xfId="5193" xr:uid="{00000000-0005-0000-0000-00004F0E0000}"/>
    <cellStyle name="_Ежемес.отчёт MMR_2009 Самрук-Энерго_01.10.09_last" xfId="744" xr:uid="{00000000-0005-0000-0000-0000500E0000}"/>
    <cellStyle name="_Ежемес.отчёт MMR_2009 Самрук-Энерго_01.10.09_last" xfId="745" xr:uid="{00000000-0005-0000-0000-0000510E0000}"/>
    <cellStyle name="_Ежемес.отчёт MMR_2009 Самрук-Энерго_01.10.09_last 2" xfId="4683" xr:uid="{00000000-0005-0000-0000-0000520E0000}"/>
    <cellStyle name="_Ежемес.отчёт MMR_2009 Самрук-Энерго_01.10.09_last 2" xfId="4684" xr:uid="{00000000-0005-0000-0000-0000530E0000}"/>
    <cellStyle name="_Ежемес.отчёт MMR_2009 Самрук-Энерго_01.10.09_last 3" xfId="5192" xr:uid="{00000000-0005-0000-0000-0000540E0000}"/>
    <cellStyle name="_Ежемес.отчёт MMR_2009 Самрук-Энерго_01.10.09_last 3" xfId="6840" xr:uid="{00000000-0005-0000-0000-0000550E0000}"/>
    <cellStyle name="_Ежемес.отчёт MMR_2009 Самрук-Энерго_october_last (1)" xfId="746" xr:uid="{00000000-0005-0000-0000-0000560E0000}"/>
    <cellStyle name="_Ежемес.отчёт MMR_2009 Самрук-Энерго_october_last (1)" xfId="747" xr:uid="{00000000-0005-0000-0000-0000570E0000}"/>
    <cellStyle name="_Ежемес.отчёт MMR_2009 Самрук-Энерго_october_last (1) 2" xfId="4685" xr:uid="{00000000-0005-0000-0000-0000580E0000}"/>
    <cellStyle name="_Ежемес.отчёт MMR_2009 Самрук-Энерго_october_last (1) 2" xfId="4686" xr:uid="{00000000-0005-0000-0000-0000590E0000}"/>
    <cellStyle name="_Ежемес.отчёт MMR_2009 Самрук-Энерго_october_last (1) 3" xfId="6839" xr:uid="{00000000-0005-0000-0000-00005A0E0000}"/>
    <cellStyle name="_Ежемес.отчёт MMR_2009 Самрук-Энерго_october_last (1) 3" xfId="6838" xr:uid="{00000000-0005-0000-0000-00005B0E0000}"/>
    <cellStyle name="_Испол бюджета 11 месяцев" xfId="748" xr:uid="{00000000-0005-0000-0000-00005C0E0000}"/>
    <cellStyle name="_Испол бюджета 11 месяцев" xfId="749" xr:uid="{00000000-0005-0000-0000-00005D0E0000}"/>
    <cellStyle name="_Испол бюджета 11 месяцев 2" xfId="2782" xr:uid="{00000000-0005-0000-0000-00005E0E0000}"/>
    <cellStyle name="_Испол бюджета 11 месяцев 2" xfId="2783" xr:uid="{00000000-0005-0000-0000-00005F0E0000}"/>
    <cellStyle name="_Испол бюджета 11 месяцев 2 2" xfId="6545" xr:uid="{00000000-0005-0000-0000-0000600E0000}"/>
    <cellStyle name="_Испол бюджета 11 месяцев 2 2" xfId="6546" xr:uid="{00000000-0005-0000-0000-0000610E0000}"/>
    <cellStyle name="_Испол бюджета 11 месяцев 2 3" xfId="7656" xr:uid="{00000000-0005-0000-0000-0000620E0000}"/>
    <cellStyle name="_Испол бюджета 11 месяцев 2 3" xfId="7657" xr:uid="{00000000-0005-0000-0000-0000630E0000}"/>
    <cellStyle name="_Испол бюджета 11 месяцев 3" xfId="4687" xr:uid="{00000000-0005-0000-0000-0000640E0000}"/>
    <cellStyle name="_Испол бюджета 11 месяцев 3" xfId="4688" xr:uid="{00000000-0005-0000-0000-0000650E0000}"/>
    <cellStyle name="_Испол бюджета 11 месяцев 4" xfId="6837" xr:uid="{00000000-0005-0000-0000-0000660E0000}"/>
    <cellStyle name="_Испол бюджета 11 месяцев 4" xfId="5185" xr:uid="{00000000-0005-0000-0000-0000670E0000}"/>
    <cellStyle name="_Испол. бюджета_2009г_2008." xfId="750" xr:uid="{00000000-0005-0000-0000-0000680E0000}"/>
    <cellStyle name="_Испол. бюджета_2009г_2008." xfId="751" xr:uid="{00000000-0005-0000-0000-0000690E0000}"/>
    <cellStyle name="_Испол. бюджета_2009г_2008. 2" xfId="4689" xr:uid="{00000000-0005-0000-0000-00006A0E0000}"/>
    <cellStyle name="_Испол. бюджета_2009г_2008. 2" xfId="4690" xr:uid="{00000000-0005-0000-0000-00006B0E0000}"/>
    <cellStyle name="_Испол. бюджета_2009г_2008. 3" xfId="5184" xr:uid="{00000000-0005-0000-0000-00006C0E0000}"/>
    <cellStyle name="_Испол. бюджета_2009г_2008. 3" xfId="6825" xr:uid="{00000000-0005-0000-0000-00006D0E0000}"/>
    <cellStyle name="_Квартальный отчет_2010 - формы для ТЭЦ-1,с комент. к разделу 7" xfId="752" xr:uid="{00000000-0005-0000-0000-00006E0E0000}"/>
    <cellStyle name="_Квартальный отчет_2010 - формы для ТЭЦ-1,с комент. к разделу 7" xfId="753" xr:uid="{00000000-0005-0000-0000-00006F0E0000}"/>
    <cellStyle name="_Квартальный отчет_2010 - формы для ТЭЦ-1,с комент. к разделу 7 2" xfId="4691" xr:uid="{00000000-0005-0000-0000-0000700E0000}"/>
    <cellStyle name="_Квартальный отчет_2010 - формы для ТЭЦ-1,с комент. к разделу 7 2" xfId="4692" xr:uid="{00000000-0005-0000-0000-0000710E0000}"/>
    <cellStyle name="_Квартальный отчет_2010 - формы для ТЭЦ-1,с комент. к разделу 7 3" xfId="6824" xr:uid="{00000000-0005-0000-0000-0000720E0000}"/>
    <cellStyle name="_Квартальный отчет_2010 - формы для ТЭЦ-1,с комент. к разделу 7 3" xfId="6823" xr:uid="{00000000-0005-0000-0000-0000730E0000}"/>
    <cellStyle name="_Копия расш. услуг по месячно 2010г. посл" xfId="754" xr:uid="{00000000-0005-0000-0000-0000740E0000}"/>
    <cellStyle name="_Копия расш. услуг по месячно 2010г. посл" xfId="755" xr:uid="{00000000-0005-0000-0000-0000750E0000}"/>
    <cellStyle name="_Копия расш. услуг по месячно 2010г. посл 2" xfId="4693" xr:uid="{00000000-0005-0000-0000-0000760E0000}"/>
    <cellStyle name="_Копия расш. услуг по месячно 2010г. посл 2" xfId="4694" xr:uid="{00000000-0005-0000-0000-0000770E0000}"/>
    <cellStyle name="_Копия расш. услуг по месячно 2010г. посл 3" xfId="6822" xr:uid="{00000000-0005-0000-0000-0000780E0000}"/>
    <cellStyle name="_Копия расш. услуг по месячно 2010г. посл 3" xfId="5181" xr:uid="{00000000-0005-0000-0000-0000790E0000}"/>
    <cellStyle name="_Лист15" xfId="756" xr:uid="{00000000-0005-0000-0000-00007A0E0000}"/>
    <cellStyle name="_Лист15" xfId="757" xr:uid="{00000000-0005-0000-0000-00007B0E0000}"/>
    <cellStyle name="_Лист15 2" xfId="4695" xr:uid="{00000000-0005-0000-0000-00007C0E0000}"/>
    <cellStyle name="_Лист15 2" xfId="4696" xr:uid="{00000000-0005-0000-0000-00007D0E0000}"/>
    <cellStyle name="_Лист15 3" xfId="6813" xr:uid="{00000000-0005-0000-0000-00007E0E0000}"/>
    <cellStyle name="_Лист15 3" xfId="5180" xr:uid="{00000000-0005-0000-0000-00007F0E0000}"/>
    <cellStyle name="_методика для СЭ" xfId="758" xr:uid="{00000000-0005-0000-0000-0000800E0000}"/>
    <cellStyle name="_методика для СЭ" xfId="759" xr:uid="{00000000-0005-0000-0000-0000810E0000}"/>
    <cellStyle name="_методика для СЭ 2" xfId="4697" xr:uid="{00000000-0005-0000-0000-0000820E0000}"/>
    <cellStyle name="_методика для СЭ 2" xfId="4698" xr:uid="{00000000-0005-0000-0000-0000830E0000}"/>
    <cellStyle name="_методика для СЭ 3" xfId="5179" xr:uid="{00000000-0005-0000-0000-0000840E0000}"/>
    <cellStyle name="_методика для СЭ 3" xfId="6811" xr:uid="{00000000-0005-0000-0000-0000850E0000}"/>
    <cellStyle name="_Оператив. отчет_2009_АО АлЭС_10.12.09_15.00" xfId="760" xr:uid="{00000000-0005-0000-0000-0000860E0000}"/>
    <cellStyle name="_Оператив. отчет_2009_АО АлЭС_10.12.09_15.00" xfId="761" xr:uid="{00000000-0005-0000-0000-0000870E0000}"/>
    <cellStyle name="_Оператив. отчет_2009_АО АлЭС_10.12.09_15.00 2" xfId="4699" xr:uid="{00000000-0005-0000-0000-0000880E0000}"/>
    <cellStyle name="_Оператив. отчет_2009_АО АлЭС_10.12.09_15.00 2" xfId="4700" xr:uid="{00000000-0005-0000-0000-0000890E0000}"/>
    <cellStyle name="_Оператив. отчет_2009_АО АлЭС_10.12.09_15.00 3" xfId="6810" xr:uid="{00000000-0005-0000-0000-00008A0E0000}"/>
    <cellStyle name="_Оператив. отчет_2009_АО АлЭС_10.12.09_15.00 3" xfId="6809" xr:uid="{00000000-0005-0000-0000-00008B0E0000}"/>
    <cellStyle name="_Помесячный транзит 2010г (1)" xfId="762" xr:uid="{00000000-0005-0000-0000-00008C0E0000}"/>
    <cellStyle name="_Помесячный транзит 2010г (1)" xfId="763" xr:uid="{00000000-0005-0000-0000-00008D0E0000}"/>
    <cellStyle name="_Помесячный транзит 2010г (1) 2" xfId="2784" xr:uid="{00000000-0005-0000-0000-00008E0E0000}"/>
    <cellStyle name="_Помесячный транзит 2010г (1) 2" xfId="2785" xr:uid="{00000000-0005-0000-0000-00008F0E0000}"/>
    <cellStyle name="_Помесячный транзит 2010г (1) 2 2" xfId="6547" xr:uid="{00000000-0005-0000-0000-0000900E0000}"/>
    <cellStyle name="_Помесячный транзит 2010г (1) 2 2" xfId="6548" xr:uid="{00000000-0005-0000-0000-0000910E0000}"/>
    <cellStyle name="_Помесячный транзит 2010г (1) 2 3" xfId="7658" xr:uid="{00000000-0005-0000-0000-0000920E0000}"/>
    <cellStyle name="_Помесячный транзит 2010г (1) 2 3" xfId="7659" xr:uid="{00000000-0005-0000-0000-0000930E0000}"/>
    <cellStyle name="_Помесячный транзит 2010г (1) 3" xfId="4701" xr:uid="{00000000-0005-0000-0000-0000940E0000}"/>
    <cellStyle name="_Помесячный транзит 2010г (1) 3" xfId="4702" xr:uid="{00000000-0005-0000-0000-0000950E0000}"/>
    <cellStyle name="_Помесячный транзит 2010г (1) 4" xfId="6806" xr:uid="{00000000-0005-0000-0000-0000960E0000}"/>
    <cellStyle name="_Помесячный транзит 2010г (1) 4" xfId="6805" xr:uid="{00000000-0005-0000-0000-0000970E0000}"/>
    <cellStyle name="_расчеты и расшиф.кондиционеры,газ.вода-11" xfId="764" xr:uid="{00000000-0005-0000-0000-0000980E0000}"/>
    <cellStyle name="_расчеты и расшиф.кондиционеры,газ.вода-11" xfId="765" xr:uid="{00000000-0005-0000-0000-0000990E0000}"/>
    <cellStyle name="_расчеты и расшиф.кондиционеры,газ.вода-11 2" xfId="4703" xr:uid="{00000000-0005-0000-0000-00009A0E0000}"/>
    <cellStyle name="_расчеты и расшиф.кондиционеры,газ.вода-11 2" xfId="4704" xr:uid="{00000000-0005-0000-0000-00009B0E0000}"/>
    <cellStyle name="_расчеты и расшиф.кондиционеры,газ.вода-11 3" xfId="5168" xr:uid="{00000000-0005-0000-0000-00009C0E0000}"/>
    <cellStyle name="_расчеты и расшиф.кондиционеры,газ.вода-11 3" xfId="5165" xr:uid="{00000000-0005-0000-0000-00009D0E0000}"/>
    <cellStyle name="_расчеты и расшиф.кондиционеры,газ.вода-11_Копия Копия РАСШИФРОВКИ ПОСЛЕДНИЙ ВАРИАН С БЮДЖЕТОМ пос верс" xfId="766" xr:uid="{00000000-0005-0000-0000-00009E0E0000}"/>
    <cellStyle name="_расчеты и расшиф.кондиционеры,газ.вода-11_Копия Копия РАСШИФРОВКИ ПОСЛЕДНИЙ ВАРИАН С БЮДЖЕТОМ пос верс" xfId="767" xr:uid="{00000000-0005-0000-0000-00009F0E0000}"/>
    <cellStyle name="_расчеты и расшиф.кондиционеры,газ.вода-11_Копия Копия РАСШИФРОВКИ ПОСЛЕДНИЙ ВАРИАН С БЮДЖЕТОМ пос верс 2" xfId="4705" xr:uid="{00000000-0005-0000-0000-0000A00E0000}"/>
    <cellStyle name="_расчеты и расшиф.кондиционеры,газ.вода-11_Копия Копия РАСШИФРОВКИ ПОСЛЕДНИЙ ВАРИАН С БЮДЖЕТОМ пос верс 2" xfId="4706" xr:uid="{00000000-0005-0000-0000-0000A10E0000}"/>
    <cellStyle name="_расчеты и расшиф.кондиционеры,газ.вода-11_Копия Копия РАСШИФРОВКИ ПОСЛЕДНИЙ ВАРИАН С БЮДЖЕТОМ пос верс 3" xfId="6799" xr:uid="{00000000-0005-0000-0000-0000A20E0000}"/>
    <cellStyle name="_расчеты и расшиф.кондиционеры,газ.вода-11_Копия Копия РАСШИФРОВКИ ПОСЛЕДНИЙ ВАРИАН С БЮДЖЕТОМ пос верс 3" xfId="5162" xr:uid="{00000000-0005-0000-0000-0000A30E0000}"/>
    <cellStyle name="_расчеты и расшиф.кондиционеры,газ.вода-11_ТЭЦ-1_БЮДЖЕТ 2011 от 20.07.10г" xfId="768" xr:uid="{00000000-0005-0000-0000-0000A40E0000}"/>
    <cellStyle name="_расчеты и расшиф.кондиционеры,газ.вода-11_ТЭЦ-1_БЮДЖЕТ 2011 от 20.07.10г" xfId="769" xr:uid="{00000000-0005-0000-0000-0000A50E0000}"/>
    <cellStyle name="_расчеты и расшиф.кондиционеры,газ.вода-11_ТЭЦ-1_БЮДЖЕТ 2011 от 20.07.10г 2" xfId="4707" xr:uid="{00000000-0005-0000-0000-0000A60E0000}"/>
    <cellStyle name="_расчеты и расшиф.кондиционеры,газ.вода-11_ТЭЦ-1_БЮДЖЕТ 2011 от 20.07.10г 2" xfId="4708" xr:uid="{00000000-0005-0000-0000-0000A70E0000}"/>
    <cellStyle name="_расчеты и расшиф.кондиционеры,газ.вода-11_ТЭЦ-1_БЮДЖЕТ 2011 от 20.07.10г 3" xfId="5161" xr:uid="{00000000-0005-0000-0000-0000A80E0000}"/>
    <cellStyle name="_расчеты и расшиф.кондиционеры,газ.вода-11_ТЭЦ-1_БЮДЖЕТ 2011 от 20.07.10г 3" xfId="6798" xr:uid="{00000000-0005-0000-0000-0000A90E0000}"/>
    <cellStyle name="_расчеты и расшиф.ст.06.10 дератизация-11" xfId="770" xr:uid="{00000000-0005-0000-0000-0000AA0E0000}"/>
    <cellStyle name="_расчеты и расшиф.ст.06.10 дератизация-11" xfId="771" xr:uid="{00000000-0005-0000-0000-0000AB0E0000}"/>
    <cellStyle name="_расчеты и расшиф.ст.06.10 дератизация-11 2" xfId="4709" xr:uid="{00000000-0005-0000-0000-0000AC0E0000}"/>
    <cellStyle name="_расчеты и расшиф.ст.06.10 дератизация-11 2" xfId="4710" xr:uid="{00000000-0005-0000-0000-0000AD0E0000}"/>
    <cellStyle name="_расчеты и расшиф.ст.06.10 дератизация-11 3" xfId="5160" xr:uid="{00000000-0005-0000-0000-0000AE0E0000}"/>
    <cellStyle name="_расчеты и расшиф.ст.06.10 дератизация-11 3" xfId="5159" xr:uid="{00000000-0005-0000-0000-0000AF0E0000}"/>
    <cellStyle name="_расчеты и расшиф.ст.06.10 дератизация-11_Копия Копия РАСШИФРОВКИ ПОСЛЕДНИЙ ВАРИАН С БЮДЖЕТОМ пос верс" xfId="772" xr:uid="{00000000-0005-0000-0000-0000B00E0000}"/>
    <cellStyle name="_расчеты и расшиф.ст.06.10 дератизация-11_Копия Копия РАСШИФРОВКИ ПОСЛЕДНИЙ ВАРИАН С БЮДЖЕТОМ пос верс" xfId="773" xr:uid="{00000000-0005-0000-0000-0000B10E0000}"/>
    <cellStyle name="_расчеты и расшиф.ст.06.10 дератизация-11_Копия Копия РАСШИФРОВКИ ПОСЛЕДНИЙ ВАРИАН С БЮДЖЕТОМ пос верс 2" xfId="4711" xr:uid="{00000000-0005-0000-0000-0000B20E0000}"/>
    <cellStyle name="_расчеты и расшиф.ст.06.10 дератизация-11_Копия Копия РАСШИФРОВКИ ПОСЛЕДНИЙ ВАРИАН С БЮДЖЕТОМ пос верс 2" xfId="4712" xr:uid="{00000000-0005-0000-0000-0000B30E0000}"/>
    <cellStyle name="_расчеты и расшиф.ст.06.10 дератизация-11_Копия Копия РАСШИФРОВКИ ПОСЛЕДНИЙ ВАРИАН С БЮДЖЕТОМ пос верс 3" xfId="5158" xr:uid="{00000000-0005-0000-0000-0000B40E0000}"/>
    <cellStyle name="_расчеты и расшиф.ст.06.10 дератизация-11_Копия Копия РАСШИФРОВКИ ПОСЛЕДНИЙ ВАРИАН С БЮДЖЕТОМ пос верс 3" xfId="6797" xr:uid="{00000000-0005-0000-0000-0000B50E0000}"/>
    <cellStyle name="_расчеты и расшиф.ст.06.10 дератизация-11_ТЭЦ-1_БЮДЖЕТ 2011 от 20.07.10г" xfId="774" xr:uid="{00000000-0005-0000-0000-0000B60E0000}"/>
    <cellStyle name="_расчеты и расшиф.ст.06.10 дератизация-11_ТЭЦ-1_БЮДЖЕТ 2011 от 20.07.10г" xfId="775" xr:uid="{00000000-0005-0000-0000-0000B70E0000}"/>
    <cellStyle name="_расчеты и расшиф.ст.06.10 дератизация-11_ТЭЦ-1_БЮДЖЕТ 2011 от 20.07.10г 2" xfId="4713" xr:uid="{00000000-0005-0000-0000-0000B80E0000}"/>
    <cellStyle name="_расчеты и расшиф.ст.06.10 дератизация-11_ТЭЦ-1_БЮДЖЕТ 2011 от 20.07.10г 2" xfId="4714" xr:uid="{00000000-0005-0000-0000-0000B90E0000}"/>
    <cellStyle name="_расчеты и расшиф.ст.06.10 дератизация-11_ТЭЦ-1_БЮДЖЕТ 2011 от 20.07.10г 3" xfId="6795" xr:uid="{00000000-0005-0000-0000-0000BA0E0000}"/>
    <cellStyle name="_расчеты и расшиф.ст.06.10 дератизация-11_ТЭЦ-1_БЮДЖЕТ 2011 от 20.07.10г 3" xfId="6794" xr:uid="{00000000-0005-0000-0000-0000BB0E0000}"/>
    <cellStyle name="_расш. услуг по месячно 2009г." xfId="776" xr:uid="{00000000-0005-0000-0000-0000BC0E0000}"/>
    <cellStyle name="_расш. услуг по месячно 2009г." xfId="777" xr:uid="{00000000-0005-0000-0000-0000BD0E0000}"/>
    <cellStyle name="_расш. услуг по месячно 2009г. 2" xfId="4715" xr:uid="{00000000-0005-0000-0000-0000BE0E0000}"/>
    <cellStyle name="_расш. услуг по месячно 2009г. 2" xfId="4716" xr:uid="{00000000-0005-0000-0000-0000BF0E0000}"/>
    <cellStyle name="_расш. услуг по месячно 2009г. 3" xfId="6793" xr:uid="{00000000-0005-0000-0000-0000C00E0000}"/>
    <cellStyle name="_расш. услуг по месячно 2009г. 3" xfId="5155" xr:uid="{00000000-0005-0000-0000-0000C10E0000}"/>
    <cellStyle name="_расш. услуг по месячно 2009г._Копия Копия РАСШИФРОВКИ ПОСЛЕДНИЙ ВАРИАН С БЮДЖЕТОМ пос верс" xfId="778" xr:uid="{00000000-0005-0000-0000-0000C20E0000}"/>
    <cellStyle name="_расш. услуг по месячно 2009г._Копия Копия РАСШИФРОВКИ ПОСЛЕДНИЙ ВАРИАН С БЮДЖЕТОМ пос верс" xfId="779" xr:uid="{00000000-0005-0000-0000-0000C30E0000}"/>
    <cellStyle name="_расш. услуг по месячно 2009г._Копия Копия РАСШИФРОВКИ ПОСЛЕДНИЙ ВАРИАН С БЮДЖЕТОМ пос верс 2" xfId="4717" xr:uid="{00000000-0005-0000-0000-0000C40E0000}"/>
    <cellStyle name="_расш. услуг по месячно 2009г._Копия Копия РАСШИФРОВКИ ПОСЛЕДНИЙ ВАРИАН С БЮДЖЕТОМ пос верс 2" xfId="4718" xr:uid="{00000000-0005-0000-0000-0000C50E0000}"/>
    <cellStyle name="_расш. услуг по месячно 2009г._Копия Копия РАСШИФРОВКИ ПОСЛЕДНИЙ ВАРИАН С БЮДЖЕТОМ пос верс 3" xfId="5154" xr:uid="{00000000-0005-0000-0000-0000C60E0000}"/>
    <cellStyle name="_расш. услуг по месячно 2009г._Копия Копия РАСШИФРОВКИ ПОСЛЕДНИЙ ВАРИАН С БЮДЖЕТОМ пос верс 3" xfId="6792" xr:uid="{00000000-0005-0000-0000-0000C70E0000}"/>
    <cellStyle name="_расш. услуг по месячно 2009г._ТЭЦ-1_БЮДЖЕТ 2011 от 20.07.10г" xfId="780" xr:uid="{00000000-0005-0000-0000-0000C80E0000}"/>
    <cellStyle name="_расш. услуг по месячно 2009г._ТЭЦ-1_БЮДЖЕТ 2011 от 20.07.10г" xfId="781" xr:uid="{00000000-0005-0000-0000-0000C90E0000}"/>
    <cellStyle name="_расш. услуг по месячно 2009г._ТЭЦ-1_БЮДЖЕТ 2011 от 20.07.10г 2" xfId="4719" xr:uid="{00000000-0005-0000-0000-0000CA0E0000}"/>
    <cellStyle name="_расш. услуг по месячно 2009г._ТЭЦ-1_БЮДЖЕТ 2011 от 20.07.10г 2" xfId="4720" xr:uid="{00000000-0005-0000-0000-0000CB0E0000}"/>
    <cellStyle name="_расш. услуг по месячно 2009г._ТЭЦ-1_БЮДЖЕТ 2011 от 20.07.10г 3" xfId="6791" xr:uid="{00000000-0005-0000-0000-0000CC0E0000}"/>
    <cellStyle name="_расш. услуг по месячно 2009г._ТЭЦ-1_БЮДЖЕТ 2011 от 20.07.10г 3" xfId="6790" xr:uid="{00000000-0005-0000-0000-0000CD0E0000}"/>
    <cellStyle name="_расш. услуг по месячно 2010г." xfId="782" xr:uid="{00000000-0005-0000-0000-0000CE0E0000}"/>
    <cellStyle name="_расш. услуг по месячно 2010г." xfId="783" xr:uid="{00000000-0005-0000-0000-0000CF0E0000}"/>
    <cellStyle name="_расш. услуг по месячно 2010г. 2" xfId="4721" xr:uid="{00000000-0005-0000-0000-0000D00E0000}"/>
    <cellStyle name="_расш. услуг по месячно 2010г. 2" xfId="4722" xr:uid="{00000000-0005-0000-0000-0000D10E0000}"/>
    <cellStyle name="_расш. услуг по месячно 2010г. 3" xfId="5153" xr:uid="{00000000-0005-0000-0000-0000D20E0000}"/>
    <cellStyle name="_расш. услуг по месячно 2010г. 3" xfId="5152" xr:uid="{00000000-0005-0000-0000-0000D30E0000}"/>
    <cellStyle name="_РАСШИФРОВКИ" xfId="784" xr:uid="{00000000-0005-0000-0000-0000D40E0000}"/>
    <cellStyle name="_РАСШИФРОВКИ" xfId="785" xr:uid="{00000000-0005-0000-0000-0000D50E0000}"/>
    <cellStyle name="_РАСШИФРОВКИ 2" xfId="4723" xr:uid="{00000000-0005-0000-0000-0000D60E0000}"/>
    <cellStyle name="_РАСШИФРОВКИ 2" xfId="4724" xr:uid="{00000000-0005-0000-0000-0000D70E0000}"/>
    <cellStyle name="_РАСШИФРОВКИ 3" xfId="6789" xr:uid="{00000000-0005-0000-0000-0000D80E0000}"/>
    <cellStyle name="_РАСШИФРОВКИ 3" xfId="6788" xr:uid="{00000000-0005-0000-0000-0000D90E0000}"/>
    <cellStyle name="_Расшифровки помесячно 2010 с бюджетом" xfId="786" xr:uid="{00000000-0005-0000-0000-0000DA0E0000}"/>
    <cellStyle name="_Расшифровки помесячно 2010 с бюджетом" xfId="787" xr:uid="{00000000-0005-0000-0000-0000DB0E0000}"/>
    <cellStyle name="_Расшифровки помесячно 2010 с бюджетом 2" xfId="4725" xr:uid="{00000000-0005-0000-0000-0000DC0E0000}"/>
    <cellStyle name="_Расшифровки помесячно 2010 с бюджетом 2" xfId="4726" xr:uid="{00000000-0005-0000-0000-0000DD0E0000}"/>
    <cellStyle name="_Расшифровки помесячно 2010 с бюджетом 3" xfId="6787" xr:uid="{00000000-0005-0000-0000-0000DE0E0000}"/>
    <cellStyle name="_Расшифровки помесячно 2010 с бюджетом 3" xfId="5151" xr:uid="{00000000-0005-0000-0000-0000DF0E0000}"/>
    <cellStyle name="_расшифровки-форма-год Вика" xfId="788" xr:uid="{00000000-0005-0000-0000-0000E00E0000}"/>
    <cellStyle name="_расшифровки-форма-год Вика" xfId="789" xr:uid="{00000000-0005-0000-0000-0000E10E0000}"/>
    <cellStyle name="_расшифровки-форма-год Вика 2" xfId="4727" xr:uid="{00000000-0005-0000-0000-0000E20E0000}"/>
    <cellStyle name="_расшифровки-форма-год Вика 2" xfId="4728" xr:uid="{00000000-0005-0000-0000-0000E30E0000}"/>
    <cellStyle name="_расшифровки-форма-год Вика 3" xfId="5150" xr:uid="{00000000-0005-0000-0000-0000E40E0000}"/>
    <cellStyle name="_расшифровки-форма-год Вика 3" xfId="6786" xr:uid="{00000000-0005-0000-0000-0000E50E0000}"/>
    <cellStyle name="_расшифровки-форма-год ст.06.09" xfId="790" xr:uid="{00000000-0005-0000-0000-0000E60E0000}"/>
    <cellStyle name="_расшифровки-форма-год ст.06.09" xfId="791" xr:uid="{00000000-0005-0000-0000-0000E70E0000}"/>
    <cellStyle name="_расшифровки-форма-год ст.06.09 (1)" xfId="792" xr:uid="{00000000-0005-0000-0000-0000E80E0000}"/>
    <cellStyle name="_расшифровки-форма-год ст.06.09 (1)" xfId="793" xr:uid="{00000000-0005-0000-0000-0000E90E0000}"/>
    <cellStyle name="_расшифровки-форма-год ст.06.09 (1) 10" xfId="794" xr:uid="{00000000-0005-0000-0000-0000EA0E0000}"/>
    <cellStyle name="_расшифровки-форма-год ст.06.09 (1) 10" xfId="795" xr:uid="{00000000-0005-0000-0000-0000EB0E0000}"/>
    <cellStyle name="_расшифровки-форма-год ст.06.09 (1) 10 2" xfId="4733" xr:uid="{00000000-0005-0000-0000-0000EC0E0000}"/>
    <cellStyle name="_расшифровки-форма-год ст.06.09 (1) 10 2" xfId="4734" xr:uid="{00000000-0005-0000-0000-0000ED0E0000}"/>
    <cellStyle name="_расшифровки-форма-год ст.06.09 (1) 10 3" xfId="6783" xr:uid="{00000000-0005-0000-0000-0000EE0E0000}"/>
    <cellStyle name="_расшифровки-форма-год ст.06.09 (1) 10 3" xfId="6782" xr:uid="{00000000-0005-0000-0000-0000EF0E0000}"/>
    <cellStyle name="_расшифровки-форма-год ст.06.09 (1) 11" xfId="796" xr:uid="{00000000-0005-0000-0000-0000F00E0000}"/>
    <cellStyle name="_расшифровки-форма-год ст.06.09 (1) 11" xfId="797" xr:uid="{00000000-0005-0000-0000-0000F10E0000}"/>
    <cellStyle name="_расшифровки-форма-год ст.06.09 (1) 11 2" xfId="4735" xr:uid="{00000000-0005-0000-0000-0000F20E0000}"/>
    <cellStyle name="_расшифровки-форма-год ст.06.09 (1) 11 2" xfId="4736" xr:uid="{00000000-0005-0000-0000-0000F30E0000}"/>
    <cellStyle name="_расшифровки-форма-год ст.06.09 (1) 11 3" xfId="6781" xr:uid="{00000000-0005-0000-0000-0000F40E0000}"/>
    <cellStyle name="_расшифровки-форма-год ст.06.09 (1) 11 3" xfId="5147" xr:uid="{00000000-0005-0000-0000-0000F50E0000}"/>
    <cellStyle name="_расшифровки-форма-год ст.06.09 (1) 12" xfId="798" xr:uid="{00000000-0005-0000-0000-0000F60E0000}"/>
    <cellStyle name="_расшифровки-форма-год ст.06.09 (1) 12" xfId="799" xr:uid="{00000000-0005-0000-0000-0000F70E0000}"/>
    <cellStyle name="_расшифровки-форма-год ст.06.09 (1) 12 2" xfId="4737" xr:uid="{00000000-0005-0000-0000-0000F80E0000}"/>
    <cellStyle name="_расшифровки-форма-год ст.06.09 (1) 12 2" xfId="4738" xr:uid="{00000000-0005-0000-0000-0000F90E0000}"/>
    <cellStyle name="_расшифровки-форма-год ст.06.09 (1) 12 3" xfId="5146" xr:uid="{00000000-0005-0000-0000-0000FA0E0000}"/>
    <cellStyle name="_расшифровки-форма-год ст.06.09 (1) 12 3" xfId="6776" xr:uid="{00000000-0005-0000-0000-0000FB0E0000}"/>
    <cellStyle name="_расшифровки-форма-год ст.06.09 (1) 13" xfId="2786" xr:uid="{00000000-0005-0000-0000-0000FC0E0000}"/>
    <cellStyle name="_расшифровки-форма-год ст.06.09 (1) 13" xfId="2787" xr:uid="{00000000-0005-0000-0000-0000FD0E0000}"/>
    <cellStyle name="_расшифровки-форма-год ст.06.09 (1) 13 2" xfId="6549" xr:uid="{00000000-0005-0000-0000-0000FE0E0000}"/>
    <cellStyle name="_расшифровки-форма-год ст.06.09 (1) 13 2" xfId="6550" xr:uid="{00000000-0005-0000-0000-0000FF0E0000}"/>
    <cellStyle name="_расшифровки-форма-год ст.06.09 (1) 13 3" xfId="7660" xr:uid="{00000000-0005-0000-0000-0000000F0000}"/>
    <cellStyle name="_расшифровки-форма-год ст.06.09 (1) 13 3" xfId="7661" xr:uid="{00000000-0005-0000-0000-0000010F0000}"/>
    <cellStyle name="_расшифровки-форма-год ст.06.09 (1) 14" xfId="4731" xr:uid="{00000000-0005-0000-0000-0000020F0000}"/>
    <cellStyle name="_расшифровки-форма-год ст.06.09 (1) 14" xfId="4732" xr:uid="{00000000-0005-0000-0000-0000030F0000}"/>
    <cellStyle name="_расшифровки-форма-год ст.06.09 (1) 15" xfId="5149" xr:uid="{00000000-0005-0000-0000-0000040F0000}"/>
    <cellStyle name="_расшифровки-форма-год ст.06.09 (1) 15" xfId="5148" xr:uid="{00000000-0005-0000-0000-0000050F0000}"/>
    <cellStyle name="_расшифровки-форма-год ст.06.09 (1) 2" xfId="800" xr:uid="{00000000-0005-0000-0000-0000060F0000}"/>
    <cellStyle name="_расшифровки-форма-год ст.06.09 (1) 2" xfId="801" xr:uid="{00000000-0005-0000-0000-0000070F0000}"/>
    <cellStyle name="_расшифровки-форма-год ст.06.09 (1) 2 2" xfId="4739" xr:uid="{00000000-0005-0000-0000-0000080F0000}"/>
    <cellStyle name="_расшифровки-форма-год ст.06.09 (1) 2 2" xfId="4740" xr:uid="{00000000-0005-0000-0000-0000090F0000}"/>
    <cellStyle name="_расшифровки-форма-год ст.06.09 (1) 2 3" xfId="6775" xr:uid="{00000000-0005-0000-0000-00000A0F0000}"/>
    <cellStyle name="_расшифровки-форма-год ст.06.09 (1) 2 3" xfId="6774" xr:uid="{00000000-0005-0000-0000-00000B0F0000}"/>
    <cellStyle name="_расшифровки-форма-год ст.06.09 (1) 3" xfId="802" xr:uid="{00000000-0005-0000-0000-00000C0F0000}"/>
    <cellStyle name="_расшифровки-форма-год ст.06.09 (1) 3" xfId="803" xr:uid="{00000000-0005-0000-0000-00000D0F0000}"/>
    <cellStyle name="_расшифровки-форма-год ст.06.09 (1) 3 2" xfId="4741" xr:uid="{00000000-0005-0000-0000-00000E0F0000}"/>
    <cellStyle name="_расшифровки-форма-год ст.06.09 (1) 3 2" xfId="4742" xr:uid="{00000000-0005-0000-0000-00000F0F0000}"/>
    <cellStyle name="_расшифровки-форма-год ст.06.09 (1) 3 3" xfId="6773" xr:uid="{00000000-0005-0000-0000-0000100F0000}"/>
    <cellStyle name="_расшифровки-форма-год ст.06.09 (1) 3 3" xfId="5141" xr:uid="{00000000-0005-0000-0000-0000110F0000}"/>
    <cellStyle name="_расшифровки-форма-год ст.06.09 (1) 4" xfId="804" xr:uid="{00000000-0005-0000-0000-0000120F0000}"/>
    <cellStyle name="_расшифровки-форма-год ст.06.09 (1) 4" xfId="805" xr:uid="{00000000-0005-0000-0000-0000130F0000}"/>
    <cellStyle name="_расшифровки-форма-год ст.06.09 (1) 4 2" xfId="4743" xr:uid="{00000000-0005-0000-0000-0000140F0000}"/>
    <cellStyle name="_расшифровки-форма-год ст.06.09 (1) 4 2" xfId="4744" xr:uid="{00000000-0005-0000-0000-0000150F0000}"/>
    <cellStyle name="_расшифровки-форма-год ст.06.09 (1) 4 3" xfId="6772" xr:uid="{00000000-0005-0000-0000-0000160F0000}"/>
    <cellStyle name="_расшифровки-форма-год ст.06.09 (1) 4 3" xfId="6771" xr:uid="{00000000-0005-0000-0000-0000170F0000}"/>
    <cellStyle name="_расшифровки-форма-год ст.06.09 (1) 5" xfId="806" xr:uid="{00000000-0005-0000-0000-0000180F0000}"/>
    <cellStyle name="_расшифровки-форма-год ст.06.09 (1) 5" xfId="807" xr:uid="{00000000-0005-0000-0000-0000190F0000}"/>
    <cellStyle name="_расшифровки-форма-год ст.06.09 (1) 5 2" xfId="4745" xr:uid="{00000000-0005-0000-0000-00001A0F0000}"/>
    <cellStyle name="_расшифровки-форма-год ст.06.09 (1) 5 2" xfId="4746" xr:uid="{00000000-0005-0000-0000-00001B0F0000}"/>
    <cellStyle name="_расшифровки-форма-год ст.06.09 (1) 5 3" xfId="5140" xr:uid="{00000000-0005-0000-0000-00001C0F0000}"/>
    <cellStyle name="_расшифровки-форма-год ст.06.09 (1) 5 3" xfId="6770" xr:uid="{00000000-0005-0000-0000-00001D0F0000}"/>
    <cellStyle name="_расшифровки-форма-год ст.06.09 (1) 6" xfId="808" xr:uid="{00000000-0005-0000-0000-00001E0F0000}"/>
    <cellStyle name="_расшифровки-форма-год ст.06.09 (1) 6" xfId="809" xr:uid="{00000000-0005-0000-0000-00001F0F0000}"/>
    <cellStyle name="_расшифровки-форма-год ст.06.09 (1) 6 2" xfId="4747" xr:uid="{00000000-0005-0000-0000-0000200F0000}"/>
    <cellStyle name="_расшифровки-форма-год ст.06.09 (1) 6 2" xfId="4748" xr:uid="{00000000-0005-0000-0000-0000210F0000}"/>
    <cellStyle name="_расшифровки-форма-год ст.06.09 (1) 6 3" xfId="5138" xr:uid="{00000000-0005-0000-0000-0000220F0000}"/>
    <cellStyle name="_расшифровки-форма-год ст.06.09 (1) 6 3" xfId="6769" xr:uid="{00000000-0005-0000-0000-0000230F0000}"/>
    <cellStyle name="_расшифровки-форма-год ст.06.09 (1) 7" xfId="810" xr:uid="{00000000-0005-0000-0000-0000240F0000}"/>
    <cellStyle name="_расшифровки-форма-год ст.06.09 (1) 7" xfId="811" xr:uid="{00000000-0005-0000-0000-0000250F0000}"/>
    <cellStyle name="_расшифровки-форма-год ст.06.09 (1) 7 2" xfId="4749" xr:uid="{00000000-0005-0000-0000-0000260F0000}"/>
    <cellStyle name="_расшифровки-форма-год ст.06.09 (1) 7 2" xfId="4750" xr:uid="{00000000-0005-0000-0000-0000270F0000}"/>
    <cellStyle name="_расшифровки-форма-год ст.06.09 (1) 7 3" xfId="5128" xr:uid="{00000000-0005-0000-0000-0000280F0000}"/>
    <cellStyle name="_расшифровки-форма-год ст.06.09 (1) 7 3" xfId="5127" xr:uid="{00000000-0005-0000-0000-0000290F0000}"/>
    <cellStyle name="_расшифровки-форма-год ст.06.09 (1) 8" xfId="812" xr:uid="{00000000-0005-0000-0000-00002A0F0000}"/>
    <cellStyle name="_расшифровки-форма-год ст.06.09 (1) 8" xfId="813" xr:uid="{00000000-0005-0000-0000-00002B0F0000}"/>
    <cellStyle name="_расшифровки-форма-год ст.06.09 (1) 8 2" xfId="4751" xr:uid="{00000000-0005-0000-0000-00002C0F0000}"/>
    <cellStyle name="_расшифровки-форма-год ст.06.09 (1) 8 2" xfId="4752" xr:uid="{00000000-0005-0000-0000-00002D0F0000}"/>
    <cellStyle name="_расшифровки-форма-год ст.06.09 (1) 8 3" xfId="6764" xr:uid="{00000000-0005-0000-0000-00002E0F0000}"/>
    <cellStyle name="_расшифровки-форма-год ст.06.09 (1) 8 3" xfId="6763" xr:uid="{00000000-0005-0000-0000-00002F0F0000}"/>
    <cellStyle name="_расшифровки-форма-год ст.06.09 (1) 9" xfId="814" xr:uid="{00000000-0005-0000-0000-0000300F0000}"/>
    <cellStyle name="_расшифровки-форма-год ст.06.09 (1) 9" xfId="815" xr:uid="{00000000-0005-0000-0000-0000310F0000}"/>
    <cellStyle name="_расшифровки-форма-год ст.06.09 (1) 9 2" xfId="4753" xr:uid="{00000000-0005-0000-0000-0000320F0000}"/>
    <cellStyle name="_расшифровки-форма-год ст.06.09 (1) 9 2" xfId="4754" xr:uid="{00000000-0005-0000-0000-0000330F0000}"/>
    <cellStyle name="_расшифровки-форма-год ст.06.09 (1) 9 3" xfId="6762" xr:uid="{00000000-0005-0000-0000-0000340F0000}"/>
    <cellStyle name="_расшифровки-форма-год ст.06.09 (1) 9 3" xfId="6761" xr:uid="{00000000-0005-0000-0000-0000350F0000}"/>
    <cellStyle name="_расшифровки-форма-год ст.06.09 (1)_06.10_Услуги по санобработке и вывозу мусора_2011" xfId="816" xr:uid="{00000000-0005-0000-0000-0000360F0000}"/>
    <cellStyle name="_расшифровки-форма-год ст.06.09 (1)_06.10_Услуги по санобработке и вывозу мусора_2011" xfId="817" xr:uid="{00000000-0005-0000-0000-0000370F0000}"/>
    <cellStyle name="_расшифровки-форма-год ст.06.09 (1)_06.10_Услуги по санобработке и вывозу мусора_2011 2" xfId="4755" xr:uid="{00000000-0005-0000-0000-0000380F0000}"/>
    <cellStyle name="_расшифровки-форма-год ст.06.09 (1)_06.10_Услуги по санобработке и вывозу мусора_2011 2" xfId="4756" xr:uid="{00000000-0005-0000-0000-0000390F0000}"/>
    <cellStyle name="_расшифровки-форма-год ст.06.09 (1)_06.10_Услуги по санобработке и вывозу мусора_2011 3" xfId="6760" xr:uid="{00000000-0005-0000-0000-00003A0F0000}"/>
    <cellStyle name="_расшифровки-форма-год ст.06.09 (1)_06.10_Услуги по санобработке и вывозу мусора_2011 3" xfId="6759" xr:uid="{00000000-0005-0000-0000-00003B0F0000}"/>
    <cellStyle name="_расшифровки-форма-год ст.06.09 10" xfId="818" xr:uid="{00000000-0005-0000-0000-00003C0F0000}"/>
    <cellStyle name="_расшифровки-форма-год ст.06.09 10" xfId="819" xr:uid="{00000000-0005-0000-0000-00003D0F0000}"/>
    <cellStyle name="_расшифровки-форма-год ст.06.09 10 2" xfId="4757" xr:uid="{00000000-0005-0000-0000-00003E0F0000}"/>
    <cellStyle name="_расшифровки-форма-год ст.06.09 10 2" xfId="4758" xr:uid="{00000000-0005-0000-0000-00003F0F0000}"/>
    <cellStyle name="_расшифровки-форма-год ст.06.09 10 3" xfId="6758" xr:uid="{00000000-0005-0000-0000-0000400F0000}"/>
    <cellStyle name="_расшифровки-форма-год ст.06.09 10 3" xfId="6757" xr:uid="{00000000-0005-0000-0000-0000410F0000}"/>
    <cellStyle name="_расшифровки-форма-год ст.06.09 11" xfId="820" xr:uid="{00000000-0005-0000-0000-0000420F0000}"/>
    <cellStyle name="_расшифровки-форма-год ст.06.09 11" xfId="821" xr:uid="{00000000-0005-0000-0000-0000430F0000}"/>
    <cellStyle name="_расшифровки-форма-год ст.06.09 11 2" xfId="4759" xr:uid="{00000000-0005-0000-0000-0000440F0000}"/>
    <cellStyle name="_расшифровки-форма-год ст.06.09 11 2" xfId="4760" xr:uid="{00000000-0005-0000-0000-0000450F0000}"/>
    <cellStyle name="_расшифровки-форма-год ст.06.09 11 3" xfId="6756" xr:uid="{00000000-0005-0000-0000-0000460F0000}"/>
    <cellStyle name="_расшифровки-форма-год ст.06.09 11 3" xfId="6755" xr:uid="{00000000-0005-0000-0000-0000470F0000}"/>
    <cellStyle name="_расшифровки-форма-год ст.06.09 12" xfId="822" xr:uid="{00000000-0005-0000-0000-0000480F0000}"/>
    <cellStyle name="_расшифровки-форма-год ст.06.09 12" xfId="823" xr:uid="{00000000-0005-0000-0000-0000490F0000}"/>
    <cellStyle name="_расшифровки-форма-год ст.06.09 12 2" xfId="4761" xr:uid="{00000000-0005-0000-0000-00004A0F0000}"/>
    <cellStyle name="_расшифровки-форма-год ст.06.09 12 2" xfId="4762" xr:uid="{00000000-0005-0000-0000-00004B0F0000}"/>
    <cellStyle name="_расшифровки-форма-год ст.06.09 12 3" xfId="6754" xr:uid="{00000000-0005-0000-0000-00004C0F0000}"/>
    <cellStyle name="_расшифровки-форма-год ст.06.09 12 3" xfId="6753" xr:uid="{00000000-0005-0000-0000-00004D0F0000}"/>
    <cellStyle name="_расшифровки-форма-год ст.06.09 13" xfId="2788" xr:uid="{00000000-0005-0000-0000-00004E0F0000}"/>
    <cellStyle name="_расшифровки-форма-год ст.06.09 13" xfId="2789" xr:uid="{00000000-0005-0000-0000-00004F0F0000}"/>
    <cellStyle name="_расшифровки-форма-год ст.06.09 13 2" xfId="6551" xr:uid="{00000000-0005-0000-0000-0000500F0000}"/>
    <cellStyle name="_расшифровки-форма-год ст.06.09 13 2" xfId="6552" xr:uid="{00000000-0005-0000-0000-0000510F0000}"/>
    <cellStyle name="_расшифровки-форма-год ст.06.09 13 3" xfId="7662" xr:uid="{00000000-0005-0000-0000-0000520F0000}"/>
    <cellStyle name="_расшифровки-форма-год ст.06.09 13 3" xfId="7663" xr:uid="{00000000-0005-0000-0000-0000530F0000}"/>
    <cellStyle name="_расшифровки-форма-год ст.06.09 14" xfId="4729" xr:uid="{00000000-0005-0000-0000-0000540F0000}"/>
    <cellStyle name="_расшифровки-форма-год ст.06.09 14" xfId="4730" xr:uid="{00000000-0005-0000-0000-0000550F0000}"/>
    <cellStyle name="_расшифровки-форма-год ст.06.09 15" xfId="6785" xr:uid="{00000000-0005-0000-0000-0000560F0000}"/>
    <cellStyle name="_расшифровки-форма-год ст.06.09 15" xfId="6784" xr:uid="{00000000-0005-0000-0000-0000570F0000}"/>
    <cellStyle name="_расшифровки-форма-год ст.06.09 2" xfId="824" xr:uid="{00000000-0005-0000-0000-0000580F0000}"/>
    <cellStyle name="_расшифровки-форма-год ст.06.09 2" xfId="825" xr:uid="{00000000-0005-0000-0000-0000590F0000}"/>
    <cellStyle name="_расшифровки-форма-год ст.06.09 2 2" xfId="4763" xr:uid="{00000000-0005-0000-0000-00005A0F0000}"/>
    <cellStyle name="_расшифровки-форма-год ст.06.09 2 2" xfId="4764" xr:uid="{00000000-0005-0000-0000-00005B0F0000}"/>
    <cellStyle name="_расшифровки-форма-год ст.06.09 2 3" xfId="5126" xr:uid="{00000000-0005-0000-0000-00005C0F0000}"/>
    <cellStyle name="_расшифровки-форма-год ст.06.09 2 3" xfId="5125" xr:uid="{00000000-0005-0000-0000-00005D0F0000}"/>
    <cellStyle name="_расшифровки-форма-год ст.06.09 3" xfId="826" xr:uid="{00000000-0005-0000-0000-00005E0F0000}"/>
    <cellStyle name="_расшифровки-форма-год ст.06.09 3" xfId="827" xr:uid="{00000000-0005-0000-0000-00005F0F0000}"/>
    <cellStyle name="_расшифровки-форма-год ст.06.09 3 2" xfId="4765" xr:uid="{00000000-0005-0000-0000-0000600F0000}"/>
    <cellStyle name="_расшифровки-форма-год ст.06.09 3 2" xfId="4766" xr:uid="{00000000-0005-0000-0000-0000610F0000}"/>
    <cellStyle name="_расшифровки-форма-год ст.06.09 3 3" xfId="6752" xr:uid="{00000000-0005-0000-0000-0000620F0000}"/>
    <cellStyle name="_расшифровки-форма-год ст.06.09 3 3" xfId="5124" xr:uid="{00000000-0005-0000-0000-0000630F0000}"/>
    <cellStyle name="_расшифровки-форма-год ст.06.09 4" xfId="828" xr:uid="{00000000-0005-0000-0000-0000640F0000}"/>
    <cellStyle name="_расшифровки-форма-год ст.06.09 4" xfId="829" xr:uid="{00000000-0005-0000-0000-0000650F0000}"/>
    <cellStyle name="_расшифровки-форма-год ст.06.09 4 2" xfId="4767" xr:uid="{00000000-0005-0000-0000-0000660F0000}"/>
    <cellStyle name="_расшифровки-форма-год ст.06.09 4 2" xfId="4768" xr:uid="{00000000-0005-0000-0000-0000670F0000}"/>
    <cellStyle name="_расшифровки-форма-год ст.06.09 4 3" xfId="6751" xr:uid="{00000000-0005-0000-0000-0000680F0000}"/>
    <cellStyle name="_расшифровки-форма-год ст.06.09 4 3" xfId="5123" xr:uid="{00000000-0005-0000-0000-0000690F0000}"/>
    <cellStyle name="_расшифровки-форма-год ст.06.09 5" xfId="830" xr:uid="{00000000-0005-0000-0000-00006A0F0000}"/>
    <cellStyle name="_расшифровки-форма-год ст.06.09 5" xfId="831" xr:uid="{00000000-0005-0000-0000-00006B0F0000}"/>
    <cellStyle name="_расшифровки-форма-год ст.06.09 5 2" xfId="4769" xr:uid="{00000000-0005-0000-0000-00006C0F0000}"/>
    <cellStyle name="_расшифровки-форма-год ст.06.09 5 2" xfId="4770" xr:uid="{00000000-0005-0000-0000-00006D0F0000}"/>
    <cellStyle name="_расшифровки-форма-год ст.06.09 5 3" xfId="6750" xr:uid="{00000000-0005-0000-0000-00006E0F0000}"/>
    <cellStyle name="_расшифровки-форма-год ст.06.09 5 3" xfId="6749" xr:uid="{00000000-0005-0000-0000-00006F0F0000}"/>
    <cellStyle name="_расшифровки-форма-год ст.06.09 6" xfId="832" xr:uid="{00000000-0005-0000-0000-0000700F0000}"/>
    <cellStyle name="_расшифровки-форма-год ст.06.09 6" xfId="833" xr:uid="{00000000-0005-0000-0000-0000710F0000}"/>
    <cellStyle name="_расшифровки-форма-год ст.06.09 6 2" xfId="4771" xr:uid="{00000000-0005-0000-0000-0000720F0000}"/>
    <cellStyle name="_расшифровки-форма-год ст.06.09 6 2" xfId="4772" xr:uid="{00000000-0005-0000-0000-0000730F0000}"/>
    <cellStyle name="_расшифровки-форма-год ст.06.09 6 3" xfId="6748" xr:uid="{00000000-0005-0000-0000-0000740F0000}"/>
    <cellStyle name="_расшифровки-форма-год ст.06.09 6 3" xfId="6747" xr:uid="{00000000-0005-0000-0000-0000750F0000}"/>
    <cellStyle name="_расшифровки-форма-год ст.06.09 7" xfId="834" xr:uid="{00000000-0005-0000-0000-0000760F0000}"/>
    <cellStyle name="_расшифровки-форма-год ст.06.09 7" xfId="835" xr:uid="{00000000-0005-0000-0000-0000770F0000}"/>
    <cellStyle name="_расшифровки-форма-год ст.06.09 7 2" xfId="4773" xr:uid="{00000000-0005-0000-0000-0000780F0000}"/>
    <cellStyle name="_расшифровки-форма-год ст.06.09 7 2" xfId="4774" xr:uid="{00000000-0005-0000-0000-0000790F0000}"/>
    <cellStyle name="_расшифровки-форма-год ст.06.09 7 3" xfId="6746" xr:uid="{00000000-0005-0000-0000-00007A0F0000}"/>
    <cellStyle name="_расшифровки-форма-год ст.06.09 7 3" xfId="5122" xr:uid="{00000000-0005-0000-0000-00007B0F0000}"/>
    <cellStyle name="_расшифровки-форма-год ст.06.09 8" xfId="836" xr:uid="{00000000-0005-0000-0000-00007C0F0000}"/>
    <cellStyle name="_расшифровки-форма-год ст.06.09 8" xfId="837" xr:uid="{00000000-0005-0000-0000-00007D0F0000}"/>
    <cellStyle name="_расшифровки-форма-год ст.06.09 8 2" xfId="4775" xr:uid="{00000000-0005-0000-0000-00007E0F0000}"/>
    <cellStyle name="_расшифровки-форма-год ст.06.09 8 2" xfId="4776" xr:uid="{00000000-0005-0000-0000-00007F0F0000}"/>
    <cellStyle name="_расшифровки-форма-год ст.06.09 8 3" xfId="5121" xr:uid="{00000000-0005-0000-0000-0000800F0000}"/>
    <cellStyle name="_расшифровки-форма-год ст.06.09 8 3" xfId="6743" xr:uid="{00000000-0005-0000-0000-0000810F0000}"/>
    <cellStyle name="_расшифровки-форма-год ст.06.09 9" xfId="838" xr:uid="{00000000-0005-0000-0000-0000820F0000}"/>
    <cellStyle name="_расшифровки-форма-год ст.06.09 9" xfId="839" xr:uid="{00000000-0005-0000-0000-0000830F0000}"/>
    <cellStyle name="_расшифровки-форма-год ст.06.09 9 2" xfId="4777" xr:uid="{00000000-0005-0000-0000-0000840F0000}"/>
    <cellStyle name="_расшифровки-форма-год ст.06.09 9 2" xfId="4778" xr:uid="{00000000-0005-0000-0000-0000850F0000}"/>
    <cellStyle name="_расшифровки-форма-год ст.06.09 9 3" xfId="6742" xr:uid="{00000000-0005-0000-0000-0000860F0000}"/>
    <cellStyle name="_расшифровки-форма-год ст.06.09 9 3" xfId="7511" xr:uid="{00000000-0005-0000-0000-0000870F0000}"/>
    <cellStyle name="_расшифровки-форма-год ст.06.09_06.10_Услуги по санобработке и вывозу мусора_2011" xfId="840" xr:uid="{00000000-0005-0000-0000-0000880F0000}"/>
    <cellStyle name="_расшифровки-форма-год ст.06.09_06.10_Услуги по санобработке и вывозу мусора_2011" xfId="841" xr:uid="{00000000-0005-0000-0000-0000890F0000}"/>
    <cellStyle name="_расшифровки-форма-год ст.06.09_06.10_Услуги по санобработке и вывозу мусора_2011 2" xfId="4779" xr:uid="{00000000-0005-0000-0000-00008A0F0000}"/>
    <cellStyle name="_расшифровки-форма-год ст.06.09_06.10_Услуги по санобработке и вывозу мусора_2011 2" xfId="4780" xr:uid="{00000000-0005-0000-0000-00008B0F0000}"/>
    <cellStyle name="_расшифровки-форма-год ст.06.09_06.10_Услуги по санобработке и вывозу мусора_2011 3" xfId="6741" xr:uid="{00000000-0005-0000-0000-00008C0F0000}"/>
    <cellStyle name="_расшифровки-форма-год ст.06.09_06.10_Услуги по санобработке и вывозу мусора_2011 3" xfId="5120" xr:uid="{00000000-0005-0000-0000-00008D0F0000}"/>
    <cellStyle name="_расшифровки-форма-год ТЭЦ-1" xfId="842" xr:uid="{00000000-0005-0000-0000-00008E0F0000}"/>
    <cellStyle name="_расшифровки-форма-год ТЭЦ-1" xfId="843" xr:uid="{00000000-0005-0000-0000-00008F0F0000}"/>
    <cellStyle name="_расшифровки-форма-год ТЭЦ-1 10" xfId="844" xr:uid="{00000000-0005-0000-0000-0000900F0000}"/>
    <cellStyle name="_расшифровки-форма-год ТЭЦ-1 10" xfId="845" xr:uid="{00000000-0005-0000-0000-0000910F0000}"/>
    <cellStyle name="_расшифровки-форма-год ТЭЦ-1 10 2" xfId="4783" xr:uid="{00000000-0005-0000-0000-0000920F0000}"/>
    <cellStyle name="_расшифровки-форма-год ТЭЦ-1 10 2" xfId="4784" xr:uid="{00000000-0005-0000-0000-0000930F0000}"/>
    <cellStyle name="_расшифровки-форма-год ТЭЦ-1 10 3" xfId="6738" xr:uid="{00000000-0005-0000-0000-0000940F0000}"/>
    <cellStyle name="_расшифровки-форма-год ТЭЦ-1 10 3" xfId="6737" xr:uid="{00000000-0005-0000-0000-0000950F0000}"/>
    <cellStyle name="_расшифровки-форма-год ТЭЦ-1 11" xfId="846" xr:uid="{00000000-0005-0000-0000-0000960F0000}"/>
    <cellStyle name="_расшифровки-форма-год ТЭЦ-1 11" xfId="847" xr:uid="{00000000-0005-0000-0000-0000970F0000}"/>
    <cellStyle name="_расшифровки-форма-год ТЭЦ-1 11 2" xfId="4785" xr:uid="{00000000-0005-0000-0000-0000980F0000}"/>
    <cellStyle name="_расшифровки-форма-год ТЭЦ-1 11 2" xfId="4786" xr:uid="{00000000-0005-0000-0000-0000990F0000}"/>
    <cellStyle name="_расшифровки-форма-год ТЭЦ-1 11 3" xfId="6736" xr:uid="{00000000-0005-0000-0000-00009A0F0000}"/>
    <cellStyle name="_расшифровки-форма-год ТЭЦ-1 11 3" xfId="6735" xr:uid="{00000000-0005-0000-0000-00009B0F0000}"/>
    <cellStyle name="_расшифровки-форма-год ТЭЦ-1 12" xfId="848" xr:uid="{00000000-0005-0000-0000-00009C0F0000}"/>
    <cellStyle name="_расшифровки-форма-год ТЭЦ-1 12" xfId="849" xr:uid="{00000000-0005-0000-0000-00009D0F0000}"/>
    <cellStyle name="_расшифровки-форма-год ТЭЦ-1 12 2" xfId="4787" xr:uid="{00000000-0005-0000-0000-00009E0F0000}"/>
    <cellStyle name="_расшифровки-форма-год ТЭЦ-1 12 2" xfId="4788" xr:uid="{00000000-0005-0000-0000-00009F0F0000}"/>
    <cellStyle name="_расшифровки-форма-год ТЭЦ-1 12 3" xfId="6734" xr:uid="{00000000-0005-0000-0000-0000A00F0000}"/>
    <cellStyle name="_расшифровки-форма-год ТЭЦ-1 12 3" xfId="6733" xr:uid="{00000000-0005-0000-0000-0000A10F0000}"/>
    <cellStyle name="_расшифровки-форма-год ТЭЦ-1 13" xfId="4781" xr:uid="{00000000-0005-0000-0000-0000A20F0000}"/>
    <cellStyle name="_расшифровки-форма-год ТЭЦ-1 13" xfId="4782" xr:uid="{00000000-0005-0000-0000-0000A30F0000}"/>
    <cellStyle name="_расшифровки-форма-год ТЭЦ-1 14" xfId="6740" xr:uid="{00000000-0005-0000-0000-0000A40F0000}"/>
    <cellStyle name="_расшифровки-форма-год ТЭЦ-1 14" xfId="6739" xr:uid="{00000000-0005-0000-0000-0000A50F0000}"/>
    <cellStyle name="_расшифровки-форма-год ТЭЦ-1 2" xfId="850" xr:uid="{00000000-0005-0000-0000-0000A60F0000}"/>
    <cellStyle name="_расшифровки-форма-год ТЭЦ-1 2" xfId="851" xr:uid="{00000000-0005-0000-0000-0000A70F0000}"/>
    <cellStyle name="_расшифровки-форма-год ТЭЦ-1 2 2" xfId="4789" xr:uid="{00000000-0005-0000-0000-0000A80F0000}"/>
    <cellStyle name="_расшифровки-форма-год ТЭЦ-1 2 2" xfId="4790" xr:uid="{00000000-0005-0000-0000-0000A90F0000}"/>
    <cellStyle name="_расшифровки-форма-год ТЭЦ-1 2 3" xfId="6732" xr:uid="{00000000-0005-0000-0000-0000AA0F0000}"/>
    <cellStyle name="_расшифровки-форма-год ТЭЦ-1 2 3" xfId="5119" xr:uid="{00000000-0005-0000-0000-0000AB0F0000}"/>
    <cellStyle name="_расшифровки-форма-год ТЭЦ-1 3" xfId="852" xr:uid="{00000000-0005-0000-0000-0000AC0F0000}"/>
    <cellStyle name="_расшифровки-форма-год ТЭЦ-1 3" xfId="853" xr:uid="{00000000-0005-0000-0000-0000AD0F0000}"/>
    <cellStyle name="_расшифровки-форма-год ТЭЦ-1 3 2" xfId="4791" xr:uid="{00000000-0005-0000-0000-0000AE0F0000}"/>
    <cellStyle name="_расшифровки-форма-год ТЭЦ-1 3 2" xfId="4792" xr:uid="{00000000-0005-0000-0000-0000AF0F0000}"/>
    <cellStyle name="_расшифровки-форма-год ТЭЦ-1 3 3" xfId="6731" xr:uid="{00000000-0005-0000-0000-0000B00F0000}"/>
    <cellStyle name="_расшифровки-форма-год ТЭЦ-1 3 3" xfId="6730" xr:uid="{00000000-0005-0000-0000-0000B10F0000}"/>
    <cellStyle name="_расшифровки-форма-год ТЭЦ-1 4" xfId="854" xr:uid="{00000000-0005-0000-0000-0000B20F0000}"/>
    <cellStyle name="_расшифровки-форма-год ТЭЦ-1 4" xfId="855" xr:uid="{00000000-0005-0000-0000-0000B30F0000}"/>
    <cellStyle name="_расшифровки-форма-год ТЭЦ-1 4 2" xfId="4793" xr:uid="{00000000-0005-0000-0000-0000B40F0000}"/>
    <cellStyle name="_расшифровки-форма-год ТЭЦ-1 4 2" xfId="4794" xr:uid="{00000000-0005-0000-0000-0000B50F0000}"/>
    <cellStyle name="_расшифровки-форма-год ТЭЦ-1 4 3" xfId="5118" xr:uid="{00000000-0005-0000-0000-0000B60F0000}"/>
    <cellStyle name="_расшифровки-форма-год ТЭЦ-1 4 3" xfId="6729" xr:uid="{00000000-0005-0000-0000-0000B70F0000}"/>
    <cellStyle name="_расшифровки-форма-год ТЭЦ-1 5" xfId="856" xr:uid="{00000000-0005-0000-0000-0000B80F0000}"/>
    <cellStyle name="_расшифровки-форма-год ТЭЦ-1 5" xfId="857" xr:uid="{00000000-0005-0000-0000-0000B90F0000}"/>
    <cellStyle name="_расшифровки-форма-год ТЭЦ-1 5 2" xfId="4795" xr:uid="{00000000-0005-0000-0000-0000BA0F0000}"/>
    <cellStyle name="_расшифровки-форма-год ТЭЦ-1 5 2" xfId="4796" xr:uid="{00000000-0005-0000-0000-0000BB0F0000}"/>
    <cellStyle name="_расшифровки-форма-год ТЭЦ-1 5 3" xfId="6728" xr:uid="{00000000-0005-0000-0000-0000BC0F0000}"/>
    <cellStyle name="_расшифровки-форма-год ТЭЦ-1 5 3" xfId="6727" xr:uid="{00000000-0005-0000-0000-0000BD0F0000}"/>
    <cellStyle name="_расшифровки-форма-год ТЭЦ-1 6" xfId="858" xr:uid="{00000000-0005-0000-0000-0000BE0F0000}"/>
    <cellStyle name="_расшифровки-форма-год ТЭЦ-1 6" xfId="859" xr:uid="{00000000-0005-0000-0000-0000BF0F0000}"/>
    <cellStyle name="_расшифровки-форма-год ТЭЦ-1 6 2" xfId="4797" xr:uid="{00000000-0005-0000-0000-0000C00F0000}"/>
    <cellStyle name="_расшифровки-форма-год ТЭЦ-1 6 2" xfId="4798" xr:uid="{00000000-0005-0000-0000-0000C10F0000}"/>
    <cellStyle name="_расшифровки-форма-год ТЭЦ-1 6 3" xfId="6726" xr:uid="{00000000-0005-0000-0000-0000C20F0000}"/>
    <cellStyle name="_расшифровки-форма-год ТЭЦ-1 6 3" xfId="6725" xr:uid="{00000000-0005-0000-0000-0000C30F0000}"/>
    <cellStyle name="_расшифровки-форма-год ТЭЦ-1 7" xfId="860" xr:uid="{00000000-0005-0000-0000-0000C40F0000}"/>
    <cellStyle name="_расшифровки-форма-год ТЭЦ-1 7" xfId="861" xr:uid="{00000000-0005-0000-0000-0000C50F0000}"/>
    <cellStyle name="_расшифровки-форма-год ТЭЦ-1 7 2" xfId="4799" xr:uid="{00000000-0005-0000-0000-0000C60F0000}"/>
    <cellStyle name="_расшифровки-форма-год ТЭЦ-1 7 2" xfId="4800" xr:uid="{00000000-0005-0000-0000-0000C70F0000}"/>
    <cellStyle name="_расшифровки-форма-год ТЭЦ-1 7 3" xfId="6724" xr:uid="{00000000-0005-0000-0000-0000C80F0000}"/>
    <cellStyle name="_расшифровки-форма-год ТЭЦ-1 7 3" xfId="6723" xr:uid="{00000000-0005-0000-0000-0000C90F0000}"/>
    <cellStyle name="_расшифровки-форма-год ТЭЦ-1 8" xfId="862" xr:uid="{00000000-0005-0000-0000-0000CA0F0000}"/>
    <cellStyle name="_расшифровки-форма-год ТЭЦ-1 8" xfId="863" xr:uid="{00000000-0005-0000-0000-0000CB0F0000}"/>
    <cellStyle name="_расшифровки-форма-год ТЭЦ-1 8 2" xfId="4801" xr:uid="{00000000-0005-0000-0000-0000CC0F0000}"/>
    <cellStyle name="_расшифровки-форма-год ТЭЦ-1 8 2" xfId="4802" xr:uid="{00000000-0005-0000-0000-0000CD0F0000}"/>
    <cellStyle name="_расшифровки-форма-год ТЭЦ-1 8 3" xfId="6722" xr:uid="{00000000-0005-0000-0000-0000CE0F0000}"/>
    <cellStyle name="_расшифровки-форма-год ТЭЦ-1 8 3" xfId="6721" xr:uid="{00000000-0005-0000-0000-0000CF0F0000}"/>
    <cellStyle name="_расшифровки-форма-год ТЭЦ-1 9" xfId="864" xr:uid="{00000000-0005-0000-0000-0000D00F0000}"/>
    <cellStyle name="_расшифровки-форма-год ТЭЦ-1 9" xfId="865" xr:uid="{00000000-0005-0000-0000-0000D10F0000}"/>
    <cellStyle name="_расшифровки-форма-год ТЭЦ-1 9 2" xfId="4803" xr:uid="{00000000-0005-0000-0000-0000D20F0000}"/>
    <cellStyle name="_расшифровки-форма-год ТЭЦ-1 9 2" xfId="4804" xr:uid="{00000000-0005-0000-0000-0000D30F0000}"/>
    <cellStyle name="_расшифровки-форма-год ТЭЦ-1 9 3" xfId="6720" xr:uid="{00000000-0005-0000-0000-0000D40F0000}"/>
    <cellStyle name="_расшифровки-форма-год ТЭЦ-1 9 3" xfId="6719" xr:uid="{00000000-0005-0000-0000-0000D50F0000}"/>
    <cellStyle name="_Ремонт" xfId="866" xr:uid="{00000000-0005-0000-0000-0000D60F0000}"/>
    <cellStyle name="_Ремонт" xfId="867" xr:uid="{00000000-0005-0000-0000-0000D70F0000}"/>
    <cellStyle name="_ремонт (1)" xfId="868" xr:uid="{00000000-0005-0000-0000-0000D80F0000}"/>
    <cellStyle name="_ремонт (1)" xfId="869" xr:uid="{00000000-0005-0000-0000-0000D90F0000}"/>
    <cellStyle name="_ремонт (1) 2" xfId="4807" xr:uid="{00000000-0005-0000-0000-0000DA0F0000}"/>
    <cellStyle name="_ремонт (1) 2" xfId="4808" xr:uid="{00000000-0005-0000-0000-0000DB0F0000}"/>
    <cellStyle name="_ремонт (1) 3" xfId="6718" xr:uid="{00000000-0005-0000-0000-0000DC0F0000}"/>
    <cellStyle name="_ремонт (1) 3" xfId="6717" xr:uid="{00000000-0005-0000-0000-0000DD0F0000}"/>
    <cellStyle name="_Ремонт 2" xfId="4805" xr:uid="{00000000-0005-0000-0000-0000DE0F0000}"/>
    <cellStyle name="_Ремонт 2" xfId="4806" xr:uid="{00000000-0005-0000-0000-0000DF0F0000}"/>
    <cellStyle name="_Ремонт 3" xfId="5117" xr:uid="{00000000-0005-0000-0000-0000E00F0000}"/>
    <cellStyle name="_Ремонт 3" xfId="5116" xr:uid="{00000000-0005-0000-0000-0000E10F0000}"/>
    <cellStyle name="_ремонт с бюдж" xfId="870" xr:uid="{00000000-0005-0000-0000-0000E20F0000}"/>
    <cellStyle name="_ремонт с бюдж" xfId="871" xr:uid="{00000000-0005-0000-0000-0000E30F0000}"/>
    <cellStyle name="_ремонт с бюдж 2" xfId="4809" xr:uid="{00000000-0005-0000-0000-0000E40F0000}"/>
    <cellStyle name="_ремонт с бюдж 2" xfId="4810" xr:uid="{00000000-0005-0000-0000-0000E50F0000}"/>
    <cellStyle name="_ремонт с бюдж 3" xfId="6716" xr:uid="{00000000-0005-0000-0000-0000E60F0000}"/>
    <cellStyle name="_ремонт с бюдж 3" xfId="6715" xr:uid="{00000000-0005-0000-0000-0000E70F0000}"/>
    <cellStyle name="_Ремонт_10 месяцев 2010 амортизация" xfId="872" xr:uid="{00000000-0005-0000-0000-0000E80F0000}"/>
    <cellStyle name="_Ремонт_10 месяцев 2010 амортизация" xfId="873" xr:uid="{00000000-0005-0000-0000-0000E90F0000}"/>
    <cellStyle name="_Ремонт_10 месяцев 2010 амортизация 2" xfId="4811" xr:uid="{00000000-0005-0000-0000-0000EA0F0000}"/>
    <cellStyle name="_Ремонт_10 месяцев 2010 амортизация 2" xfId="4812" xr:uid="{00000000-0005-0000-0000-0000EB0F0000}"/>
    <cellStyle name="_Ремонт_10 месяцев 2010 амортизация 3" xfId="6712" xr:uid="{00000000-0005-0000-0000-0000EC0F0000}"/>
    <cellStyle name="_Ремонт_10 месяцев 2010 амортизация 3" xfId="5112" xr:uid="{00000000-0005-0000-0000-0000ED0F0000}"/>
    <cellStyle name="_Ремонт_факт на 2009 под.воды- от 31.05.10" xfId="874" xr:uid="{00000000-0005-0000-0000-0000EE0F0000}"/>
    <cellStyle name="_Ремонт_факт на 2009 под.воды- от 31.05.10" xfId="875" xr:uid="{00000000-0005-0000-0000-0000EF0F0000}"/>
    <cellStyle name="_Ремонт_факт на 2009 под.воды- от 31.05.10 (1)" xfId="876" xr:uid="{00000000-0005-0000-0000-0000F00F0000}"/>
    <cellStyle name="_Ремонт_факт на 2009 под.воды- от 31.05.10 (1)" xfId="877" xr:uid="{00000000-0005-0000-0000-0000F10F0000}"/>
    <cellStyle name="_Ремонт_факт на 2009 под.воды- от 31.05.10 (1) 2" xfId="4815" xr:uid="{00000000-0005-0000-0000-0000F20F0000}"/>
    <cellStyle name="_Ремонт_факт на 2009 под.воды- от 31.05.10 (1) 2" xfId="4816" xr:uid="{00000000-0005-0000-0000-0000F30F0000}"/>
    <cellStyle name="_Ремонт_факт на 2009 под.воды- от 31.05.10 (1) 3" xfId="6707" xr:uid="{00000000-0005-0000-0000-0000F40F0000}"/>
    <cellStyle name="_Ремонт_факт на 2009 под.воды- от 31.05.10 (1) 3" xfId="5109" xr:uid="{00000000-0005-0000-0000-0000F50F0000}"/>
    <cellStyle name="_Ремонт_факт на 2009 под.воды- от 31.05.10 (2)" xfId="878" xr:uid="{00000000-0005-0000-0000-0000F60F0000}"/>
    <cellStyle name="_Ремонт_факт на 2009 под.воды- от 31.05.10 (2)" xfId="879" xr:uid="{00000000-0005-0000-0000-0000F70F0000}"/>
    <cellStyle name="_Ремонт_факт на 2009 под.воды- от 31.05.10 (2) 2" xfId="4817" xr:uid="{00000000-0005-0000-0000-0000F80F0000}"/>
    <cellStyle name="_Ремонт_факт на 2009 под.воды- от 31.05.10 (2) 2" xfId="4818" xr:uid="{00000000-0005-0000-0000-0000F90F0000}"/>
    <cellStyle name="_Ремонт_факт на 2009 под.воды- от 31.05.10 (2) 3" xfId="5108" xr:uid="{00000000-0005-0000-0000-0000FA0F0000}"/>
    <cellStyle name="_Ремонт_факт на 2009 под.воды- от 31.05.10 (2) 3" xfId="6706" xr:uid="{00000000-0005-0000-0000-0000FB0F0000}"/>
    <cellStyle name="_Ремонт_факт на 2009 под.воды- от 31.05.10 2" xfId="4813" xr:uid="{00000000-0005-0000-0000-0000FC0F0000}"/>
    <cellStyle name="_Ремонт_факт на 2009 под.воды- от 31.05.10 2" xfId="4814" xr:uid="{00000000-0005-0000-0000-0000FD0F0000}"/>
    <cellStyle name="_Ремонт_факт на 2009 под.воды- от 31.05.10 3" xfId="6709" xr:uid="{00000000-0005-0000-0000-0000FE0F0000}"/>
    <cellStyle name="_Ремонт_факт на 2009 под.воды- от 31.05.10 3" xfId="6708" xr:uid="{00000000-0005-0000-0000-0000FF0F0000}"/>
    <cellStyle name="_Ремонт_факт на 2009-2010 под.воды-10.06.10г" xfId="880" xr:uid="{00000000-0005-0000-0000-000000100000}"/>
    <cellStyle name="_Ремонт_факт на 2009-2010 под.воды-10.06.10г" xfId="881" xr:uid="{00000000-0005-0000-0000-000001100000}"/>
    <cellStyle name="_Ремонт_факт на 2009-2010 под.воды-10.06.10г 2" xfId="4819" xr:uid="{00000000-0005-0000-0000-000002100000}"/>
    <cellStyle name="_Ремонт_факт на 2009-2010 под.воды-10.06.10г 2" xfId="4820" xr:uid="{00000000-0005-0000-0000-000003100000}"/>
    <cellStyle name="_Ремонт_факт на 2009-2010 под.воды-10.06.10г 3" xfId="6705" xr:uid="{00000000-0005-0000-0000-000004100000}"/>
    <cellStyle name="_Ремонт_факт на 2009-2010 под.воды-10.06.10г 3" xfId="6704" xr:uid="{00000000-0005-0000-0000-000005100000}"/>
    <cellStyle name="_Ремонт_факт подпитка на 2010г." xfId="882" xr:uid="{00000000-0005-0000-0000-000006100000}"/>
    <cellStyle name="_Ремонт_факт подпитка на 2010г." xfId="883" xr:uid="{00000000-0005-0000-0000-000007100000}"/>
    <cellStyle name="_Ремонт_факт подпитка на 2010г. 2" xfId="4821" xr:uid="{00000000-0005-0000-0000-000008100000}"/>
    <cellStyle name="_Ремонт_факт подпитка на 2010г. 2" xfId="4822" xr:uid="{00000000-0005-0000-0000-000009100000}"/>
    <cellStyle name="_Ремонт_факт подпитка на 2010г. 3" xfId="5107" xr:uid="{00000000-0005-0000-0000-00000A100000}"/>
    <cellStyle name="_Ремонт_факт подпитка на 2010г. 3" xfId="5106" xr:uid="{00000000-0005-0000-0000-00000B100000}"/>
    <cellStyle name="_Ремонт_ХЦ подпитка за 9мес." xfId="884" xr:uid="{00000000-0005-0000-0000-00000C100000}"/>
    <cellStyle name="_Ремонт_ХЦ подпитка за 9мес." xfId="885" xr:uid="{00000000-0005-0000-0000-00000D100000}"/>
    <cellStyle name="_Ремонт_ХЦ подпитка за 9мес. 2" xfId="4823" xr:uid="{00000000-0005-0000-0000-00000E100000}"/>
    <cellStyle name="_Ремонт_ХЦ подпитка за 9мес. 2" xfId="4824" xr:uid="{00000000-0005-0000-0000-00000F100000}"/>
    <cellStyle name="_Ремонт_ХЦ подпитка за 9мес. 3" xfId="6703" xr:uid="{00000000-0005-0000-0000-000010100000}"/>
    <cellStyle name="_Ремонт_ХЦ подпитка за 9мес. 3" xfId="6702" xr:uid="{00000000-0005-0000-0000-000011100000}"/>
    <cellStyle name="_ст.01.05ТТЦ" xfId="886" xr:uid="{00000000-0005-0000-0000-000012100000}"/>
    <cellStyle name="_ст.01.05ТТЦ" xfId="887" xr:uid="{00000000-0005-0000-0000-000013100000}"/>
    <cellStyle name="_ст.01.05ТТЦ 2" xfId="4825" xr:uid="{00000000-0005-0000-0000-000014100000}"/>
    <cellStyle name="_ст.01.05ТТЦ 2" xfId="4826" xr:uid="{00000000-0005-0000-0000-000015100000}"/>
    <cellStyle name="_ст.01.05ТТЦ 3" xfId="6701" xr:uid="{00000000-0005-0000-0000-000016100000}"/>
    <cellStyle name="_ст.01.05ТТЦ 3" xfId="5105" xr:uid="{00000000-0005-0000-0000-000017100000}"/>
    <cellStyle name="_ст.01.05ТТЦ_Копия Копия РАСШИФРОВКИ ПОСЛЕДНИЙ ВАРИАН С БЮДЖЕТОМ пос верс" xfId="888" xr:uid="{00000000-0005-0000-0000-000018100000}"/>
    <cellStyle name="_ст.01.05ТТЦ_Копия Копия РАСШИФРОВКИ ПОСЛЕДНИЙ ВАРИАН С БЮДЖЕТОМ пос верс" xfId="889" xr:uid="{00000000-0005-0000-0000-000019100000}"/>
    <cellStyle name="_ст.01.05ТТЦ_Копия Копия РАСШИФРОВКИ ПОСЛЕДНИЙ ВАРИАН С БЮДЖЕТОМ пос верс 2" xfId="4827" xr:uid="{00000000-0005-0000-0000-00001A100000}"/>
    <cellStyle name="_ст.01.05ТТЦ_Копия Копия РАСШИФРОВКИ ПОСЛЕДНИЙ ВАРИАН С БЮДЖЕТОМ пос верс 2" xfId="4828" xr:uid="{00000000-0005-0000-0000-00001B100000}"/>
    <cellStyle name="_ст.01.05ТТЦ_Копия Копия РАСШИФРОВКИ ПОСЛЕДНИЙ ВАРИАН С БЮДЖЕТОМ пос верс 3" xfId="5104" xr:uid="{00000000-0005-0000-0000-00001C100000}"/>
    <cellStyle name="_ст.01.05ТТЦ_Копия Копия РАСШИФРОВКИ ПОСЛЕДНИЙ ВАРИАН С БЮДЖЕТОМ пос верс 3" xfId="6700" xr:uid="{00000000-0005-0000-0000-00001D100000}"/>
    <cellStyle name="_ст.01.05ТТЦ_ТЭЦ-1_БЮДЖЕТ 2011 от 20.07.10г" xfId="890" xr:uid="{00000000-0005-0000-0000-00001E100000}"/>
    <cellStyle name="_ст.01.05ТТЦ_ТЭЦ-1_БЮДЖЕТ 2011 от 20.07.10г" xfId="891" xr:uid="{00000000-0005-0000-0000-00001F100000}"/>
    <cellStyle name="_ст.01.05ТТЦ_ТЭЦ-1_БЮДЖЕТ 2011 от 20.07.10г 2" xfId="4829" xr:uid="{00000000-0005-0000-0000-000020100000}"/>
    <cellStyle name="_ст.01.05ТТЦ_ТЭЦ-1_БЮДЖЕТ 2011 от 20.07.10г 2" xfId="4830" xr:uid="{00000000-0005-0000-0000-000021100000}"/>
    <cellStyle name="_ст.01.05ТТЦ_ТЭЦ-1_БЮДЖЕТ 2011 от 20.07.10г 3" xfId="5103" xr:uid="{00000000-0005-0000-0000-000022100000}"/>
    <cellStyle name="_ст.01.05ТТЦ_ТЭЦ-1_БЮДЖЕТ 2011 от 20.07.10г 3" xfId="5102" xr:uid="{00000000-0005-0000-0000-000023100000}"/>
    <cellStyle name="_ст.06.10 вневед." xfId="892" xr:uid="{00000000-0005-0000-0000-000024100000}"/>
    <cellStyle name="_ст.06.10 вневед." xfId="893" xr:uid="{00000000-0005-0000-0000-000025100000}"/>
    <cellStyle name="_ст.06.10 вневед. 2" xfId="4831" xr:uid="{00000000-0005-0000-0000-000026100000}"/>
    <cellStyle name="_ст.06.10 вневед. 2" xfId="4832" xr:uid="{00000000-0005-0000-0000-000027100000}"/>
    <cellStyle name="_ст.06.10 вневед. 3" xfId="6699" xr:uid="{00000000-0005-0000-0000-000028100000}"/>
    <cellStyle name="_ст.06.10 вневед. 3" xfId="5101" xr:uid="{00000000-0005-0000-0000-000029100000}"/>
    <cellStyle name="_ст.06.10 вневед._Копия Копия РАСШИФРОВКИ ПОСЛЕДНИЙ ВАРИАН С БЮДЖЕТОМ пос верс" xfId="894" xr:uid="{00000000-0005-0000-0000-00002A100000}"/>
    <cellStyle name="_ст.06.10 вневед._Копия Копия РАСШИФРОВКИ ПОСЛЕДНИЙ ВАРИАН С БЮДЖЕТОМ пос верс" xfId="895" xr:uid="{00000000-0005-0000-0000-00002B100000}"/>
    <cellStyle name="_ст.06.10 вневед._Копия Копия РАСШИФРОВКИ ПОСЛЕДНИЙ ВАРИАН С БЮДЖЕТОМ пос верс 2" xfId="4833" xr:uid="{00000000-0005-0000-0000-00002C100000}"/>
    <cellStyle name="_ст.06.10 вневед._Копия Копия РАСШИФРОВКИ ПОСЛЕДНИЙ ВАРИАН С БЮДЖЕТОМ пос верс 2" xfId="4834" xr:uid="{00000000-0005-0000-0000-00002D100000}"/>
    <cellStyle name="_ст.06.10 вневед._Копия Копия РАСШИФРОВКИ ПОСЛЕДНИЙ ВАРИАН С БЮДЖЕТОМ пос верс 3" xfId="5100" xr:uid="{00000000-0005-0000-0000-00002E100000}"/>
    <cellStyle name="_ст.06.10 вневед._Копия Копия РАСШИФРОВКИ ПОСЛЕДНИЙ ВАРИАН С БЮДЖЕТОМ пос верс 3" xfId="6698" xr:uid="{00000000-0005-0000-0000-00002F100000}"/>
    <cellStyle name="_ст.06.10 вневед._ТЭЦ-1_БЮДЖЕТ 2011 от 20.07.10г" xfId="896" xr:uid="{00000000-0005-0000-0000-000030100000}"/>
    <cellStyle name="_ст.06.10 вневед._ТЭЦ-1_БЮДЖЕТ 2011 от 20.07.10г" xfId="897" xr:uid="{00000000-0005-0000-0000-000031100000}"/>
    <cellStyle name="_ст.06.10 вневед._ТЭЦ-1_БЮДЖЕТ 2011 от 20.07.10г 2" xfId="4835" xr:uid="{00000000-0005-0000-0000-000032100000}"/>
    <cellStyle name="_ст.06.10 вневед._ТЭЦ-1_БЮДЖЕТ 2011 от 20.07.10г 2" xfId="4836" xr:uid="{00000000-0005-0000-0000-000033100000}"/>
    <cellStyle name="_ст.06.10 вневед._ТЭЦ-1_БЮДЖЕТ 2011 от 20.07.10г 3" xfId="5099" xr:uid="{00000000-0005-0000-0000-000034100000}"/>
    <cellStyle name="_ст.06.10 вневед._ТЭЦ-1_БЮДЖЕТ 2011 от 20.07.10г 3" xfId="5098" xr:uid="{00000000-0005-0000-0000-000035100000}"/>
    <cellStyle name="_тепло" xfId="898" xr:uid="{00000000-0005-0000-0000-000036100000}"/>
    <cellStyle name="_тепло" xfId="899" xr:uid="{00000000-0005-0000-0000-000037100000}"/>
    <cellStyle name="_тепло 2" xfId="4837" xr:uid="{00000000-0005-0000-0000-000038100000}"/>
    <cellStyle name="_тепло 2" xfId="4838" xr:uid="{00000000-0005-0000-0000-000039100000}"/>
    <cellStyle name="_тепло 3" xfId="6697" xr:uid="{00000000-0005-0000-0000-00003A100000}"/>
    <cellStyle name="_тепло 3" xfId="6696" xr:uid="{00000000-0005-0000-0000-00003B100000}"/>
    <cellStyle name="_Топливо 2010" xfId="900" xr:uid="{00000000-0005-0000-0000-00003C100000}"/>
    <cellStyle name="_Топливо 2010" xfId="901" xr:uid="{00000000-0005-0000-0000-00003D100000}"/>
    <cellStyle name="_Топливо 2010 2" xfId="4839" xr:uid="{00000000-0005-0000-0000-00003E100000}"/>
    <cellStyle name="_Топливо 2010 2" xfId="4840" xr:uid="{00000000-0005-0000-0000-00003F100000}"/>
    <cellStyle name="_Топливо 2010 3" xfId="6695" xr:uid="{00000000-0005-0000-0000-000040100000}"/>
    <cellStyle name="_Топливо 2010 3" xfId="5097" xr:uid="{00000000-0005-0000-0000-000041100000}"/>
    <cellStyle name="_ТЭЦ-1подпитка 2010 для арем новая вода (1)" xfId="902" xr:uid="{00000000-0005-0000-0000-000042100000}"/>
    <cellStyle name="_ТЭЦ-1подпитка 2010 для арем новая вода (1)" xfId="903" xr:uid="{00000000-0005-0000-0000-000043100000}"/>
    <cellStyle name="_ТЭЦ-1подпитка 2010 для арем новая вода (1) 2" xfId="4841" xr:uid="{00000000-0005-0000-0000-000044100000}"/>
    <cellStyle name="_ТЭЦ-1подпитка 2010 для арем новая вода (1) 2" xfId="4842" xr:uid="{00000000-0005-0000-0000-000045100000}"/>
    <cellStyle name="_ТЭЦ-1подпитка 2010 для арем новая вода (1) 3" xfId="5096" xr:uid="{00000000-0005-0000-0000-000046100000}"/>
    <cellStyle name="_ТЭЦ-1подпитка 2010 для арем новая вода (1) 3" xfId="5095" xr:uid="{00000000-0005-0000-0000-000047100000}"/>
    <cellStyle name="_факт на 2009 под.воды- от 31.05.10" xfId="904" xr:uid="{00000000-0005-0000-0000-000048100000}"/>
    <cellStyle name="_факт на 2009 под.воды- от 31.05.10" xfId="905" xr:uid="{00000000-0005-0000-0000-000049100000}"/>
    <cellStyle name="_факт на 2009 под.воды- от 31.05.10 (1)" xfId="906" xr:uid="{00000000-0005-0000-0000-00004A100000}"/>
    <cellStyle name="_факт на 2009 под.воды- от 31.05.10 (1)" xfId="907" xr:uid="{00000000-0005-0000-0000-00004B100000}"/>
    <cellStyle name="_факт на 2009 под.воды- от 31.05.10 (1) 2" xfId="4845" xr:uid="{00000000-0005-0000-0000-00004C100000}"/>
    <cellStyle name="_факт на 2009 под.воды- от 31.05.10 (1) 2" xfId="4846" xr:uid="{00000000-0005-0000-0000-00004D100000}"/>
    <cellStyle name="_факт на 2009 под.воды- от 31.05.10 (1) 3" xfId="6692" xr:uid="{00000000-0005-0000-0000-00004E100000}"/>
    <cellStyle name="_факт на 2009 под.воды- от 31.05.10 (1) 3" xfId="6691" xr:uid="{00000000-0005-0000-0000-00004F100000}"/>
    <cellStyle name="_факт на 2009 под.воды- от 31.05.10 (2)" xfId="908" xr:uid="{00000000-0005-0000-0000-000050100000}"/>
    <cellStyle name="_факт на 2009 под.воды- от 31.05.10 (2)" xfId="909" xr:uid="{00000000-0005-0000-0000-000051100000}"/>
    <cellStyle name="_факт на 2009 под.воды- от 31.05.10 (2) 2" xfId="4847" xr:uid="{00000000-0005-0000-0000-000052100000}"/>
    <cellStyle name="_факт на 2009 под.воды- от 31.05.10 (2) 2" xfId="4848" xr:uid="{00000000-0005-0000-0000-000053100000}"/>
    <cellStyle name="_факт на 2009 под.воды- от 31.05.10 (2) 3" xfId="6690" xr:uid="{00000000-0005-0000-0000-000054100000}"/>
    <cellStyle name="_факт на 2009 под.воды- от 31.05.10 (2) 3" xfId="6689" xr:uid="{00000000-0005-0000-0000-000055100000}"/>
    <cellStyle name="_факт на 2009 под.воды- от 31.05.10 2" xfId="4843" xr:uid="{00000000-0005-0000-0000-000056100000}"/>
    <cellStyle name="_факт на 2009 под.воды- от 31.05.10 2" xfId="4844" xr:uid="{00000000-0005-0000-0000-000057100000}"/>
    <cellStyle name="_факт на 2009 под.воды- от 31.05.10 3" xfId="6694" xr:uid="{00000000-0005-0000-0000-000058100000}"/>
    <cellStyle name="_факт на 2009 под.воды- от 31.05.10 3" xfId="6693" xr:uid="{00000000-0005-0000-0000-000059100000}"/>
    <cellStyle name="_факт на 2009 под.воды-от 25.05.10 (1)" xfId="910" xr:uid="{00000000-0005-0000-0000-00005A100000}"/>
    <cellStyle name="_факт на 2009 под.воды-от 25.05.10 (1)" xfId="911" xr:uid="{00000000-0005-0000-0000-00005B100000}"/>
    <cellStyle name="_факт на 2009 под.воды-от 25.05.10 (1) 2" xfId="4849" xr:uid="{00000000-0005-0000-0000-00005C100000}"/>
    <cellStyle name="_факт на 2009 под.воды-от 25.05.10 (1) 2" xfId="4850" xr:uid="{00000000-0005-0000-0000-00005D100000}"/>
    <cellStyle name="_факт на 2009 под.воды-от 25.05.10 (1) 3" xfId="6639" xr:uid="{00000000-0005-0000-0000-00005E100000}"/>
    <cellStyle name="_факт на 2009 под.воды-от 25.05.10 (1) 3" xfId="6638" xr:uid="{00000000-0005-0000-0000-00005F100000}"/>
    <cellStyle name="_факт на 2009 под.воды-от 25.05.10 (1)_10 месяцев 2010 амортизация" xfId="912" xr:uid="{00000000-0005-0000-0000-000060100000}"/>
    <cellStyle name="_факт на 2009 под.воды-от 25.05.10 (1)_10 месяцев 2010 амортизация" xfId="913" xr:uid="{00000000-0005-0000-0000-000061100000}"/>
    <cellStyle name="_факт на 2009 под.воды-от 25.05.10 (1)_10 месяцев 2010 амортизация 2" xfId="4851" xr:uid="{00000000-0005-0000-0000-000062100000}"/>
    <cellStyle name="_факт на 2009 под.воды-от 25.05.10 (1)_10 месяцев 2010 амортизация 2" xfId="4852" xr:uid="{00000000-0005-0000-0000-000063100000}"/>
    <cellStyle name="_факт на 2009 под.воды-от 25.05.10 (1)_10 месяцев 2010 амортизация 3" xfId="5028" xr:uid="{00000000-0005-0000-0000-000064100000}"/>
    <cellStyle name="_факт на 2009 под.воды-от 25.05.10 (1)_10 месяцев 2010 амортизация 3" xfId="5027" xr:uid="{00000000-0005-0000-0000-000065100000}"/>
    <cellStyle name="_факт на 2009 под.воды-от 25.05.10 (1)_факт на 2009 под.воды- от 31.05.10" xfId="914" xr:uid="{00000000-0005-0000-0000-000066100000}"/>
    <cellStyle name="_факт на 2009 под.воды-от 25.05.10 (1)_факт на 2009 под.воды- от 31.05.10" xfId="915" xr:uid="{00000000-0005-0000-0000-000067100000}"/>
    <cellStyle name="_факт на 2009 под.воды-от 25.05.10 (1)_факт на 2009 под.воды- от 31.05.10 (1)" xfId="916" xr:uid="{00000000-0005-0000-0000-000068100000}"/>
    <cellStyle name="_факт на 2009 под.воды-от 25.05.10 (1)_факт на 2009 под.воды- от 31.05.10 (1)" xfId="917" xr:uid="{00000000-0005-0000-0000-000069100000}"/>
    <cellStyle name="_факт на 2009 под.воды-от 25.05.10 (1)_факт на 2009 под.воды- от 31.05.10 (1) 2" xfId="4855" xr:uid="{00000000-0005-0000-0000-00006A100000}"/>
    <cellStyle name="_факт на 2009 под.воды-от 25.05.10 (1)_факт на 2009 под.воды- от 31.05.10 (1) 2" xfId="4856" xr:uid="{00000000-0005-0000-0000-00006B100000}"/>
    <cellStyle name="_факт на 2009 под.воды-от 25.05.10 (1)_факт на 2009 под.воды- от 31.05.10 (1) 3" xfId="6576" xr:uid="{00000000-0005-0000-0000-00006C100000}"/>
    <cellStyle name="_факт на 2009 под.воды-от 25.05.10 (1)_факт на 2009 под.воды- от 31.05.10 (1) 3" xfId="4940" xr:uid="{00000000-0005-0000-0000-00006D100000}"/>
    <cellStyle name="_факт на 2009 под.воды-от 25.05.10 (1)_факт на 2009 под.воды- от 31.05.10 (2)" xfId="918" xr:uid="{00000000-0005-0000-0000-00006E100000}"/>
    <cellStyle name="_факт на 2009 под.воды-от 25.05.10 (1)_факт на 2009 под.воды- от 31.05.10 (2)" xfId="919" xr:uid="{00000000-0005-0000-0000-00006F100000}"/>
    <cellStyle name="_факт на 2009 под.воды-от 25.05.10 (1)_факт на 2009 под.воды- от 31.05.10 (2) 2" xfId="4857" xr:uid="{00000000-0005-0000-0000-000070100000}"/>
    <cellStyle name="_факт на 2009 под.воды-от 25.05.10 (1)_факт на 2009 под.воды- от 31.05.10 (2) 2" xfId="4858" xr:uid="{00000000-0005-0000-0000-000071100000}"/>
    <cellStyle name="_факт на 2009 под.воды-от 25.05.10 (1)_факт на 2009 под.воды- от 31.05.10 (2) 3" xfId="4270" xr:uid="{00000000-0005-0000-0000-000072100000}"/>
    <cellStyle name="_факт на 2009 под.воды-от 25.05.10 (1)_факт на 2009 под.воды- от 31.05.10 (2) 3" xfId="6469" xr:uid="{00000000-0005-0000-0000-000073100000}"/>
    <cellStyle name="_факт на 2009 под.воды-от 25.05.10 (1)_факт на 2009 под.воды- от 31.05.10 2" xfId="4853" xr:uid="{00000000-0005-0000-0000-000074100000}"/>
    <cellStyle name="_факт на 2009 под.воды-от 25.05.10 (1)_факт на 2009 под.воды- от 31.05.10 2" xfId="4854" xr:uid="{00000000-0005-0000-0000-000075100000}"/>
    <cellStyle name="_факт на 2009 под.воды-от 25.05.10 (1)_факт на 2009 под.воды- от 31.05.10 3" xfId="6578" xr:uid="{00000000-0005-0000-0000-000076100000}"/>
    <cellStyle name="_факт на 2009 под.воды-от 25.05.10 (1)_факт на 2009 под.воды- от 31.05.10 3" xfId="6577" xr:uid="{00000000-0005-0000-0000-000077100000}"/>
    <cellStyle name="_факт на 2009 под.воды-от 25.05.10 (1)_факт на 2009-2010 под.воды-10.06.10г" xfId="920" xr:uid="{00000000-0005-0000-0000-000078100000}"/>
    <cellStyle name="_факт на 2009 под.воды-от 25.05.10 (1)_факт на 2009-2010 под.воды-10.06.10г" xfId="921" xr:uid="{00000000-0005-0000-0000-000079100000}"/>
    <cellStyle name="_факт на 2009 под.воды-от 25.05.10 (1)_факт на 2009-2010 под.воды-10.06.10г 2" xfId="4859" xr:uid="{00000000-0005-0000-0000-00007A100000}"/>
    <cellStyle name="_факт на 2009 под.воды-от 25.05.10 (1)_факт на 2009-2010 под.воды-10.06.10г 2" xfId="4860" xr:uid="{00000000-0005-0000-0000-00007B100000}"/>
    <cellStyle name="_факт на 2009 под.воды-от 25.05.10 (1)_факт на 2009-2010 под.воды-10.06.10г 3" xfId="6468" xr:uid="{00000000-0005-0000-0000-00007C100000}"/>
    <cellStyle name="_факт на 2009 под.воды-от 25.05.10 (1)_факт на 2009-2010 под.воды-10.06.10г 3" xfId="4269" xr:uid="{00000000-0005-0000-0000-00007D100000}"/>
    <cellStyle name="_факт на 2009 под.воды-от 25.05.10 (1)_ХЦ подпитка за 9мес." xfId="922" xr:uid="{00000000-0005-0000-0000-00007E100000}"/>
    <cellStyle name="_факт на 2009 под.воды-от 25.05.10 (1)_ХЦ подпитка за 9мес." xfId="923" xr:uid="{00000000-0005-0000-0000-00007F100000}"/>
    <cellStyle name="_факт на 2009 под.воды-от 25.05.10 (1)_ХЦ подпитка за 9мес. 2" xfId="4861" xr:uid="{00000000-0005-0000-0000-000080100000}"/>
    <cellStyle name="_факт на 2009 под.воды-от 25.05.10 (1)_ХЦ подпитка за 9мес. 2" xfId="4862" xr:uid="{00000000-0005-0000-0000-000081100000}"/>
    <cellStyle name="_факт на 2009 под.воды-от 25.05.10 (1)_ХЦ подпитка за 9мес. 3" xfId="4268" xr:uid="{00000000-0005-0000-0000-000082100000}"/>
    <cellStyle name="_факт на 2009 под.воды-от 25.05.10 (1)_ХЦ подпитка за 9мес. 3" xfId="4267" xr:uid="{00000000-0005-0000-0000-000083100000}"/>
    <cellStyle name="_факт на 2009-2010 под.воды-10.06.10г" xfId="924" xr:uid="{00000000-0005-0000-0000-000084100000}"/>
    <cellStyle name="_факт на 2009-2010 под.воды-10.06.10г" xfId="925" xr:uid="{00000000-0005-0000-0000-000085100000}"/>
    <cellStyle name="_факт на 2009-2010 под.воды-10.06.10г 2" xfId="4863" xr:uid="{00000000-0005-0000-0000-000086100000}"/>
    <cellStyle name="_факт на 2009-2010 под.воды-10.06.10г 2" xfId="4864" xr:uid="{00000000-0005-0000-0000-000087100000}"/>
    <cellStyle name="_факт на 2009-2010 под.воды-10.06.10г 3" xfId="6467" xr:uid="{00000000-0005-0000-0000-000088100000}"/>
    <cellStyle name="_факт на 2009-2010 под.воды-10.06.10г 3" xfId="6466" xr:uid="{00000000-0005-0000-0000-000089100000}"/>
    <cellStyle name="_факт подпитка на 2010г." xfId="926" xr:uid="{00000000-0005-0000-0000-00008A100000}"/>
    <cellStyle name="_факт подпитка на 2010г." xfId="927" xr:uid="{00000000-0005-0000-0000-00008B100000}"/>
    <cellStyle name="_факт подпитка на 2010г. 2" xfId="4865" xr:uid="{00000000-0005-0000-0000-00008C100000}"/>
    <cellStyle name="_факт подпитка на 2010г. 2" xfId="4866" xr:uid="{00000000-0005-0000-0000-00008D100000}"/>
    <cellStyle name="_факт подпитка на 2010г. 3" xfId="4266" xr:uid="{00000000-0005-0000-0000-00008E100000}"/>
    <cellStyle name="_факт подпитка на 2010г. 3" xfId="4265" xr:uid="{00000000-0005-0000-0000-00008F100000}"/>
    <cellStyle name="_Форма бюджета 0106" xfId="928" xr:uid="{00000000-0005-0000-0000-000090100000}"/>
    <cellStyle name="_Форма бюджета 0106" xfId="929" xr:uid="{00000000-0005-0000-0000-000091100000}"/>
    <cellStyle name="_Форма бюджета 0106 10" xfId="930" xr:uid="{00000000-0005-0000-0000-000092100000}"/>
    <cellStyle name="_Форма бюджета 0106 10" xfId="931" xr:uid="{00000000-0005-0000-0000-000093100000}"/>
    <cellStyle name="_Форма бюджета 0106 10 2" xfId="4869" xr:uid="{00000000-0005-0000-0000-000094100000}"/>
    <cellStyle name="_Форма бюджета 0106 10 2" xfId="4870" xr:uid="{00000000-0005-0000-0000-000095100000}"/>
    <cellStyle name="_Форма бюджета 0106 10 3" xfId="4264" xr:uid="{00000000-0005-0000-0000-000096100000}"/>
    <cellStyle name="_Форма бюджета 0106 10 3" xfId="4263" xr:uid="{00000000-0005-0000-0000-000097100000}"/>
    <cellStyle name="_Форма бюджета 0106 11" xfId="932" xr:uid="{00000000-0005-0000-0000-000098100000}"/>
    <cellStyle name="_Форма бюджета 0106 11" xfId="933" xr:uid="{00000000-0005-0000-0000-000099100000}"/>
    <cellStyle name="_Форма бюджета 0106 11 2" xfId="4871" xr:uid="{00000000-0005-0000-0000-00009A100000}"/>
    <cellStyle name="_Форма бюджета 0106 11 2" xfId="4872" xr:uid="{00000000-0005-0000-0000-00009B100000}"/>
    <cellStyle name="_Форма бюджета 0106 11 3" xfId="6462" xr:uid="{00000000-0005-0000-0000-00009C100000}"/>
    <cellStyle name="_Форма бюджета 0106 11 3" xfId="4260" xr:uid="{00000000-0005-0000-0000-00009D100000}"/>
    <cellStyle name="_Форма бюджета 0106 12" xfId="934" xr:uid="{00000000-0005-0000-0000-00009E100000}"/>
    <cellStyle name="_Форма бюджета 0106 12" xfId="935" xr:uid="{00000000-0005-0000-0000-00009F100000}"/>
    <cellStyle name="_Форма бюджета 0106 12 2" xfId="4873" xr:uid="{00000000-0005-0000-0000-0000A0100000}"/>
    <cellStyle name="_Форма бюджета 0106 12 2" xfId="4874" xr:uid="{00000000-0005-0000-0000-0000A1100000}"/>
    <cellStyle name="_Форма бюджета 0106 12 3" xfId="4259" xr:uid="{00000000-0005-0000-0000-0000A2100000}"/>
    <cellStyle name="_Форма бюджета 0106 12 3" xfId="6459" xr:uid="{00000000-0005-0000-0000-0000A3100000}"/>
    <cellStyle name="_Форма бюджета 0106 13" xfId="2790" xr:uid="{00000000-0005-0000-0000-0000A4100000}"/>
    <cellStyle name="_Форма бюджета 0106 13" xfId="2791" xr:uid="{00000000-0005-0000-0000-0000A5100000}"/>
    <cellStyle name="_Форма бюджета 0106 13 2" xfId="6553" xr:uid="{00000000-0005-0000-0000-0000A6100000}"/>
    <cellStyle name="_Форма бюджета 0106 13 2" xfId="6554" xr:uid="{00000000-0005-0000-0000-0000A7100000}"/>
    <cellStyle name="_Форма бюджета 0106 13 3" xfId="7664" xr:uid="{00000000-0005-0000-0000-0000A8100000}"/>
    <cellStyle name="_Форма бюджета 0106 13 3" xfId="7665" xr:uid="{00000000-0005-0000-0000-0000A9100000}"/>
    <cellStyle name="_Форма бюджета 0106 14" xfId="4867" xr:uid="{00000000-0005-0000-0000-0000AA100000}"/>
    <cellStyle name="_Форма бюджета 0106 14" xfId="4868" xr:uid="{00000000-0005-0000-0000-0000AB100000}"/>
    <cellStyle name="_Форма бюджета 0106 15" xfId="6465" xr:uid="{00000000-0005-0000-0000-0000AC100000}"/>
    <cellStyle name="_Форма бюджета 0106 15" xfId="6464" xr:uid="{00000000-0005-0000-0000-0000AD100000}"/>
    <cellStyle name="_Форма бюджета 0106 2" xfId="936" xr:uid="{00000000-0005-0000-0000-0000AE100000}"/>
    <cellStyle name="_Форма бюджета 0106 2" xfId="937" xr:uid="{00000000-0005-0000-0000-0000AF100000}"/>
    <cellStyle name="_Форма бюджета 0106 2 2" xfId="4875" xr:uid="{00000000-0005-0000-0000-0000B0100000}"/>
    <cellStyle name="_Форма бюджета 0106 2 2" xfId="4876" xr:uid="{00000000-0005-0000-0000-0000B1100000}"/>
    <cellStyle name="_Форма бюджета 0106 2 3" xfId="4257" xr:uid="{00000000-0005-0000-0000-0000B2100000}"/>
    <cellStyle name="_Форма бюджета 0106 2 3" xfId="5998" xr:uid="{00000000-0005-0000-0000-0000B3100000}"/>
    <cellStyle name="_Форма бюджета 0106 3" xfId="938" xr:uid="{00000000-0005-0000-0000-0000B4100000}"/>
    <cellStyle name="_Форма бюджета 0106 3" xfId="939" xr:uid="{00000000-0005-0000-0000-0000B5100000}"/>
    <cellStyle name="_Форма бюджета 0106 3 2" xfId="4877" xr:uid="{00000000-0005-0000-0000-0000B6100000}"/>
    <cellStyle name="_Форма бюджета 0106 3 2" xfId="4878" xr:uid="{00000000-0005-0000-0000-0000B7100000}"/>
    <cellStyle name="_Форма бюджета 0106 3 3" xfId="5997" xr:uid="{00000000-0005-0000-0000-0000B8100000}"/>
    <cellStyle name="_Форма бюджета 0106 3 3" xfId="5996" xr:uid="{00000000-0005-0000-0000-0000B9100000}"/>
    <cellStyle name="_Форма бюджета 0106 4" xfId="940" xr:uid="{00000000-0005-0000-0000-0000BA100000}"/>
    <cellStyle name="_Форма бюджета 0106 4" xfId="941" xr:uid="{00000000-0005-0000-0000-0000BB100000}"/>
    <cellStyle name="_Форма бюджета 0106 4 2" xfId="4879" xr:uid="{00000000-0005-0000-0000-0000BC100000}"/>
    <cellStyle name="_Форма бюджета 0106 4 2" xfId="4880" xr:uid="{00000000-0005-0000-0000-0000BD100000}"/>
    <cellStyle name="_Форма бюджета 0106 4 3" xfId="5995" xr:uid="{00000000-0005-0000-0000-0000BE100000}"/>
    <cellStyle name="_Форма бюджета 0106 4 3" xfId="5992" xr:uid="{00000000-0005-0000-0000-0000BF100000}"/>
    <cellStyle name="_Форма бюджета 0106 5" xfId="942" xr:uid="{00000000-0005-0000-0000-0000C0100000}"/>
    <cellStyle name="_Форма бюджета 0106 5" xfId="943" xr:uid="{00000000-0005-0000-0000-0000C1100000}"/>
    <cellStyle name="_Форма бюджета 0106 5 2" xfId="4881" xr:uid="{00000000-0005-0000-0000-0000C2100000}"/>
    <cellStyle name="_Форма бюджета 0106 5 2" xfId="4882" xr:uid="{00000000-0005-0000-0000-0000C3100000}"/>
    <cellStyle name="_Форма бюджета 0106 5 3" xfId="5991" xr:uid="{00000000-0005-0000-0000-0000C4100000}"/>
    <cellStyle name="_Форма бюджета 0106 5 3" xfId="5990" xr:uid="{00000000-0005-0000-0000-0000C5100000}"/>
    <cellStyle name="_Форма бюджета 0106 6" xfId="944" xr:uid="{00000000-0005-0000-0000-0000C6100000}"/>
    <cellStyle name="_Форма бюджета 0106 6" xfId="945" xr:uid="{00000000-0005-0000-0000-0000C7100000}"/>
    <cellStyle name="_Форма бюджета 0106 6 2" xfId="4883" xr:uid="{00000000-0005-0000-0000-0000C8100000}"/>
    <cellStyle name="_Форма бюджета 0106 6 2" xfId="4884" xr:uid="{00000000-0005-0000-0000-0000C9100000}"/>
    <cellStyle name="_Форма бюджета 0106 6 3" xfId="5985" xr:uid="{00000000-0005-0000-0000-0000CA100000}"/>
    <cellStyle name="_Форма бюджета 0106 6 3" xfId="5762" xr:uid="{00000000-0005-0000-0000-0000CB100000}"/>
    <cellStyle name="_Форма бюджета 0106 7" xfId="946" xr:uid="{00000000-0005-0000-0000-0000CC100000}"/>
    <cellStyle name="_Форма бюджета 0106 7" xfId="947" xr:uid="{00000000-0005-0000-0000-0000CD100000}"/>
    <cellStyle name="_Форма бюджета 0106 7 2" xfId="4885" xr:uid="{00000000-0005-0000-0000-0000CE100000}"/>
    <cellStyle name="_Форма бюджета 0106 7 2" xfId="4886" xr:uid="{00000000-0005-0000-0000-0000CF100000}"/>
    <cellStyle name="_Форма бюджета 0106 7 3" xfId="5713" xr:uid="{00000000-0005-0000-0000-0000D0100000}"/>
    <cellStyle name="_Форма бюджета 0106 7 3" xfId="5712" xr:uid="{00000000-0005-0000-0000-0000D1100000}"/>
    <cellStyle name="_Форма бюджета 0106 8" xfId="948" xr:uid="{00000000-0005-0000-0000-0000D2100000}"/>
    <cellStyle name="_Форма бюджета 0106 8" xfId="949" xr:uid="{00000000-0005-0000-0000-0000D3100000}"/>
    <cellStyle name="_Форма бюджета 0106 8 2" xfId="4887" xr:uid="{00000000-0005-0000-0000-0000D4100000}"/>
    <cellStyle name="_Форма бюджета 0106 8 2" xfId="4888" xr:uid="{00000000-0005-0000-0000-0000D5100000}"/>
    <cellStyle name="_Форма бюджета 0106 8 3" xfId="5711" xr:uid="{00000000-0005-0000-0000-0000D6100000}"/>
    <cellStyle name="_Форма бюджета 0106 8 3" xfId="5710" xr:uid="{00000000-0005-0000-0000-0000D7100000}"/>
    <cellStyle name="_Форма бюджета 0106 9" xfId="950" xr:uid="{00000000-0005-0000-0000-0000D8100000}"/>
    <cellStyle name="_Форма бюджета 0106 9" xfId="951" xr:uid="{00000000-0005-0000-0000-0000D9100000}"/>
    <cellStyle name="_Форма бюджета 0106 9 2" xfId="4889" xr:uid="{00000000-0005-0000-0000-0000DA100000}"/>
    <cellStyle name="_Форма бюджета 0106 9 2" xfId="4890" xr:uid="{00000000-0005-0000-0000-0000DB100000}"/>
    <cellStyle name="_Форма бюджета 0106 9 3" xfId="5709" xr:uid="{00000000-0005-0000-0000-0000DC100000}"/>
    <cellStyle name="_Форма бюджета 0106 9 3" xfId="7523" xr:uid="{00000000-0005-0000-0000-0000DD100000}"/>
    <cellStyle name="_Формы бюдж АО АлЭС_2010 для конс." xfId="952" xr:uid="{00000000-0005-0000-0000-0000DE100000}"/>
    <cellStyle name="_Формы бюдж АО АлЭС_2010 для конс." xfId="953" xr:uid="{00000000-0005-0000-0000-0000DF100000}"/>
    <cellStyle name="_Формы бюдж АО АлЭС_2010 для конс. 2" xfId="4891" xr:uid="{00000000-0005-0000-0000-0000E0100000}"/>
    <cellStyle name="_Формы бюдж АО АлЭС_2010 для конс. 2" xfId="4892" xr:uid="{00000000-0005-0000-0000-0000E1100000}"/>
    <cellStyle name="_Формы бюдж АО АлЭС_2010 для конс. 3" xfId="7524" xr:uid="{00000000-0005-0000-0000-0000E2100000}"/>
    <cellStyle name="_Формы бюдж АО АлЭС_2010 для конс. 3" xfId="7525" xr:uid="{00000000-0005-0000-0000-0000E3100000}"/>
    <cellStyle name="_Формы бюдж АО АлЭС_2010_01 09 09" xfId="954" xr:uid="{00000000-0005-0000-0000-0000E4100000}"/>
    <cellStyle name="_Формы бюдж АО АлЭС_2010_01 09 09" xfId="955" xr:uid="{00000000-0005-0000-0000-0000E5100000}"/>
    <cellStyle name="_Формы бюдж АО АлЭС_2010_01 09 09 2" xfId="2792" xr:uid="{00000000-0005-0000-0000-0000E6100000}"/>
    <cellStyle name="_Формы бюдж АО АлЭС_2010_01 09 09 2" xfId="2793" xr:uid="{00000000-0005-0000-0000-0000E7100000}"/>
    <cellStyle name="_Формы бюдж АО АлЭС_2010_01 09 09 2 2" xfId="6555" xr:uid="{00000000-0005-0000-0000-0000E8100000}"/>
    <cellStyle name="_Формы бюдж АО АлЭС_2010_01 09 09 2 2" xfId="6556" xr:uid="{00000000-0005-0000-0000-0000E9100000}"/>
    <cellStyle name="_Формы бюдж АО АлЭС_2010_01 09 09 2 3" xfId="7666" xr:uid="{00000000-0005-0000-0000-0000EA100000}"/>
    <cellStyle name="_Формы бюдж АО АлЭС_2010_01 09 09 2 3" xfId="7667" xr:uid="{00000000-0005-0000-0000-0000EB100000}"/>
    <cellStyle name="_Формы бюдж АО АлЭС_2010_01 09 09 3" xfId="4893" xr:uid="{00000000-0005-0000-0000-0000EC100000}"/>
    <cellStyle name="_Формы бюдж АО АлЭС_2010_01 09 09 3" xfId="4894" xr:uid="{00000000-0005-0000-0000-0000ED100000}"/>
    <cellStyle name="_Формы бюдж АО АлЭС_2010_01 09 09 4" xfId="7526" xr:uid="{00000000-0005-0000-0000-0000EE100000}"/>
    <cellStyle name="_Формы бюдж АО АлЭС_2010_01 09 09 4" xfId="7527" xr:uid="{00000000-0005-0000-0000-0000EF100000}"/>
    <cellStyle name="_Формы по корректир. бюдж. АО АлЭС_2010_02.02.10" xfId="956" xr:uid="{00000000-0005-0000-0000-0000F0100000}"/>
    <cellStyle name="_Формы по корректир. бюдж. АО АлЭС_2010_02.02.10" xfId="957" xr:uid="{00000000-0005-0000-0000-0000F1100000}"/>
    <cellStyle name="_Формы по корректир. бюдж. АО АлЭС_2010_02.02.10 2" xfId="2794" xr:uid="{00000000-0005-0000-0000-0000F2100000}"/>
    <cellStyle name="_Формы по корректир. бюдж. АО АлЭС_2010_02.02.10 2" xfId="2795" xr:uid="{00000000-0005-0000-0000-0000F3100000}"/>
    <cellStyle name="_Формы по корректир. бюдж. АО АлЭС_2010_02.02.10 2 2" xfId="6557" xr:uid="{00000000-0005-0000-0000-0000F4100000}"/>
    <cellStyle name="_Формы по корректир. бюдж. АО АлЭС_2010_02.02.10 2 2" xfId="6558" xr:uid="{00000000-0005-0000-0000-0000F5100000}"/>
    <cellStyle name="_Формы по корректир. бюдж. АО АлЭС_2010_02.02.10 2 3" xfId="7668" xr:uid="{00000000-0005-0000-0000-0000F6100000}"/>
    <cellStyle name="_Формы по корректир. бюдж. АО АлЭС_2010_02.02.10 2 3" xfId="7669" xr:uid="{00000000-0005-0000-0000-0000F7100000}"/>
    <cellStyle name="_Формы по корректир. бюдж. АО АлЭС_2010_02.02.10 3" xfId="4895" xr:uid="{00000000-0005-0000-0000-0000F8100000}"/>
    <cellStyle name="_Формы по корректир. бюдж. АО АлЭС_2010_02.02.10 3" xfId="4896" xr:uid="{00000000-0005-0000-0000-0000F9100000}"/>
    <cellStyle name="_Формы по корректир. бюдж. АО АлЭС_2010_02.02.10 4" xfId="7528" xr:uid="{00000000-0005-0000-0000-0000FA100000}"/>
    <cellStyle name="_Формы по корректир. бюдж. АО АлЭС_2010_02.02.10 4" xfId="7529" xr:uid="{00000000-0005-0000-0000-0000FB100000}"/>
    <cellStyle name="_Формы по корректир. бюдж. АО АлЭС_2010_last" xfId="958" xr:uid="{00000000-0005-0000-0000-0000FC100000}"/>
    <cellStyle name="_Формы по корректир. бюдж. АО АлЭС_2010_last" xfId="959" xr:uid="{00000000-0005-0000-0000-0000FD100000}"/>
    <cellStyle name="_Формы по корректир. бюдж. АО АлЭС_2010_last 2" xfId="2796" xr:uid="{00000000-0005-0000-0000-0000FE100000}"/>
    <cellStyle name="_Формы по корректир. бюдж. АО АлЭС_2010_last 2" xfId="2797" xr:uid="{00000000-0005-0000-0000-0000FF100000}"/>
    <cellStyle name="_Формы по корректир. бюдж. АО АлЭС_2010_last 2 2" xfId="6559" xr:uid="{00000000-0005-0000-0000-000000110000}"/>
    <cellStyle name="_Формы по корректир. бюдж. АО АлЭС_2010_last 2 2" xfId="6560" xr:uid="{00000000-0005-0000-0000-000001110000}"/>
    <cellStyle name="_Формы по корректир. бюдж. АО АлЭС_2010_last 2 3" xfId="7670" xr:uid="{00000000-0005-0000-0000-000002110000}"/>
    <cellStyle name="_Формы по корректир. бюдж. АО АлЭС_2010_last 2 3" xfId="7671" xr:uid="{00000000-0005-0000-0000-000003110000}"/>
    <cellStyle name="_Формы по корректир. бюдж. АО АлЭС_2010_last 3" xfId="4897" xr:uid="{00000000-0005-0000-0000-000004110000}"/>
    <cellStyle name="_Формы по корректир. бюдж. АО АлЭС_2010_last 3" xfId="4898" xr:uid="{00000000-0005-0000-0000-000005110000}"/>
    <cellStyle name="_Формы по корректир. бюдж. АО АлЭС_2010_last 4" xfId="7530" xr:uid="{00000000-0005-0000-0000-000006110000}"/>
    <cellStyle name="_Формы по корректир. бюдж. АО АлЭС_2010_last 4" xfId="7531" xr:uid="{00000000-0005-0000-0000-000007110000}"/>
    <cellStyle name="_ХЦ подпитка за 9мес." xfId="960" xr:uid="{00000000-0005-0000-0000-000008110000}"/>
    <cellStyle name="_ХЦ подпитка за 9мес." xfId="961" xr:uid="{00000000-0005-0000-0000-000009110000}"/>
    <cellStyle name="_ХЦ подпитка за 9мес. 2" xfId="4899" xr:uid="{00000000-0005-0000-0000-00000A110000}"/>
    <cellStyle name="_ХЦ подпитка за 9мес. 2" xfId="4900" xr:uid="{00000000-0005-0000-0000-00000B110000}"/>
    <cellStyle name="_ХЦ подпитка за 9мес. 3" xfId="7532" xr:uid="{00000000-0005-0000-0000-00000C110000}"/>
    <cellStyle name="_ХЦ подпитка за 9мес. 3" xfId="7533" xr:uid="{00000000-0005-0000-0000-00000D110000}"/>
    <cellStyle name="_Шаблон_2011" xfId="962" xr:uid="{00000000-0005-0000-0000-00000E110000}"/>
    <cellStyle name="_Шаблон_2011" xfId="963" xr:uid="{00000000-0005-0000-0000-00000F110000}"/>
    <cellStyle name="_Шаблон_2011 2" xfId="4901" xr:uid="{00000000-0005-0000-0000-000010110000}"/>
    <cellStyle name="_Шаблон_2011 2" xfId="4902" xr:uid="{00000000-0005-0000-0000-000011110000}"/>
    <cellStyle name="_Шаблон_2011 3" xfId="7534" xr:uid="{00000000-0005-0000-0000-000012110000}"/>
    <cellStyle name="_Шаблон_2011 3" xfId="7535" xr:uid="{00000000-0005-0000-0000-000013110000}"/>
    <cellStyle name="_эксп." xfId="964" xr:uid="{00000000-0005-0000-0000-000014110000}"/>
    <cellStyle name="_эксп." xfId="965" xr:uid="{00000000-0005-0000-0000-000015110000}"/>
    <cellStyle name="_эксп. 10" xfId="966" xr:uid="{00000000-0005-0000-0000-000016110000}"/>
    <cellStyle name="_эксп. 10" xfId="967" xr:uid="{00000000-0005-0000-0000-000017110000}"/>
    <cellStyle name="_эксп. 10 2" xfId="4905" xr:uid="{00000000-0005-0000-0000-000018110000}"/>
    <cellStyle name="_эксп. 10 2" xfId="4906" xr:uid="{00000000-0005-0000-0000-000019110000}"/>
    <cellStyle name="_эксп. 10 3" xfId="7538" xr:uid="{00000000-0005-0000-0000-00001A110000}"/>
    <cellStyle name="_эксп. 10 3" xfId="7539" xr:uid="{00000000-0005-0000-0000-00001B110000}"/>
    <cellStyle name="_эксп. 11" xfId="968" xr:uid="{00000000-0005-0000-0000-00001C110000}"/>
    <cellStyle name="_эксп. 11" xfId="969" xr:uid="{00000000-0005-0000-0000-00001D110000}"/>
    <cellStyle name="_эксп. 11 2" xfId="4907" xr:uid="{00000000-0005-0000-0000-00001E110000}"/>
    <cellStyle name="_эксп. 11 2" xfId="4908" xr:uid="{00000000-0005-0000-0000-00001F110000}"/>
    <cellStyle name="_эксп. 11 3" xfId="7540" xr:uid="{00000000-0005-0000-0000-000020110000}"/>
    <cellStyle name="_эксп. 11 3" xfId="7541" xr:uid="{00000000-0005-0000-0000-000021110000}"/>
    <cellStyle name="_эксп. 12" xfId="970" xr:uid="{00000000-0005-0000-0000-000022110000}"/>
    <cellStyle name="_эксп. 12" xfId="971" xr:uid="{00000000-0005-0000-0000-000023110000}"/>
    <cellStyle name="_эксп. 12 2" xfId="4909" xr:uid="{00000000-0005-0000-0000-000024110000}"/>
    <cellStyle name="_эксп. 12 2" xfId="4910" xr:uid="{00000000-0005-0000-0000-000025110000}"/>
    <cellStyle name="_эксп. 12 3" xfId="7542" xr:uid="{00000000-0005-0000-0000-000026110000}"/>
    <cellStyle name="_эксп. 12 3" xfId="7543" xr:uid="{00000000-0005-0000-0000-000027110000}"/>
    <cellStyle name="_эксп. 13" xfId="2798" xr:uid="{00000000-0005-0000-0000-000028110000}"/>
    <cellStyle name="_эксп. 13" xfId="2799" xr:uid="{00000000-0005-0000-0000-000029110000}"/>
    <cellStyle name="_эксп. 13 2" xfId="6561" xr:uid="{00000000-0005-0000-0000-00002A110000}"/>
    <cellStyle name="_эксп. 13 2" xfId="6562" xr:uid="{00000000-0005-0000-0000-00002B110000}"/>
    <cellStyle name="_эксп. 13 3" xfId="7672" xr:uid="{00000000-0005-0000-0000-00002C110000}"/>
    <cellStyle name="_эксп. 13 3" xfId="7673" xr:uid="{00000000-0005-0000-0000-00002D110000}"/>
    <cellStyle name="_эксп. 14" xfId="4903" xr:uid="{00000000-0005-0000-0000-00002E110000}"/>
    <cellStyle name="_эксп. 14" xfId="4904" xr:uid="{00000000-0005-0000-0000-00002F110000}"/>
    <cellStyle name="_эксп. 15" xfId="7536" xr:uid="{00000000-0005-0000-0000-000030110000}"/>
    <cellStyle name="_эксп. 15" xfId="7537" xr:uid="{00000000-0005-0000-0000-000031110000}"/>
    <cellStyle name="_эксп. 2" xfId="972" xr:uid="{00000000-0005-0000-0000-000032110000}"/>
    <cellStyle name="_эксп. 2" xfId="973" xr:uid="{00000000-0005-0000-0000-000033110000}"/>
    <cellStyle name="_эксп. 2 2" xfId="4911" xr:uid="{00000000-0005-0000-0000-000034110000}"/>
    <cellStyle name="_эксп. 2 2" xfId="4912" xr:uid="{00000000-0005-0000-0000-000035110000}"/>
    <cellStyle name="_эксп. 2 3" xfId="7544" xr:uid="{00000000-0005-0000-0000-000036110000}"/>
    <cellStyle name="_эксп. 2 3" xfId="7545" xr:uid="{00000000-0005-0000-0000-000037110000}"/>
    <cellStyle name="_эксп. 3" xfId="974" xr:uid="{00000000-0005-0000-0000-000038110000}"/>
    <cellStyle name="_эксп. 3" xfId="975" xr:uid="{00000000-0005-0000-0000-000039110000}"/>
    <cellStyle name="_эксп. 3 2" xfId="4913" xr:uid="{00000000-0005-0000-0000-00003A110000}"/>
    <cellStyle name="_эксп. 3 2" xfId="4914" xr:uid="{00000000-0005-0000-0000-00003B110000}"/>
    <cellStyle name="_эксп. 3 3" xfId="7546" xr:uid="{00000000-0005-0000-0000-00003C110000}"/>
    <cellStyle name="_эксп. 3 3" xfId="7547" xr:uid="{00000000-0005-0000-0000-00003D110000}"/>
    <cellStyle name="_эксп. 4" xfId="976" xr:uid="{00000000-0005-0000-0000-00003E110000}"/>
    <cellStyle name="_эксп. 4" xfId="977" xr:uid="{00000000-0005-0000-0000-00003F110000}"/>
    <cellStyle name="_эксп. 4 2" xfId="4915" xr:uid="{00000000-0005-0000-0000-000040110000}"/>
    <cellStyle name="_эксп. 4 2" xfId="4916" xr:uid="{00000000-0005-0000-0000-000041110000}"/>
    <cellStyle name="_эксп. 4 3" xfId="7548" xr:uid="{00000000-0005-0000-0000-000042110000}"/>
    <cellStyle name="_эксп. 4 3" xfId="7549" xr:uid="{00000000-0005-0000-0000-000043110000}"/>
    <cellStyle name="_эксп. 5" xfId="978" xr:uid="{00000000-0005-0000-0000-000044110000}"/>
    <cellStyle name="_эксп. 5" xfId="979" xr:uid="{00000000-0005-0000-0000-000045110000}"/>
    <cellStyle name="_эксп. 5 2" xfId="4917" xr:uid="{00000000-0005-0000-0000-000046110000}"/>
    <cellStyle name="_эксп. 5 2" xfId="4918" xr:uid="{00000000-0005-0000-0000-000047110000}"/>
    <cellStyle name="_эксп. 5 3" xfId="7550" xr:uid="{00000000-0005-0000-0000-000048110000}"/>
    <cellStyle name="_эксп. 5 3" xfId="7551" xr:uid="{00000000-0005-0000-0000-000049110000}"/>
    <cellStyle name="_эксп. 6" xfId="980" xr:uid="{00000000-0005-0000-0000-00004A110000}"/>
    <cellStyle name="_эксп. 6" xfId="981" xr:uid="{00000000-0005-0000-0000-00004B110000}"/>
    <cellStyle name="_эксп. 6 2" xfId="4919" xr:uid="{00000000-0005-0000-0000-00004C110000}"/>
    <cellStyle name="_эксп. 6 2" xfId="4920" xr:uid="{00000000-0005-0000-0000-00004D110000}"/>
    <cellStyle name="_эксп. 6 3" xfId="7552" xr:uid="{00000000-0005-0000-0000-00004E110000}"/>
    <cellStyle name="_эксп. 6 3" xfId="7553" xr:uid="{00000000-0005-0000-0000-00004F110000}"/>
    <cellStyle name="_эксп. 7" xfId="982" xr:uid="{00000000-0005-0000-0000-000050110000}"/>
    <cellStyle name="_эксп. 7" xfId="983" xr:uid="{00000000-0005-0000-0000-000051110000}"/>
    <cellStyle name="_эксп. 7 2" xfId="4921" xr:uid="{00000000-0005-0000-0000-000052110000}"/>
    <cellStyle name="_эксп. 7 2" xfId="4922" xr:uid="{00000000-0005-0000-0000-000053110000}"/>
    <cellStyle name="_эксп. 7 3" xfId="7554" xr:uid="{00000000-0005-0000-0000-000054110000}"/>
    <cellStyle name="_эксп. 7 3" xfId="7555" xr:uid="{00000000-0005-0000-0000-000055110000}"/>
    <cellStyle name="_эксп. 8" xfId="984" xr:uid="{00000000-0005-0000-0000-000056110000}"/>
    <cellStyle name="_эксп. 8" xfId="985" xr:uid="{00000000-0005-0000-0000-000057110000}"/>
    <cellStyle name="_эксп. 8 2" xfId="4923" xr:uid="{00000000-0005-0000-0000-000058110000}"/>
    <cellStyle name="_эксп. 8 2" xfId="4924" xr:uid="{00000000-0005-0000-0000-000059110000}"/>
    <cellStyle name="_эксп. 8 3" xfId="7556" xr:uid="{00000000-0005-0000-0000-00005A110000}"/>
    <cellStyle name="_эксп. 8 3" xfId="7557" xr:uid="{00000000-0005-0000-0000-00005B110000}"/>
    <cellStyle name="_эксп. 9" xfId="986" xr:uid="{00000000-0005-0000-0000-00005C110000}"/>
    <cellStyle name="_эксп. 9" xfId="987" xr:uid="{00000000-0005-0000-0000-00005D110000}"/>
    <cellStyle name="_эксп. 9 2" xfId="4925" xr:uid="{00000000-0005-0000-0000-00005E110000}"/>
    <cellStyle name="_эксп. 9 2" xfId="4926" xr:uid="{00000000-0005-0000-0000-00005F110000}"/>
    <cellStyle name="_эксп. 9 3" xfId="7558" xr:uid="{00000000-0005-0000-0000-000060110000}"/>
    <cellStyle name="_эксп. 9 3" xfId="7559" xr:uid="{00000000-0005-0000-0000-000061110000}"/>
    <cellStyle name="_эксп._06.10_Услуги по санобработке и вывозу мусора_2011" xfId="988" xr:uid="{00000000-0005-0000-0000-000062110000}"/>
    <cellStyle name="_эксп._06.10_Услуги по санобработке и вывозу мусора_2011" xfId="989" xr:uid="{00000000-0005-0000-0000-000063110000}"/>
    <cellStyle name="_эксп._06.10_Услуги по санобработке и вывозу мусора_2011 2" xfId="4927" xr:uid="{00000000-0005-0000-0000-000064110000}"/>
    <cellStyle name="_эксп._06.10_Услуги по санобработке и вывозу мусора_2011 2" xfId="4928" xr:uid="{00000000-0005-0000-0000-000065110000}"/>
    <cellStyle name="_эксп._06.10_Услуги по санобработке и вывозу мусора_2011 3" xfId="7560" xr:uid="{00000000-0005-0000-0000-000066110000}"/>
    <cellStyle name="_эксп._06.10_Услуги по санобработке и вывозу мусора_2011 3" xfId="7561" xr:uid="{00000000-0005-0000-0000-000067110000}"/>
    <cellStyle name="_яяяПомесячный баланс на 2010г(1.03.10) 4 762" xfId="990" xr:uid="{00000000-0005-0000-0000-000068110000}"/>
    <cellStyle name="_яяяПомесячный баланс на 2010г(1.03.10) 4 762" xfId="991" xr:uid="{00000000-0005-0000-0000-000069110000}"/>
    <cellStyle name="_яяяПомесячный баланс на 2010г(1.03.10) 4 762 2" xfId="992" xr:uid="{00000000-0005-0000-0000-00006A110000}"/>
    <cellStyle name="_яяяПомесячный баланс на 2010г(1.03.10) 4 762 2" xfId="993" xr:uid="{00000000-0005-0000-0000-00006B110000}"/>
    <cellStyle name="_яяяПомесячный баланс на 2010г(1.03.10) 4 762 2 2" xfId="2800" xr:uid="{00000000-0005-0000-0000-00006C110000}"/>
    <cellStyle name="_яяяПомесячный баланс на 2010г(1.03.10) 4 762 2 2" xfId="2801" xr:uid="{00000000-0005-0000-0000-00006D110000}"/>
    <cellStyle name="_яяяПомесячный баланс на 2010г(1.03.10) 4 762 2 2 2" xfId="6563" xr:uid="{00000000-0005-0000-0000-00006E110000}"/>
    <cellStyle name="_яяяПомесячный баланс на 2010г(1.03.10) 4 762 2 2 2" xfId="6564" xr:uid="{00000000-0005-0000-0000-00006F110000}"/>
    <cellStyle name="_яяяПомесячный баланс на 2010г(1.03.10) 4 762 2 2 3" xfId="7674" xr:uid="{00000000-0005-0000-0000-000070110000}"/>
    <cellStyle name="_яяяПомесячный баланс на 2010г(1.03.10) 4 762 2 2 3" xfId="7675" xr:uid="{00000000-0005-0000-0000-000071110000}"/>
    <cellStyle name="_яяяПомесячный баланс на 2010г(1.03.10) 4 762 2 3" xfId="2802" xr:uid="{00000000-0005-0000-0000-000072110000}"/>
    <cellStyle name="_яяяПомесячный баланс на 2010г(1.03.10) 4 762 2 3" xfId="2803" xr:uid="{00000000-0005-0000-0000-000073110000}"/>
    <cellStyle name="_яяяПомесячный баланс на 2010г(1.03.10) 4 762 2 3 2" xfId="6565" xr:uid="{00000000-0005-0000-0000-000074110000}"/>
    <cellStyle name="_яяяПомесячный баланс на 2010г(1.03.10) 4 762 2 3 2" xfId="6566" xr:uid="{00000000-0005-0000-0000-000075110000}"/>
    <cellStyle name="_яяяПомесячный баланс на 2010г(1.03.10) 4 762 2 3 3" xfId="7676" xr:uid="{00000000-0005-0000-0000-000076110000}"/>
    <cellStyle name="_яяяПомесячный баланс на 2010г(1.03.10) 4 762 2 3 3" xfId="7677" xr:uid="{00000000-0005-0000-0000-000077110000}"/>
    <cellStyle name="_яяяПомесячный баланс на 2010г(1.03.10) 4 762 2 4" xfId="2804" xr:uid="{00000000-0005-0000-0000-000078110000}"/>
    <cellStyle name="_яяяПомесячный баланс на 2010г(1.03.10) 4 762 2 4" xfId="2805" xr:uid="{00000000-0005-0000-0000-000079110000}"/>
    <cellStyle name="_яяяПомесячный баланс на 2010г(1.03.10) 4 762 2 4 2" xfId="6567" xr:uid="{00000000-0005-0000-0000-00007A110000}"/>
    <cellStyle name="_яяяПомесячный баланс на 2010г(1.03.10) 4 762 2 4 2" xfId="6568" xr:uid="{00000000-0005-0000-0000-00007B110000}"/>
    <cellStyle name="_яяяПомесячный баланс на 2010г(1.03.10) 4 762 2 4 3" xfId="7678" xr:uid="{00000000-0005-0000-0000-00007C110000}"/>
    <cellStyle name="_яяяПомесячный баланс на 2010г(1.03.10) 4 762 2 4 3" xfId="7679" xr:uid="{00000000-0005-0000-0000-00007D110000}"/>
    <cellStyle name="_яяяПомесячный баланс на 2010г(1.03.10) 4 762 2 5" xfId="2806" xr:uid="{00000000-0005-0000-0000-00007E110000}"/>
    <cellStyle name="_яяяПомесячный баланс на 2010г(1.03.10) 4 762 2 5" xfId="2807" xr:uid="{00000000-0005-0000-0000-00007F110000}"/>
    <cellStyle name="_яяяПомесячный баланс на 2010г(1.03.10) 4 762 2 5 2" xfId="6569" xr:uid="{00000000-0005-0000-0000-000080110000}"/>
    <cellStyle name="_яяяПомесячный баланс на 2010г(1.03.10) 4 762 2 5 2" xfId="6570" xr:uid="{00000000-0005-0000-0000-000081110000}"/>
    <cellStyle name="_яяяПомесячный баланс на 2010г(1.03.10) 4 762 2 5 3" xfId="7680" xr:uid="{00000000-0005-0000-0000-000082110000}"/>
    <cellStyle name="_яяяПомесячный баланс на 2010г(1.03.10) 4 762 2 5 3" xfId="7681" xr:uid="{00000000-0005-0000-0000-000083110000}"/>
    <cellStyle name="_яяяПомесячный баланс на 2010г(1.03.10) 4 762 2 6" xfId="4931" xr:uid="{00000000-0005-0000-0000-000084110000}"/>
    <cellStyle name="_яяяПомесячный баланс на 2010г(1.03.10) 4 762 2 6" xfId="4932" xr:uid="{00000000-0005-0000-0000-000085110000}"/>
    <cellStyle name="_яяяПомесячный баланс на 2010г(1.03.10) 4 762 2 7" xfId="7564" xr:uid="{00000000-0005-0000-0000-000086110000}"/>
    <cellStyle name="_яяяПомесячный баланс на 2010г(1.03.10) 4 762 2 7" xfId="7565" xr:uid="{00000000-0005-0000-0000-000087110000}"/>
    <cellStyle name="_яяяПомесячный баланс на 2010г(1.03.10) 4 762 3" xfId="2808" xr:uid="{00000000-0005-0000-0000-000088110000}"/>
    <cellStyle name="_яяяПомесячный баланс на 2010г(1.03.10) 4 762 3" xfId="2809" xr:uid="{00000000-0005-0000-0000-000089110000}"/>
    <cellStyle name="_яяяПомесячный баланс на 2010г(1.03.10) 4 762 3 2" xfId="6571" xr:uid="{00000000-0005-0000-0000-00008A110000}"/>
    <cellStyle name="_яяяПомесячный баланс на 2010г(1.03.10) 4 762 3 2" xfId="6572" xr:uid="{00000000-0005-0000-0000-00008B110000}"/>
    <cellStyle name="_яяяПомесячный баланс на 2010г(1.03.10) 4 762 3 3" xfId="7682" xr:uid="{00000000-0005-0000-0000-00008C110000}"/>
    <cellStyle name="_яяяПомесячный баланс на 2010г(1.03.10) 4 762 3 3" xfId="7683" xr:uid="{00000000-0005-0000-0000-00008D110000}"/>
    <cellStyle name="_яяяПомесячный баланс на 2010г(1.03.10) 4 762 4" xfId="4929" xr:uid="{00000000-0005-0000-0000-00008E110000}"/>
    <cellStyle name="_яяяПомесячный баланс на 2010г(1.03.10) 4 762 4" xfId="4930" xr:uid="{00000000-0005-0000-0000-00008F110000}"/>
    <cellStyle name="_яяяПомесячный баланс на 2010г(1.03.10) 4 762 5" xfId="7562" xr:uid="{00000000-0005-0000-0000-000090110000}"/>
    <cellStyle name="_яяяПомесячный баланс на 2010г(1.03.10) 4 762 5" xfId="7563" xr:uid="{00000000-0005-0000-0000-000091110000}"/>
    <cellStyle name="_яяяПомесячный баланс на 2010г(1.03.10) 4 762_Копия Копия РАСШИФРОВКИ ПОСЛЕДНИЙ ВАРИАН С БЮДЖЕТОМ пос верс" xfId="994" xr:uid="{00000000-0005-0000-0000-000092110000}"/>
    <cellStyle name="_яяяПомесячный баланс на 2010г(1.03.10) 4 762_Копия Копия РАСШИФРОВКИ ПОСЛЕДНИЙ ВАРИАН С БЮДЖЕТОМ пос верс" xfId="995" xr:uid="{00000000-0005-0000-0000-000093110000}"/>
    <cellStyle name="_яяяПомесячный баланс на 2010г(1.03.10) 4 762_Копия Копия РАСШИФРОВКИ ПОСЛЕДНИЙ ВАРИАН С БЮДЖЕТОМ пос верс 2" xfId="4933" xr:uid="{00000000-0005-0000-0000-000094110000}"/>
    <cellStyle name="_яяяПомесячный баланс на 2010г(1.03.10) 4 762_Копия Копия РАСШИФРОВКИ ПОСЛЕДНИЙ ВАРИАН С БЮДЖЕТОМ пос верс 2" xfId="4934" xr:uid="{00000000-0005-0000-0000-000095110000}"/>
    <cellStyle name="_яяяПомесячный баланс на 2010г(1.03.10) 4 762_Копия Копия РАСШИФРОВКИ ПОСЛЕДНИЙ ВАРИАН С БЮДЖЕТОМ пос верс 3" xfId="7566" xr:uid="{00000000-0005-0000-0000-000096110000}"/>
    <cellStyle name="_яяяПомесячный баланс на 2010г(1.03.10) 4 762_Копия Копия РАСШИФРОВКИ ПОСЛЕДНИЙ ВАРИАН С БЮДЖЕТОМ пос верс 3" xfId="7567" xr:uid="{00000000-0005-0000-0000-000097110000}"/>
    <cellStyle name="_яяяПомесячный баланс на 2010г(1.03.10) 4 762_ТЭЦ-1_БЮДЖЕТ 2011 от 20.07.10г" xfId="996" xr:uid="{00000000-0005-0000-0000-000098110000}"/>
    <cellStyle name="_яяяПомесячный баланс на 2010г(1.03.10) 4 762_ТЭЦ-1_БЮДЖЕТ 2011 от 20.07.10г" xfId="997" xr:uid="{00000000-0005-0000-0000-000099110000}"/>
    <cellStyle name="_яяяПомесячный баланс на 2010г(1.03.10) 4 762_ТЭЦ-1_БЮДЖЕТ 2011 от 20.07.10г 2" xfId="4935" xr:uid="{00000000-0005-0000-0000-00009A110000}"/>
    <cellStyle name="_яяяПомесячный баланс на 2010г(1.03.10) 4 762_ТЭЦ-1_БЮДЖЕТ 2011 от 20.07.10г 2" xfId="4936" xr:uid="{00000000-0005-0000-0000-00009B110000}"/>
    <cellStyle name="_яяяПомесячный баланс на 2010г(1.03.10) 4 762_ТЭЦ-1_БЮДЖЕТ 2011 от 20.07.10г 3" xfId="7568" xr:uid="{00000000-0005-0000-0000-00009C110000}"/>
    <cellStyle name="_яяяПомесячный баланс на 2010г(1.03.10) 4 762_ТЭЦ-1_БЮДЖЕТ 2011 от 20.07.10г 3" xfId="7569" xr:uid="{00000000-0005-0000-0000-00009D110000}"/>
    <cellStyle name="" xfId="998" xr:uid="{00000000-0005-0000-0000-00009E110000}"/>
    <cellStyle name=" 2" xfId="2810" xr:uid="{00000000-0005-0000-0000-00009F110000}"/>
    <cellStyle name=" 2 2" xfId="6573" xr:uid="{00000000-0005-0000-0000-0000A0110000}"/>
    <cellStyle name=" 3" xfId="4937" xr:uid="{00000000-0005-0000-0000-0000A1110000}"/>
    <cellStyle name="1" xfId="999" xr:uid="{00000000-0005-0000-0000-0000A2110000}"/>
    <cellStyle name="1 2" xfId="2811" xr:uid="{00000000-0005-0000-0000-0000A3110000}"/>
    <cellStyle name="1 2 2" xfId="6574" xr:uid="{00000000-0005-0000-0000-0000A4110000}"/>
    <cellStyle name="1 3" xfId="4938" xr:uid="{00000000-0005-0000-0000-0000A5110000}"/>
    <cellStyle name="2" xfId="1000" xr:uid="{00000000-0005-0000-0000-0000A6110000}"/>
    <cellStyle name="2 2" xfId="2812" xr:uid="{00000000-0005-0000-0000-0000A7110000}"/>
    <cellStyle name="2 2 2" xfId="6575" xr:uid="{00000000-0005-0000-0000-0000A8110000}"/>
    <cellStyle name="2 3" xfId="4939" xr:uid="{00000000-0005-0000-0000-0000A9110000}"/>
    <cellStyle name="W_OÝaà" xfId="2813" xr:uid="{00000000-0005-0000-0000-0000AA110000}"/>
    <cellStyle name="0,00;0;" xfId="1001" xr:uid="{00000000-0005-0000-0000-0000AB110000}"/>
    <cellStyle name="0.0" xfId="2814" xr:uid="{00000000-0005-0000-0000-0000AC110000}"/>
    <cellStyle name="1.0 TITLE" xfId="2815" xr:uid="{00000000-0005-0000-0000-0000AD110000}"/>
    <cellStyle name="1.1 TITLE" xfId="2816" xr:uid="{00000000-0005-0000-0000-0000AE110000}"/>
    <cellStyle name="1Normal" xfId="2817" xr:uid="{00000000-0005-0000-0000-0000AF110000}"/>
    <cellStyle name="1Normal 2" xfId="6579" xr:uid="{00000000-0005-0000-0000-0000B0110000}"/>
    <cellStyle name="20% - Accent1" xfId="1002" xr:uid="{00000000-0005-0000-0000-0000B1110000}"/>
    <cellStyle name="20% - Accent1 2" xfId="1003" xr:uid="{00000000-0005-0000-0000-0000B2110000}"/>
    <cellStyle name="20% - Accent1 2 2" xfId="1004" xr:uid="{00000000-0005-0000-0000-0000B3110000}"/>
    <cellStyle name="20% - Accent1 2 2 2" xfId="4943" xr:uid="{00000000-0005-0000-0000-0000B4110000}"/>
    <cellStyle name="20% - Accent1 2 3" xfId="2818" xr:uid="{00000000-0005-0000-0000-0000B5110000}"/>
    <cellStyle name="20% - Accent1 2 3 2" xfId="6580" xr:uid="{00000000-0005-0000-0000-0000B6110000}"/>
    <cellStyle name="20% - Accent1 2 4" xfId="4942" xr:uid="{00000000-0005-0000-0000-0000B7110000}"/>
    <cellStyle name="20% - Accent1 3" xfId="4941" xr:uid="{00000000-0005-0000-0000-0000B8110000}"/>
    <cellStyle name="20% - Accent2" xfId="1005" xr:uid="{00000000-0005-0000-0000-0000B9110000}"/>
    <cellStyle name="20% - Accent2 2" xfId="1006" xr:uid="{00000000-0005-0000-0000-0000BA110000}"/>
    <cellStyle name="20% - Accent2 2 2" xfId="1007" xr:uid="{00000000-0005-0000-0000-0000BB110000}"/>
    <cellStyle name="20% - Accent2 2 2 2" xfId="4946" xr:uid="{00000000-0005-0000-0000-0000BC110000}"/>
    <cellStyle name="20% - Accent2 2 3" xfId="2819" xr:uid="{00000000-0005-0000-0000-0000BD110000}"/>
    <cellStyle name="20% - Accent2 2 3 2" xfId="6581" xr:uid="{00000000-0005-0000-0000-0000BE110000}"/>
    <cellStyle name="20% - Accent2 2 4" xfId="4945" xr:uid="{00000000-0005-0000-0000-0000BF110000}"/>
    <cellStyle name="20% - Accent2 3" xfId="4944" xr:uid="{00000000-0005-0000-0000-0000C0110000}"/>
    <cellStyle name="20% - Accent3" xfId="1008" xr:uid="{00000000-0005-0000-0000-0000C1110000}"/>
    <cellStyle name="20% - Accent3 2" xfId="1009" xr:uid="{00000000-0005-0000-0000-0000C2110000}"/>
    <cellStyle name="20% - Accent3 2 2" xfId="1010" xr:uid="{00000000-0005-0000-0000-0000C3110000}"/>
    <cellStyle name="20% - Accent3 2 2 2" xfId="4949" xr:uid="{00000000-0005-0000-0000-0000C4110000}"/>
    <cellStyle name="20% - Accent3 2 3" xfId="2820" xr:uid="{00000000-0005-0000-0000-0000C5110000}"/>
    <cellStyle name="20% - Accent3 2 3 2" xfId="6582" xr:uid="{00000000-0005-0000-0000-0000C6110000}"/>
    <cellStyle name="20% - Accent3 2 4" xfId="4948" xr:uid="{00000000-0005-0000-0000-0000C7110000}"/>
    <cellStyle name="20% - Accent3 3" xfId="4947" xr:uid="{00000000-0005-0000-0000-0000C8110000}"/>
    <cellStyle name="20% - Accent4" xfId="1011" xr:uid="{00000000-0005-0000-0000-0000C9110000}"/>
    <cellStyle name="20% - Accent4 2" xfId="1012" xr:uid="{00000000-0005-0000-0000-0000CA110000}"/>
    <cellStyle name="20% - Accent4 2 2" xfId="1013" xr:uid="{00000000-0005-0000-0000-0000CB110000}"/>
    <cellStyle name="20% - Accent4 2 2 2" xfId="4952" xr:uid="{00000000-0005-0000-0000-0000CC110000}"/>
    <cellStyle name="20% - Accent4 2 3" xfId="2821" xr:uid="{00000000-0005-0000-0000-0000CD110000}"/>
    <cellStyle name="20% - Accent4 2 3 2" xfId="6583" xr:uid="{00000000-0005-0000-0000-0000CE110000}"/>
    <cellStyle name="20% - Accent4 2 4" xfId="4951" xr:uid="{00000000-0005-0000-0000-0000CF110000}"/>
    <cellStyle name="20% - Accent4 3" xfId="2822" xr:uid="{00000000-0005-0000-0000-0000D0110000}"/>
    <cellStyle name="20% - Accent4 3 2" xfId="6584" xr:uid="{00000000-0005-0000-0000-0000D1110000}"/>
    <cellStyle name="20% - Accent4 4" xfId="4950" xr:uid="{00000000-0005-0000-0000-0000D2110000}"/>
    <cellStyle name="20% - Accent5" xfId="1014" xr:uid="{00000000-0005-0000-0000-0000D3110000}"/>
    <cellStyle name="20% - Accent5 2" xfId="1015" xr:uid="{00000000-0005-0000-0000-0000D4110000}"/>
    <cellStyle name="20% - Accent5 2 2" xfId="1016" xr:uid="{00000000-0005-0000-0000-0000D5110000}"/>
    <cellStyle name="20% - Accent5 2 2 2" xfId="4955" xr:uid="{00000000-0005-0000-0000-0000D6110000}"/>
    <cellStyle name="20% - Accent5 2 3" xfId="2823" xr:uid="{00000000-0005-0000-0000-0000D7110000}"/>
    <cellStyle name="20% - Accent5 2 3 2" xfId="6585" xr:uid="{00000000-0005-0000-0000-0000D8110000}"/>
    <cellStyle name="20% - Accent5 2 4" xfId="4954" xr:uid="{00000000-0005-0000-0000-0000D9110000}"/>
    <cellStyle name="20% - Accent5 3" xfId="2824" xr:uid="{00000000-0005-0000-0000-0000DA110000}"/>
    <cellStyle name="20% - Accent5 3 2" xfId="6586" xr:uid="{00000000-0005-0000-0000-0000DB110000}"/>
    <cellStyle name="20% - Accent5 4" xfId="4953" xr:uid="{00000000-0005-0000-0000-0000DC110000}"/>
    <cellStyle name="20% - Accent6" xfId="1017" xr:uid="{00000000-0005-0000-0000-0000DD110000}"/>
    <cellStyle name="20% - Accent6 2" xfId="1018" xr:uid="{00000000-0005-0000-0000-0000DE110000}"/>
    <cellStyle name="20% - Accent6 2 2" xfId="1019" xr:uid="{00000000-0005-0000-0000-0000DF110000}"/>
    <cellStyle name="20% - Accent6 2 2 2" xfId="4958" xr:uid="{00000000-0005-0000-0000-0000E0110000}"/>
    <cellStyle name="20% - Accent6 2 3" xfId="2825" xr:uid="{00000000-0005-0000-0000-0000E1110000}"/>
    <cellStyle name="20% - Accent6 2 3 2" xfId="6587" xr:uid="{00000000-0005-0000-0000-0000E2110000}"/>
    <cellStyle name="20% - Accent6 2 4" xfId="4957" xr:uid="{00000000-0005-0000-0000-0000E3110000}"/>
    <cellStyle name="20% - Accent6 3" xfId="4956" xr:uid="{00000000-0005-0000-0000-0000E4110000}"/>
    <cellStyle name="20% - Акцент1 2" xfId="1020" xr:uid="{00000000-0005-0000-0000-0000E5110000}"/>
    <cellStyle name="20% - Акцент1 2 2" xfId="2826" xr:uid="{00000000-0005-0000-0000-0000E6110000}"/>
    <cellStyle name="20% - Акцент1 2 2 2" xfId="6588" xr:uid="{00000000-0005-0000-0000-0000E7110000}"/>
    <cellStyle name="20% - Акцент1 2 3" xfId="4959" xr:uid="{00000000-0005-0000-0000-0000E8110000}"/>
    <cellStyle name="20% - Акцент1 3" xfId="1021" xr:uid="{00000000-0005-0000-0000-0000E9110000}"/>
    <cellStyle name="20% - Акцент1 3 2" xfId="2827" xr:uid="{00000000-0005-0000-0000-0000EA110000}"/>
    <cellStyle name="20% - Акцент1 3 2 2" xfId="6589" xr:uid="{00000000-0005-0000-0000-0000EB110000}"/>
    <cellStyle name="20% - Акцент1 3 3" xfId="4960" xr:uid="{00000000-0005-0000-0000-0000EC110000}"/>
    <cellStyle name="20% - Акцент2 2" xfId="1022" xr:uid="{00000000-0005-0000-0000-0000ED110000}"/>
    <cellStyle name="20% - Акцент2 2 2" xfId="2828" xr:uid="{00000000-0005-0000-0000-0000EE110000}"/>
    <cellStyle name="20% - Акцент2 2 2 2" xfId="6590" xr:uid="{00000000-0005-0000-0000-0000EF110000}"/>
    <cellStyle name="20% - Акцент2 2 3" xfId="4961" xr:uid="{00000000-0005-0000-0000-0000F0110000}"/>
    <cellStyle name="20% - Акцент2 3" xfId="1023" xr:uid="{00000000-0005-0000-0000-0000F1110000}"/>
    <cellStyle name="20% - Акцент2 3 2" xfId="2829" xr:uid="{00000000-0005-0000-0000-0000F2110000}"/>
    <cellStyle name="20% - Акцент2 3 2 2" xfId="6591" xr:uid="{00000000-0005-0000-0000-0000F3110000}"/>
    <cellStyle name="20% - Акцент2 3 3" xfId="4962" xr:uid="{00000000-0005-0000-0000-0000F4110000}"/>
    <cellStyle name="20% - Акцент3 2" xfId="1024" xr:uid="{00000000-0005-0000-0000-0000F5110000}"/>
    <cellStyle name="20% - Акцент3 2 2" xfId="2830" xr:uid="{00000000-0005-0000-0000-0000F6110000}"/>
    <cellStyle name="20% - Акцент3 2 2 2" xfId="6592" xr:uid="{00000000-0005-0000-0000-0000F7110000}"/>
    <cellStyle name="20% - Акцент3 2 3" xfId="4963" xr:uid="{00000000-0005-0000-0000-0000F8110000}"/>
    <cellStyle name="20% - Акцент3 3" xfId="1025" xr:uid="{00000000-0005-0000-0000-0000F9110000}"/>
    <cellStyle name="20% - Акцент3 3 2" xfId="2831" xr:uid="{00000000-0005-0000-0000-0000FA110000}"/>
    <cellStyle name="20% - Акцент3 3 2 2" xfId="6593" xr:uid="{00000000-0005-0000-0000-0000FB110000}"/>
    <cellStyle name="20% - Акцент3 3 3" xfId="4964" xr:uid="{00000000-0005-0000-0000-0000FC110000}"/>
    <cellStyle name="20% - Акцент4 2" xfId="1026" xr:uid="{00000000-0005-0000-0000-0000FD110000}"/>
    <cellStyle name="20% - Акцент4 2 2" xfId="2832" xr:uid="{00000000-0005-0000-0000-0000FE110000}"/>
    <cellStyle name="20% - Акцент4 2 2 2" xfId="6594" xr:uid="{00000000-0005-0000-0000-0000FF110000}"/>
    <cellStyle name="20% - Акцент4 2 3" xfId="4965" xr:uid="{00000000-0005-0000-0000-000000120000}"/>
    <cellStyle name="20% - Акцент4 3" xfId="1027" xr:uid="{00000000-0005-0000-0000-000001120000}"/>
    <cellStyle name="20% - Акцент4 3 2" xfId="2833" xr:uid="{00000000-0005-0000-0000-000002120000}"/>
    <cellStyle name="20% - Акцент4 3 2 2" xfId="6595" xr:uid="{00000000-0005-0000-0000-000003120000}"/>
    <cellStyle name="20% - Акцент4 3 3" xfId="4966" xr:uid="{00000000-0005-0000-0000-000004120000}"/>
    <cellStyle name="20% - Акцент5 2" xfId="1028" xr:uid="{00000000-0005-0000-0000-000005120000}"/>
    <cellStyle name="20% - Акцент5 2 2" xfId="2834" xr:uid="{00000000-0005-0000-0000-000006120000}"/>
    <cellStyle name="20% - Акцент5 2 2 2" xfId="6596" xr:uid="{00000000-0005-0000-0000-000007120000}"/>
    <cellStyle name="20% - Акцент5 2 3" xfId="4967" xr:uid="{00000000-0005-0000-0000-000008120000}"/>
    <cellStyle name="20% - Акцент5 3" xfId="1029" xr:uid="{00000000-0005-0000-0000-000009120000}"/>
    <cellStyle name="20% - Акцент5 3 2" xfId="2835" xr:uid="{00000000-0005-0000-0000-00000A120000}"/>
    <cellStyle name="20% - Акцент5 3 2 2" xfId="6597" xr:uid="{00000000-0005-0000-0000-00000B120000}"/>
    <cellStyle name="20% - Акцент5 3 3" xfId="4968" xr:uid="{00000000-0005-0000-0000-00000C120000}"/>
    <cellStyle name="20% - Акцент6 2" xfId="1030" xr:uid="{00000000-0005-0000-0000-00000D120000}"/>
    <cellStyle name="20% - Акцент6 2 2" xfId="1031" xr:uid="{00000000-0005-0000-0000-00000E120000}"/>
    <cellStyle name="20% - Акцент6 2 2 2" xfId="4970" xr:uid="{00000000-0005-0000-0000-00000F120000}"/>
    <cellStyle name="20% - Акцент6 2 3" xfId="2836" xr:uid="{00000000-0005-0000-0000-000010120000}"/>
    <cellStyle name="20% - Акцент6 2 3 2" xfId="6598" xr:uid="{00000000-0005-0000-0000-000011120000}"/>
    <cellStyle name="20% - Акцент6 2 4" xfId="4969" xr:uid="{00000000-0005-0000-0000-000012120000}"/>
    <cellStyle name="20% - Акцент6 3" xfId="1032" xr:uid="{00000000-0005-0000-0000-000013120000}"/>
    <cellStyle name="20% - Акцент6 3 2" xfId="1033" xr:uid="{00000000-0005-0000-0000-000014120000}"/>
    <cellStyle name="20% - Акцент6 3 2 2" xfId="4972" xr:uid="{00000000-0005-0000-0000-000015120000}"/>
    <cellStyle name="20% - Акцент6 3 3" xfId="4971" xr:uid="{00000000-0005-0000-0000-000016120000}"/>
    <cellStyle name="40% - Accent1" xfId="1034" xr:uid="{00000000-0005-0000-0000-000017120000}"/>
    <cellStyle name="40% - Accent1 2" xfId="1035" xr:uid="{00000000-0005-0000-0000-000018120000}"/>
    <cellStyle name="40% - Accent1 2 2" xfId="1036" xr:uid="{00000000-0005-0000-0000-000019120000}"/>
    <cellStyle name="40% - Accent1 2 2 2" xfId="4975" xr:uid="{00000000-0005-0000-0000-00001A120000}"/>
    <cellStyle name="40% - Accent1 2 3" xfId="2837" xr:uid="{00000000-0005-0000-0000-00001B120000}"/>
    <cellStyle name="40% - Accent1 2 3 2" xfId="6599" xr:uid="{00000000-0005-0000-0000-00001C120000}"/>
    <cellStyle name="40% - Accent1 2 4" xfId="4974" xr:uid="{00000000-0005-0000-0000-00001D120000}"/>
    <cellStyle name="40% - Accent1 3" xfId="4973" xr:uid="{00000000-0005-0000-0000-00001E120000}"/>
    <cellStyle name="40% - Accent2" xfId="1037" xr:uid="{00000000-0005-0000-0000-00001F120000}"/>
    <cellStyle name="40% - Accent2 2" xfId="1038" xr:uid="{00000000-0005-0000-0000-000020120000}"/>
    <cellStyle name="40% - Accent2 2 2" xfId="1039" xr:uid="{00000000-0005-0000-0000-000021120000}"/>
    <cellStyle name="40% - Accent2 2 2 2" xfId="4978" xr:uid="{00000000-0005-0000-0000-000022120000}"/>
    <cellStyle name="40% - Accent2 2 3" xfId="2838" xr:uid="{00000000-0005-0000-0000-000023120000}"/>
    <cellStyle name="40% - Accent2 2 3 2" xfId="6600" xr:uid="{00000000-0005-0000-0000-000024120000}"/>
    <cellStyle name="40% - Accent2 2 4" xfId="4977" xr:uid="{00000000-0005-0000-0000-000025120000}"/>
    <cellStyle name="40% - Accent2 3" xfId="4976" xr:uid="{00000000-0005-0000-0000-000026120000}"/>
    <cellStyle name="40% - Accent3" xfId="1040" xr:uid="{00000000-0005-0000-0000-000027120000}"/>
    <cellStyle name="40% - Accent3 2" xfId="1041" xr:uid="{00000000-0005-0000-0000-000028120000}"/>
    <cellStyle name="40% - Accent3 2 2" xfId="1042" xr:uid="{00000000-0005-0000-0000-000029120000}"/>
    <cellStyle name="40% - Accent3 2 2 2" xfId="4981" xr:uid="{00000000-0005-0000-0000-00002A120000}"/>
    <cellStyle name="40% - Accent3 2 3" xfId="2839" xr:uid="{00000000-0005-0000-0000-00002B120000}"/>
    <cellStyle name="40% - Accent3 2 3 2" xfId="6601" xr:uid="{00000000-0005-0000-0000-00002C120000}"/>
    <cellStyle name="40% - Accent3 2 4" xfId="4980" xr:uid="{00000000-0005-0000-0000-00002D120000}"/>
    <cellStyle name="40% - Accent3 3" xfId="4979" xr:uid="{00000000-0005-0000-0000-00002E120000}"/>
    <cellStyle name="40% - Accent4" xfId="1043" xr:uid="{00000000-0005-0000-0000-00002F120000}"/>
    <cellStyle name="40% - Accent4 2" xfId="1044" xr:uid="{00000000-0005-0000-0000-000030120000}"/>
    <cellStyle name="40% - Accent4 2 2" xfId="1045" xr:uid="{00000000-0005-0000-0000-000031120000}"/>
    <cellStyle name="40% - Accent4 2 2 2" xfId="4984" xr:uid="{00000000-0005-0000-0000-000032120000}"/>
    <cellStyle name="40% - Accent4 2 3" xfId="2840" xr:uid="{00000000-0005-0000-0000-000033120000}"/>
    <cellStyle name="40% - Accent4 2 3 2" xfId="6602" xr:uid="{00000000-0005-0000-0000-000034120000}"/>
    <cellStyle name="40% - Accent4 2 4" xfId="4983" xr:uid="{00000000-0005-0000-0000-000035120000}"/>
    <cellStyle name="40% - Accent4 3" xfId="2841" xr:uid="{00000000-0005-0000-0000-000036120000}"/>
    <cellStyle name="40% - Accent4 3 2" xfId="6603" xr:uid="{00000000-0005-0000-0000-000037120000}"/>
    <cellStyle name="40% - Accent4 4" xfId="4982" xr:uid="{00000000-0005-0000-0000-000038120000}"/>
    <cellStyle name="40% - Accent5" xfId="1046" xr:uid="{00000000-0005-0000-0000-000039120000}"/>
    <cellStyle name="40% - Accent5 2" xfId="1047" xr:uid="{00000000-0005-0000-0000-00003A120000}"/>
    <cellStyle name="40% - Accent5 2 2" xfId="1048" xr:uid="{00000000-0005-0000-0000-00003B120000}"/>
    <cellStyle name="40% - Accent5 2 2 2" xfId="4987" xr:uid="{00000000-0005-0000-0000-00003C120000}"/>
    <cellStyle name="40% - Accent5 2 3" xfId="2842" xr:uid="{00000000-0005-0000-0000-00003D120000}"/>
    <cellStyle name="40% - Accent5 2 3 2" xfId="6604" xr:uid="{00000000-0005-0000-0000-00003E120000}"/>
    <cellStyle name="40% - Accent5 2 4" xfId="4986" xr:uid="{00000000-0005-0000-0000-00003F120000}"/>
    <cellStyle name="40% - Accent5 3" xfId="4985" xr:uid="{00000000-0005-0000-0000-000040120000}"/>
    <cellStyle name="40% - Accent6" xfId="1049" xr:uid="{00000000-0005-0000-0000-000041120000}"/>
    <cellStyle name="40% - Accent6 2" xfId="1050" xr:uid="{00000000-0005-0000-0000-000042120000}"/>
    <cellStyle name="40% - Accent6 2 2" xfId="1051" xr:uid="{00000000-0005-0000-0000-000043120000}"/>
    <cellStyle name="40% - Accent6 2 2 2" xfId="4990" xr:uid="{00000000-0005-0000-0000-000044120000}"/>
    <cellStyle name="40% - Accent6 2 3" xfId="2843" xr:uid="{00000000-0005-0000-0000-000045120000}"/>
    <cellStyle name="40% - Accent6 2 3 2" xfId="6605" xr:uid="{00000000-0005-0000-0000-000046120000}"/>
    <cellStyle name="40% - Accent6 2 4" xfId="4989" xr:uid="{00000000-0005-0000-0000-000047120000}"/>
    <cellStyle name="40% - Accent6 3" xfId="4988" xr:uid="{00000000-0005-0000-0000-000048120000}"/>
    <cellStyle name="40% - Акцент1 2" xfId="1052" xr:uid="{00000000-0005-0000-0000-000049120000}"/>
    <cellStyle name="40% - Акцент1 2 2" xfId="2844" xr:uid="{00000000-0005-0000-0000-00004A120000}"/>
    <cellStyle name="40% - Акцент1 2 2 2" xfId="6606" xr:uid="{00000000-0005-0000-0000-00004B120000}"/>
    <cellStyle name="40% - Акцент1 2 3" xfId="4991" xr:uid="{00000000-0005-0000-0000-00004C120000}"/>
    <cellStyle name="40% - Акцент1 3" xfId="1053" xr:uid="{00000000-0005-0000-0000-00004D120000}"/>
    <cellStyle name="40% - Акцент1 3 2" xfId="2845" xr:uid="{00000000-0005-0000-0000-00004E120000}"/>
    <cellStyle name="40% - Акцент1 3 2 2" xfId="6607" xr:uid="{00000000-0005-0000-0000-00004F120000}"/>
    <cellStyle name="40% - Акцент1 3 3" xfId="4992" xr:uid="{00000000-0005-0000-0000-000050120000}"/>
    <cellStyle name="40% - Акцент2 2" xfId="1054" xr:uid="{00000000-0005-0000-0000-000051120000}"/>
    <cellStyle name="40% - Акцент2 2 2" xfId="2846" xr:uid="{00000000-0005-0000-0000-000052120000}"/>
    <cellStyle name="40% - Акцент2 2 2 2" xfId="6608" xr:uid="{00000000-0005-0000-0000-000053120000}"/>
    <cellStyle name="40% - Акцент2 2 3" xfId="4993" xr:uid="{00000000-0005-0000-0000-000054120000}"/>
    <cellStyle name="40% - Акцент2 3" xfId="1055" xr:uid="{00000000-0005-0000-0000-000055120000}"/>
    <cellStyle name="40% - Акцент2 3 2" xfId="2847" xr:uid="{00000000-0005-0000-0000-000056120000}"/>
    <cellStyle name="40% - Акцент2 3 2 2" xfId="6609" xr:uid="{00000000-0005-0000-0000-000057120000}"/>
    <cellStyle name="40% - Акцент2 3 3" xfId="4994" xr:uid="{00000000-0005-0000-0000-000058120000}"/>
    <cellStyle name="40% - Акцент3 2" xfId="1056" xr:uid="{00000000-0005-0000-0000-000059120000}"/>
    <cellStyle name="40% - Акцент3 2 2" xfId="2848" xr:uid="{00000000-0005-0000-0000-00005A120000}"/>
    <cellStyle name="40% - Акцент3 2 2 2" xfId="6610" xr:uid="{00000000-0005-0000-0000-00005B120000}"/>
    <cellStyle name="40% - Акцент3 2 3" xfId="4995" xr:uid="{00000000-0005-0000-0000-00005C120000}"/>
    <cellStyle name="40% - Акцент3 3" xfId="1057" xr:uid="{00000000-0005-0000-0000-00005D120000}"/>
    <cellStyle name="40% - Акцент3 3 2" xfId="2849" xr:uid="{00000000-0005-0000-0000-00005E120000}"/>
    <cellStyle name="40% - Акцент3 3 2 2" xfId="6611" xr:uid="{00000000-0005-0000-0000-00005F120000}"/>
    <cellStyle name="40% - Акцент3 3 3" xfId="4996" xr:uid="{00000000-0005-0000-0000-000060120000}"/>
    <cellStyle name="40% - Акцент4 2" xfId="1058" xr:uid="{00000000-0005-0000-0000-000061120000}"/>
    <cellStyle name="40% - Акцент4 2 2" xfId="2850" xr:uid="{00000000-0005-0000-0000-000062120000}"/>
    <cellStyle name="40% - Акцент4 2 2 2" xfId="6612" xr:uid="{00000000-0005-0000-0000-000063120000}"/>
    <cellStyle name="40% - Акцент4 2 3" xfId="4997" xr:uid="{00000000-0005-0000-0000-000064120000}"/>
    <cellStyle name="40% - Акцент4 3" xfId="1059" xr:uid="{00000000-0005-0000-0000-000065120000}"/>
    <cellStyle name="40% - Акцент4 3 2" xfId="2851" xr:uid="{00000000-0005-0000-0000-000066120000}"/>
    <cellStyle name="40% - Акцент4 3 2 2" xfId="6613" xr:uid="{00000000-0005-0000-0000-000067120000}"/>
    <cellStyle name="40% - Акцент4 3 3" xfId="4998" xr:uid="{00000000-0005-0000-0000-000068120000}"/>
    <cellStyle name="40% - Акцент5 2" xfId="1060" xr:uid="{00000000-0005-0000-0000-000069120000}"/>
    <cellStyle name="40% - Акцент5 2 2" xfId="2852" xr:uid="{00000000-0005-0000-0000-00006A120000}"/>
    <cellStyle name="40% - Акцент5 2 2 2" xfId="6614" xr:uid="{00000000-0005-0000-0000-00006B120000}"/>
    <cellStyle name="40% - Акцент5 2 3" xfId="4999" xr:uid="{00000000-0005-0000-0000-00006C120000}"/>
    <cellStyle name="40% - Акцент5 3" xfId="1061" xr:uid="{00000000-0005-0000-0000-00006D120000}"/>
    <cellStyle name="40% - Акцент5 3 2" xfId="2853" xr:uid="{00000000-0005-0000-0000-00006E120000}"/>
    <cellStyle name="40% - Акцент5 3 2 2" xfId="6615" xr:uid="{00000000-0005-0000-0000-00006F120000}"/>
    <cellStyle name="40% - Акцент5 3 3" xfId="5000" xr:uid="{00000000-0005-0000-0000-000070120000}"/>
    <cellStyle name="40% - Акцент6 2" xfId="1062" xr:uid="{00000000-0005-0000-0000-000071120000}"/>
    <cellStyle name="40% - Акцент6 2 2" xfId="2854" xr:uid="{00000000-0005-0000-0000-000072120000}"/>
    <cellStyle name="40% - Акцент6 2 2 2" xfId="6616" xr:uid="{00000000-0005-0000-0000-000073120000}"/>
    <cellStyle name="40% - Акцент6 2 3" xfId="5001" xr:uid="{00000000-0005-0000-0000-000074120000}"/>
    <cellStyle name="40% - Акцент6 3" xfId="1063" xr:uid="{00000000-0005-0000-0000-000075120000}"/>
    <cellStyle name="40% - Акцент6 3 2" xfId="2855" xr:uid="{00000000-0005-0000-0000-000076120000}"/>
    <cellStyle name="40% - Акцент6 3 2 2" xfId="6617" xr:uid="{00000000-0005-0000-0000-000077120000}"/>
    <cellStyle name="40% - Акцент6 3 3" xfId="5002" xr:uid="{00000000-0005-0000-0000-000078120000}"/>
    <cellStyle name="60% - Accent1" xfId="1064" xr:uid="{00000000-0005-0000-0000-000079120000}"/>
    <cellStyle name="60% - Accent1 2" xfId="1065" xr:uid="{00000000-0005-0000-0000-00007A120000}"/>
    <cellStyle name="60% - Accent1 2 2" xfId="2856" xr:uid="{00000000-0005-0000-0000-00007B120000}"/>
    <cellStyle name="60% - Accent1 2 2 2" xfId="6618" xr:uid="{00000000-0005-0000-0000-00007C120000}"/>
    <cellStyle name="60% - Accent1 2 3" xfId="5004" xr:uid="{00000000-0005-0000-0000-00007D120000}"/>
    <cellStyle name="60% - Accent1 3" xfId="5003" xr:uid="{00000000-0005-0000-0000-00007E120000}"/>
    <cellStyle name="60% - Accent2" xfId="1066" xr:uid="{00000000-0005-0000-0000-00007F120000}"/>
    <cellStyle name="60% - Accent2 2" xfId="1067" xr:uid="{00000000-0005-0000-0000-000080120000}"/>
    <cellStyle name="60% - Accent2 2 2" xfId="2857" xr:uid="{00000000-0005-0000-0000-000081120000}"/>
    <cellStyle name="60% - Accent2 2 2 2" xfId="6619" xr:uid="{00000000-0005-0000-0000-000082120000}"/>
    <cellStyle name="60% - Accent2 2 3" xfId="5006" xr:uid="{00000000-0005-0000-0000-000083120000}"/>
    <cellStyle name="60% - Accent2 3" xfId="5005" xr:uid="{00000000-0005-0000-0000-000084120000}"/>
    <cellStyle name="60% - Accent3" xfId="1068" xr:uid="{00000000-0005-0000-0000-000085120000}"/>
    <cellStyle name="60% - Accent3 2" xfId="1069" xr:uid="{00000000-0005-0000-0000-000086120000}"/>
    <cellStyle name="60% - Accent3 2 2" xfId="2858" xr:uid="{00000000-0005-0000-0000-000087120000}"/>
    <cellStyle name="60% - Accent3 2 2 2" xfId="6620" xr:uid="{00000000-0005-0000-0000-000088120000}"/>
    <cellStyle name="60% - Accent3 2 3" xfId="5008" xr:uid="{00000000-0005-0000-0000-000089120000}"/>
    <cellStyle name="60% - Accent3 3" xfId="5007" xr:uid="{00000000-0005-0000-0000-00008A120000}"/>
    <cellStyle name="60% - Accent4" xfId="1070" xr:uid="{00000000-0005-0000-0000-00008B120000}"/>
    <cellStyle name="60% - Accent4 2" xfId="1071" xr:uid="{00000000-0005-0000-0000-00008C120000}"/>
    <cellStyle name="60% - Accent4 2 2" xfId="2859" xr:uid="{00000000-0005-0000-0000-00008D120000}"/>
    <cellStyle name="60% - Accent4 2 2 2" xfId="6621" xr:uid="{00000000-0005-0000-0000-00008E120000}"/>
    <cellStyle name="60% - Accent4 2 3" xfId="5010" xr:uid="{00000000-0005-0000-0000-00008F120000}"/>
    <cellStyle name="60% - Accent4 3" xfId="5009" xr:uid="{00000000-0005-0000-0000-000090120000}"/>
    <cellStyle name="60% - Accent5" xfId="1072" xr:uid="{00000000-0005-0000-0000-000091120000}"/>
    <cellStyle name="60% - Accent5 2" xfId="1073" xr:uid="{00000000-0005-0000-0000-000092120000}"/>
    <cellStyle name="60% - Accent5 2 2" xfId="2860" xr:uid="{00000000-0005-0000-0000-000093120000}"/>
    <cellStyle name="60% - Accent5 2 2 2" xfId="6622" xr:uid="{00000000-0005-0000-0000-000094120000}"/>
    <cellStyle name="60% - Accent5 2 3" xfId="5012" xr:uid="{00000000-0005-0000-0000-000095120000}"/>
    <cellStyle name="60% - Accent5 3" xfId="2861" xr:uid="{00000000-0005-0000-0000-000096120000}"/>
    <cellStyle name="60% - Accent5 3 2" xfId="6623" xr:uid="{00000000-0005-0000-0000-000097120000}"/>
    <cellStyle name="60% - Accent5 4" xfId="5011" xr:uid="{00000000-0005-0000-0000-000098120000}"/>
    <cellStyle name="60% - Accent6" xfId="1074" xr:uid="{00000000-0005-0000-0000-000099120000}"/>
    <cellStyle name="60% - Accent6 2" xfId="1075" xr:uid="{00000000-0005-0000-0000-00009A120000}"/>
    <cellStyle name="60% - Accent6 2 2" xfId="2862" xr:uid="{00000000-0005-0000-0000-00009B120000}"/>
    <cellStyle name="60% - Accent6 2 2 2" xfId="6624" xr:uid="{00000000-0005-0000-0000-00009C120000}"/>
    <cellStyle name="60% - Accent6 2 3" xfId="5014" xr:uid="{00000000-0005-0000-0000-00009D120000}"/>
    <cellStyle name="60% - Accent6 3" xfId="5013" xr:uid="{00000000-0005-0000-0000-00009E120000}"/>
    <cellStyle name="60% - Акцент1 2" xfId="1076" xr:uid="{00000000-0005-0000-0000-00009F120000}"/>
    <cellStyle name="60% - Акцент1 2 2" xfId="2863" xr:uid="{00000000-0005-0000-0000-0000A0120000}"/>
    <cellStyle name="60% - Акцент1 2 2 2" xfId="6625" xr:uid="{00000000-0005-0000-0000-0000A1120000}"/>
    <cellStyle name="60% - Акцент1 2 3" xfId="5015" xr:uid="{00000000-0005-0000-0000-0000A2120000}"/>
    <cellStyle name="60% - Акцент1 3" xfId="1077" xr:uid="{00000000-0005-0000-0000-0000A3120000}"/>
    <cellStyle name="60% - Акцент1 3 2" xfId="2864" xr:uid="{00000000-0005-0000-0000-0000A4120000}"/>
    <cellStyle name="60% - Акцент1 3 2 2" xfId="6626" xr:uid="{00000000-0005-0000-0000-0000A5120000}"/>
    <cellStyle name="60% - Акцент1 3 3" xfId="5016" xr:uid="{00000000-0005-0000-0000-0000A6120000}"/>
    <cellStyle name="60% - Акцент2 2" xfId="1078" xr:uid="{00000000-0005-0000-0000-0000A7120000}"/>
    <cellStyle name="60% - Акцент2 2 2" xfId="2865" xr:uid="{00000000-0005-0000-0000-0000A8120000}"/>
    <cellStyle name="60% - Акцент2 2 2 2" xfId="6627" xr:uid="{00000000-0005-0000-0000-0000A9120000}"/>
    <cellStyle name="60% - Акцент2 2 3" xfId="5017" xr:uid="{00000000-0005-0000-0000-0000AA120000}"/>
    <cellStyle name="60% - Акцент2 3" xfId="1079" xr:uid="{00000000-0005-0000-0000-0000AB120000}"/>
    <cellStyle name="60% - Акцент2 3 2" xfId="2866" xr:uid="{00000000-0005-0000-0000-0000AC120000}"/>
    <cellStyle name="60% - Акцент2 3 2 2" xfId="6628" xr:uid="{00000000-0005-0000-0000-0000AD120000}"/>
    <cellStyle name="60% - Акцент2 3 3" xfId="5018" xr:uid="{00000000-0005-0000-0000-0000AE120000}"/>
    <cellStyle name="60% - Акцент3 2" xfId="1080" xr:uid="{00000000-0005-0000-0000-0000AF120000}"/>
    <cellStyle name="60% - Акцент3 2 2" xfId="2867" xr:uid="{00000000-0005-0000-0000-0000B0120000}"/>
    <cellStyle name="60% - Акцент3 2 2 2" xfId="6629" xr:uid="{00000000-0005-0000-0000-0000B1120000}"/>
    <cellStyle name="60% - Акцент3 2 3" xfId="5019" xr:uid="{00000000-0005-0000-0000-0000B2120000}"/>
    <cellStyle name="60% - Акцент3 3" xfId="1081" xr:uid="{00000000-0005-0000-0000-0000B3120000}"/>
    <cellStyle name="60% - Акцент3 3 2" xfId="2868" xr:uid="{00000000-0005-0000-0000-0000B4120000}"/>
    <cellStyle name="60% - Акцент3 3 2 2" xfId="6630" xr:uid="{00000000-0005-0000-0000-0000B5120000}"/>
    <cellStyle name="60% - Акцент3 3 3" xfId="5020" xr:uid="{00000000-0005-0000-0000-0000B6120000}"/>
    <cellStyle name="60% - Акцент4 2" xfId="1082" xr:uid="{00000000-0005-0000-0000-0000B7120000}"/>
    <cellStyle name="60% - Акцент4 2 2" xfId="2869" xr:uid="{00000000-0005-0000-0000-0000B8120000}"/>
    <cellStyle name="60% - Акцент4 2 2 2" xfId="6631" xr:uid="{00000000-0005-0000-0000-0000B9120000}"/>
    <cellStyle name="60% - Акцент4 2 3" xfId="5021" xr:uid="{00000000-0005-0000-0000-0000BA120000}"/>
    <cellStyle name="60% - Акцент4 3" xfId="1083" xr:uid="{00000000-0005-0000-0000-0000BB120000}"/>
    <cellStyle name="60% - Акцент4 3 2" xfId="2870" xr:uid="{00000000-0005-0000-0000-0000BC120000}"/>
    <cellStyle name="60% - Акцент4 3 2 2" xfId="6632" xr:uid="{00000000-0005-0000-0000-0000BD120000}"/>
    <cellStyle name="60% - Акцент4 3 3" xfId="5022" xr:uid="{00000000-0005-0000-0000-0000BE120000}"/>
    <cellStyle name="60% - Акцент5 2" xfId="1084" xr:uid="{00000000-0005-0000-0000-0000BF120000}"/>
    <cellStyle name="60% - Акцент5 2 2" xfId="2871" xr:uid="{00000000-0005-0000-0000-0000C0120000}"/>
    <cellStyle name="60% - Акцент5 2 2 2" xfId="6633" xr:uid="{00000000-0005-0000-0000-0000C1120000}"/>
    <cellStyle name="60% - Акцент5 2 3" xfId="5023" xr:uid="{00000000-0005-0000-0000-0000C2120000}"/>
    <cellStyle name="60% - Акцент5 3" xfId="1085" xr:uid="{00000000-0005-0000-0000-0000C3120000}"/>
    <cellStyle name="60% - Акцент5 3 2" xfId="2872" xr:uid="{00000000-0005-0000-0000-0000C4120000}"/>
    <cellStyle name="60% - Акцент5 3 2 2" xfId="6634" xr:uid="{00000000-0005-0000-0000-0000C5120000}"/>
    <cellStyle name="60% - Акцент5 3 3" xfId="5024" xr:uid="{00000000-0005-0000-0000-0000C6120000}"/>
    <cellStyle name="60% - Акцент6 2" xfId="1086" xr:uid="{00000000-0005-0000-0000-0000C7120000}"/>
    <cellStyle name="60% - Акцент6 2 2" xfId="2873" xr:uid="{00000000-0005-0000-0000-0000C8120000}"/>
    <cellStyle name="60% - Акцент6 2 2 2" xfId="6635" xr:uid="{00000000-0005-0000-0000-0000C9120000}"/>
    <cellStyle name="60% - Акцент6 2 3" xfId="5025" xr:uid="{00000000-0005-0000-0000-0000CA120000}"/>
    <cellStyle name="60% - Акцент6 3" xfId="1087" xr:uid="{00000000-0005-0000-0000-0000CB120000}"/>
    <cellStyle name="60% - Акцент6 3 2" xfId="2874" xr:uid="{00000000-0005-0000-0000-0000CC120000}"/>
    <cellStyle name="60% - Акцент6 3 2 2" xfId="6636" xr:uid="{00000000-0005-0000-0000-0000CD120000}"/>
    <cellStyle name="60% - Акцент6 3 3" xfId="5026" xr:uid="{00000000-0005-0000-0000-0000CE120000}"/>
    <cellStyle name="8pt" xfId="2875" xr:uid="{00000000-0005-0000-0000-0000CF120000}"/>
    <cellStyle name="8pt 2" xfId="6637" xr:uid="{00000000-0005-0000-0000-0000D0120000}"/>
    <cellStyle name="Aaia?iue [0]_?anoiau" xfId="1088" xr:uid="{00000000-0005-0000-0000-0000D1120000}"/>
    <cellStyle name="Aaia?iue_?anoiau" xfId="1089" xr:uid="{00000000-0005-0000-0000-0000D2120000}"/>
    <cellStyle name="Äåíåæíûé" xfId="2876" xr:uid="{00000000-0005-0000-0000-0000D3120000}"/>
    <cellStyle name="Äåíåæíûé [0]" xfId="2877" xr:uid="{00000000-0005-0000-0000-0000D4120000}"/>
    <cellStyle name="Accent1" xfId="1090" xr:uid="{00000000-0005-0000-0000-0000D5120000}"/>
    <cellStyle name="Accent1 - 20%" xfId="1091" xr:uid="{00000000-0005-0000-0000-0000D6120000}"/>
    <cellStyle name="Accent1 - 20% 2" xfId="2878" xr:uid="{00000000-0005-0000-0000-0000D7120000}"/>
    <cellStyle name="Accent1 - 20% 2 2" xfId="6640" xr:uid="{00000000-0005-0000-0000-0000D8120000}"/>
    <cellStyle name="Accent1 - 20% 3" xfId="5030" xr:uid="{00000000-0005-0000-0000-0000D9120000}"/>
    <cellStyle name="Accent1 - 40%" xfId="1092" xr:uid="{00000000-0005-0000-0000-0000DA120000}"/>
    <cellStyle name="Accent1 - 40% 2" xfId="2879" xr:uid="{00000000-0005-0000-0000-0000DB120000}"/>
    <cellStyle name="Accent1 - 40% 2 2" xfId="6641" xr:uid="{00000000-0005-0000-0000-0000DC120000}"/>
    <cellStyle name="Accent1 - 40% 3" xfId="5031" xr:uid="{00000000-0005-0000-0000-0000DD120000}"/>
    <cellStyle name="Accent1 - 60%" xfId="1093" xr:uid="{00000000-0005-0000-0000-0000DE120000}"/>
    <cellStyle name="Accent1 - 60% 2" xfId="2880" xr:uid="{00000000-0005-0000-0000-0000DF120000}"/>
    <cellStyle name="Accent1 - 60% 2 2" xfId="6642" xr:uid="{00000000-0005-0000-0000-0000E0120000}"/>
    <cellStyle name="Accent1 - 60% 3" xfId="5032" xr:uid="{00000000-0005-0000-0000-0000E1120000}"/>
    <cellStyle name="Accent1 10" xfId="5029" xr:uid="{00000000-0005-0000-0000-0000E2120000}"/>
    <cellStyle name="Accent1 11" xfId="7570" xr:uid="{00000000-0005-0000-0000-0000E3120000}"/>
    <cellStyle name="Accent1 2" xfId="1094" xr:uid="{00000000-0005-0000-0000-0000E4120000}"/>
    <cellStyle name="Accent1 2 2" xfId="2881" xr:uid="{00000000-0005-0000-0000-0000E5120000}"/>
    <cellStyle name="Accent1 2 2 2" xfId="6643" xr:uid="{00000000-0005-0000-0000-0000E6120000}"/>
    <cellStyle name="Accent1 2 3" xfId="5033" xr:uid="{00000000-0005-0000-0000-0000E7120000}"/>
    <cellStyle name="Accent1 3" xfId="1095" xr:uid="{00000000-0005-0000-0000-0000E8120000}"/>
    <cellStyle name="Accent1 3 2" xfId="5034" xr:uid="{00000000-0005-0000-0000-0000E9120000}"/>
    <cellStyle name="Accent1 4" xfId="1096" xr:uid="{00000000-0005-0000-0000-0000EA120000}"/>
    <cellStyle name="Accent1 4 2" xfId="5035" xr:uid="{00000000-0005-0000-0000-0000EB120000}"/>
    <cellStyle name="Accent1 5" xfId="1097" xr:uid="{00000000-0005-0000-0000-0000EC120000}"/>
    <cellStyle name="Accent1 5 2" xfId="5036" xr:uid="{00000000-0005-0000-0000-0000ED120000}"/>
    <cellStyle name="Accent1 6" xfId="1098" xr:uid="{00000000-0005-0000-0000-0000EE120000}"/>
    <cellStyle name="Accent1 6 2" xfId="5037" xr:uid="{00000000-0005-0000-0000-0000EF120000}"/>
    <cellStyle name="Accent1 7" xfId="2882" xr:uid="{00000000-0005-0000-0000-0000F0120000}"/>
    <cellStyle name="Accent1 7 2" xfId="6644" xr:uid="{00000000-0005-0000-0000-0000F1120000}"/>
    <cellStyle name="Accent1 8" xfId="2883" xr:uid="{00000000-0005-0000-0000-0000F2120000}"/>
    <cellStyle name="Accent1 8 2" xfId="6645" xr:uid="{00000000-0005-0000-0000-0000F3120000}"/>
    <cellStyle name="Accent1 9" xfId="2884" xr:uid="{00000000-0005-0000-0000-0000F4120000}"/>
    <cellStyle name="Accent1 9 2" xfId="6646" xr:uid="{00000000-0005-0000-0000-0000F5120000}"/>
    <cellStyle name="Accent2" xfId="1099" xr:uid="{00000000-0005-0000-0000-0000F6120000}"/>
    <cellStyle name="Accent2 - 20%" xfId="1100" xr:uid="{00000000-0005-0000-0000-0000F7120000}"/>
    <cellStyle name="Accent2 - 20% 2" xfId="2885" xr:uid="{00000000-0005-0000-0000-0000F8120000}"/>
    <cellStyle name="Accent2 - 20% 2 2" xfId="6647" xr:uid="{00000000-0005-0000-0000-0000F9120000}"/>
    <cellStyle name="Accent2 - 20% 3" xfId="5039" xr:uid="{00000000-0005-0000-0000-0000FA120000}"/>
    <cellStyle name="Accent2 - 40%" xfId="1101" xr:uid="{00000000-0005-0000-0000-0000FB120000}"/>
    <cellStyle name="Accent2 - 40% 2" xfId="2886" xr:uid="{00000000-0005-0000-0000-0000FC120000}"/>
    <cellStyle name="Accent2 - 40% 2 2" xfId="6648" xr:uid="{00000000-0005-0000-0000-0000FD120000}"/>
    <cellStyle name="Accent2 - 40% 3" xfId="5040" xr:uid="{00000000-0005-0000-0000-0000FE120000}"/>
    <cellStyle name="Accent2 - 60%" xfId="1102" xr:uid="{00000000-0005-0000-0000-0000FF120000}"/>
    <cellStyle name="Accent2 - 60% 2" xfId="2887" xr:uid="{00000000-0005-0000-0000-000000130000}"/>
    <cellStyle name="Accent2 - 60% 2 2" xfId="6649" xr:uid="{00000000-0005-0000-0000-000001130000}"/>
    <cellStyle name="Accent2 - 60% 3" xfId="5041" xr:uid="{00000000-0005-0000-0000-000002130000}"/>
    <cellStyle name="Accent2 10" xfId="5038" xr:uid="{00000000-0005-0000-0000-000003130000}"/>
    <cellStyle name="Accent2 11" xfId="7571" xr:uid="{00000000-0005-0000-0000-000004130000}"/>
    <cellStyle name="Accent2 2" xfId="1103" xr:uid="{00000000-0005-0000-0000-000005130000}"/>
    <cellStyle name="Accent2 2 2" xfId="2888" xr:uid="{00000000-0005-0000-0000-000006130000}"/>
    <cellStyle name="Accent2 2 2 2" xfId="6650" xr:uid="{00000000-0005-0000-0000-000007130000}"/>
    <cellStyle name="Accent2 2 3" xfId="5042" xr:uid="{00000000-0005-0000-0000-000008130000}"/>
    <cellStyle name="Accent2 3" xfId="1104" xr:uid="{00000000-0005-0000-0000-000009130000}"/>
    <cellStyle name="Accent2 3 2" xfId="5043" xr:uid="{00000000-0005-0000-0000-00000A130000}"/>
    <cellStyle name="Accent2 4" xfId="1105" xr:uid="{00000000-0005-0000-0000-00000B130000}"/>
    <cellStyle name="Accent2 4 2" xfId="5044" xr:uid="{00000000-0005-0000-0000-00000C130000}"/>
    <cellStyle name="Accent2 5" xfId="1106" xr:uid="{00000000-0005-0000-0000-00000D130000}"/>
    <cellStyle name="Accent2 5 2" xfId="5045" xr:uid="{00000000-0005-0000-0000-00000E130000}"/>
    <cellStyle name="Accent2 6" xfId="1107" xr:uid="{00000000-0005-0000-0000-00000F130000}"/>
    <cellStyle name="Accent2 6 2" xfId="5046" xr:uid="{00000000-0005-0000-0000-000010130000}"/>
    <cellStyle name="Accent2 7" xfId="2889" xr:uid="{00000000-0005-0000-0000-000011130000}"/>
    <cellStyle name="Accent2 7 2" xfId="6651" xr:uid="{00000000-0005-0000-0000-000012130000}"/>
    <cellStyle name="Accent2 8" xfId="2890" xr:uid="{00000000-0005-0000-0000-000013130000}"/>
    <cellStyle name="Accent2 8 2" xfId="6652" xr:uid="{00000000-0005-0000-0000-000014130000}"/>
    <cellStyle name="Accent2 9" xfId="2891" xr:uid="{00000000-0005-0000-0000-000015130000}"/>
    <cellStyle name="Accent2 9 2" xfId="6653" xr:uid="{00000000-0005-0000-0000-000016130000}"/>
    <cellStyle name="Accent3" xfId="1108" xr:uid="{00000000-0005-0000-0000-000017130000}"/>
    <cellStyle name="Accent3 - 20%" xfId="1109" xr:uid="{00000000-0005-0000-0000-000018130000}"/>
    <cellStyle name="Accent3 - 20% 2" xfId="2892" xr:uid="{00000000-0005-0000-0000-000019130000}"/>
    <cellStyle name="Accent3 - 20% 2 2" xfId="6654" xr:uid="{00000000-0005-0000-0000-00001A130000}"/>
    <cellStyle name="Accent3 - 20% 3" xfId="5048" xr:uid="{00000000-0005-0000-0000-00001B130000}"/>
    <cellStyle name="Accent3 - 40%" xfId="1110" xr:uid="{00000000-0005-0000-0000-00001C130000}"/>
    <cellStyle name="Accent3 - 40% 2" xfId="2893" xr:uid="{00000000-0005-0000-0000-00001D130000}"/>
    <cellStyle name="Accent3 - 40% 2 2" xfId="6655" xr:uid="{00000000-0005-0000-0000-00001E130000}"/>
    <cellStyle name="Accent3 - 40% 3" xfId="5049" xr:uid="{00000000-0005-0000-0000-00001F130000}"/>
    <cellStyle name="Accent3 - 60%" xfId="1111" xr:uid="{00000000-0005-0000-0000-000020130000}"/>
    <cellStyle name="Accent3 - 60% 2" xfId="2894" xr:uid="{00000000-0005-0000-0000-000021130000}"/>
    <cellStyle name="Accent3 - 60% 2 2" xfId="6656" xr:uid="{00000000-0005-0000-0000-000022130000}"/>
    <cellStyle name="Accent3 - 60% 3" xfId="5050" xr:uid="{00000000-0005-0000-0000-000023130000}"/>
    <cellStyle name="Accent3 10" xfId="5047" xr:uid="{00000000-0005-0000-0000-000024130000}"/>
    <cellStyle name="Accent3 11" xfId="7572" xr:uid="{00000000-0005-0000-0000-000025130000}"/>
    <cellStyle name="Accent3 2" xfId="1112" xr:uid="{00000000-0005-0000-0000-000026130000}"/>
    <cellStyle name="Accent3 2 2" xfId="2895" xr:uid="{00000000-0005-0000-0000-000027130000}"/>
    <cellStyle name="Accent3 2 2 2" xfId="6657" xr:uid="{00000000-0005-0000-0000-000028130000}"/>
    <cellStyle name="Accent3 2 3" xfId="5051" xr:uid="{00000000-0005-0000-0000-000029130000}"/>
    <cellStyle name="Accent3 3" xfId="1113" xr:uid="{00000000-0005-0000-0000-00002A130000}"/>
    <cellStyle name="Accent3 3 2" xfId="5052" xr:uid="{00000000-0005-0000-0000-00002B130000}"/>
    <cellStyle name="Accent3 4" xfId="1114" xr:uid="{00000000-0005-0000-0000-00002C130000}"/>
    <cellStyle name="Accent3 4 2" xfId="5053" xr:uid="{00000000-0005-0000-0000-00002D130000}"/>
    <cellStyle name="Accent3 5" xfId="1115" xr:uid="{00000000-0005-0000-0000-00002E130000}"/>
    <cellStyle name="Accent3 5 2" xfId="5054" xr:uid="{00000000-0005-0000-0000-00002F130000}"/>
    <cellStyle name="Accent3 6" xfId="1116" xr:uid="{00000000-0005-0000-0000-000030130000}"/>
    <cellStyle name="Accent3 6 2" xfId="5055" xr:uid="{00000000-0005-0000-0000-000031130000}"/>
    <cellStyle name="Accent3 7" xfId="2896" xr:uid="{00000000-0005-0000-0000-000032130000}"/>
    <cellStyle name="Accent3 7 2" xfId="6658" xr:uid="{00000000-0005-0000-0000-000033130000}"/>
    <cellStyle name="Accent3 8" xfId="2897" xr:uid="{00000000-0005-0000-0000-000034130000}"/>
    <cellStyle name="Accent3 8 2" xfId="6659" xr:uid="{00000000-0005-0000-0000-000035130000}"/>
    <cellStyle name="Accent3 9" xfId="2898" xr:uid="{00000000-0005-0000-0000-000036130000}"/>
    <cellStyle name="Accent3 9 2" xfId="6660" xr:uid="{00000000-0005-0000-0000-000037130000}"/>
    <cellStyle name="Accent4" xfId="1117" xr:uid="{00000000-0005-0000-0000-000038130000}"/>
    <cellStyle name="Accent4 - 20%" xfId="1118" xr:uid="{00000000-0005-0000-0000-000039130000}"/>
    <cellStyle name="Accent4 - 20% 2" xfId="2899" xr:uid="{00000000-0005-0000-0000-00003A130000}"/>
    <cellStyle name="Accent4 - 20% 2 2" xfId="6661" xr:uid="{00000000-0005-0000-0000-00003B130000}"/>
    <cellStyle name="Accent4 - 20% 3" xfId="5057" xr:uid="{00000000-0005-0000-0000-00003C130000}"/>
    <cellStyle name="Accent4 - 40%" xfId="1119" xr:uid="{00000000-0005-0000-0000-00003D130000}"/>
    <cellStyle name="Accent4 - 40% 2" xfId="2900" xr:uid="{00000000-0005-0000-0000-00003E130000}"/>
    <cellStyle name="Accent4 - 40% 2 2" xfId="6662" xr:uid="{00000000-0005-0000-0000-00003F130000}"/>
    <cellStyle name="Accent4 - 40% 3" xfId="5058" xr:uid="{00000000-0005-0000-0000-000040130000}"/>
    <cellStyle name="Accent4 - 60%" xfId="1120" xr:uid="{00000000-0005-0000-0000-000041130000}"/>
    <cellStyle name="Accent4 - 60% 2" xfId="2901" xr:uid="{00000000-0005-0000-0000-000042130000}"/>
    <cellStyle name="Accent4 - 60% 2 2" xfId="6663" xr:uid="{00000000-0005-0000-0000-000043130000}"/>
    <cellStyle name="Accent4 - 60% 3" xfId="5059" xr:uid="{00000000-0005-0000-0000-000044130000}"/>
    <cellStyle name="Accent4 10" xfId="5056" xr:uid="{00000000-0005-0000-0000-000045130000}"/>
    <cellStyle name="Accent4 11" xfId="7573" xr:uid="{00000000-0005-0000-0000-000046130000}"/>
    <cellStyle name="Accent4 2" xfId="1121" xr:uid="{00000000-0005-0000-0000-000047130000}"/>
    <cellStyle name="Accent4 2 2" xfId="2902" xr:uid="{00000000-0005-0000-0000-000048130000}"/>
    <cellStyle name="Accent4 2 2 2" xfId="6664" xr:uid="{00000000-0005-0000-0000-000049130000}"/>
    <cellStyle name="Accent4 2 3" xfId="5060" xr:uid="{00000000-0005-0000-0000-00004A130000}"/>
    <cellStyle name="Accent4 3" xfId="1122" xr:uid="{00000000-0005-0000-0000-00004B130000}"/>
    <cellStyle name="Accent4 3 2" xfId="5061" xr:uid="{00000000-0005-0000-0000-00004C130000}"/>
    <cellStyle name="Accent4 4" xfId="1123" xr:uid="{00000000-0005-0000-0000-00004D130000}"/>
    <cellStyle name="Accent4 4 2" xfId="5062" xr:uid="{00000000-0005-0000-0000-00004E130000}"/>
    <cellStyle name="Accent4 5" xfId="1124" xr:uid="{00000000-0005-0000-0000-00004F130000}"/>
    <cellStyle name="Accent4 5 2" xfId="5063" xr:uid="{00000000-0005-0000-0000-000050130000}"/>
    <cellStyle name="Accent4 6" xfId="1125" xr:uid="{00000000-0005-0000-0000-000051130000}"/>
    <cellStyle name="Accent4 6 2" xfId="5064" xr:uid="{00000000-0005-0000-0000-000052130000}"/>
    <cellStyle name="Accent4 7" xfId="2903" xr:uid="{00000000-0005-0000-0000-000053130000}"/>
    <cellStyle name="Accent4 7 2" xfId="6665" xr:uid="{00000000-0005-0000-0000-000054130000}"/>
    <cellStyle name="Accent4 8" xfId="2904" xr:uid="{00000000-0005-0000-0000-000055130000}"/>
    <cellStyle name="Accent4 8 2" xfId="6666" xr:uid="{00000000-0005-0000-0000-000056130000}"/>
    <cellStyle name="Accent4 9" xfId="2905" xr:uid="{00000000-0005-0000-0000-000057130000}"/>
    <cellStyle name="Accent4 9 2" xfId="6667" xr:uid="{00000000-0005-0000-0000-000058130000}"/>
    <cellStyle name="Accent5" xfId="1126" xr:uid="{00000000-0005-0000-0000-000059130000}"/>
    <cellStyle name="Accent5 - 20%" xfId="1127" xr:uid="{00000000-0005-0000-0000-00005A130000}"/>
    <cellStyle name="Accent5 - 20% 2" xfId="2906" xr:uid="{00000000-0005-0000-0000-00005B130000}"/>
    <cellStyle name="Accent5 - 20% 2 2" xfId="6668" xr:uid="{00000000-0005-0000-0000-00005C130000}"/>
    <cellStyle name="Accent5 - 20% 3" xfId="5066" xr:uid="{00000000-0005-0000-0000-00005D130000}"/>
    <cellStyle name="Accent5 - 40%" xfId="1128" xr:uid="{00000000-0005-0000-0000-00005E130000}"/>
    <cellStyle name="Accent5 - 40% 2" xfId="2907" xr:uid="{00000000-0005-0000-0000-00005F130000}"/>
    <cellStyle name="Accent5 - 40% 2 2" xfId="6669" xr:uid="{00000000-0005-0000-0000-000060130000}"/>
    <cellStyle name="Accent5 - 40% 3" xfId="5067" xr:uid="{00000000-0005-0000-0000-000061130000}"/>
    <cellStyle name="Accent5 - 60%" xfId="1129" xr:uid="{00000000-0005-0000-0000-000062130000}"/>
    <cellStyle name="Accent5 - 60% 2" xfId="2908" xr:uid="{00000000-0005-0000-0000-000063130000}"/>
    <cellStyle name="Accent5 - 60% 2 2" xfId="6670" xr:uid="{00000000-0005-0000-0000-000064130000}"/>
    <cellStyle name="Accent5 - 60% 3" xfId="5068" xr:uid="{00000000-0005-0000-0000-000065130000}"/>
    <cellStyle name="Accent5 10" xfId="5065" xr:uid="{00000000-0005-0000-0000-000066130000}"/>
    <cellStyle name="Accent5 11" xfId="7574" xr:uid="{00000000-0005-0000-0000-000067130000}"/>
    <cellStyle name="Accent5 2" xfId="1130" xr:uid="{00000000-0005-0000-0000-000068130000}"/>
    <cellStyle name="Accent5 2 2" xfId="2909" xr:uid="{00000000-0005-0000-0000-000069130000}"/>
    <cellStyle name="Accent5 2 2 2" xfId="6671" xr:uid="{00000000-0005-0000-0000-00006A130000}"/>
    <cellStyle name="Accent5 2 3" xfId="5069" xr:uid="{00000000-0005-0000-0000-00006B130000}"/>
    <cellStyle name="Accent5 3" xfId="1131" xr:uid="{00000000-0005-0000-0000-00006C130000}"/>
    <cellStyle name="Accent5 3 2" xfId="5070" xr:uid="{00000000-0005-0000-0000-00006D130000}"/>
    <cellStyle name="Accent5 4" xfId="1132" xr:uid="{00000000-0005-0000-0000-00006E130000}"/>
    <cellStyle name="Accent5 4 2" xfId="5071" xr:uid="{00000000-0005-0000-0000-00006F130000}"/>
    <cellStyle name="Accent5 5" xfId="1133" xr:uid="{00000000-0005-0000-0000-000070130000}"/>
    <cellStyle name="Accent5 5 2" xfId="5072" xr:uid="{00000000-0005-0000-0000-000071130000}"/>
    <cellStyle name="Accent5 6" xfId="1134" xr:uid="{00000000-0005-0000-0000-000072130000}"/>
    <cellStyle name="Accent5 6 2" xfId="5073" xr:uid="{00000000-0005-0000-0000-000073130000}"/>
    <cellStyle name="Accent5 7" xfId="2910" xr:uid="{00000000-0005-0000-0000-000074130000}"/>
    <cellStyle name="Accent5 7 2" xfId="6672" xr:uid="{00000000-0005-0000-0000-000075130000}"/>
    <cellStyle name="Accent5 8" xfId="2911" xr:uid="{00000000-0005-0000-0000-000076130000}"/>
    <cellStyle name="Accent5 8 2" xfId="6673" xr:uid="{00000000-0005-0000-0000-000077130000}"/>
    <cellStyle name="Accent5 9" xfId="2912" xr:uid="{00000000-0005-0000-0000-000078130000}"/>
    <cellStyle name="Accent5 9 2" xfId="6674" xr:uid="{00000000-0005-0000-0000-000079130000}"/>
    <cellStyle name="Accent6" xfId="1135" xr:uid="{00000000-0005-0000-0000-00007A130000}"/>
    <cellStyle name="Accent6 - 20%" xfId="1136" xr:uid="{00000000-0005-0000-0000-00007B130000}"/>
    <cellStyle name="Accent6 - 20% 2" xfId="2913" xr:uid="{00000000-0005-0000-0000-00007C130000}"/>
    <cellStyle name="Accent6 - 20% 2 2" xfId="6675" xr:uid="{00000000-0005-0000-0000-00007D130000}"/>
    <cellStyle name="Accent6 - 20% 3" xfId="5075" xr:uid="{00000000-0005-0000-0000-00007E130000}"/>
    <cellStyle name="Accent6 - 40%" xfId="1137" xr:uid="{00000000-0005-0000-0000-00007F130000}"/>
    <cellStyle name="Accent6 - 40% 2" xfId="2914" xr:uid="{00000000-0005-0000-0000-000080130000}"/>
    <cellStyle name="Accent6 - 40% 2 2" xfId="6676" xr:uid="{00000000-0005-0000-0000-000081130000}"/>
    <cellStyle name="Accent6 - 40% 3" xfId="5076" xr:uid="{00000000-0005-0000-0000-000082130000}"/>
    <cellStyle name="Accent6 - 60%" xfId="1138" xr:uid="{00000000-0005-0000-0000-000083130000}"/>
    <cellStyle name="Accent6 - 60% 2" xfId="2915" xr:uid="{00000000-0005-0000-0000-000084130000}"/>
    <cellStyle name="Accent6 - 60% 2 2" xfId="6677" xr:uid="{00000000-0005-0000-0000-000085130000}"/>
    <cellStyle name="Accent6 - 60% 3" xfId="5077" xr:uid="{00000000-0005-0000-0000-000086130000}"/>
    <cellStyle name="Accent6 10" xfId="5074" xr:uid="{00000000-0005-0000-0000-000087130000}"/>
    <cellStyle name="Accent6 11" xfId="7575" xr:uid="{00000000-0005-0000-0000-000088130000}"/>
    <cellStyle name="Accent6 2" xfId="1139" xr:uid="{00000000-0005-0000-0000-000089130000}"/>
    <cellStyle name="Accent6 2 2" xfId="2916" xr:uid="{00000000-0005-0000-0000-00008A130000}"/>
    <cellStyle name="Accent6 2 2 2" xfId="6678" xr:uid="{00000000-0005-0000-0000-00008B130000}"/>
    <cellStyle name="Accent6 2 3" xfId="5078" xr:uid="{00000000-0005-0000-0000-00008C130000}"/>
    <cellStyle name="Accent6 3" xfId="1140" xr:uid="{00000000-0005-0000-0000-00008D130000}"/>
    <cellStyle name="Accent6 3 2" xfId="5079" xr:uid="{00000000-0005-0000-0000-00008E130000}"/>
    <cellStyle name="Accent6 4" xfId="1141" xr:uid="{00000000-0005-0000-0000-00008F130000}"/>
    <cellStyle name="Accent6 4 2" xfId="5080" xr:uid="{00000000-0005-0000-0000-000090130000}"/>
    <cellStyle name="Accent6 5" xfId="1142" xr:uid="{00000000-0005-0000-0000-000091130000}"/>
    <cellStyle name="Accent6 5 2" xfId="5081" xr:uid="{00000000-0005-0000-0000-000092130000}"/>
    <cellStyle name="Accent6 6" xfId="1143" xr:uid="{00000000-0005-0000-0000-000093130000}"/>
    <cellStyle name="Accent6 6 2" xfId="5082" xr:uid="{00000000-0005-0000-0000-000094130000}"/>
    <cellStyle name="Accent6 7" xfId="2917" xr:uid="{00000000-0005-0000-0000-000095130000}"/>
    <cellStyle name="Accent6 7 2" xfId="6679" xr:uid="{00000000-0005-0000-0000-000096130000}"/>
    <cellStyle name="Accent6 8" xfId="2918" xr:uid="{00000000-0005-0000-0000-000097130000}"/>
    <cellStyle name="Accent6 8 2" xfId="6680" xr:uid="{00000000-0005-0000-0000-000098130000}"/>
    <cellStyle name="Accent6 9" xfId="2919" xr:uid="{00000000-0005-0000-0000-000099130000}"/>
    <cellStyle name="Accent6 9 2" xfId="6681" xr:uid="{00000000-0005-0000-0000-00009A130000}"/>
    <cellStyle name="Aeia?nnueea" xfId="1144" xr:uid="{00000000-0005-0000-0000-00009B130000}"/>
    <cellStyle name="Aeia?nnueea 2" xfId="2920" xr:uid="{00000000-0005-0000-0000-00009C130000}"/>
    <cellStyle name="Aeia?nnueea 2 2" xfId="6682" xr:uid="{00000000-0005-0000-0000-00009D130000}"/>
    <cellStyle name="Aeia?nnueea 3" xfId="5083" xr:uid="{00000000-0005-0000-0000-00009E130000}"/>
    <cellStyle name="Bad" xfId="1145" xr:uid="{00000000-0005-0000-0000-00009F130000}"/>
    <cellStyle name="Bad 2" xfId="1146" xr:uid="{00000000-0005-0000-0000-0000A0130000}"/>
    <cellStyle name="Bad 2 2" xfId="2921" xr:uid="{00000000-0005-0000-0000-0000A1130000}"/>
    <cellStyle name="Bad 2 2 2" xfId="6683" xr:uid="{00000000-0005-0000-0000-0000A2130000}"/>
    <cellStyle name="Bad 2 3" xfId="5085" xr:uid="{00000000-0005-0000-0000-0000A3130000}"/>
    <cellStyle name="Bad 3" xfId="5084" xr:uid="{00000000-0005-0000-0000-0000A4130000}"/>
    <cellStyle name="Balance" xfId="1147" xr:uid="{00000000-0005-0000-0000-0000A5130000}"/>
    <cellStyle name="Balance 2" xfId="1148" xr:uid="{00000000-0005-0000-0000-0000A6130000}"/>
    <cellStyle name="Balance 2 2" xfId="1149" xr:uid="{00000000-0005-0000-0000-0000A7130000}"/>
    <cellStyle name="Balance 2 2 2" xfId="5088" xr:uid="{00000000-0005-0000-0000-0000A8130000}"/>
    <cellStyle name="Balance 2 3" xfId="2922" xr:uid="{00000000-0005-0000-0000-0000A9130000}"/>
    <cellStyle name="Balance 2 3 2" xfId="6684" xr:uid="{00000000-0005-0000-0000-0000AA130000}"/>
    <cellStyle name="Balance 2 4" xfId="5087" xr:uid="{00000000-0005-0000-0000-0000AB130000}"/>
    <cellStyle name="Balance 3" xfId="1150" xr:uid="{00000000-0005-0000-0000-0000AC130000}"/>
    <cellStyle name="Balance 3 2" xfId="1151" xr:uid="{00000000-0005-0000-0000-0000AD130000}"/>
    <cellStyle name="Balance 3 2 2" xfId="5090" xr:uid="{00000000-0005-0000-0000-0000AE130000}"/>
    <cellStyle name="Balance 3 3" xfId="5089" xr:uid="{00000000-0005-0000-0000-0000AF130000}"/>
    <cellStyle name="Balance 4" xfId="1152" xr:uid="{00000000-0005-0000-0000-0000B0130000}"/>
    <cellStyle name="Balance 4 2" xfId="2923" xr:uid="{00000000-0005-0000-0000-0000B1130000}"/>
    <cellStyle name="Balance 4 2 2" xfId="6685" xr:uid="{00000000-0005-0000-0000-0000B2130000}"/>
    <cellStyle name="Balance 4 3" xfId="5091" xr:uid="{00000000-0005-0000-0000-0000B3130000}"/>
    <cellStyle name="Balance 5" xfId="2924" xr:uid="{00000000-0005-0000-0000-0000B4130000}"/>
    <cellStyle name="Balance 5 2" xfId="6686" xr:uid="{00000000-0005-0000-0000-0000B5130000}"/>
    <cellStyle name="Balance 6" xfId="5086" xr:uid="{00000000-0005-0000-0000-0000B6130000}"/>
    <cellStyle name="Balance_4П" xfId="2925" xr:uid="{00000000-0005-0000-0000-0000B7130000}"/>
    <cellStyle name="BalanceBold" xfId="1153" xr:uid="{00000000-0005-0000-0000-0000B8130000}"/>
    <cellStyle name="BalanceBold 2" xfId="1154" xr:uid="{00000000-0005-0000-0000-0000B9130000}"/>
    <cellStyle name="BalanceBold 2 2" xfId="2926" xr:uid="{00000000-0005-0000-0000-0000BA130000}"/>
    <cellStyle name="BalanceBold 2 2 2" xfId="6687" xr:uid="{00000000-0005-0000-0000-0000BB130000}"/>
    <cellStyle name="BalanceBold 2 3" xfId="5093" xr:uid="{00000000-0005-0000-0000-0000BC130000}"/>
    <cellStyle name="BalanceBold 3" xfId="5092" xr:uid="{00000000-0005-0000-0000-0000BD130000}"/>
    <cellStyle name="BalanceBold_4П" xfId="2927" xr:uid="{00000000-0005-0000-0000-0000BE130000}"/>
    <cellStyle name="Body" xfId="2928" xr:uid="{00000000-0005-0000-0000-0000BF130000}"/>
    <cellStyle name="Body 2" xfId="6688" xr:uid="{00000000-0005-0000-0000-0000C0130000}"/>
    <cellStyle name="C01_Page_head" xfId="2929" xr:uid="{00000000-0005-0000-0000-0000C1130000}"/>
    <cellStyle name="C03_Col head general" xfId="2930" xr:uid="{00000000-0005-0000-0000-0000C2130000}"/>
    <cellStyle name="C04_Note col head" xfId="2931" xr:uid="{00000000-0005-0000-0000-0000C3130000}"/>
    <cellStyle name="C06_Previous yr col head" xfId="2932" xr:uid="{00000000-0005-0000-0000-0000C4130000}"/>
    <cellStyle name="C08_Table text" xfId="2933" xr:uid="{00000000-0005-0000-0000-0000C5130000}"/>
    <cellStyle name="C11_Note head" xfId="2934" xr:uid="{00000000-0005-0000-0000-0000C6130000}"/>
    <cellStyle name="C14_Current year figs" xfId="2935" xr:uid="{00000000-0005-0000-0000-0000C7130000}"/>
    <cellStyle name="C14b_Current Year Figs 3 dec" xfId="2936" xr:uid="{00000000-0005-0000-0000-0000C8130000}"/>
    <cellStyle name="C15_Previous year figs" xfId="2937" xr:uid="{00000000-0005-0000-0000-0000C9130000}"/>
    <cellStyle name="Calc Currency (0)" xfId="1155" xr:uid="{00000000-0005-0000-0000-0000CA130000}"/>
    <cellStyle name="Calc Currency (0) 2" xfId="1156" xr:uid="{00000000-0005-0000-0000-0000CB130000}"/>
    <cellStyle name="Calc Currency (0) 3" xfId="5094" xr:uid="{00000000-0005-0000-0000-0000CC130000}"/>
    <cellStyle name="Calc Currency (0)_4П" xfId="2938" xr:uid="{00000000-0005-0000-0000-0000CD130000}"/>
    <cellStyle name="Calc Currency (2)" xfId="1157" xr:uid="{00000000-0005-0000-0000-0000CE130000}"/>
    <cellStyle name="Calc Currency (2) 2" xfId="1158" xr:uid="{00000000-0005-0000-0000-0000CF130000}"/>
    <cellStyle name="Calc Currency (2) 2 2" xfId="2939" xr:uid="{00000000-0005-0000-0000-0000D0130000}"/>
    <cellStyle name="Calc Currency (2) 2 3" xfId="2940" xr:uid="{00000000-0005-0000-0000-0000D1130000}"/>
    <cellStyle name="Calc Currency (2)_4П" xfId="2941" xr:uid="{00000000-0005-0000-0000-0000D2130000}"/>
    <cellStyle name="Calc Percent (0)" xfId="1159" xr:uid="{00000000-0005-0000-0000-0000D3130000}"/>
    <cellStyle name="Calc Percent (0) 2" xfId="1160" xr:uid="{00000000-0005-0000-0000-0000D4130000}"/>
    <cellStyle name="Calc Percent (0) 2 2" xfId="2942" xr:uid="{00000000-0005-0000-0000-0000D5130000}"/>
    <cellStyle name="Calc Percent (1)" xfId="1161" xr:uid="{00000000-0005-0000-0000-0000D6130000}"/>
    <cellStyle name="Calc Percent (1) 2" xfId="1162" xr:uid="{00000000-0005-0000-0000-0000D7130000}"/>
    <cellStyle name="Calc Percent (1) 2 2" xfId="2943" xr:uid="{00000000-0005-0000-0000-0000D8130000}"/>
    <cellStyle name="Calc Percent (2)" xfId="1163" xr:uid="{00000000-0005-0000-0000-0000D9130000}"/>
    <cellStyle name="Calc Percent (2) 2" xfId="1164" xr:uid="{00000000-0005-0000-0000-0000DA130000}"/>
    <cellStyle name="Calc Percent (2) 2 2" xfId="2944" xr:uid="{00000000-0005-0000-0000-0000DB130000}"/>
    <cellStyle name="Calc Units (0)" xfId="1165" xr:uid="{00000000-0005-0000-0000-0000DC130000}"/>
    <cellStyle name="Calc Units (0) 2" xfId="1166" xr:uid="{00000000-0005-0000-0000-0000DD130000}"/>
    <cellStyle name="Calc Units (0) 2 2" xfId="2945" xr:uid="{00000000-0005-0000-0000-0000DE130000}"/>
    <cellStyle name="Calc Units (0) 2 3" xfId="2946" xr:uid="{00000000-0005-0000-0000-0000DF130000}"/>
    <cellStyle name="Calc Units (0)_4П" xfId="2947" xr:uid="{00000000-0005-0000-0000-0000E0130000}"/>
    <cellStyle name="Calc Units (1)" xfId="1167" xr:uid="{00000000-0005-0000-0000-0000E1130000}"/>
    <cellStyle name="Calc Units (1) 2" xfId="1168" xr:uid="{00000000-0005-0000-0000-0000E2130000}"/>
    <cellStyle name="Calc Units (1) 2 2" xfId="2948" xr:uid="{00000000-0005-0000-0000-0000E3130000}"/>
    <cellStyle name="Calc Units (1) 2 3" xfId="2949" xr:uid="{00000000-0005-0000-0000-0000E4130000}"/>
    <cellStyle name="Calc Units (1)_4П" xfId="2950" xr:uid="{00000000-0005-0000-0000-0000E5130000}"/>
    <cellStyle name="Calc Units (2)" xfId="1169" xr:uid="{00000000-0005-0000-0000-0000E6130000}"/>
    <cellStyle name="Calc Units (2) 2" xfId="1170" xr:uid="{00000000-0005-0000-0000-0000E7130000}"/>
    <cellStyle name="Calc Units (2) 2 2" xfId="2951" xr:uid="{00000000-0005-0000-0000-0000E8130000}"/>
    <cellStyle name="Calc Units (2) 2 3" xfId="2952" xr:uid="{00000000-0005-0000-0000-0000E9130000}"/>
    <cellStyle name="Calc Units (2)_4П" xfId="2953" xr:uid="{00000000-0005-0000-0000-0000EA130000}"/>
    <cellStyle name="Calculation" xfId="1171" xr:uid="{00000000-0005-0000-0000-0000EB130000}"/>
    <cellStyle name="Calculation 2" xfId="1172" xr:uid="{00000000-0005-0000-0000-0000EC130000}"/>
    <cellStyle name="Calculation 2 2" xfId="2954" xr:uid="{00000000-0005-0000-0000-0000ED130000}"/>
    <cellStyle name="Calculation 2 2 2" xfId="6710" xr:uid="{00000000-0005-0000-0000-0000EE130000}"/>
    <cellStyle name="Calculation 2 3" xfId="5111" xr:uid="{00000000-0005-0000-0000-0000EF130000}"/>
    <cellStyle name="Calculation 3" xfId="5110" xr:uid="{00000000-0005-0000-0000-0000F0130000}"/>
    <cellStyle name="Centered Heading" xfId="2955" xr:uid="{00000000-0005-0000-0000-0000F1130000}"/>
    <cellStyle name="Centered Heading 2" xfId="6711" xr:uid="{00000000-0005-0000-0000-0000F2130000}"/>
    <cellStyle name="Check" xfId="1173" xr:uid="{00000000-0005-0000-0000-0000F3130000}"/>
    <cellStyle name="Check 2" xfId="2956" xr:uid="{00000000-0005-0000-0000-0000F4130000}"/>
    <cellStyle name="Check Cell" xfId="1174" xr:uid="{00000000-0005-0000-0000-0000F5130000}"/>
    <cellStyle name="Check Cell 2" xfId="1175" xr:uid="{00000000-0005-0000-0000-0000F6130000}"/>
    <cellStyle name="Check Cell 2 2" xfId="2957" xr:uid="{00000000-0005-0000-0000-0000F7130000}"/>
    <cellStyle name="Check Cell 2 2 2" xfId="6713" xr:uid="{00000000-0005-0000-0000-0000F8130000}"/>
    <cellStyle name="Check Cell 2 3" xfId="5114" xr:uid="{00000000-0005-0000-0000-0000F9130000}"/>
    <cellStyle name="Check Cell 3" xfId="5113" xr:uid="{00000000-0005-0000-0000-0000FA130000}"/>
    <cellStyle name="Column_Title" xfId="2958" xr:uid="{00000000-0005-0000-0000-0000FB130000}"/>
    <cellStyle name="ColumnHeading" xfId="1176" xr:uid="{00000000-0005-0000-0000-0000FC130000}"/>
    <cellStyle name="ColumnHeading 2" xfId="2959" xr:uid="{00000000-0005-0000-0000-0000FD130000}"/>
    <cellStyle name="ColumnHeading 2 2" xfId="6714" xr:uid="{00000000-0005-0000-0000-0000FE130000}"/>
    <cellStyle name="ColumnHeading 3" xfId="5115" xr:uid="{00000000-0005-0000-0000-0000FF130000}"/>
    <cellStyle name="ColumnHeading_4П" xfId="2960" xr:uid="{00000000-0005-0000-0000-000000140000}"/>
    <cellStyle name="Comma %" xfId="2961" xr:uid="{00000000-0005-0000-0000-000001140000}"/>
    <cellStyle name="Comma [0] 2" xfId="2962" xr:uid="{00000000-0005-0000-0000-000002140000}"/>
    <cellStyle name="Comma [0] 2 2" xfId="2963" xr:uid="{00000000-0005-0000-0000-000003140000}"/>
    <cellStyle name="Comma [0] 3" xfId="2964" xr:uid="{00000000-0005-0000-0000-000004140000}"/>
    <cellStyle name="Comma [0]_#6 Temps &amp; Contractors" xfId="1177" xr:uid="{00000000-0005-0000-0000-000005140000}"/>
    <cellStyle name="Comma [00]" xfId="1178" xr:uid="{00000000-0005-0000-0000-000006140000}"/>
    <cellStyle name="Comma [00] 2" xfId="1179" xr:uid="{00000000-0005-0000-0000-000007140000}"/>
    <cellStyle name="Comma [00] 2 2" xfId="2965" xr:uid="{00000000-0005-0000-0000-000008140000}"/>
    <cellStyle name="Comma [00] 2 3" xfId="2966" xr:uid="{00000000-0005-0000-0000-000009140000}"/>
    <cellStyle name="Comma [000]" xfId="2967" xr:uid="{00000000-0005-0000-0000-00000A140000}"/>
    <cellStyle name="Comma 0.0" xfId="2968" xr:uid="{00000000-0005-0000-0000-00000B140000}"/>
    <cellStyle name="Comma 0.0%" xfId="2969" xr:uid="{00000000-0005-0000-0000-00000C140000}"/>
    <cellStyle name="Comma 0.00" xfId="2970" xr:uid="{00000000-0005-0000-0000-00000D140000}"/>
    <cellStyle name="Comma 0.00%" xfId="2971" xr:uid="{00000000-0005-0000-0000-00000E140000}"/>
    <cellStyle name="Comma 0.000" xfId="2972" xr:uid="{00000000-0005-0000-0000-00000F140000}"/>
    <cellStyle name="Comma 0.000%" xfId="2973" xr:uid="{00000000-0005-0000-0000-000010140000}"/>
    <cellStyle name="Comma 10" xfId="2974" xr:uid="{00000000-0005-0000-0000-000011140000}"/>
    <cellStyle name="Comma 11" xfId="2975" xr:uid="{00000000-0005-0000-0000-000012140000}"/>
    <cellStyle name="Comma 2" xfId="1180" xr:uid="{00000000-0005-0000-0000-000013140000}"/>
    <cellStyle name="Comma 2 2" xfId="2976" xr:uid="{00000000-0005-0000-0000-000014140000}"/>
    <cellStyle name="Comma 2 3" xfId="2977" xr:uid="{00000000-0005-0000-0000-000015140000}"/>
    <cellStyle name="Comma 2 6" xfId="1181" xr:uid="{00000000-0005-0000-0000-000016140000}"/>
    <cellStyle name="Comma 3" xfId="2978" xr:uid="{00000000-0005-0000-0000-000017140000}"/>
    <cellStyle name="Comma 3 2" xfId="2979" xr:uid="{00000000-0005-0000-0000-000018140000}"/>
    <cellStyle name="Comma 3 3" xfId="2980" xr:uid="{00000000-0005-0000-0000-000019140000}"/>
    <cellStyle name="Comma 4" xfId="2981" xr:uid="{00000000-0005-0000-0000-00001A140000}"/>
    <cellStyle name="Comma 4 2" xfId="2982" xr:uid="{00000000-0005-0000-0000-00001B140000}"/>
    <cellStyle name="Comma 4 2 2" xfId="2983" xr:uid="{00000000-0005-0000-0000-00001C140000}"/>
    <cellStyle name="Comma 4 2 3" xfId="2984" xr:uid="{00000000-0005-0000-0000-00001D140000}"/>
    <cellStyle name="Comma 5" xfId="2985" xr:uid="{00000000-0005-0000-0000-00001E140000}"/>
    <cellStyle name="Comma 6" xfId="2986" xr:uid="{00000000-0005-0000-0000-00001F140000}"/>
    <cellStyle name="Comma 7" xfId="1182" xr:uid="{00000000-0005-0000-0000-000020140000}"/>
    <cellStyle name="Comma 7 2" xfId="2987" xr:uid="{00000000-0005-0000-0000-000021140000}"/>
    <cellStyle name="Comma 7 3" xfId="3923" xr:uid="{00000000-0005-0000-0000-000022140000}"/>
    <cellStyle name="Comma 8" xfId="2988" xr:uid="{00000000-0005-0000-0000-000023140000}"/>
    <cellStyle name="Comma 9" xfId="2989" xr:uid="{00000000-0005-0000-0000-000024140000}"/>
    <cellStyle name="Comma_#6 Temps &amp; Contractors" xfId="1183" xr:uid="{00000000-0005-0000-0000-000025140000}"/>
    <cellStyle name="Comma0" xfId="1184" xr:uid="{00000000-0005-0000-0000-000026140000}"/>
    <cellStyle name="Company Name" xfId="2990" xr:uid="{00000000-0005-0000-0000-000027140000}"/>
    <cellStyle name="Company Name 2" xfId="6744" xr:uid="{00000000-0005-0000-0000-000028140000}"/>
    <cellStyle name="Copied" xfId="2991" xr:uid="{00000000-0005-0000-0000-000029140000}"/>
    <cellStyle name="Copied 2" xfId="6745" xr:uid="{00000000-0005-0000-0000-00002A140000}"/>
    <cellStyle name="CR Comma" xfId="2992" xr:uid="{00000000-0005-0000-0000-00002B140000}"/>
    <cellStyle name="CR Currency" xfId="2993" xr:uid="{00000000-0005-0000-0000-00002C140000}"/>
    <cellStyle name="Credit" xfId="2994" xr:uid="{00000000-0005-0000-0000-00002D140000}"/>
    <cellStyle name="Credit subtotal" xfId="2995" xr:uid="{00000000-0005-0000-0000-00002E140000}"/>
    <cellStyle name="Credit Total" xfId="2996" xr:uid="{00000000-0005-0000-0000-00002F140000}"/>
    <cellStyle name="CS" xfId="1185" xr:uid="{00000000-0005-0000-0000-000030140000}"/>
    <cellStyle name="Currency %" xfId="2997" xr:uid="{00000000-0005-0000-0000-000031140000}"/>
    <cellStyle name="Currency [0]" xfId="1186" xr:uid="{00000000-0005-0000-0000-000032140000}"/>
    <cellStyle name="Currency [0] 2" xfId="2998" xr:uid="{00000000-0005-0000-0000-000033140000}"/>
    <cellStyle name="Currency [00]" xfId="1187" xr:uid="{00000000-0005-0000-0000-000034140000}"/>
    <cellStyle name="Currency [00] 2" xfId="1188" xr:uid="{00000000-0005-0000-0000-000035140000}"/>
    <cellStyle name="Currency [00] 2 2" xfId="2999" xr:uid="{00000000-0005-0000-0000-000036140000}"/>
    <cellStyle name="Currency [00] 2 3" xfId="3000" xr:uid="{00000000-0005-0000-0000-000037140000}"/>
    <cellStyle name="Currency 0.0" xfId="3001" xr:uid="{00000000-0005-0000-0000-000038140000}"/>
    <cellStyle name="Currency 0.0%" xfId="3002" xr:uid="{00000000-0005-0000-0000-000039140000}"/>
    <cellStyle name="Currency 0.00" xfId="3003" xr:uid="{00000000-0005-0000-0000-00003A140000}"/>
    <cellStyle name="Currency 0.00%" xfId="3004" xr:uid="{00000000-0005-0000-0000-00003B140000}"/>
    <cellStyle name="Currency 0.000" xfId="3005" xr:uid="{00000000-0005-0000-0000-00003C140000}"/>
    <cellStyle name="Currency 0.000%" xfId="3006" xr:uid="{00000000-0005-0000-0000-00003D140000}"/>
    <cellStyle name="Currency 2" xfId="3007" xr:uid="{00000000-0005-0000-0000-00003E140000}"/>
    <cellStyle name="Currency 3" xfId="3008" xr:uid="{00000000-0005-0000-0000-00003F140000}"/>
    <cellStyle name="Currency 4" xfId="3009" xr:uid="{00000000-0005-0000-0000-000040140000}"/>
    <cellStyle name="Currency RU" xfId="3010" xr:uid="{00000000-0005-0000-0000-000041140000}"/>
    <cellStyle name="Currency_#6 Temps &amp; Contractors" xfId="1189" xr:uid="{00000000-0005-0000-0000-000042140000}"/>
    <cellStyle name="Currency0" xfId="1190" xr:uid="{00000000-0005-0000-0000-000043140000}"/>
    <cellStyle name="Data" xfId="1191" xr:uid="{00000000-0005-0000-0000-000044140000}"/>
    <cellStyle name="Data 2" xfId="1192" xr:uid="{00000000-0005-0000-0000-000045140000}"/>
    <cellStyle name="Data 2 2" xfId="1193" xr:uid="{00000000-0005-0000-0000-000046140000}"/>
    <cellStyle name="Data 2 2 2" xfId="5131" xr:uid="{00000000-0005-0000-0000-000047140000}"/>
    <cellStyle name="Data 2 3" xfId="3011" xr:uid="{00000000-0005-0000-0000-000048140000}"/>
    <cellStyle name="Data 2 3 2" xfId="6765" xr:uid="{00000000-0005-0000-0000-000049140000}"/>
    <cellStyle name="Data 2 4" xfId="5130" xr:uid="{00000000-0005-0000-0000-00004A140000}"/>
    <cellStyle name="Data 3" xfId="1194" xr:uid="{00000000-0005-0000-0000-00004B140000}"/>
    <cellStyle name="Data 3 2" xfId="1195" xr:uid="{00000000-0005-0000-0000-00004C140000}"/>
    <cellStyle name="Data 3 2 2" xfId="5133" xr:uid="{00000000-0005-0000-0000-00004D140000}"/>
    <cellStyle name="Data 3 3" xfId="5132" xr:uid="{00000000-0005-0000-0000-00004E140000}"/>
    <cellStyle name="Data 4" xfId="1196" xr:uid="{00000000-0005-0000-0000-00004F140000}"/>
    <cellStyle name="Data 4 2" xfId="3012" xr:uid="{00000000-0005-0000-0000-000050140000}"/>
    <cellStyle name="Data 4 2 2" xfId="6766" xr:uid="{00000000-0005-0000-0000-000051140000}"/>
    <cellStyle name="Data 4 3" xfId="5134" xr:uid="{00000000-0005-0000-0000-000052140000}"/>
    <cellStyle name="Data 5" xfId="3013" xr:uid="{00000000-0005-0000-0000-000053140000}"/>
    <cellStyle name="Data 5 2" xfId="6767" xr:uid="{00000000-0005-0000-0000-000054140000}"/>
    <cellStyle name="Data 6" xfId="5129" xr:uid="{00000000-0005-0000-0000-000055140000}"/>
    <cellStyle name="Data_4П" xfId="3014" xr:uid="{00000000-0005-0000-0000-000056140000}"/>
    <cellStyle name="DataBold" xfId="1197" xr:uid="{00000000-0005-0000-0000-000057140000}"/>
    <cellStyle name="DataBold 2" xfId="1198" xr:uid="{00000000-0005-0000-0000-000058140000}"/>
    <cellStyle name="DataBold 2 2" xfId="3015" xr:uid="{00000000-0005-0000-0000-000059140000}"/>
    <cellStyle name="DataBold 2 2 2" xfId="6768" xr:uid="{00000000-0005-0000-0000-00005A140000}"/>
    <cellStyle name="DataBold 2 3" xfId="5136" xr:uid="{00000000-0005-0000-0000-00005B140000}"/>
    <cellStyle name="DataBold 3" xfId="5135" xr:uid="{00000000-0005-0000-0000-00005C140000}"/>
    <cellStyle name="DataBold_4П" xfId="3016" xr:uid="{00000000-0005-0000-0000-00005D140000}"/>
    <cellStyle name="Date" xfId="1199" xr:uid="{00000000-0005-0000-0000-00005E140000}"/>
    <cellStyle name="Date 2" xfId="3017" xr:uid="{00000000-0005-0000-0000-00005F140000}"/>
    <cellStyle name="Date 3" xfId="5137" xr:uid="{00000000-0005-0000-0000-000060140000}"/>
    <cellStyle name="Date Short" xfId="1200" xr:uid="{00000000-0005-0000-0000-000061140000}"/>
    <cellStyle name="Date without year" xfId="1201" xr:uid="{00000000-0005-0000-0000-000062140000}"/>
    <cellStyle name="Date without year 2" xfId="3018" xr:uid="{00000000-0005-0000-0000-000063140000}"/>
    <cellStyle name="Date without year 3" xfId="5139" xr:uid="{00000000-0005-0000-0000-000064140000}"/>
    <cellStyle name="Date_4П" xfId="3019" xr:uid="{00000000-0005-0000-0000-000065140000}"/>
    <cellStyle name="Debit" xfId="1202" xr:uid="{00000000-0005-0000-0000-000066140000}"/>
    <cellStyle name="Debit subtotal" xfId="3020" xr:uid="{00000000-0005-0000-0000-000067140000}"/>
    <cellStyle name="Debit Total" xfId="3021" xr:uid="{00000000-0005-0000-0000-000068140000}"/>
    <cellStyle name="DELTA" xfId="1203" xr:uid="{00000000-0005-0000-0000-000069140000}"/>
    <cellStyle name="DELTA 2" xfId="3022" xr:uid="{00000000-0005-0000-0000-00006A140000}"/>
    <cellStyle name="DELTA 3" xfId="3023" xr:uid="{00000000-0005-0000-0000-00006B140000}"/>
    <cellStyle name="Dezimal [0]_Closing FX Kurse" xfId="3024" xr:uid="{00000000-0005-0000-0000-00006C140000}"/>
    <cellStyle name="Dezimal_Closing FX Kurse" xfId="3025" xr:uid="{00000000-0005-0000-0000-00006D140000}"/>
    <cellStyle name="E&amp;Y House" xfId="1204" xr:uid="{00000000-0005-0000-0000-00006E140000}"/>
    <cellStyle name="E&amp;Y House 2" xfId="3026" xr:uid="{00000000-0005-0000-0000-00006F140000}"/>
    <cellStyle name="E&amp;Y House 2 2" xfId="6777" xr:uid="{00000000-0005-0000-0000-000070140000}"/>
    <cellStyle name="E&amp;Y House 3" xfId="5142" xr:uid="{00000000-0005-0000-0000-000071140000}"/>
    <cellStyle name="Emphasis 1" xfId="1205" xr:uid="{00000000-0005-0000-0000-000072140000}"/>
    <cellStyle name="Emphasis 1 2" xfId="3027" xr:uid="{00000000-0005-0000-0000-000073140000}"/>
    <cellStyle name="Emphasis 1 2 2" xfId="6778" xr:uid="{00000000-0005-0000-0000-000074140000}"/>
    <cellStyle name="Emphasis 1 3" xfId="5143" xr:uid="{00000000-0005-0000-0000-000075140000}"/>
    <cellStyle name="Emphasis 2" xfId="1206" xr:uid="{00000000-0005-0000-0000-000076140000}"/>
    <cellStyle name="Emphasis 2 2" xfId="3028" xr:uid="{00000000-0005-0000-0000-000077140000}"/>
    <cellStyle name="Emphasis 2 2 2" xfId="6779" xr:uid="{00000000-0005-0000-0000-000078140000}"/>
    <cellStyle name="Emphasis 2 3" xfId="5144" xr:uid="{00000000-0005-0000-0000-000079140000}"/>
    <cellStyle name="Emphasis 3" xfId="1207" xr:uid="{00000000-0005-0000-0000-00007A140000}"/>
    <cellStyle name="Emphasis 3 2" xfId="3029" xr:uid="{00000000-0005-0000-0000-00007B140000}"/>
    <cellStyle name="Emphasis 3 2 2" xfId="6780" xr:uid="{00000000-0005-0000-0000-00007C140000}"/>
    <cellStyle name="Emphasis 3 3" xfId="5145" xr:uid="{00000000-0005-0000-0000-00007D140000}"/>
    <cellStyle name="Enter Currency (0)" xfId="1208" xr:uid="{00000000-0005-0000-0000-00007E140000}"/>
    <cellStyle name="Enter Currency (0) 2" xfId="1209" xr:uid="{00000000-0005-0000-0000-00007F140000}"/>
    <cellStyle name="Enter Currency (0) 2 2" xfId="3030" xr:uid="{00000000-0005-0000-0000-000080140000}"/>
    <cellStyle name="Enter Currency (0) 2 3" xfId="3031" xr:uid="{00000000-0005-0000-0000-000081140000}"/>
    <cellStyle name="Enter Currency (0)_4П" xfId="3032" xr:uid="{00000000-0005-0000-0000-000082140000}"/>
    <cellStyle name="Enter Currency (2)" xfId="1210" xr:uid="{00000000-0005-0000-0000-000083140000}"/>
    <cellStyle name="Enter Currency (2) 2" xfId="1211" xr:uid="{00000000-0005-0000-0000-000084140000}"/>
    <cellStyle name="Enter Currency (2) 2 2" xfId="3033" xr:uid="{00000000-0005-0000-0000-000085140000}"/>
    <cellStyle name="Enter Currency (2) 2 3" xfId="3034" xr:uid="{00000000-0005-0000-0000-000086140000}"/>
    <cellStyle name="Enter Currency (2)_4П" xfId="3035" xr:uid="{00000000-0005-0000-0000-000087140000}"/>
    <cellStyle name="Enter Units (0)" xfId="1212" xr:uid="{00000000-0005-0000-0000-000088140000}"/>
    <cellStyle name="Enter Units (0) 2" xfId="1213" xr:uid="{00000000-0005-0000-0000-000089140000}"/>
    <cellStyle name="Enter Units (0) 2 2" xfId="3036" xr:uid="{00000000-0005-0000-0000-00008A140000}"/>
    <cellStyle name="Enter Units (0) 2 3" xfId="3037" xr:uid="{00000000-0005-0000-0000-00008B140000}"/>
    <cellStyle name="Enter Units (0)_4П" xfId="3038" xr:uid="{00000000-0005-0000-0000-00008C140000}"/>
    <cellStyle name="Enter Units (1)" xfId="1214" xr:uid="{00000000-0005-0000-0000-00008D140000}"/>
    <cellStyle name="Enter Units (1) 2" xfId="1215" xr:uid="{00000000-0005-0000-0000-00008E140000}"/>
    <cellStyle name="Enter Units (1) 2 2" xfId="3039" xr:uid="{00000000-0005-0000-0000-00008F140000}"/>
    <cellStyle name="Enter Units (1) 2 3" xfId="3040" xr:uid="{00000000-0005-0000-0000-000090140000}"/>
    <cellStyle name="Enter Units (1)_4П" xfId="3041" xr:uid="{00000000-0005-0000-0000-000091140000}"/>
    <cellStyle name="Enter Units (2)" xfId="1216" xr:uid="{00000000-0005-0000-0000-000092140000}"/>
    <cellStyle name="Enter Units (2) 2" xfId="1217" xr:uid="{00000000-0005-0000-0000-000093140000}"/>
    <cellStyle name="Enter Units (2) 2 2" xfId="3042" xr:uid="{00000000-0005-0000-0000-000094140000}"/>
    <cellStyle name="Enter Units (2) 2 3" xfId="3043" xr:uid="{00000000-0005-0000-0000-000095140000}"/>
    <cellStyle name="Enter Units (2)_4П" xfId="3044" xr:uid="{00000000-0005-0000-0000-000096140000}"/>
    <cellStyle name="Entered" xfId="3045" xr:uid="{00000000-0005-0000-0000-000097140000}"/>
    <cellStyle name="Entered 2" xfId="6796" xr:uid="{00000000-0005-0000-0000-000098140000}"/>
    <cellStyle name="Euro" xfId="3046" xr:uid="{00000000-0005-0000-0000-000099140000}"/>
    <cellStyle name="Explanatory Text" xfId="1218" xr:uid="{00000000-0005-0000-0000-00009A140000}"/>
    <cellStyle name="Explanatory Text 2" xfId="1219" xr:uid="{00000000-0005-0000-0000-00009B140000}"/>
    <cellStyle name="Explanatory Text 2 2" xfId="5157" xr:uid="{00000000-0005-0000-0000-00009C140000}"/>
    <cellStyle name="Explanatory Text 3" xfId="5156" xr:uid="{00000000-0005-0000-0000-00009D140000}"/>
    <cellStyle name="EYInputPercent" xfId="1220" xr:uid="{00000000-0005-0000-0000-00009E140000}"/>
    <cellStyle name="Fig" xfId="1221" xr:uid="{00000000-0005-0000-0000-00009F140000}"/>
    <cellStyle name="Fixed" xfId="1222" xr:uid="{00000000-0005-0000-0000-0000A0140000}"/>
    <cellStyle name="Format Number Column" xfId="3047" xr:uid="{00000000-0005-0000-0000-0000A1140000}"/>
    <cellStyle name="From" xfId="1223" xr:uid="{00000000-0005-0000-0000-0000A2140000}"/>
    <cellStyle name="From 2" xfId="1224" xr:uid="{00000000-0005-0000-0000-0000A3140000}"/>
    <cellStyle name="From 2 2" xfId="3048" xr:uid="{00000000-0005-0000-0000-0000A4140000}"/>
    <cellStyle name="G03_Text" xfId="3049" xr:uid="{00000000-0005-0000-0000-0000A5140000}"/>
    <cellStyle name="general" xfId="3050" xr:uid="{00000000-0005-0000-0000-0000A6140000}"/>
    <cellStyle name="general 2" xfId="6800" xr:uid="{00000000-0005-0000-0000-0000A7140000}"/>
    <cellStyle name="Good" xfId="1225" xr:uid="{00000000-0005-0000-0000-0000A8140000}"/>
    <cellStyle name="Good 2" xfId="1226" xr:uid="{00000000-0005-0000-0000-0000A9140000}"/>
    <cellStyle name="Good 2 2" xfId="3051" xr:uid="{00000000-0005-0000-0000-0000AA140000}"/>
    <cellStyle name="Good 2 2 2" xfId="6801" xr:uid="{00000000-0005-0000-0000-0000AB140000}"/>
    <cellStyle name="Good 2 3" xfId="5164" xr:uid="{00000000-0005-0000-0000-0000AC140000}"/>
    <cellStyle name="Good 3" xfId="5163" xr:uid="{00000000-0005-0000-0000-0000AD140000}"/>
    <cellStyle name="Grey" xfId="1227" xr:uid="{00000000-0005-0000-0000-0000AE140000}"/>
    <cellStyle name="Grey 2" xfId="3052" xr:uid="{00000000-0005-0000-0000-0000AF140000}"/>
    <cellStyle name="Grey 2 2" xfId="6802" xr:uid="{00000000-0005-0000-0000-0000B0140000}"/>
    <cellStyle name="Header1" xfId="1228" xr:uid="{00000000-0005-0000-0000-0000B1140000}"/>
    <cellStyle name="Header1 2" xfId="3053" xr:uid="{00000000-0005-0000-0000-0000B2140000}"/>
    <cellStyle name="Header1 2 2" xfId="6803" xr:uid="{00000000-0005-0000-0000-0000B3140000}"/>
    <cellStyle name="Header1 3" xfId="5166" xr:uid="{00000000-0005-0000-0000-0000B4140000}"/>
    <cellStyle name="Header1_4П" xfId="3054" xr:uid="{00000000-0005-0000-0000-0000B5140000}"/>
    <cellStyle name="Header2" xfId="1229" xr:uid="{00000000-0005-0000-0000-0000B6140000}"/>
    <cellStyle name="Header2 2" xfId="3055" xr:uid="{00000000-0005-0000-0000-0000B7140000}"/>
    <cellStyle name="Header2 2 2" xfId="6804" xr:uid="{00000000-0005-0000-0000-0000B8140000}"/>
    <cellStyle name="Header2 3" xfId="5167" xr:uid="{00000000-0005-0000-0000-0000B9140000}"/>
    <cellStyle name="Header2_4П" xfId="3056" xr:uid="{00000000-0005-0000-0000-0000BA140000}"/>
    <cellStyle name="Heading" xfId="1230" xr:uid="{00000000-0005-0000-0000-0000BB140000}"/>
    <cellStyle name="Heading 1" xfId="1231" xr:uid="{00000000-0005-0000-0000-0000BC140000}"/>
    <cellStyle name="Heading 1 2" xfId="1232" xr:uid="{00000000-0005-0000-0000-0000BD140000}"/>
    <cellStyle name="Heading 1 2 2" xfId="5170" xr:uid="{00000000-0005-0000-0000-0000BE140000}"/>
    <cellStyle name="Heading 1 3" xfId="5169" xr:uid="{00000000-0005-0000-0000-0000BF140000}"/>
    <cellStyle name="Heading 2" xfId="1233" xr:uid="{00000000-0005-0000-0000-0000C0140000}"/>
    <cellStyle name="Heading 2 2" xfId="1234" xr:uid="{00000000-0005-0000-0000-0000C1140000}"/>
    <cellStyle name="Heading 2 2 2" xfId="5172" xr:uid="{00000000-0005-0000-0000-0000C2140000}"/>
    <cellStyle name="Heading 2 3" xfId="5171" xr:uid="{00000000-0005-0000-0000-0000C3140000}"/>
    <cellStyle name="Heading 3" xfId="1235" xr:uid="{00000000-0005-0000-0000-0000C4140000}"/>
    <cellStyle name="Heading 3 2" xfId="1236" xr:uid="{00000000-0005-0000-0000-0000C5140000}"/>
    <cellStyle name="Heading 3 2 2" xfId="5174" xr:uid="{00000000-0005-0000-0000-0000C6140000}"/>
    <cellStyle name="Heading 3 3" xfId="5173" xr:uid="{00000000-0005-0000-0000-0000C7140000}"/>
    <cellStyle name="Heading 4" xfId="1237" xr:uid="{00000000-0005-0000-0000-0000C8140000}"/>
    <cellStyle name="Heading 4 2" xfId="1238" xr:uid="{00000000-0005-0000-0000-0000C9140000}"/>
    <cellStyle name="Heading 4 2 2" xfId="5176" xr:uid="{00000000-0005-0000-0000-0000CA140000}"/>
    <cellStyle name="Heading 4 3" xfId="5175" xr:uid="{00000000-0005-0000-0000-0000CB140000}"/>
    <cellStyle name="Heading 5" xfId="3057" xr:uid="{00000000-0005-0000-0000-0000CC140000}"/>
    <cellStyle name="Heading 6" xfId="3058" xr:uid="{00000000-0005-0000-0000-0000CD140000}"/>
    <cellStyle name="Heading No Underline" xfId="3059" xr:uid="{00000000-0005-0000-0000-0000CE140000}"/>
    <cellStyle name="Heading No Underline 2" xfId="6807" xr:uid="{00000000-0005-0000-0000-0000CF140000}"/>
    <cellStyle name="Heading With Underline" xfId="3060" xr:uid="{00000000-0005-0000-0000-0000D0140000}"/>
    <cellStyle name="Heading With Underline 2" xfId="6808" xr:uid="{00000000-0005-0000-0000-0000D1140000}"/>
    <cellStyle name="Heading_5690 Ceiling test for client KZ (1)" xfId="3061" xr:uid="{00000000-0005-0000-0000-0000D2140000}"/>
    <cellStyle name="Hyperlink" xfId="1239" xr:uid="{00000000-0005-0000-0000-0000D3140000}"/>
    <cellStyle name="Hyperlink 2" xfId="1240" xr:uid="{00000000-0005-0000-0000-0000D4140000}"/>
    <cellStyle name="Hyperlink 2 2" xfId="5178" xr:uid="{00000000-0005-0000-0000-0000D5140000}"/>
    <cellStyle name="Hyperlink 3" xfId="5177" xr:uid="{00000000-0005-0000-0000-0000D6140000}"/>
    <cellStyle name="Hyperlink_RESULTS" xfId="1241" xr:uid="{00000000-0005-0000-0000-0000D7140000}"/>
    <cellStyle name="Iau?iue_?anoiau" xfId="1242" xr:uid="{00000000-0005-0000-0000-0000D8140000}"/>
    <cellStyle name="Îáû÷íûé" xfId="3062" xr:uid="{00000000-0005-0000-0000-0000D9140000}"/>
    <cellStyle name="Ïðîöåíòíûé" xfId="3063" xr:uid="{00000000-0005-0000-0000-0000DA140000}"/>
    <cellStyle name="Input" xfId="1243" xr:uid="{00000000-0005-0000-0000-0000DB140000}"/>
    <cellStyle name="Input [yellow]" xfId="1244" xr:uid="{00000000-0005-0000-0000-0000DC140000}"/>
    <cellStyle name="Input [yellow] 2" xfId="3064" xr:uid="{00000000-0005-0000-0000-0000DD140000}"/>
    <cellStyle name="Input [yellow] 2 2" xfId="6812" xr:uid="{00000000-0005-0000-0000-0000DE140000}"/>
    <cellStyle name="Input 2" xfId="3065" xr:uid="{00000000-0005-0000-0000-0000DF140000}"/>
    <cellStyle name="Input 3" xfId="3066" xr:uid="{00000000-0005-0000-0000-0000E0140000}"/>
    <cellStyle name="Input 3 2" xfId="6814" xr:uid="{00000000-0005-0000-0000-0000E1140000}"/>
    <cellStyle name="Input 4" xfId="3067" xr:uid="{00000000-0005-0000-0000-0000E2140000}"/>
    <cellStyle name="Input 4 2" xfId="6815" xr:uid="{00000000-0005-0000-0000-0000E3140000}"/>
    <cellStyle name="Input 5" xfId="3068" xr:uid="{00000000-0005-0000-0000-0000E4140000}"/>
    <cellStyle name="Input 5 2" xfId="6816" xr:uid="{00000000-0005-0000-0000-0000E5140000}"/>
    <cellStyle name="Input 6" xfId="3069" xr:uid="{00000000-0005-0000-0000-0000E6140000}"/>
    <cellStyle name="Input 6 2" xfId="6817" xr:uid="{00000000-0005-0000-0000-0000E7140000}"/>
    <cellStyle name="Input 7" xfId="3070" xr:uid="{00000000-0005-0000-0000-0000E8140000}"/>
    <cellStyle name="Input 7 2" xfId="6818" xr:uid="{00000000-0005-0000-0000-0000E9140000}"/>
    <cellStyle name="Input 8" xfId="3071" xr:uid="{00000000-0005-0000-0000-0000EA140000}"/>
    <cellStyle name="Input 8 2" xfId="6819" xr:uid="{00000000-0005-0000-0000-0000EB140000}"/>
    <cellStyle name="Input 9" xfId="3072" xr:uid="{00000000-0005-0000-0000-0000EC140000}"/>
    <cellStyle name="Input 9 2" xfId="6820" xr:uid="{00000000-0005-0000-0000-0000ED140000}"/>
    <cellStyle name="Input Box" xfId="3073" xr:uid="{00000000-0005-0000-0000-0000EE140000}"/>
    <cellStyle name="Input Box 2" xfId="6821" xr:uid="{00000000-0005-0000-0000-0000EF140000}"/>
    <cellStyle name="Input_06.10" xfId="1245" xr:uid="{00000000-0005-0000-0000-0000F0140000}"/>
    <cellStyle name="Inputnumbaccid" xfId="3074" xr:uid="{00000000-0005-0000-0000-0000F1140000}"/>
    <cellStyle name="Inpyear" xfId="3075" xr:uid="{00000000-0005-0000-0000-0000F2140000}"/>
    <cellStyle name="International" xfId="3076" xr:uid="{00000000-0005-0000-0000-0000F3140000}"/>
    <cellStyle name="International1" xfId="3077" xr:uid="{00000000-0005-0000-0000-0000F4140000}"/>
    <cellStyle name="Ioe?uaaaoayny aeia?nnueea" xfId="1246" xr:uid="{00000000-0005-0000-0000-0000F5140000}"/>
    <cellStyle name="Ioe?uaaaoayny aeia?nnueea 2" xfId="3078" xr:uid="{00000000-0005-0000-0000-0000F6140000}"/>
    <cellStyle name="Ioe?uaaaoayny aeia?nnueea 2 2" xfId="6826" xr:uid="{00000000-0005-0000-0000-0000F7140000}"/>
    <cellStyle name="Ioe?uaaaoayny aeia?nnueea 3" xfId="5182" xr:uid="{00000000-0005-0000-0000-0000F8140000}"/>
    <cellStyle name="ISO" xfId="1247" xr:uid="{00000000-0005-0000-0000-0000F9140000}"/>
    <cellStyle name="ISO 2" xfId="3079" xr:uid="{00000000-0005-0000-0000-0000FA140000}"/>
    <cellStyle name="ISO 2 2" xfId="6827" xr:uid="{00000000-0005-0000-0000-0000FB140000}"/>
    <cellStyle name="ISO 3" xfId="5183" xr:uid="{00000000-0005-0000-0000-0000FC140000}"/>
    <cellStyle name="Komma [0]_laroux" xfId="1248" xr:uid="{00000000-0005-0000-0000-0000FD140000}"/>
    <cellStyle name="Komma_laroux" xfId="1249" xr:uid="{00000000-0005-0000-0000-0000FE140000}"/>
    <cellStyle name="KOP" xfId="1250" xr:uid="{00000000-0005-0000-0000-0000FF140000}"/>
    <cellStyle name="KOP 2" xfId="1251" xr:uid="{00000000-0005-0000-0000-000000150000}"/>
    <cellStyle name="KOP 2 2" xfId="3080" xr:uid="{00000000-0005-0000-0000-000001150000}"/>
    <cellStyle name="KOP 2 2 2" xfId="6828" xr:uid="{00000000-0005-0000-0000-000002150000}"/>
    <cellStyle name="KOP 2 3" xfId="3081" xr:uid="{00000000-0005-0000-0000-000003150000}"/>
    <cellStyle name="KOP 2 3 2" xfId="6829" xr:uid="{00000000-0005-0000-0000-000004150000}"/>
    <cellStyle name="KOP 2 4" xfId="5187" xr:uid="{00000000-0005-0000-0000-000005150000}"/>
    <cellStyle name="KOP 2_4П" xfId="3082" xr:uid="{00000000-0005-0000-0000-000006150000}"/>
    <cellStyle name="KOP 3" xfId="3083" xr:uid="{00000000-0005-0000-0000-000007150000}"/>
    <cellStyle name="KOP 3 2" xfId="6830" xr:uid="{00000000-0005-0000-0000-000008150000}"/>
    <cellStyle name="KOP 4" xfId="5186" xr:uid="{00000000-0005-0000-0000-000009150000}"/>
    <cellStyle name="KOP 5" xfId="7576" xr:uid="{00000000-0005-0000-0000-00000A150000}"/>
    <cellStyle name="KOP2" xfId="1252" xr:uid="{00000000-0005-0000-0000-00000B150000}"/>
    <cellStyle name="KOP2 2" xfId="1253" xr:uid="{00000000-0005-0000-0000-00000C150000}"/>
    <cellStyle name="KOP2 2 2" xfId="3084" xr:uid="{00000000-0005-0000-0000-00000D150000}"/>
    <cellStyle name="KOP2 2 2 2" xfId="6831" xr:uid="{00000000-0005-0000-0000-00000E150000}"/>
    <cellStyle name="KOP2 2 3" xfId="3085" xr:uid="{00000000-0005-0000-0000-00000F150000}"/>
    <cellStyle name="KOP2 2 3 2" xfId="6832" xr:uid="{00000000-0005-0000-0000-000010150000}"/>
    <cellStyle name="KOP2 2 4" xfId="5189" xr:uid="{00000000-0005-0000-0000-000011150000}"/>
    <cellStyle name="KOP2 2_4П" xfId="3086" xr:uid="{00000000-0005-0000-0000-000012150000}"/>
    <cellStyle name="KOP2 3" xfId="3087" xr:uid="{00000000-0005-0000-0000-000013150000}"/>
    <cellStyle name="KOP2 3 2" xfId="6833" xr:uid="{00000000-0005-0000-0000-000014150000}"/>
    <cellStyle name="KOP2 4" xfId="5188" xr:uid="{00000000-0005-0000-0000-000015150000}"/>
    <cellStyle name="KOP2 5" xfId="7577" xr:uid="{00000000-0005-0000-0000-000016150000}"/>
    <cellStyle name="KOPP" xfId="1254" xr:uid="{00000000-0005-0000-0000-000017150000}"/>
    <cellStyle name="KOPP 2" xfId="1255" xr:uid="{00000000-0005-0000-0000-000018150000}"/>
    <cellStyle name="KOPP 2 2" xfId="3088" xr:uid="{00000000-0005-0000-0000-000019150000}"/>
    <cellStyle name="KOPP 2 2 2" xfId="6834" xr:uid="{00000000-0005-0000-0000-00001A150000}"/>
    <cellStyle name="KOPP 2 3" xfId="3089" xr:uid="{00000000-0005-0000-0000-00001B150000}"/>
    <cellStyle name="KOPP 2 3 2" xfId="6835" xr:uid="{00000000-0005-0000-0000-00001C150000}"/>
    <cellStyle name="KOPP 2 4" xfId="5191" xr:uid="{00000000-0005-0000-0000-00001D150000}"/>
    <cellStyle name="KOPP 2_4П" xfId="3090" xr:uid="{00000000-0005-0000-0000-00001E150000}"/>
    <cellStyle name="KOPP 3" xfId="3091" xr:uid="{00000000-0005-0000-0000-00001F150000}"/>
    <cellStyle name="KOPP 3 2" xfId="6836" xr:uid="{00000000-0005-0000-0000-000020150000}"/>
    <cellStyle name="KOPP 4" xfId="5190" xr:uid="{00000000-0005-0000-0000-000021150000}"/>
    <cellStyle name="KOPP 5" xfId="7578" xr:uid="{00000000-0005-0000-0000-000022150000}"/>
    <cellStyle name="KPMG Heading 1" xfId="3092" xr:uid="{00000000-0005-0000-0000-000023150000}"/>
    <cellStyle name="KPMG Heading 2" xfId="3093" xr:uid="{00000000-0005-0000-0000-000024150000}"/>
    <cellStyle name="KPMG Heading 3" xfId="3094" xr:uid="{00000000-0005-0000-0000-000025150000}"/>
    <cellStyle name="KPMG Heading 4" xfId="3095" xr:uid="{00000000-0005-0000-0000-000026150000}"/>
    <cellStyle name="KPMG Normal" xfId="3096" xr:uid="{00000000-0005-0000-0000-000027150000}"/>
    <cellStyle name="KPMG Normal 2" xfId="6841" xr:uid="{00000000-0005-0000-0000-000028150000}"/>
    <cellStyle name="KPMG Normal Text" xfId="3097" xr:uid="{00000000-0005-0000-0000-000029150000}"/>
    <cellStyle name="KPMG Normal Text 2" xfId="6842" xr:uid="{00000000-0005-0000-0000-00002A150000}"/>
    <cellStyle name="KPMG Normal_Cash_flow_consol_05.04" xfId="3098" xr:uid="{00000000-0005-0000-0000-00002B150000}"/>
    <cellStyle name="Link Currency (0)" xfId="1256" xr:uid="{00000000-0005-0000-0000-00002C150000}"/>
    <cellStyle name="Link Currency (0) 2" xfId="1257" xr:uid="{00000000-0005-0000-0000-00002D150000}"/>
    <cellStyle name="Link Currency (0) 2 2" xfId="3099" xr:uid="{00000000-0005-0000-0000-00002E150000}"/>
    <cellStyle name="Link Currency (0) 2 3" xfId="3100" xr:uid="{00000000-0005-0000-0000-00002F150000}"/>
    <cellStyle name="Link Currency (0)_4П" xfId="3101" xr:uid="{00000000-0005-0000-0000-000030150000}"/>
    <cellStyle name="Link Currency (2)" xfId="1258" xr:uid="{00000000-0005-0000-0000-000031150000}"/>
    <cellStyle name="Link Currency (2) 2" xfId="1259" xr:uid="{00000000-0005-0000-0000-000032150000}"/>
    <cellStyle name="Link Currency (2) 2 2" xfId="3102" xr:uid="{00000000-0005-0000-0000-000033150000}"/>
    <cellStyle name="Link Currency (2) 2 3" xfId="3103" xr:uid="{00000000-0005-0000-0000-000034150000}"/>
    <cellStyle name="Link Currency (2)_4П" xfId="3104" xr:uid="{00000000-0005-0000-0000-000035150000}"/>
    <cellStyle name="Link Units (0)" xfId="1260" xr:uid="{00000000-0005-0000-0000-000036150000}"/>
    <cellStyle name="Link Units (0) 2" xfId="1261" xr:uid="{00000000-0005-0000-0000-000037150000}"/>
    <cellStyle name="Link Units (0) 2 2" xfId="3105" xr:uid="{00000000-0005-0000-0000-000038150000}"/>
    <cellStyle name="Link Units (0) 2 3" xfId="3106" xr:uid="{00000000-0005-0000-0000-000039150000}"/>
    <cellStyle name="Link Units (0)_4П" xfId="3107" xr:uid="{00000000-0005-0000-0000-00003A150000}"/>
    <cellStyle name="Link Units (1)" xfId="1262" xr:uid="{00000000-0005-0000-0000-00003B150000}"/>
    <cellStyle name="Link Units (1) 2" xfId="1263" xr:uid="{00000000-0005-0000-0000-00003C150000}"/>
    <cellStyle name="Link Units (1) 2 2" xfId="3108" xr:uid="{00000000-0005-0000-0000-00003D150000}"/>
    <cellStyle name="Link Units (1) 2 3" xfId="3109" xr:uid="{00000000-0005-0000-0000-00003E150000}"/>
    <cellStyle name="Link Units (1)_4П" xfId="3110" xr:uid="{00000000-0005-0000-0000-00003F150000}"/>
    <cellStyle name="Link Units (2)" xfId="1264" xr:uid="{00000000-0005-0000-0000-000040150000}"/>
    <cellStyle name="Link Units (2) 2" xfId="1265" xr:uid="{00000000-0005-0000-0000-000041150000}"/>
    <cellStyle name="Link Units (2) 2 2" xfId="3111" xr:uid="{00000000-0005-0000-0000-000042150000}"/>
    <cellStyle name="Link Units (2) 2 3" xfId="3112" xr:uid="{00000000-0005-0000-0000-000043150000}"/>
    <cellStyle name="Link Units (2)_4П" xfId="3113" xr:uid="{00000000-0005-0000-0000-000044150000}"/>
    <cellStyle name="Linked Cell" xfId="1266" xr:uid="{00000000-0005-0000-0000-000045150000}"/>
    <cellStyle name="Linked Cell 2" xfId="1267" xr:uid="{00000000-0005-0000-0000-000046150000}"/>
    <cellStyle name="Linked Cell 2 2" xfId="5203" xr:uid="{00000000-0005-0000-0000-000047150000}"/>
    <cellStyle name="Linked Cell 3" xfId="5202" xr:uid="{00000000-0005-0000-0000-000048150000}"/>
    <cellStyle name="maincontent" xfId="1268" xr:uid="{00000000-0005-0000-0000-000049150000}"/>
    <cellStyle name="maincontent 2" xfId="3114" xr:uid="{00000000-0005-0000-0000-00004A150000}"/>
    <cellStyle name="maincontent 2 2" xfId="6858" xr:uid="{00000000-0005-0000-0000-00004B150000}"/>
    <cellStyle name="maincontent 3" xfId="5204" xr:uid="{00000000-0005-0000-0000-00004C150000}"/>
    <cellStyle name="Millares [0]_FINAL-10" xfId="3115" xr:uid="{00000000-0005-0000-0000-00004D150000}"/>
    <cellStyle name="Millares_FINAL-10" xfId="3116" xr:uid="{00000000-0005-0000-0000-00004E150000}"/>
    <cellStyle name="Milliers [0]_B.S.96" xfId="3117" xr:uid="{00000000-0005-0000-0000-00004F150000}"/>
    <cellStyle name="Milliers_B.S.96" xfId="3118" xr:uid="{00000000-0005-0000-0000-000050150000}"/>
    <cellStyle name="Mon?taire [0]_couts operatoires totaux" xfId="3119" xr:uid="{00000000-0005-0000-0000-000051150000}"/>
    <cellStyle name="Moneda [0]_FINAL-10" xfId="3120" xr:uid="{00000000-0005-0000-0000-000052150000}"/>
    <cellStyle name="Moneda_FINAL-10" xfId="3121" xr:uid="{00000000-0005-0000-0000-000053150000}"/>
    <cellStyle name="Monétaire [0]_couts operatoires totaux" xfId="1269" xr:uid="{00000000-0005-0000-0000-000054150000}"/>
    <cellStyle name="Monétaire_EDYAN" xfId="3122" xr:uid="{00000000-0005-0000-0000-000055150000}"/>
    <cellStyle name="Monйtaire [0]_B.S.96" xfId="3123" xr:uid="{00000000-0005-0000-0000-000056150000}"/>
    <cellStyle name="Monйtaire_B.S.96" xfId="3124" xr:uid="{00000000-0005-0000-0000-000057150000}"/>
    <cellStyle name="Nameenter" xfId="3125" xr:uid="{00000000-0005-0000-0000-000058150000}"/>
    <cellStyle name="Nameenter 2" xfId="6868" xr:uid="{00000000-0005-0000-0000-000059150000}"/>
    <cellStyle name="Neutral" xfId="1270" xr:uid="{00000000-0005-0000-0000-00005A150000}"/>
    <cellStyle name="Neutral 2" xfId="1271" xr:uid="{00000000-0005-0000-0000-00005B150000}"/>
    <cellStyle name="Neutral 2 2" xfId="3126" xr:uid="{00000000-0005-0000-0000-00005C150000}"/>
    <cellStyle name="Neutral 2 2 2" xfId="6869" xr:uid="{00000000-0005-0000-0000-00005D150000}"/>
    <cellStyle name="Neutral 2 3" xfId="5207" xr:uid="{00000000-0005-0000-0000-00005E150000}"/>
    <cellStyle name="Neutral 3" xfId="5206" xr:uid="{00000000-0005-0000-0000-00005F150000}"/>
    <cellStyle name="Norma11l" xfId="3127" xr:uid="{00000000-0005-0000-0000-000060150000}"/>
    <cellStyle name="Norma11l 2" xfId="6870" xr:uid="{00000000-0005-0000-0000-000061150000}"/>
    <cellStyle name="Normal - Style1" xfId="1272" xr:uid="{00000000-0005-0000-0000-000062150000}"/>
    <cellStyle name="Normal - Style1 2" xfId="3128" xr:uid="{00000000-0005-0000-0000-000063150000}"/>
    <cellStyle name="Normal 10" xfId="3129" xr:uid="{00000000-0005-0000-0000-000064150000}"/>
    <cellStyle name="Normal 10 2" xfId="3130" xr:uid="{00000000-0005-0000-0000-000065150000}"/>
    <cellStyle name="Normal 10 2 2" xfId="6873" xr:uid="{00000000-0005-0000-0000-000066150000}"/>
    <cellStyle name="Normal 10 3" xfId="6872" xr:uid="{00000000-0005-0000-0000-000067150000}"/>
    <cellStyle name="Normal 11" xfId="3131" xr:uid="{00000000-0005-0000-0000-000068150000}"/>
    <cellStyle name="Normal 11 2" xfId="3132" xr:uid="{00000000-0005-0000-0000-000069150000}"/>
    <cellStyle name="Normal 11 2 2" xfId="3133" xr:uid="{00000000-0005-0000-0000-00006A150000}"/>
    <cellStyle name="Normal 11 2 2 2" xfId="6876" xr:uid="{00000000-0005-0000-0000-00006B150000}"/>
    <cellStyle name="Normal 11 2 3" xfId="6875" xr:uid="{00000000-0005-0000-0000-00006C150000}"/>
    <cellStyle name="Normal 11 3" xfId="6874" xr:uid="{00000000-0005-0000-0000-00006D150000}"/>
    <cellStyle name="Normal 12" xfId="3134" xr:uid="{00000000-0005-0000-0000-00006E150000}"/>
    <cellStyle name="Normal 12 2" xfId="3135" xr:uid="{00000000-0005-0000-0000-00006F150000}"/>
    <cellStyle name="Normal 12 2 2" xfId="3136" xr:uid="{00000000-0005-0000-0000-000070150000}"/>
    <cellStyle name="Normal 12 2 2 2" xfId="6879" xr:uid="{00000000-0005-0000-0000-000071150000}"/>
    <cellStyle name="Normal 12 2 3" xfId="6878" xr:uid="{00000000-0005-0000-0000-000072150000}"/>
    <cellStyle name="Normal 12 3" xfId="6877" xr:uid="{00000000-0005-0000-0000-000073150000}"/>
    <cellStyle name="Normal 13" xfId="3137" xr:uid="{00000000-0005-0000-0000-000074150000}"/>
    <cellStyle name="Normal 13 2" xfId="6880" xr:uid="{00000000-0005-0000-0000-000075150000}"/>
    <cellStyle name="Normal 14" xfId="3138" xr:uid="{00000000-0005-0000-0000-000076150000}"/>
    <cellStyle name="Normal 14 2" xfId="6881" xr:uid="{00000000-0005-0000-0000-000077150000}"/>
    <cellStyle name="Normal 15" xfId="3139" xr:uid="{00000000-0005-0000-0000-000078150000}"/>
    <cellStyle name="Normal 15 2" xfId="6882" xr:uid="{00000000-0005-0000-0000-000079150000}"/>
    <cellStyle name="Normal 2" xfId="1273" xr:uid="{00000000-0005-0000-0000-00007A150000}"/>
    <cellStyle name="Normal 2 2" xfId="1274" xr:uid="{00000000-0005-0000-0000-00007B150000}"/>
    <cellStyle name="Normal 2 2 2" xfId="3140" xr:uid="{00000000-0005-0000-0000-00007C150000}"/>
    <cellStyle name="Normal 2 2 2 2" xfId="6883" xr:uid="{00000000-0005-0000-0000-00007D150000}"/>
    <cellStyle name="Normal 2 2 3" xfId="5210" xr:uid="{00000000-0005-0000-0000-00007E150000}"/>
    <cellStyle name="Normal 2 3" xfId="3141" xr:uid="{00000000-0005-0000-0000-00007F150000}"/>
    <cellStyle name="Normal 2 3 2" xfId="3142" xr:uid="{00000000-0005-0000-0000-000080150000}"/>
    <cellStyle name="Normal 2 3 2 2" xfId="6885" xr:uid="{00000000-0005-0000-0000-000081150000}"/>
    <cellStyle name="Normal 2 3 3" xfId="6884" xr:uid="{00000000-0005-0000-0000-000082150000}"/>
    <cellStyle name="Normal 2 4" xfId="3143" xr:uid="{00000000-0005-0000-0000-000083150000}"/>
    <cellStyle name="Normal 2 4 2" xfId="6886" xr:uid="{00000000-0005-0000-0000-000084150000}"/>
    <cellStyle name="Normal 2 5" xfId="1275" xr:uid="{00000000-0005-0000-0000-000085150000}"/>
    <cellStyle name="Normal 2 5 2" xfId="3144" xr:uid="{00000000-0005-0000-0000-000086150000}"/>
    <cellStyle name="Normal 2 5 2 2" xfId="6887" xr:uid="{00000000-0005-0000-0000-000087150000}"/>
    <cellStyle name="Normal 2 5 3" xfId="5211" xr:uid="{00000000-0005-0000-0000-000088150000}"/>
    <cellStyle name="Normal 2 5_4П" xfId="3145" xr:uid="{00000000-0005-0000-0000-000089150000}"/>
    <cellStyle name="Normal 2 6" xfId="5209" xr:uid="{00000000-0005-0000-0000-00008A150000}"/>
    <cellStyle name="Normal 3" xfId="1276" xr:uid="{00000000-0005-0000-0000-00008B150000}"/>
    <cellStyle name="Normal 3 10" xfId="5212" xr:uid="{00000000-0005-0000-0000-00008C150000}"/>
    <cellStyle name="Normal 3 2" xfId="3146" xr:uid="{00000000-0005-0000-0000-00008D150000}"/>
    <cellStyle name="Normal 3 2 2" xfId="3147" xr:uid="{00000000-0005-0000-0000-00008E150000}"/>
    <cellStyle name="Normal 3 2 2 2" xfId="3148" xr:uid="{00000000-0005-0000-0000-00008F150000}"/>
    <cellStyle name="Normal 3 2 2 2 2" xfId="6890" xr:uid="{00000000-0005-0000-0000-000090150000}"/>
    <cellStyle name="Normal 3 2 2 3" xfId="3149" xr:uid="{00000000-0005-0000-0000-000091150000}"/>
    <cellStyle name="Normal 3 2 2 3 2" xfId="6891" xr:uid="{00000000-0005-0000-0000-000092150000}"/>
    <cellStyle name="Normal 3 2 2 4" xfId="6889" xr:uid="{00000000-0005-0000-0000-000093150000}"/>
    <cellStyle name="Normal 3 2 3" xfId="3150" xr:uid="{00000000-0005-0000-0000-000094150000}"/>
    <cellStyle name="Normal 3 2 3 2" xfId="3151" xr:uid="{00000000-0005-0000-0000-000095150000}"/>
    <cellStyle name="Normal 3 2 3 2 2" xfId="6893" xr:uid="{00000000-0005-0000-0000-000096150000}"/>
    <cellStyle name="Normal 3 2 3 3" xfId="3152" xr:uid="{00000000-0005-0000-0000-000097150000}"/>
    <cellStyle name="Normal 3 2 3 3 2" xfId="6894" xr:uid="{00000000-0005-0000-0000-000098150000}"/>
    <cellStyle name="Normal 3 2 3 4" xfId="6892" xr:uid="{00000000-0005-0000-0000-000099150000}"/>
    <cellStyle name="Normal 3 2 4" xfId="6888" xr:uid="{00000000-0005-0000-0000-00009A150000}"/>
    <cellStyle name="Normal 3 2_4П" xfId="3153" xr:uid="{00000000-0005-0000-0000-00009B150000}"/>
    <cellStyle name="Normal 3 3" xfId="3154" xr:uid="{00000000-0005-0000-0000-00009C150000}"/>
    <cellStyle name="Normal 3 3 2" xfId="3155" xr:uid="{00000000-0005-0000-0000-00009D150000}"/>
    <cellStyle name="Normal 3 3 2 2" xfId="3156" xr:uid="{00000000-0005-0000-0000-00009E150000}"/>
    <cellStyle name="Normal 3 3 2 2 2" xfId="6897" xr:uid="{00000000-0005-0000-0000-00009F150000}"/>
    <cellStyle name="Normal 3 3 2 3" xfId="3157" xr:uid="{00000000-0005-0000-0000-0000A0150000}"/>
    <cellStyle name="Normal 3 3 2 3 2" xfId="6898" xr:uid="{00000000-0005-0000-0000-0000A1150000}"/>
    <cellStyle name="Normal 3 3 2 4" xfId="6896" xr:uid="{00000000-0005-0000-0000-0000A2150000}"/>
    <cellStyle name="Normal 3 3 3" xfId="3158" xr:uid="{00000000-0005-0000-0000-0000A3150000}"/>
    <cellStyle name="Normal 3 3 3 2" xfId="6899" xr:uid="{00000000-0005-0000-0000-0000A4150000}"/>
    <cellStyle name="Normal 3 3 4" xfId="3159" xr:uid="{00000000-0005-0000-0000-0000A5150000}"/>
    <cellStyle name="Normal 3 3 4 2" xfId="6900" xr:uid="{00000000-0005-0000-0000-0000A6150000}"/>
    <cellStyle name="Normal 3 3 5" xfId="6895" xr:uid="{00000000-0005-0000-0000-0000A7150000}"/>
    <cellStyle name="Normal 3 4" xfId="3160" xr:uid="{00000000-0005-0000-0000-0000A8150000}"/>
    <cellStyle name="Normal 3 4 2" xfId="3161" xr:uid="{00000000-0005-0000-0000-0000A9150000}"/>
    <cellStyle name="Normal 3 4 2 2" xfId="6902" xr:uid="{00000000-0005-0000-0000-0000AA150000}"/>
    <cellStyle name="Normal 3 4 3" xfId="3162" xr:uid="{00000000-0005-0000-0000-0000AB150000}"/>
    <cellStyle name="Normal 3 4 3 2" xfId="6903" xr:uid="{00000000-0005-0000-0000-0000AC150000}"/>
    <cellStyle name="Normal 3 4 4" xfId="6901" xr:uid="{00000000-0005-0000-0000-0000AD150000}"/>
    <cellStyle name="Normal 3 5" xfId="3163" xr:uid="{00000000-0005-0000-0000-0000AE150000}"/>
    <cellStyle name="Normal 3 5 2" xfId="6904" xr:uid="{00000000-0005-0000-0000-0000AF150000}"/>
    <cellStyle name="Normal 3 6" xfId="3164" xr:uid="{00000000-0005-0000-0000-0000B0150000}"/>
    <cellStyle name="Normal 3 6 2" xfId="6905" xr:uid="{00000000-0005-0000-0000-0000B1150000}"/>
    <cellStyle name="Normal 3 7" xfId="3165" xr:uid="{00000000-0005-0000-0000-0000B2150000}"/>
    <cellStyle name="Normal 3 7 2" xfId="6906" xr:uid="{00000000-0005-0000-0000-0000B3150000}"/>
    <cellStyle name="Normal 3 8" xfId="3166" xr:uid="{00000000-0005-0000-0000-0000B4150000}"/>
    <cellStyle name="Normal 3 8 2" xfId="6907" xr:uid="{00000000-0005-0000-0000-0000B5150000}"/>
    <cellStyle name="Normal 3 9" xfId="3167" xr:uid="{00000000-0005-0000-0000-0000B6150000}"/>
    <cellStyle name="Normal 3 9 2" xfId="6908" xr:uid="{00000000-0005-0000-0000-0000B7150000}"/>
    <cellStyle name="Normal 3_4П" xfId="3168" xr:uid="{00000000-0005-0000-0000-0000B8150000}"/>
    <cellStyle name="Normal 4" xfId="3169" xr:uid="{00000000-0005-0000-0000-0000B9150000}"/>
    <cellStyle name="Normal 4 2" xfId="3170" xr:uid="{00000000-0005-0000-0000-0000BA150000}"/>
    <cellStyle name="Normal 4 2 2" xfId="3171" xr:uid="{00000000-0005-0000-0000-0000BB150000}"/>
    <cellStyle name="Normal 4 2 2 2" xfId="3172" xr:uid="{00000000-0005-0000-0000-0000BC150000}"/>
    <cellStyle name="Normal 4 2 2 2 2" xfId="6912" xr:uid="{00000000-0005-0000-0000-0000BD150000}"/>
    <cellStyle name="Normal 4 2 2 3" xfId="3173" xr:uid="{00000000-0005-0000-0000-0000BE150000}"/>
    <cellStyle name="Normal 4 2 2 3 2" xfId="6913" xr:uid="{00000000-0005-0000-0000-0000BF150000}"/>
    <cellStyle name="Normal 4 2 2 4" xfId="6911" xr:uid="{00000000-0005-0000-0000-0000C0150000}"/>
    <cellStyle name="Normal 4 2 3" xfId="3174" xr:uid="{00000000-0005-0000-0000-0000C1150000}"/>
    <cellStyle name="Normal 4 2 3 2" xfId="6914" xr:uid="{00000000-0005-0000-0000-0000C2150000}"/>
    <cellStyle name="Normal 4 2 4" xfId="3175" xr:uid="{00000000-0005-0000-0000-0000C3150000}"/>
    <cellStyle name="Normal 4 2 4 2" xfId="6915" xr:uid="{00000000-0005-0000-0000-0000C4150000}"/>
    <cellStyle name="Normal 4 2 5" xfId="6910" xr:uid="{00000000-0005-0000-0000-0000C5150000}"/>
    <cellStyle name="Normal 4 3" xfId="3176" xr:uid="{00000000-0005-0000-0000-0000C6150000}"/>
    <cellStyle name="Normal 4 3 2" xfId="3177" xr:uid="{00000000-0005-0000-0000-0000C7150000}"/>
    <cellStyle name="Normal 4 3 2 2" xfId="6917" xr:uid="{00000000-0005-0000-0000-0000C8150000}"/>
    <cellStyle name="Normal 4 3 3" xfId="3178" xr:uid="{00000000-0005-0000-0000-0000C9150000}"/>
    <cellStyle name="Normal 4 3 3 2" xfId="6918" xr:uid="{00000000-0005-0000-0000-0000CA150000}"/>
    <cellStyle name="Normal 4 3 4" xfId="6916" xr:uid="{00000000-0005-0000-0000-0000CB150000}"/>
    <cellStyle name="Normal 4 4" xfId="3179" xr:uid="{00000000-0005-0000-0000-0000CC150000}"/>
    <cellStyle name="Normal 4 4 2" xfId="3180" xr:uid="{00000000-0005-0000-0000-0000CD150000}"/>
    <cellStyle name="Normal 4 4 2 2" xfId="6920" xr:uid="{00000000-0005-0000-0000-0000CE150000}"/>
    <cellStyle name="Normal 4 4 3" xfId="3181" xr:uid="{00000000-0005-0000-0000-0000CF150000}"/>
    <cellStyle name="Normal 4 4 3 2" xfId="6921" xr:uid="{00000000-0005-0000-0000-0000D0150000}"/>
    <cellStyle name="Normal 4 4 4" xfId="6919" xr:uid="{00000000-0005-0000-0000-0000D1150000}"/>
    <cellStyle name="Normal 4 5" xfId="6909" xr:uid="{00000000-0005-0000-0000-0000D2150000}"/>
    <cellStyle name="Normal 4_4П" xfId="3182" xr:uid="{00000000-0005-0000-0000-0000D3150000}"/>
    <cellStyle name="Normal 5" xfId="3183" xr:uid="{00000000-0005-0000-0000-0000D4150000}"/>
    <cellStyle name="Normal 5 2" xfId="3184" xr:uid="{00000000-0005-0000-0000-0000D5150000}"/>
    <cellStyle name="Normal 5 2 2" xfId="3185" xr:uid="{00000000-0005-0000-0000-0000D6150000}"/>
    <cellStyle name="Normal 5 2 2 2" xfId="6924" xr:uid="{00000000-0005-0000-0000-0000D7150000}"/>
    <cellStyle name="Normal 5 2 3" xfId="3186" xr:uid="{00000000-0005-0000-0000-0000D8150000}"/>
    <cellStyle name="Normal 5 2 3 2" xfId="6925" xr:uid="{00000000-0005-0000-0000-0000D9150000}"/>
    <cellStyle name="Normal 5 2 4" xfId="6923" xr:uid="{00000000-0005-0000-0000-0000DA150000}"/>
    <cellStyle name="Normal 5 3" xfId="3187" xr:uid="{00000000-0005-0000-0000-0000DB150000}"/>
    <cellStyle name="Normal 5 3 2" xfId="3188" xr:uid="{00000000-0005-0000-0000-0000DC150000}"/>
    <cellStyle name="Normal 5 3 2 2" xfId="6927" xr:uid="{00000000-0005-0000-0000-0000DD150000}"/>
    <cellStyle name="Normal 5 3 3" xfId="3189" xr:uid="{00000000-0005-0000-0000-0000DE150000}"/>
    <cellStyle name="Normal 5 3 3 2" xfId="6928" xr:uid="{00000000-0005-0000-0000-0000DF150000}"/>
    <cellStyle name="Normal 5 3 4" xfId="6926" xr:uid="{00000000-0005-0000-0000-0000E0150000}"/>
    <cellStyle name="Normal 5 4" xfId="6922" xr:uid="{00000000-0005-0000-0000-0000E1150000}"/>
    <cellStyle name="Normal 5_4П" xfId="3190" xr:uid="{00000000-0005-0000-0000-0000E2150000}"/>
    <cellStyle name="Normal 6" xfId="3191" xr:uid="{00000000-0005-0000-0000-0000E3150000}"/>
    <cellStyle name="Normal 6 2" xfId="3192" xr:uid="{00000000-0005-0000-0000-0000E4150000}"/>
    <cellStyle name="Normal 6 2 2" xfId="6930" xr:uid="{00000000-0005-0000-0000-0000E5150000}"/>
    <cellStyle name="Normal 6 3" xfId="6929" xr:uid="{00000000-0005-0000-0000-0000E6150000}"/>
    <cellStyle name="Normal 7" xfId="3193" xr:uid="{00000000-0005-0000-0000-0000E7150000}"/>
    <cellStyle name="Normal 7 2" xfId="3194" xr:uid="{00000000-0005-0000-0000-0000E8150000}"/>
    <cellStyle name="Normal 7 2 2" xfId="3195" xr:uid="{00000000-0005-0000-0000-0000E9150000}"/>
    <cellStyle name="Normal 7 2 2 2" xfId="6933" xr:uid="{00000000-0005-0000-0000-0000EA150000}"/>
    <cellStyle name="Normal 7 2 3" xfId="3196" xr:uid="{00000000-0005-0000-0000-0000EB150000}"/>
    <cellStyle name="Normal 7 2 3 2" xfId="6934" xr:uid="{00000000-0005-0000-0000-0000EC150000}"/>
    <cellStyle name="Normal 7 2 4" xfId="6932" xr:uid="{00000000-0005-0000-0000-0000ED150000}"/>
    <cellStyle name="Normal 7 3" xfId="6931" xr:uid="{00000000-0005-0000-0000-0000EE150000}"/>
    <cellStyle name="Normal 8" xfId="3197" xr:uid="{00000000-0005-0000-0000-0000EF150000}"/>
    <cellStyle name="Normal 8 2" xfId="3198" xr:uid="{00000000-0005-0000-0000-0000F0150000}"/>
    <cellStyle name="Normal 8 2 2" xfId="6936" xr:uid="{00000000-0005-0000-0000-0000F1150000}"/>
    <cellStyle name="Normal 8 3" xfId="6935" xr:uid="{00000000-0005-0000-0000-0000F2150000}"/>
    <cellStyle name="Normal 9" xfId="3199" xr:uid="{00000000-0005-0000-0000-0000F3150000}"/>
    <cellStyle name="Normal 9 2" xfId="3200" xr:uid="{00000000-0005-0000-0000-0000F4150000}"/>
    <cellStyle name="Normal 9 2 2" xfId="6938" xr:uid="{00000000-0005-0000-0000-0000F5150000}"/>
    <cellStyle name="Normal 9 3" xfId="6937" xr:uid="{00000000-0005-0000-0000-0000F6150000}"/>
    <cellStyle name="Normal_!Account code_fakt_mart 2004 - с изменением от 10.03.04г." xfId="1277" xr:uid="{00000000-0005-0000-0000-0000F7150000}"/>
    <cellStyle name="Normal1" xfId="1278" xr:uid="{00000000-0005-0000-0000-0000F8150000}"/>
    <cellStyle name="Normal1 2" xfId="1279" xr:uid="{00000000-0005-0000-0000-0000F9150000}"/>
    <cellStyle name="Normal1 2 2" xfId="3201" xr:uid="{00000000-0005-0000-0000-0000FA150000}"/>
    <cellStyle name="Normal1 2 2 2" xfId="6939" xr:uid="{00000000-0005-0000-0000-0000FB150000}"/>
    <cellStyle name="Normal1 2 3" xfId="3202" xr:uid="{00000000-0005-0000-0000-0000FC150000}"/>
    <cellStyle name="Normal1 2 3 2" xfId="6940" xr:uid="{00000000-0005-0000-0000-0000FD150000}"/>
    <cellStyle name="Normal1 2 4" xfId="5214" xr:uid="{00000000-0005-0000-0000-0000FE150000}"/>
    <cellStyle name="Normal1 2_4П" xfId="3203" xr:uid="{00000000-0005-0000-0000-0000FF150000}"/>
    <cellStyle name="Normal1 3" xfId="3204" xr:uid="{00000000-0005-0000-0000-000000160000}"/>
    <cellStyle name="Normal1 3 2" xfId="6941" xr:uid="{00000000-0005-0000-0000-000001160000}"/>
    <cellStyle name="Normal1 4" xfId="5213" xr:uid="{00000000-0005-0000-0000-000002160000}"/>
    <cellStyle name="Normal1 5" xfId="7579" xr:uid="{00000000-0005-0000-0000-000003160000}"/>
    <cellStyle name="normбlnм_laroux" xfId="1280" xr:uid="{00000000-0005-0000-0000-000004160000}"/>
    <cellStyle name="Note" xfId="1281" xr:uid="{00000000-0005-0000-0000-000005160000}"/>
    <cellStyle name="Note 2" xfId="1282" xr:uid="{00000000-0005-0000-0000-000006160000}"/>
    <cellStyle name="Note 2 2" xfId="1283" xr:uid="{00000000-0005-0000-0000-000007160000}"/>
    <cellStyle name="Note 2 2 2" xfId="5217" xr:uid="{00000000-0005-0000-0000-000008160000}"/>
    <cellStyle name="Note 2 3" xfId="3205" xr:uid="{00000000-0005-0000-0000-000009160000}"/>
    <cellStyle name="Note 2 3 2" xfId="6942" xr:uid="{00000000-0005-0000-0000-00000A160000}"/>
    <cellStyle name="Note 2 4" xfId="5216" xr:uid="{00000000-0005-0000-0000-00000B160000}"/>
    <cellStyle name="Note 3" xfId="3206" xr:uid="{00000000-0005-0000-0000-00000C160000}"/>
    <cellStyle name="Note 3 2" xfId="6943" xr:uid="{00000000-0005-0000-0000-00000D160000}"/>
    <cellStyle name="Note 4" xfId="5215" xr:uid="{00000000-0005-0000-0000-00000E160000}"/>
    <cellStyle name="numbers" xfId="1284" xr:uid="{00000000-0005-0000-0000-00000F160000}"/>
    <cellStyle name="numbers 2" xfId="3207" xr:uid="{00000000-0005-0000-0000-000010160000}"/>
    <cellStyle name="Ôèíàíñîâûé" xfId="3208" xr:uid="{00000000-0005-0000-0000-000011160000}"/>
    <cellStyle name="Ôèíàíñîâûé [0]" xfId="3209" xr:uid="{00000000-0005-0000-0000-000012160000}"/>
    <cellStyle name="Oeiainiaue [0]_?anoiau" xfId="1285" xr:uid="{00000000-0005-0000-0000-000013160000}"/>
    <cellStyle name="Oeiainiaue_?anoiau" xfId="1286" xr:uid="{00000000-0005-0000-0000-000014160000}"/>
    <cellStyle name="Ôèíàíñîâûé_Ëèñò1" xfId="3210" xr:uid="{00000000-0005-0000-0000-000015160000}"/>
    <cellStyle name="Oeiainiaue_NotesFA" xfId="3211" xr:uid="{00000000-0005-0000-0000-000016160000}"/>
    <cellStyle name="Option" xfId="1287" xr:uid="{00000000-0005-0000-0000-000017160000}"/>
    <cellStyle name="Option 2" xfId="3212" xr:uid="{00000000-0005-0000-0000-000018160000}"/>
    <cellStyle name="Option 2 2" xfId="6949" xr:uid="{00000000-0005-0000-0000-000019160000}"/>
    <cellStyle name="Option 3" xfId="5221" xr:uid="{00000000-0005-0000-0000-00001A160000}"/>
    <cellStyle name="Option_4П" xfId="3213" xr:uid="{00000000-0005-0000-0000-00001B160000}"/>
    <cellStyle name="Ouny?e [0]_?anoiau" xfId="1288" xr:uid="{00000000-0005-0000-0000-00001C160000}"/>
    <cellStyle name="Ouny?e_?anoiau" xfId="1289" xr:uid="{00000000-0005-0000-0000-00001D160000}"/>
    <cellStyle name="Output" xfId="1290" xr:uid="{00000000-0005-0000-0000-00001E160000}"/>
    <cellStyle name="Output 2" xfId="1291" xr:uid="{00000000-0005-0000-0000-00001F160000}"/>
    <cellStyle name="Output 2 2" xfId="3214" xr:uid="{00000000-0005-0000-0000-000020160000}"/>
    <cellStyle name="Output 2 2 2" xfId="6950" xr:uid="{00000000-0005-0000-0000-000021160000}"/>
    <cellStyle name="Output 2 3" xfId="5225" xr:uid="{00000000-0005-0000-0000-000022160000}"/>
    <cellStyle name="Output 3" xfId="5224" xr:uid="{00000000-0005-0000-0000-000023160000}"/>
    <cellStyle name="p/n" xfId="1292" xr:uid="{00000000-0005-0000-0000-000024160000}"/>
    <cellStyle name="p/n 2" xfId="3215" xr:uid="{00000000-0005-0000-0000-000025160000}"/>
    <cellStyle name="p/n 2 2" xfId="6951" xr:uid="{00000000-0005-0000-0000-000026160000}"/>
    <cellStyle name="p/n 3" xfId="5226" xr:uid="{00000000-0005-0000-0000-000027160000}"/>
    <cellStyle name="Paaotsikko" xfId="1293" xr:uid="{00000000-0005-0000-0000-000028160000}"/>
    <cellStyle name="Paaotsikko 2" xfId="3216" xr:uid="{00000000-0005-0000-0000-000029160000}"/>
    <cellStyle name="Paaotsikko 2 2" xfId="6952" xr:uid="{00000000-0005-0000-0000-00002A160000}"/>
    <cellStyle name="Paaotsikko 3" xfId="5227" xr:uid="{00000000-0005-0000-0000-00002B160000}"/>
    <cellStyle name="paint" xfId="1294" xr:uid="{00000000-0005-0000-0000-00002C160000}"/>
    <cellStyle name="paint 2" xfId="3217" xr:uid="{00000000-0005-0000-0000-00002D160000}"/>
    <cellStyle name="paint 2 2" xfId="6953" xr:uid="{00000000-0005-0000-0000-00002E160000}"/>
    <cellStyle name="paint 3" xfId="5228" xr:uid="{00000000-0005-0000-0000-00002F160000}"/>
    <cellStyle name="paint_4П" xfId="3218" xr:uid="{00000000-0005-0000-0000-000030160000}"/>
    <cellStyle name="Percent %" xfId="3219" xr:uid="{00000000-0005-0000-0000-000031160000}"/>
    <cellStyle name="Percent % Long Underline" xfId="3220" xr:uid="{00000000-0005-0000-0000-000032160000}"/>
    <cellStyle name="Percent %_Worksheet in  US Financial Statements Ref. Workbook - Single Co" xfId="3221" xr:uid="{00000000-0005-0000-0000-000033160000}"/>
    <cellStyle name="Percent (0)" xfId="1295" xr:uid="{00000000-0005-0000-0000-000034160000}"/>
    <cellStyle name="Percent (0) 2" xfId="3222" xr:uid="{00000000-0005-0000-0000-000035160000}"/>
    <cellStyle name="Percent [0]" xfId="1296" xr:uid="{00000000-0005-0000-0000-000036160000}"/>
    <cellStyle name="Percent [0] 2" xfId="1297" xr:uid="{00000000-0005-0000-0000-000037160000}"/>
    <cellStyle name="Percent [0] 2 2" xfId="3223" xr:uid="{00000000-0005-0000-0000-000038160000}"/>
    <cellStyle name="Percent [00]" xfId="1298" xr:uid="{00000000-0005-0000-0000-000039160000}"/>
    <cellStyle name="Percent [00] 2" xfId="1299" xr:uid="{00000000-0005-0000-0000-00003A160000}"/>
    <cellStyle name="Percent [00] 2 2" xfId="3224" xr:uid="{00000000-0005-0000-0000-00003B160000}"/>
    <cellStyle name="Percent [2]" xfId="1300" xr:uid="{00000000-0005-0000-0000-00003C160000}"/>
    <cellStyle name="Percent [2] 2" xfId="3225" xr:uid="{00000000-0005-0000-0000-00003D160000}"/>
    <cellStyle name="Percent 0%" xfId="3226" xr:uid="{00000000-0005-0000-0000-00003E160000}"/>
    <cellStyle name="Percent 0.0%" xfId="3227" xr:uid="{00000000-0005-0000-0000-00003F160000}"/>
    <cellStyle name="Percent 0.0% Long Underline" xfId="3228" xr:uid="{00000000-0005-0000-0000-000040160000}"/>
    <cellStyle name="Percent 0.00%" xfId="3229" xr:uid="{00000000-0005-0000-0000-000041160000}"/>
    <cellStyle name="Percent 0.00% Long Underline" xfId="3230" xr:uid="{00000000-0005-0000-0000-000042160000}"/>
    <cellStyle name="Percent 0.00%_5690 Ceiling test for client KZ (1)" xfId="3231" xr:uid="{00000000-0005-0000-0000-000043160000}"/>
    <cellStyle name="Percent 0.000%" xfId="3232" xr:uid="{00000000-0005-0000-0000-000044160000}"/>
    <cellStyle name="Percent 0.000% Long Underline" xfId="3233" xr:uid="{00000000-0005-0000-0000-000045160000}"/>
    <cellStyle name="Percent 10" xfId="3234" xr:uid="{00000000-0005-0000-0000-000046160000}"/>
    <cellStyle name="Percent 2" xfId="1301" xr:uid="{00000000-0005-0000-0000-000047160000}"/>
    <cellStyle name="Percent 2 2" xfId="3235" xr:uid="{00000000-0005-0000-0000-000048160000}"/>
    <cellStyle name="Percent 2 3" xfId="3236" xr:uid="{00000000-0005-0000-0000-000049160000}"/>
    <cellStyle name="Percent 2 4" xfId="3237" xr:uid="{00000000-0005-0000-0000-00004A160000}"/>
    <cellStyle name="Percent 3" xfId="3238" xr:uid="{00000000-0005-0000-0000-00004B160000}"/>
    <cellStyle name="Percent 3 2" xfId="3239" xr:uid="{00000000-0005-0000-0000-00004C160000}"/>
    <cellStyle name="Percent 4" xfId="3240" xr:uid="{00000000-0005-0000-0000-00004D160000}"/>
    <cellStyle name="Percent 5" xfId="3241" xr:uid="{00000000-0005-0000-0000-00004E160000}"/>
    <cellStyle name="Percent 6" xfId="3242" xr:uid="{00000000-0005-0000-0000-00004F160000}"/>
    <cellStyle name="Percent 7" xfId="3243" xr:uid="{00000000-0005-0000-0000-000050160000}"/>
    <cellStyle name="Percent 8" xfId="3244" xr:uid="{00000000-0005-0000-0000-000051160000}"/>
    <cellStyle name="Percent 9" xfId="3245" xr:uid="{00000000-0005-0000-0000-000052160000}"/>
    <cellStyle name="Percent_#6 Temps &amp; Contractors" xfId="1302" xr:uid="{00000000-0005-0000-0000-000053160000}"/>
    <cellStyle name="Piug" xfId="3246" xr:uid="{00000000-0005-0000-0000-000054160000}"/>
    <cellStyle name="piw#" xfId="1303" xr:uid="{00000000-0005-0000-0000-000055160000}"/>
    <cellStyle name="piw# 2" xfId="1304" xr:uid="{00000000-0005-0000-0000-000056160000}"/>
    <cellStyle name="piw# 2 2" xfId="3247" xr:uid="{00000000-0005-0000-0000-000057160000}"/>
    <cellStyle name="piw#_4П" xfId="3248" xr:uid="{00000000-0005-0000-0000-000058160000}"/>
    <cellStyle name="piw%" xfId="1305" xr:uid="{00000000-0005-0000-0000-000059160000}"/>
    <cellStyle name="piw% 2" xfId="1306" xr:uid="{00000000-0005-0000-0000-00005A160000}"/>
    <cellStyle name="piw% 2 2" xfId="3249" xr:uid="{00000000-0005-0000-0000-00005B160000}"/>
    <cellStyle name="piw%_4П" xfId="3250" xr:uid="{00000000-0005-0000-0000-00005C160000}"/>
    <cellStyle name="Plug" xfId="3251" xr:uid="{00000000-0005-0000-0000-00005D160000}"/>
    <cellStyle name="Pourcentage_Profit &amp; Loss" xfId="3252" xr:uid="{00000000-0005-0000-0000-00005E160000}"/>
    <cellStyle name="PrePop Currency (0)" xfId="1307" xr:uid="{00000000-0005-0000-0000-00005F160000}"/>
    <cellStyle name="PrePop Currency (0) 2" xfId="1308" xr:uid="{00000000-0005-0000-0000-000060160000}"/>
    <cellStyle name="PrePop Currency (0) 2 2" xfId="3253" xr:uid="{00000000-0005-0000-0000-000061160000}"/>
    <cellStyle name="PrePop Currency (0) 2 3" xfId="3254" xr:uid="{00000000-0005-0000-0000-000062160000}"/>
    <cellStyle name="PrePop Currency (0)_4П" xfId="3255" xr:uid="{00000000-0005-0000-0000-000063160000}"/>
    <cellStyle name="PrePop Currency (2)" xfId="1309" xr:uid="{00000000-0005-0000-0000-000064160000}"/>
    <cellStyle name="PrePop Currency (2) 2" xfId="1310" xr:uid="{00000000-0005-0000-0000-000065160000}"/>
    <cellStyle name="PrePop Currency (2) 2 2" xfId="3256" xr:uid="{00000000-0005-0000-0000-000066160000}"/>
    <cellStyle name="PrePop Currency (2) 2 3" xfId="3257" xr:uid="{00000000-0005-0000-0000-000067160000}"/>
    <cellStyle name="PrePop Currency (2)_4П" xfId="3258" xr:uid="{00000000-0005-0000-0000-000068160000}"/>
    <cellStyle name="PrePop Units (0)" xfId="1311" xr:uid="{00000000-0005-0000-0000-000069160000}"/>
    <cellStyle name="PrePop Units (0) 2" xfId="1312" xr:uid="{00000000-0005-0000-0000-00006A160000}"/>
    <cellStyle name="PrePop Units (0) 2 2" xfId="3259" xr:uid="{00000000-0005-0000-0000-00006B160000}"/>
    <cellStyle name="PrePop Units (0) 2 3" xfId="3260" xr:uid="{00000000-0005-0000-0000-00006C160000}"/>
    <cellStyle name="PrePop Units (0)_4П" xfId="3261" xr:uid="{00000000-0005-0000-0000-00006D160000}"/>
    <cellStyle name="PrePop Units (1)" xfId="1313" xr:uid="{00000000-0005-0000-0000-00006E160000}"/>
    <cellStyle name="PrePop Units (1) 2" xfId="1314" xr:uid="{00000000-0005-0000-0000-00006F160000}"/>
    <cellStyle name="PrePop Units (1) 2 2" xfId="3262" xr:uid="{00000000-0005-0000-0000-000070160000}"/>
    <cellStyle name="PrePop Units (1) 2 3" xfId="3263" xr:uid="{00000000-0005-0000-0000-000071160000}"/>
    <cellStyle name="PrePop Units (1)_4П" xfId="3264" xr:uid="{00000000-0005-0000-0000-000072160000}"/>
    <cellStyle name="PrePop Units (2)" xfId="1315" xr:uid="{00000000-0005-0000-0000-000073160000}"/>
    <cellStyle name="PrePop Units (2) 2" xfId="1316" xr:uid="{00000000-0005-0000-0000-000074160000}"/>
    <cellStyle name="PrePop Units (2) 2 2" xfId="3265" xr:uid="{00000000-0005-0000-0000-000075160000}"/>
    <cellStyle name="PrePop Units (2) 2 3" xfId="3266" xr:uid="{00000000-0005-0000-0000-000076160000}"/>
    <cellStyle name="PrePop Units (2)_4П" xfId="3267" xr:uid="{00000000-0005-0000-0000-000077160000}"/>
    <cellStyle name="Price" xfId="1317" xr:uid="{00000000-0005-0000-0000-000078160000}"/>
    <cellStyle name="prochrek" xfId="3268" xr:uid="{00000000-0005-0000-0000-000079160000}"/>
    <cellStyle name="Pддotsikko" xfId="1318" xr:uid="{00000000-0005-0000-0000-00007A160000}"/>
    <cellStyle name="Pддotsikko 2" xfId="3269" xr:uid="{00000000-0005-0000-0000-00007B160000}"/>
    <cellStyle name="Pддotsikko 2 2" xfId="7004" xr:uid="{00000000-0005-0000-0000-00007C160000}"/>
    <cellStyle name="Pддotsikko 3" xfId="5252" xr:uid="{00000000-0005-0000-0000-00007D160000}"/>
    <cellStyle name="REGEL" xfId="1319" xr:uid="{00000000-0005-0000-0000-00007E160000}"/>
    <cellStyle name="REGEL 2" xfId="3270" xr:uid="{00000000-0005-0000-0000-00007F160000}"/>
    <cellStyle name="REGEL 2 2" xfId="7005" xr:uid="{00000000-0005-0000-0000-000080160000}"/>
    <cellStyle name="REGEL 3" xfId="5253" xr:uid="{00000000-0005-0000-0000-000081160000}"/>
    <cellStyle name="RevList" xfId="3271" xr:uid="{00000000-0005-0000-0000-000082160000}"/>
    <cellStyle name="Rubles" xfId="1320" xr:uid="{00000000-0005-0000-0000-000083160000}"/>
    <cellStyle name="Rubles 2" xfId="3272" xr:uid="{00000000-0005-0000-0000-000084160000}"/>
    <cellStyle name="S%" xfId="1321" xr:uid="{00000000-0005-0000-0000-000085160000}"/>
    <cellStyle name="S4" xfId="3" xr:uid="{00000000-0005-0000-0000-000086160000}"/>
    <cellStyle name="S4 2" xfId="3946" xr:uid="{00000000-0005-0000-0000-000087160000}"/>
    <cellStyle name="SAPBEXaggData" xfId="1322" xr:uid="{00000000-0005-0000-0000-000088160000}"/>
    <cellStyle name="SAPBEXaggData 2" xfId="3273" xr:uid="{00000000-0005-0000-0000-000089160000}"/>
    <cellStyle name="SAPBEXaggData 2 2" xfId="7008" xr:uid="{00000000-0005-0000-0000-00008A160000}"/>
    <cellStyle name="SAPBEXaggDataEmph" xfId="1323" xr:uid="{00000000-0005-0000-0000-00008B160000}"/>
    <cellStyle name="SAPBEXaggDataEmph 2" xfId="3274" xr:uid="{00000000-0005-0000-0000-00008C160000}"/>
    <cellStyle name="SAPBEXaggDataEmph 2 2" xfId="7009" xr:uid="{00000000-0005-0000-0000-00008D160000}"/>
    <cellStyle name="SAPBEXaggItem" xfId="1324" xr:uid="{00000000-0005-0000-0000-00008E160000}"/>
    <cellStyle name="SAPBEXaggItem 2" xfId="3275" xr:uid="{00000000-0005-0000-0000-00008F160000}"/>
    <cellStyle name="SAPBEXaggItem 2 2" xfId="7010" xr:uid="{00000000-0005-0000-0000-000090160000}"/>
    <cellStyle name="SAPBEXaggItemX" xfId="1325" xr:uid="{00000000-0005-0000-0000-000091160000}"/>
    <cellStyle name="SAPBEXaggItemX 2" xfId="3276" xr:uid="{00000000-0005-0000-0000-000092160000}"/>
    <cellStyle name="SAPBEXaggItemX 2 2" xfId="7011" xr:uid="{00000000-0005-0000-0000-000093160000}"/>
    <cellStyle name="SAPBEXchaText" xfId="1326" xr:uid="{00000000-0005-0000-0000-000094160000}"/>
    <cellStyle name="SAPBEXchaText 2" xfId="3277" xr:uid="{00000000-0005-0000-0000-000095160000}"/>
    <cellStyle name="SAPBEXchaText 2 2" xfId="7012" xr:uid="{00000000-0005-0000-0000-000096160000}"/>
    <cellStyle name="SAPBEXchaText 3" xfId="5260" xr:uid="{00000000-0005-0000-0000-000097160000}"/>
    <cellStyle name="SAPBEXchaText_4П" xfId="3278" xr:uid="{00000000-0005-0000-0000-000098160000}"/>
    <cellStyle name="SAPBEXexcBad7" xfId="1327" xr:uid="{00000000-0005-0000-0000-000099160000}"/>
    <cellStyle name="SAPBEXexcBad7 2" xfId="3279" xr:uid="{00000000-0005-0000-0000-00009A160000}"/>
    <cellStyle name="SAPBEXexcBad7 2 2" xfId="7013" xr:uid="{00000000-0005-0000-0000-00009B160000}"/>
    <cellStyle name="SAPBEXexcBad8" xfId="1328" xr:uid="{00000000-0005-0000-0000-00009C160000}"/>
    <cellStyle name="SAPBEXexcBad8 2" xfId="3280" xr:uid="{00000000-0005-0000-0000-00009D160000}"/>
    <cellStyle name="SAPBEXexcBad8 2 2" xfId="7014" xr:uid="{00000000-0005-0000-0000-00009E160000}"/>
    <cellStyle name="SAPBEXexcBad9" xfId="1329" xr:uid="{00000000-0005-0000-0000-00009F160000}"/>
    <cellStyle name="SAPBEXexcBad9 2" xfId="3281" xr:uid="{00000000-0005-0000-0000-0000A0160000}"/>
    <cellStyle name="SAPBEXexcBad9 2 2" xfId="7015" xr:uid="{00000000-0005-0000-0000-0000A1160000}"/>
    <cellStyle name="SAPBEXexcCritical4" xfId="1330" xr:uid="{00000000-0005-0000-0000-0000A2160000}"/>
    <cellStyle name="SAPBEXexcCritical4 2" xfId="3282" xr:uid="{00000000-0005-0000-0000-0000A3160000}"/>
    <cellStyle name="SAPBEXexcCritical4 2 2" xfId="7016" xr:uid="{00000000-0005-0000-0000-0000A4160000}"/>
    <cellStyle name="SAPBEXexcCritical5" xfId="1331" xr:uid="{00000000-0005-0000-0000-0000A5160000}"/>
    <cellStyle name="SAPBEXexcCritical5 2" xfId="3283" xr:uid="{00000000-0005-0000-0000-0000A6160000}"/>
    <cellStyle name="SAPBEXexcCritical5 2 2" xfId="7017" xr:uid="{00000000-0005-0000-0000-0000A7160000}"/>
    <cellStyle name="SAPBEXexcCritical6" xfId="1332" xr:uid="{00000000-0005-0000-0000-0000A8160000}"/>
    <cellStyle name="SAPBEXexcCritical6 2" xfId="3284" xr:uid="{00000000-0005-0000-0000-0000A9160000}"/>
    <cellStyle name="SAPBEXexcCritical6 2 2" xfId="7018" xr:uid="{00000000-0005-0000-0000-0000AA160000}"/>
    <cellStyle name="SAPBEXexcGood1" xfId="1333" xr:uid="{00000000-0005-0000-0000-0000AB160000}"/>
    <cellStyle name="SAPBEXexcGood1 2" xfId="3285" xr:uid="{00000000-0005-0000-0000-0000AC160000}"/>
    <cellStyle name="SAPBEXexcGood1 2 2" xfId="7019" xr:uid="{00000000-0005-0000-0000-0000AD160000}"/>
    <cellStyle name="SAPBEXexcGood2" xfId="1334" xr:uid="{00000000-0005-0000-0000-0000AE160000}"/>
    <cellStyle name="SAPBEXexcGood2 2" xfId="3286" xr:uid="{00000000-0005-0000-0000-0000AF160000}"/>
    <cellStyle name="SAPBEXexcGood2 2 2" xfId="7020" xr:uid="{00000000-0005-0000-0000-0000B0160000}"/>
    <cellStyle name="SAPBEXexcGood3" xfId="1335" xr:uid="{00000000-0005-0000-0000-0000B1160000}"/>
    <cellStyle name="SAPBEXexcGood3 2" xfId="3287" xr:uid="{00000000-0005-0000-0000-0000B2160000}"/>
    <cellStyle name="SAPBEXexcGood3 2 2" xfId="7021" xr:uid="{00000000-0005-0000-0000-0000B3160000}"/>
    <cellStyle name="SAPBEXfilterDrill" xfId="1336" xr:uid="{00000000-0005-0000-0000-0000B4160000}"/>
    <cellStyle name="SAPBEXfilterDrill 2" xfId="3288" xr:uid="{00000000-0005-0000-0000-0000B5160000}"/>
    <cellStyle name="SAPBEXfilterDrill 2 2" xfId="7022" xr:uid="{00000000-0005-0000-0000-0000B6160000}"/>
    <cellStyle name="SAPBEXfilterItem" xfId="1337" xr:uid="{00000000-0005-0000-0000-0000B7160000}"/>
    <cellStyle name="SAPBEXfilterItem 2" xfId="3289" xr:uid="{00000000-0005-0000-0000-0000B8160000}"/>
    <cellStyle name="SAPBEXfilterItem 2 2" xfId="7023" xr:uid="{00000000-0005-0000-0000-0000B9160000}"/>
    <cellStyle name="SAPBEXfilterText" xfId="1338" xr:uid="{00000000-0005-0000-0000-0000BA160000}"/>
    <cellStyle name="SAPBEXfilterText 2" xfId="3290" xr:uid="{00000000-0005-0000-0000-0000BB160000}"/>
    <cellStyle name="SAPBEXfilterText 2 2" xfId="7024" xr:uid="{00000000-0005-0000-0000-0000BC160000}"/>
    <cellStyle name="SAPBEXformats" xfId="1339" xr:uid="{00000000-0005-0000-0000-0000BD160000}"/>
    <cellStyle name="SAPBEXformats 2" xfId="3291" xr:uid="{00000000-0005-0000-0000-0000BE160000}"/>
    <cellStyle name="SAPBEXformats 2 2" xfId="7025" xr:uid="{00000000-0005-0000-0000-0000BF160000}"/>
    <cellStyle name="SAPBEXformats 3" xfId="5273" xr:uid="{00000000-0005-0000-0000-0000C0160000}"/>
    <cellStyle name="SAPBEXformats_4П" xfId="3292" xr:uid="{00000000-0005-0000-0000-0000C1160000}"/>
    <cellStyle name="SAPBEXheaderItem" xfId="1340" xr:uid="{00000000-0005-0000-0000-0000C2160000}"/>
    <cellStyle name="SAPBEXheaderItem 2" xfId="3293" xr:uid="{00000000-0005-0000-0000-0000C3160000}"/>
    <cellStyle name="SAPBEXheaderItem 2 2" xfId="7026" xr:uid="{00000000-0005-0000-0000-0000C4160000}"/>
    <cellStyle name="SAPBEXheaderText" xfId="1341" xr:uid="{00000000-0005-0000-0000-0000C5160000}"/>
    <cellStyle name="SAPBEXheaderText 2" xfId="3294" xr:uid="{00000000-0005-0000-0000-0000C6160000}"/>
    <cellStyle name="SAPBEXheaderText 2 2" xfId="7027" xr:uid="{00000000-0005-0000-0000-0000C7160000}"/>
    <cellStyle name="SAPBEXHLevel0" xfId="1342" xr:uid="{00000000-0005-0000-0000-0000C8160000}"/>
    <cellStyle name="SAPBEXHLevel0 2" xfId="3295" xr:uid="{00000000-0005-0000-0000-0000C9160000}"/>
    <cellStyle name="SAPBEXHLevel0 2 2" xfId="7028" xr:uid="{00000000-0005-0000-0000-0000CA160000}"/>
    <cellStyle name="SAPBEXHLevel0 3" xfId="5276" xr:uid="{00000000-0005-0000-0000-0000CB160000}"/>
    <cellStyle name="SAPBEXHLevel0_4П" xfId="3296" xr:uid="{00000000-0005-0000-0000-0000CC160000}"/>
    <cellStyle name="SAPBEXHLevel0X" xfId="1343" xr:uid="{00000000-0005-0000-0000-0000CD160000}"/>
    <cellStyle name="SAPBEXHLevel0X 2" xfId="3297" xr:uid="{00000000-0005-0000-0000-0000CE160000}"/>
    <cellStyle name="SAPBEXHLevel0X 2 2" xfId="7029" xr:uid="{00000000-0005-0000-0000-0000CF160000}"/>
    <cellStyle name="SAPBEXHLevel0X 3" xfId="5277" xr:uid="{00000000-0005-0000-0000-0000D0160000}"/>
    <cellStyle name="SAPBEXHLevel0X_4П" xfId="3298" xr:uid="{00000000-0005-0000-0000-0000D1160000}"/>
    <cellStyle name="SAPBEXHLevel1" xfId="1344" xr:uid="{00000000-0005-0000-0000-0000D2160000}"/>
    <cellStyle name="SAPBEXHLevel1 2" xfId="3299" xr:uid="{00000000-0005-0000-0000-0000D3160000}"/>
    <cellStyle name="SAPBEXHLevel1 2 2" xfId="7030" xr:uid="{00000000-0005-0000-0000-0000D4160000}"/>
    <cellStyle name="SAPBEXHLevel1 3" xfId="5278" xr:uid="{00000000-0005-0000-0000-0000D5160000}"/>
    <cellStyle name="SAPBEXHLevel1_4П" xfId="3300" xr:uid="{00000000-0005-0000-0000-0000D6160000}"/>
    <cellStyle name="SAPBEXHLevel1X" xfId="1345" xr:uid="{00000000-0005-0000-0000-0000D7160000}"/>
    <cellStyle name="SAPBEXHLevel1X 2" xfId="3301" xr:uid="{00000000-0005-0000-0000-0000D8160000}"/>
    <cellStyle name="SAPBEXHLevel1X 2 2" xfId="7031" xr:uid="{00000000-0005-0000-0000-0000D9160000}"/>
    <cellStyle name="SAPBEXHLevel1X 3" xfId="5279" xr:uid="{00000000-0005-0000-0000-0000DA160000}"/>
    <cellStyle name="SAPBEXHLevel1X_4П" xfId="3302" xr:uid="{00000000-0005-0000-0000-0000DB160000}"/>
    <cellStyle name="SAPBEXHLevel2" xfId="1346" xr:uid="{00000000-0005-0000-0000-0000DC160000}"/>
    <cellStyle name="SAPBEXHLevel2 2" xfId="3303" xr:uid="{00000000-0005-0000-0000-0000DD160000}"/>
    <cellStyle name="SAPBEXHLevel2 2 2" xfId="7032" xr:uid="{00000000-0005-0000-0000-0000DE160000}"/>
    <cellStyle name="SAPBEXHLevel2 3" xfId="5280" xr:uid="{00000000-0005-0000-0000-0000DF160000}"/>
    <cellStyle name="SAPBEXHLevel2_4П" xfId="3304" xr:uid="{00000000-0005-0000-0000-0000E0160000}"/>
    <cellStyle name="SAPBEXHLevel2X" xfId="1347" xr:uid="{00000000-0005-0000-0000-0000E1160000}"/>
    <cellStyle name="SAPBEXHLevel2X 2" xfId="3305" xr:uid="{00000000-0005-0000-0000-0000E2160000}"/>
    <cellStyle name="SAPBEXHLevel2X 2 2" xfId="7033" xr:uid="{00000000-0005-0000-0000-0000E3160000}"/>
    <cellStyle name="SAPBEXHLevel2X 3" xfId="5281" xr:uid="{00000000-0005-0000-0000-0000E4160000}"/>
    <cellStyle name="SAPBEXHLevel2X_4П" xfId="3306" xr:uid="{00000000-0005-0000-0000-0000E5160000}"/>
    <cellStyle name="SAPBEXHLevel3" xfId="1348" xr:uid="{00000000-0005-0000-0000-0000E6160000}"/>
    <cellStyle name="SAPBEXHLevel3 2" xfId="3307" xr:uid="{00000000-0005-0000-0000-0000E7160000}"/>
    <cellStyle name="SAPBEXHLevel3 2 2" xfId="7034" xr:uid="{00000000-0005-0000-0000-0000E8160000}"/>
    <cellStyle name="SAPBEXHLevel3 3" xfId="5282" xr:uid="{00000000-0005-0000-0000-0000E9160000}"/>
    <cellStyle name="SAPBEXHLevel3_4П" xfId="3308" xr:uid="{00000000-0005-0000-0000-0000EA160000}"/>
    <cellStyle name="SAPBEXHLevel3X" xfId="1349" xr:uid="{00000000-0005-0000-0000-0000EB160000}"/>
    <cellStyle name="SAPBEXHLevel3X 2" xfId="3309" xr:uid="{00000000-0005-0000-0000-0000EC160000}"/>
    <cellStyle name="SAPBEXHLevel3X 2 2" xfId="7035" xr:uid="{00000000-0005-0000-0000-0000ED160000}"/>
    <cellStyle name="SAPBEXHLevel3X 3" xfId="5283" xr:uid="{00000000-0005-0000-0000-0000EE160000}"/>
    <cellStyle name="SAPBEXHLevel3X_4П" xfId="3310" xr:uid="{00000000-0005-0000-0000-0000EF160000}"/>
    <cellStyle name="SAPBEXresData" xfId="1350" xr:uid="{00000000-0005-0000-0000-0000F0160000}"/>
    <cellStyle name="SAPBEXresData 2" xfId="3311" xr:uid="{00000000-0005-0000-0000-0000F1160000}"/>
    <cellStyle name="SAPBEXresData 2 2" xfId="7036" xr:uid="{00000000-0005-0000-0000-0000F2160000}"/>
    <cellStyle name="SAPBEXresDataEmph" xfId="1351" xr:uid="{00000000-0005-0000-0000-0000F3160000}"/>
    <cellStyle name="SAPBEXresDataEmph 2" xfId="3312" xr:uid="{00000000-0005-0000-0000-0000F4160000}"/>
    <cellStyle name="SAPBEXresDataEmph 2 2" xfId="7037" xr:uid="{00000000-0005-0000-0000-0000F5160000}"/>
    <cellStyle name="SAPBEXresItem" xfId="1352" xr:uid="{00000000-0005-0000-0000-0000F6160000}"/>
    <cellStyle name="SAPBEXresItem 2" xfId="3313" xr:uid="{00000000-0005-0000-0000-0000F7160000}"/>
    <cellStyle name="SAPBEXresItem 2 2" xfId="7038" xr:uid="{00000000-0005-0000-0000-0000F8160000}"/>
    <cellStyle name="SAPBEXresItemX" xfId="1353" xr:uid="{00000000-0005-0000-0000-0000F9160000}"/>
    <cellStyle name="SAPBEXresItemX 2" xfId="3314" xr:uid="{00000000-0005-0000-0000-0000FA160000}"/>
    <cellStyle name="SAPBEXresItemX 2 2" xfId="7039" xr:uid="{00000000-0005-0000-0000-0000FB160000}"/>
    <cellStyle name="SAPBEXstdData" xfId="1354" xr:uid="{00000000-0005-0000-0000-0000FC160000}"/>
    <cellStyle name="SAPBEXstdData 2" xfId="3315" xr:uid="{00000000-0005-0000-0000-0000FD160000}"/>
    <cellStyle name="SAPBEXstdData 2 2" xfId="7040" xr:uid="{00000000-0005-0000-0000-0000FE160000}"/>
    <cellStyle name="SAPBEXstdDataEmph" xfId="1355" xr:uid="{00000000-0005-0000-0000-0000FF160000}"/>
    <cellStyle name="SAPBEXstdDataEmph 2" xfId="3316" xr:uid="{00000000-0005-0000-0000-000000170000}"/>
    <cellStyle name="SAPBEXstdDataEmph 2 2" xfId="7041" xr:uid="{00000000-0005-0000-0000-000001170000}"/>
    <cellStyle name="SAPBEXstdItem" xfId="1356" xr:uid="{00000000-0005-0000-0000-000002170000}"/>
    <cellStyle name="SAPBEXstdItem 2" xfId="3317" xr:uid="{00000000-0005-0000-0000-000003170000}"/>
    <cellStyle name="SAPBEXstdItem 2 2" xfId="7042" xr:uid="{00000000-0005-0000-0000-000004170000}"/>
    <cellStyle name="SAPBEXstdItem 3" xfId="5290" xr:uid="{00000000-0005-0000-0000-000005170000}"/>
    <cellStyle name="SAPBEXstdItem_4П" xfId="3318" xr:uid="{00000000-0005-0000-0000-000006170000}"/>
    <cellStyle name="SAPBEXstdItemX" xfId="1357" xr:uid="{00000000-0005-0000-0000-000007170000}"/>
    <cellStyle name="SAPBEXstdItemX 2" xfId="3319" xr:uid="{00000000-0005-0000-0000-000008170000}"/>
    <cellStyle name="SAPBEXstdItemX 2 2" xfId="7043" xr:uid="{00000000-0005-0000-0000-000009170000}"/>
    <cellStyle name="SAPBEXstdItemX 3" xfId="5291" xr:uid="{00000000-0005-0000-0000-00000A170000}"/>
    <cellStyle name="SAPBEXstdItemX_4П" xfId="3320" xr:uid="{00000000-0005-0000-0000-00000B170000}"/>
    <cellStyle name="SAPBEXtitle" xfId="1358" xr:uid="{00000000-0005-0000-0000-00000C170000}"/>
    <cellStyle name="SAPBEXtitle 2" xfId="3321" xr:uid="{00000000-0005-0000-0000-00000D170000}"/>
    <cellStyle name="SAPBEXtitle 2 2" xfId="7044" xr:uid="{00000000-0005-0000-0000-00000E170000}"/>
    <cellStyle name="SAPBEXtitle 3" xfId="5292" xr:uid="{00000000-0005-0000-0000-00000F170000}"/>
    <cellStyle name="SAPBEXundefined" xfId="1359" xr:uid="{00000000-0005-0000-0000-000010170000}"/>
    <cellStyle name="SAPBEXundefined 2" xfId="3322" xr:uid="{00000000-0005-0000-0000-000011170000}"/>
    <cellStyle name="SAPBEXundefined 2 2" xfId="7045" xr:uid="{00000000-0005-0000-0000-000012170000}"/>
    <cellStyle name="SAPLocked" xfId="3323" xr:uid="{00000000-0005-0000-0000-000013170000}"/>
    <cellStyle name="SAPLocked 2" xfId="7046" xr:uid="{00000000-0005-0000-0000-000014170000}"/>
    <cellStyle name="SAPUnLocked" xfId="3324" xr:uid="{00000000-0005-0000-0000-000015170000}"/>
    <cellStyle name="SAPUnLocked 2" xfId="7047" xr:uid="{00000000-0005-0000-0000-000016170000}"/>
    <cellStyle name="SComment" xfId="1360" xr:uid="{00000000-0005-0000-0000-000017170000}"/>
    <cellStyle name="SComment 2" xfId="3325" xr:uid="{00000000-0005-0000-0000-000018170000}"/>
    <cellStyle name="SComment 2 2" xfId="7048" xr:uid="{00000000-0005-0000-0000-000019170000}"/>
    <cellStyle name="SComment 3" xfId="5294" xr:uid="{00000000-0005-0000-0000-00001A170000}"/>
    <cellStyle name="SComment_4П" xfId="3326" xr:uid="{00000000-0005-0000-0000-00001B170000}"/>
    <cellStyle name="SFig" xfId="1361" xr:uid="{00000000-0005-0000-0000-00001C170000}"/>
    <cellStyle name="Sg%" xfId="1362" xr:uid="{00000000-0005-0000-0000-00001D170000}"/>
    <cellStyle name="Sheet Title" xfId="1363" xr:uid="{00000000-0005-0000-0000-00001E170000}"/>
    <cellStyle name="Sheet Title 2" xfId="3327" xr:uid="{00000000-0005-0000-0000-00001F170000}"/>
    <cellStyle name="Sheet Title 2 2" xfId="7049" xr:uid="{00000000-0005-0000-0000-000020170000}"/>
    <cellStyle name="Sheet Title 3" xfId="5297" xr:uid="{00000000-0005-0000-0000-000021170000}"/>
    <cellStyle name="SI%" xfId="1364" xr:uid="{00000000-0005-0000-0000-000022170000}"/>
    <cellStyle name="small" xfId="3328" xr:uid="{00000000-0005-0000-0000-000023170000}"/>
    <cellStyle name="small 2" xfId="7050" xr:uid="{00000000-0005-0000-0000-000024170000}"/>
    <cellStyle name="Sname" xfId="1365" xr:uid="{00000000-0005-0000-0000-000025170000}"/>
    <cellStyle name="Sname 2" xfId="3329" xr:uid="{00000000-0005-0000-0000-000026170000}"/>
    <cellStyle name="Sname 2 2" xfId="7051" xr:uid="{00000000-0005-0000-0000-000027170000}"/>
    <cellStyle name="Sname 3" xfId="5299" xr:uid="{00000000-0005-0000-0000-000028170000}"/>
    <cellStyle name="Sname_4П" xfId="3330" xr:uid="{00000000-0005-0000-0000-000029170000}"/>
    <cellStyle name="SPerc" xfId="1366" xr:uid="{00000000-0005-0000-0000-00002A170000}"/>
    <cellStyle name="stand_bord" xfId="1367" xr:uid="{00000000-0005-0000-0000-00002B170000}"/>
    <cellStyle name="Standaard_laroux" xfId="1368" xr:uid="{00000000-0005-0000-0000-00002C170000}"/>
    <cellStyle name="Standard_20020617_Modell_PUFA_neu_v9" xfId="3331" xr:uid="{00000000-0005-0000-0000-00002D170000}"/>
    <cellStyle name="Stitle" xfId="1369" xr:uid="{00000000-0005-0000-0000-00002E170000}"/>
    <cellStyle name="Stitle 2" xfId="3332" xr:uid="{00000000-0005-0000-0000-00002F170000}"/>
    <cellStyle name="Stitle 2 2" xfId="7052" xr:uid="{00000000-0005-0000-0000-000030170000}"/>
    <cellStyle name="Stitle 3" xfId="5302" xr:uid="{00000000-0005-0000-0000-000031170000}"/>
    <cellStyle name="Stitle_4П" xfId="3333" xr:uid="{00000000-0005-0000-0000-000032170000}"/>
    <cellStyle name="Ston" xfId="1370" xr:uid="{00000000-0005-0000-0000-000033170000}"/>
    <cellStyle name="Style 1" xfId="1371" xr:uid="{00000000-0005-0000-0000-000034170000}"/>
    <cellStyle name="Style 1 2" xfId="1372" xr:uid="{00000000-0005-0000-0000-000035170000}"/>
    <cellStyle name="Style 1 2 2" xfId="3334" xr:uid="{00000000-0005-0000-0000-000036170000}"/>
    <cellStyle name="Style 1 2 2 2" xfId="7053" xr:uid="{00000000-0005-0000-0000-000037170000}"/>
    <cellStyle name="Style 1 2 3" xfId="3335" xr:uid="{00000000-0005-0000-0000-000038170000}"/>
    <cellStyle name="Style 1 2 3 2" xfId="7054" xr:uid="{00000000-0005-0000-0000-000039170000}"/>
    <cellStyle name="Style 1 2 4" xfId="5305" xr:uid="{00000000-0005-0000-0000-00003A170000}"/>
    <cellStyle name="Style 1 2_4П" xfId="3336" xr:uid="{00000000-0005-0000-0000-00003B170000}"/>
    <cellStyle name="Style 1 3" xfId="3337" xr:uid="{00000000-0005-0000-0000-00003C170000}"/>
    <cellStyle name="Style 1 3 2" xfId="7055" xr:uid="{00000000-0005-0000-0000-00003D170000}"/>
    <cellStyle name="Style 1 4" xfId="5304" xr:uid="{00000000-0005-0000-0000-00003E170000}"/>
    <cellStyle name="Style 1 5" xfId="7580" xr:uid="{00000000-0005-0000-0000-00003F170000}"/>
    <cellStyle name="Style 1_4П" xfId="3338" xr:uid="{00000000-0005-0000-0000-000040170000}"/>
    <cellStyle name="Style 2" xfId="1373" xr:uid="{00000000-0005-0000-0000-000041170000}"/>
    <cellStyle name="Style 2 2" xfId="3339" xr:uid="{00000000-0005-0000-0000-000042170000}"/>
    <cellStyle name="Style 2 2 2" xfId="3340" xr:uid="{00000000-0005-0000-0000-000043170000}"/>
    <cellStyle name="Style 2 2 2 2" xfId="7057" xr:uid="{00000000-0005-0000-0000-000044170000}"/>
    <cellStyle name="Style 2 2 3" xfId="7056" xr:uid="{00000000-0005-0000-0000-000045170000}"/>
    <cellStyle name="Style 2 3" xfId="3341" xr:uid="{00000000-0005-0000-0000-000046170000}"/>
    <cellStyle name="Style 2 3 2" xfId="7058" xr:uid="{00000000-0005-0000-0000-000047170000}"/>
    <cellStyle name="Style 2 4" xfId="5306" xr:uid="{00000000-0005-0000-0000-000048170000}"/>
    <cellStyle name="Style 3" xfId="3342" xr:uid="{00000000-0005-0000-0000-000049170000}"/>
    <cellStyle name="Style 3 2" xfId="7059" xr:uid="{00000000-0005-0000-0000-00004A170000}"/>
    <cellStyle name="Subtotal" xfId="3343" xr:uid="{00000000-0005-0000-0000-00004B170000}"/>
    <cellStyle name="Sx" xfId="1374" xr:uid="{00000000-0005-0000-0000-00004C170000}"/>
    <cellStyle name="tabel" xfId="1375" xr:uid="{00000000-0005-0000-0000-00004D170000}"/>
    <cellStyle name="Text Indent A" xfId="1376" xr:uid="{00000000-0005-0000-0000-00004E170000}"/>
    <cellStyle name="Text Indent B" xfId="1377" xr:uid="{00000000-0005-0000-0000-00004F170000}"/>
    <cellStyle name="Text Indent B 2" xfId="1378" xr:uid="{00000000-0005-0000-0000-000050170000}"/>
    <cellStyle name="Text Indent B 2 2" xfId="3344" xr:uid="{00000000-0005-0000-0000-000051170000}"/>
    <cellStyle name="Text Indent C" xfId="1379" xr:uid="{00000000-0005-0000-0000-000052170000}"/>
    <cellStyle name="Text Indent C 2" xfId="1380" xr:uid="{00000000-0005-0000-0000-000053170000}"/>
    <cellStyle name="Text Indent C 2 2" xfId="3345" xr:uid="{00000000-0005-0000-0000-000054170000}"/>
    <cellStyle name="Tickmark" xfId="1381" xr:uid="{00000000-0005-0000-0000-000055170000}"/>
    <cellStyle name="Tickmark 2" xfId="3346" xr:uid="{00000000-0005-0000-0000-000056170000}"/>
    <cellStyle name="Tickmark 2 2" xfId="7063" xr:uid="{00000000-0005-0000-0000-000057170000}"/>
    <cellStyle name="Tickmark 3" xfId="5314" xr:uid="{00000000-0005-0000-0000-000058170000}"/>
    <cellStyle name="Tickmark_4П" xfId="3347" xr:uid="{00000000-0005-0000-0000-000059170000}"/>
    <cellStyle name="Title" xfId="1382" xr:uid="{00000000-0005-0000-0000-00005A170000}"/>
    <cellStyle name="Title 1.0" xfId="3348" xr:uid="{00000000-0005-0000-0000-00005B170000}"/>
    <cellStyle name="Title 1.0 2" xfId="7064" xr:uid="{00000000-0005-0000-0000-00005C170000}"/>
    <cellStyle name="Title 1.1" xfId="3349" xr:uid="{00000000-0005-0000-0000-00005D170000}"/>
    <cellStyle name="Title 1.1 2" xfId="7065" xr:uid="{00000000-0005-0000-0000-00005E170000}"/>
    <cellStyle name="Title 1.1.1" xfId="3350" xr:uid="{00000000-0005-0000-0000-00005F170000}"/>
    <cellStyle name="Title 1.1.1 2" xfId="7066" xr:uid="{00000000-0005-0000-0000-000060170000}"/>
    <cellStyle name="Title 2" xfId="1383" xr:uid="{00000000-0005-0000-0000-000061170000}"/>
    <cellStyle name="Title 2 2" xfId="5316" xr:uid="{00000000-0005-0000-0000-000062170000}"/>
    <cellStyle name="Title 3" xfId="3351" xr:uid="{00000000-0005-0000-0000-000063170000}"/>
    <cellStyle name="Title 3 2" xfId="7067" xr:uid="{00000000-0005-0000-0000-000064170000}"/>
    <cellStyle name="Title 4" xfId="3352" xr:uid="{00000000-0005-0000-0000-000065170000}"/>
    <cellStyle name="Title 4 2" xfId="7068" xr:uid="{00000000-0005-0000-0000-000066170000}"/>
    <cellStyle name="Title 5" xfId="5315" xr:uid="{00000000-0005-0000-0000-000067170000}"/>
    <cellStyle name="Title 6" xfId="7581" xr:uid="{00000000-0005-0000-0000-000068170000}"/>
    <cellStyle name="Tons" xfId="1384" xr:uid="{00000000-0005-0000-0000-000069170000}"/>
    <cellStyle name="Total" xfId="1385" xr:uid="{00000000-0005-0000-0000-00006A170000}"/>
    <cellStyle name="Total 2" xfId="1386" xr:uid="{00000000-0005-0000-0000-00006B170000}"/>
    <cellStyle name="Total 2 2" xfId="5319" xr:uid="{00000000-0005-0000-0000-00006C170000}"/>
    <cellStyle name="Total 3" xfId="5318" xr:uid="{00000000-0005-0000-0000-00006D170000}"/>
    <cellStyle name="V?liotsikko" xfId="3353" xr:uid="{00000000-0005-0000-0000-00006E170000}"/>
    <cellStyle name="V?liotsikko 2" xfId="3354" xr:uid="{00000000-0005-0000-0000-00006F170000}"/>
    <cellStyle name="V?liotsikko 2 2" xfId="7070" xr:uid="{00000000-0005-0000-0000-000070170000}"/>
    <cellStyle name="V?liotsikko 3" xfId="7069" xr:uid="{00000000-0005-0000-0000-000071170000}"/>
    <cellStyle name="Valiotsikko" xfId="1387" xr:uid="{00000000-0005-0000-0000-000072170000}"/>
    <cellStyle name="Väliotsikko" xfId="1388" xr:uid="{00000000-0005-0000-0000-000073170000}"/>
    <cellStyle name="Valiotsikko 2" xfId="3355" xr:uid="{00000000-0005-0000-0000-000074170000}"/>
    <cellStyle name="Väliotsikko 2" xfId="3356" xr:uid="{00000000-0005-0000-0000-000075170000}"/>
    <cellStyle name="Valiotsikko 2 2" xfId="7071" xr:uid="{00000000-0005-0000-0000-000076170000}"/>
    <cellStyle name="Väliotsikko 2 2" xfId="7072" xr:uid="{00000000-0005-0000-0000-000077170000}"/>
    <cellStyle name="Valiotsikko 2 3" xfId="7684" xr:uid="{00000000-0005-0000-0000-000078170000}"/>
    <cellStyle name="Väliotsikko 2 3" xfId="7685" xr:uid="{00000000-0005-0000-0000-000079170000}"/>
    <cellStyle name="Valiotsikko 3" xfId="5320" xr:uid="{00000000-0005-0000-0000-00007A170000}"/>
    <cellStyle name="Väliotsikko 3" xfId="5321" xr:uid="{00000000-0005-0000-0000-00007B170000}"/>
    <cellStyle name="Valiotsikko 4" xfId="7582" xr:uid="{00000000-0005-0000-0000-00007C170000}"/>
    <cellStyle name="Väliotsikko 4" xfId="7583" xr:uid="{00000000-0005-0000-0000-00007D170000}"/>
    <cellStyle name="Valuta [0]_laroux" xfId="1389" xr:uid="{00000000-0005-0000-0000-00007E170000}"/>
    <cellStyle name="Valuta_laroux" xfId="1390" xr:uid="{00000000-0005-0000-0000-00007F170000}"/>
    <cellStyle name="Virgül_BİLANÇO" xfId="3357" xr:uid="{00000000-0005-0000-0000-000080170000}"/>
    <cellStyle name="Virgulă_30-06-2003 lei-USDru" xfId="3358" xr:uid="{00000000-0005-0000-0000-000081170000}"/>
    <cellStyle name="Vдliotsikko" xfId="1391" xr:uid="{00000000-0005-0000-0000-000082170000}"/>
    <cellStyle name="Vдliotsikko 2" xfId="3359" xr:uid="{00000000-0005-0000-0000-000083170000}"/>
    <cellStyle name="Vдliotsikko 2 2" xfId="7075" xr:uid="{00000000-0005-0000-0000-000084170000}"/>
    <cellStyle name="Vдliotsikko 3" xfId="5324" xr:uid="{00000000-0005-0000-0000-000085170000}"/>
    <cellStyle name="Währung [0]_Closing FX Kurse" xfId="3360" xr:uid="{00000000-0005-0000-0000-000086170000}"/>
    <cellStyle name="Währung_Closing FX Kurse" xfId="3361" xr:uid="{00000000-0005-0000-0000-000087170000}"/>
    <cellStyle name="Warning Text" xfId="1392" xr:uid="{00000000-0005-0000-0000-000088170000}"/>
    <cellStyle name="Warning Text 2" xfId="1393" xr:uid="{00000000-0005-0000-0000-000089170000}"/>
    <cellStyle name="Warning Text 2 2" xfId="5326" xr:uid="{00000000-0005-0000-0000-00008A170000}"/>
    <cellStyle name="Warning Text 3" xfId="5325" xr:uid="{00000000-0005-0000-0000-00008B170000}"/>
    <cellStyle name="Акцент1 2" xfId="1394" xr:uid="{00000000-0005-0000-0000-00008C170000}"/>
    <cellStyle name="Акцент1 2 2" xfId="3362" xr:uid="{00000000-0005-0000-0000-00008D170000}"/>
    <cellStyle name="Акцент1 2 2 2" xfId="7078" xr:uid="{00000000-0005-0000-0000-00008E170000}"/>
    <cellStyle name="Акцент1 2 3" xfId="5327" xr:uid="{00000000-0005-0000-0000-00008F170000}"/>
    <cellStyle name="Акцент1 3" xfId="1395" xr:uid="{00000000-0005-0000-0000-000090170000}"/>
    <cellStyle name="Акцент1 3 2" xfId="3363" xr:uid="{00000000-0005-0000-0000-000091170000}"/>
    <cellStyle name="Акцент1 3 2 2" xfId="7079" xr:uid="{00000000-0005-0000-0000-000092170000}"/>
    <cellStyle name="Акцент1 3 3" xfId="5328" xr:uid="{00000000-0005-0000-0000-000093170000}"/>
    <cellStyle name="Акцент2 2" xfId="1396" xr:uid="{00000000-0005-0000-0000-000094170000}"/>
    <cellStyle name="Акцент2 2 2" xfId="3364" xr:uid="{00000000-0005-0000-0000-000095170000}"/>
    <cellStyle name="Акцент2 2 2 2" xfId="7080" xr:uid="{00000000-0005-0000-0000-000096170000}"/>
    <cellStyle name="Акцент2 2 3" xfId="5329" xr:uid="{00000000-0005-0000-0000-000097170000}"/>
    <cellStyle name="Акцент2 3" xfId="1397" xr:uid="{00000000-0005-0000-0000-000098170000}"/>
    <cellStyle name="Акцент2 3 2" xfId="3365" xr:uid="{00000000-0005-0000-0000-000099170000}"/>
    <cellStyle name="Акцент2 3 2 2" xfId="7081" xr:uid="{00000000-0005-0000-0000-00009A170000}"/>
    <cellStyle name="Акцент2 3 3" xfId="5330" xr:uid="{00000000-0005-0000-0000-00009B170000}"/>
    <cellStyle name="Акцент3 2" xfId="1398" xr:uid="{00000000-0005-0000-0000-00009C170000}"/>
    <cellStyle name="Акцент3 2 2" xfId="3366" xr:uid="{00000000-0005-0000-0000-00009D170000}"/>
    <cellStyle name="Акцент3 2 2 2" xfId="7082" xr:uid="{00000000-0005-0000-0000-00009E170000}"/>
    <cellStyle name="Акцент3 2 3" xfId="5331" xr:uid="{00000000-0005-0000-0000-00009F170000}"/>
    <cellStyle name="Акцент3 3" xfId="1399" xr:uid="{00000000-0005-0000-0000-0000A0170000}"/>
    <cellStyle name="Акцент3 3 2" xfId="3367" xr:uid="{00000000-0005-0000-0000-0000A1170000}"/>
    <cellStyle name="Акцент3 3 2 2" xfId="7083" xr:uid="{00000000-0005-0000-0000-0000A2170000}"/>
    <cellStyle name="Акцент3 3 3" xfId="5332" xr:uid="{00000000-0005-0000-0000-0000A3170000}"/>
    <cellStyle name="Акцент4 2" xfId="1400" xr:uid="{00000000-0005-0000-0000-0000A4170000}"/>
    <cellStyle name="Акцент4 2 2" xfId="3368" xr:uid="{00000000-0005-0000-0000-0000A5170000}"/>
    <cellStyle name="Акцент4 2 2 2" xfId="7084" xr:uid="{00000000-0005-0000-0000-0000A6170000}"/>
    <cellStyle name="Акцент4 2 3" xfId="5333" xr:uid="{00000000-0005-0000-0000-0000A7170000}"/>
    <cellStyle name="Акцент4 3" xfId="1401" xr:uid="{00000000-0005-0000-0000-0000A8170000}"/>
    <cellStyle name="Акцент4 3 2" xfId="3369" xr:uid="{00000000-0005-0000-0000-0000A9170000}"/>
    <cellStyle name="Акцент4 3 2 2" xfId="7085" xr:uid="{00000000-0005-0000-0000-0000AA170000}"/>
    <cellStyle name="Акцент4 3 3" xfId="5334" xr:uid="{00000000-0005-0000-0000-0000AB170000}"/>
    <cellStyle name="Акцент5 2" xfId="1402" xr:uid="{00000000-0005-0000-0000-0000AC170000}"/>
    <cellStyle name="Акцент5 2 2" xfId="3370" xr:uid="{00000000-0005-0000-0000-0000AD170000}"/>
    <cellStyle name="Акцент5 2 2 2" xfId="7086" xr:uid="{00000000-0005-0000-0000-0000AE170000}"/>
    <cellStyle name="Акцент5 2 3" xfId="5335" xr:uid="{00000000-0005-0000-0000-0000AF170000}"/>
    <cellStyle name="Акцент5 3" xfId="1403" xr:uid="{00000000-0005-0000-0000-0000B0170000}"/>
    <cellStyle name="Акцент5 3 2" xfId="3371" xr:uid="{00000000-0005-0000-0000-0000B1170000}"/>
    <cellStyle name="Акцент5 3 2 2" xfId="7087" xr:uid="{00000000-0005-0000-0000-0000B2170000}"/>
    <cellStyle name="Акцент5 3 3" xfId="5336" xr:uid="{00000000-0005-0000-0000-0000B3170000}"/>
    <cellStyle name="Акцент6 2" xfId="1404" xr:uid="{00000000-0005-0000-0000-0000B4170000}"/>
    <cellStyle name="Акцент6 2 2" xfId="3372" xr:uid="{00000000-0005-0000-0000-0000B5170000}"/>
    <cellStyle name="Акцент6 2 2 2" xfId="7088" xr:uid="{00000000-0005-0000-0000-0000B6170000}"/>
    <cellStyle name="Акцент6 2 3" xfId="5337" xr:uid="{00000000-0005-0000-0000-0000B7170000}"/>
    <cellStyle name="Акцент6 3" xfId="1405" xr:uid="{00000000-0005-0000-0000-0000B8170000}"/>
    <cellStyle name="Акцент6 3 2" xfId="3373" xr:uid="{00000000-0005-0000-0000-0000B9170000}"/>
    <cellStyle name="Акцент6 3 2 2" xfId="7089" xr:uid="{00000000-0005-0000-0000-0000BA170000}"/>
    <cellStyle name="Акцент6 3 3" xfId="5338" xr:uid="{00000000-0005-0000-0000-0000BB170000}"/>
    <cellStyle name="Беззащитный" xfId="1406" xr:uid="{00000000-0005-0000-0000-0000BC170000}"/>
    <cellStyle name="Беззащитный 2" xfId="3374" xr:uid="{00000000-0005-0000-0000-0000BD170000}"/>
    <cellStyle name="Ввод  2" xfId="1407" xr:uid="{00000000-0005-0000-0000-0000BE170000}"/>
    <cellStyle name="Ввод  2 2" xfId="1408" xr:uid="{00000000-0005-0000-0000-0000BF170000}"/>
    <cellStyle name="Ввод  2 2 2" xfId="5341" xr:uid="{00000000-0005-0000-0000-0000C0170000}"/>
    <cellStyle name="Ввод  2 3" xfId="3375" xr:uid="{00000000-0005-0000-0000-0000C1170000}"/>
    <cellStyle name="Ввод  2 3 2" xfId="7091" xr:uid="{00000000-0005-0000-0000-0000C2170000}"/>
    <cellStyle name="Ввод  2 4" xfId="5340" xr:uid="{00000000-0005-0000-0000-0000C3170000}"/>
    <cellStyle name="Ввод  3" xfId="1409" xr:uid="{00000000-0005-0000-0000-0000C4170000}"/>
    <cellStyle name="Ввод  3 2" xfId="1410" xr:uid="{00000000-0005-0000-0000-0000C5170000}"/>
    <cellStyle name="Ввод  3 2 2" xfId="5343" xr:uid="{00000000-0005-0000-0000-0000C6170000}"/>
    <cellStyle name="Ввод  3 3" xfId="5342" xr:uid="{00000000-0005-0000-0000-0000C7170000}"/>
    <cellStyle name="Верт. заголовок" xfId="3376" xr:uid="{00000000-0005-0000-0000-0000C8170000}"/>
    <cellStyle name="Вес_продукта" xfId="3377" xr:uid="{00000000-0005-0000-0000-0000C9170000}"/>
    <cellStyle name="Вывод 2" xfId="1411" xr:uid="{00000000-0005-0000-0000-0000CA170000}"/>
    <cellStyle name="Вывод 2 2" xfId="3378" xr:uid="{00000000-0005-0000-0000-0000CB170000}"/>
    <cellStyle name="Вывод 2 2 2" xfId="7094" xr:uid="{00000000-0005-0000-0000-0000CC170000}"/>
    <cellStyle name="Вывод 2 3" xfId="5344" xr:uid="{00000000-0005-0000-0000-0000CD170000}"/>
    <cellStyle name="Вывод 3" xfId="1412" xr:uid="{00000000-0005-0000-0000-0000CE170000}"/>
    <cellStyle name="Вывод 3 2" xfId="3379" xr:uid="{00000000-0005-0000-0000-0000CF170000}"/>
    <cellStyle name="Вывод 3 2 2" xfId="7095" xr:uid="{00000000-0005-0000-0000-0000D0170000}"/>
    <cellStyle name="Вывод 3 3" xfId="5345" xr:uid="{00000000-0005-0000-0000-0000D1170000}"/>
    <cellStyle name="Вычисление 2" xfId="1413" xr:uid="{00000000-0005-0000-0000-0000D2170000}"/>
    <cellStyle name="Вычисление 2 2" xfId="3380" xr:uid="{00000000-0005-0000-0000-0000D3170000}"/>
    <cellStyle name="Вычисление 2 2 2" xfId="7096" xr:uid="{00000000-0005-0000-0000-0000D4170000}"/>
    <cellStyle name="Вычисление 2 3" xfId="5346" xr:uid="{00000000-0005-0000-0000-0000D5170000}"/>
    <cellStyle name="Вычисление 3" xfId="1414" xr:uid="{00000000-0005-0000-0000-0000D6170000}"/>
    <cellStyle name="Вычисление 3 2" xfId="3381" xr:uid="{00000000-0005-0000-0000-0000D7170000}"/>
    <cellStyle name="Вычисление 3 2 2" xfId="7097" xr:uid="{00000000-0005-0000-0000-0000D8170000}"/>
    <cellStyle name="Вычисление 3 3" xfId="5347" xr:uid="{00000000-0005-0000-0000-0000D9170000}"/>
    <cellStyle name="Гиперссылка 2" xfId="1415" xr:uid="{00000000-0005-0000-0000-0000DA170000}"/>
    <cellStyle name="Гиперссылка 2 2" xfId="1416" xr:uid="{00000000-0005-0000-0000-0000DB170000}"/>
    <cellStyle name="Гиперссылка 2 2 2" xfId="1417" xr:uid="{00000000-0005-0000-0000-0000DC170000}"/>
    <cellStyle name="Гиперссылка 2 2 2 2" xfId="5350" xr:uid="{00000000-0005-0000-0000-0000DD170000}"/>
    <cellStyle name="Гиперссылка 2 2 3" xfId="3382" xr:uid="{00000000-0005-0000-0000-0000DE170000}"/>
    <cellStyle name="Гиперссылка 2 2 3 2" xfId="7098" xr:uid="{00000000-0005-0000-0000-0000DF170000}"/>
    <cellStyle name="Гиперссылка 2 2 4" xfId="5349" xr:uid="{00000000-0005-0000-0000-0000E0170000}"/>
    <cellStyle name="Гиперссылка 2 3" xfId="3383" xr:uid="{00000000-0005-0000-0000-0000E1170000}"/>
    <cellStyle name="Гиперссылка 2 3 2" xfId="7099" xr:uid="{00000000-0005-0000-0000-0000E2170000}"/>
    <cellStyle name="Гиперссылка 2 4" xfId="5348" xr:uid="{00000000-0005-0000-0000-0000E3170000}"/>
    <cellStyle name="Гиперссылка 2_4П" xfId="3384" xr:uid="{00000000-0005-0000-0000-0000E4170000}"/>
    <cellStyle name="Гиперссылка 3" xfId="1418" xr:uid="{00000000-0005-0000-0000-0000E5170000}"/>
    <cellStyle name="Гиперссылка 3 2" xfId="1419" xr:uid="{00000000-0005-0000-0000-0000E6170000}"/>
    <cellStyle name="Гиперссылка 3 2 2" xfId="3385" xr:uid="{00000000-0005-0000-0000-0000E7170000}"/>
    <cellStyle name="Гиперссылка 3 2 2 2" xfId="7100" xr:uid="{00000000-0005-0000-0000-0000E8170000}"/>
    <cellStyle name="Гиперссылка 3 2 3" xfId="5352" xr:uid="{00000000-0005-0000-0000-0000E9170000}"/>
    <cellStyle name="Гиперссылка 3 3" xfId="5351" xr:uid="{00000000-0005-0000-0000-0000EA170000}"/>
    <cellStyle name="Гиперссылка 4" xfId="1420" xr:uid="{00000000-0005-0000-0000-0000EB170000}"/>
    <cellStyle name="Гиперссылка 4 2" xfId="3386" xr:uid="{00000000-0005-0000-0000-0000EC170000}"/>
    <cellStyle name="Гиперссылка 4 2 2" xfId="7101" xr:uid="{00000000-0005-0000-0000-0000ED170000}"/>
    <cellStyle name="Гиперссылка 4 3" xfId="3387" xr:uid="{00000000-0005-0000-0000-0000EE170000}"/>
    <cellStyle name="Гиперссылка 4 3 2" xfId="7102" xr:uid="{00000000-0005-0000-0000-0000EF170000}"/>
    <cellStyle name="Гиперссылка 4 4" xfId="5353" xr:uid="{00000000-0005-0000-0000-0000F0170000}"/>
    <cellStyle name="Гиперссылка 5" xfId="3952" xr:uid="{00000000-0005-0000-0000-0000F1170000}"/>
    <cellStyle name="Гиперссылка 6" xfId="5696" xr:uid="{00000000-0005-0000-0000-0000F2170000}"/>
    <cellStyle name="Группа" xfId="1421" xr:uid="{00000000-0005-0000-0000-0000F3170000}"/>
    <cellStyle name="Группа 0" xfId="3388" xr:uid="{00000000-0005-0000-0000-0000F4170000}"/>
    <cellStyle name="Группа 1" xfId="3389" xr:uid="{00000000-0005-0000-0000-0000F5170000}"/>
    <cellStyle name="Группа 2" xfId="3390" xr:uid="{00000000-0005-0000-0000-0000F6170000}"/>
    <cellStyle name="Группа 2 2" xfId="7105" xr:uid="{00000000-0005-0000-0000-0000F7170000}"/>
    <cellStyle name="Группа 3" xfId="3391" xr:uid="{00000000-0005-0000-0000-0000F8170000}"/>
    <cellStyle name="Группа 4" xfId="3392" xr:uid="{00000000-0005-0000-0000-0000F9170000}"/>
    <cellStyle name="Группа 5" xfId="3393" xr:uid="{00000000-0005-0000-0000-0000FA170000}"/>
    <cellStyle name="Группа 5 2" xfId="7108" xr:uid="{00000000-0005-0000-0000-0000FB170000}"/>
    <cellStyle name="Группа 6" xfId="5354" xr:uid="{00000000-0005-0000-0000-0000FC170000}"/>
    <cellStyle name="Группа_Бюллетень декабрь 2003 2" xfId="3394" xr:uid="{00000000-0005-0000-0000-0000FD170000}"/>
    <cellStyle name="Дата" xfId="1422" xr:uid="{00000000-0005-0000-0000-0000FE170000}"/>
    <cellStyle name="Дата 2" xfId="3395" xr:uid="{00000000-0005-0000-0000-0000FF170000}"/>
    <cellStyle name="Денежный 2" xfId="1423" xr:uid="{00000000-0005-0000-0000-000000180000}"/>
    <cellStyle name="Денежный 2 2" xfId="1424" xr:uid="{00000000-0005-0000-0000-000001180000}"/>
    <cellStyle name="Денежный 3" xfId="1425" xr:uid="{00000000-0005-0000-0000-000002180000}"/>
    <cellStyle name="Длятекста" xfId="1426" xr:uid="{00000000-0005-0000-0000-000003180000}"/>
    <cellStyle name="Длятекста 2" xfId="3396" xr:uid="{00000000-0005-0000-0000-000004180000}"/>
    <cellStyle name="Длятекста 2 2" xfId="7111" xr:uid="{00000000-0005-0000-0000-000005180000}"/>
    <cellStyle name="Длятекста 3" xfId="5359" xr:uid="{00000000-0005-0000-0000-000006180000}"/>
    <cellStyle name="Заголовок" xfId="3397" xr:uid="{00000000-0005-0000-0000-000007180000}"/>
    <cellStyle name="Заголовок 1 2" xfId="1427" xr:uid="{00000000-0005-0000-0000-000008180000}"/>
    <cellStyle name="Заголовок 1 2 2" xfId="3398" xr:uid="{00000000-0005-0000-0000-000009180000}"/>
    <cellStyle name="Заголовок 1 2 2 2" xfId="7113" xr:uid="{00000000-0005-0000-0000-00000A180000}"/>
    <cellStyle name="Заголовок 1 2 3" xfId="5360" xr:uid="{00000000-0005-0000-0000-00000B180000}"/>
    <cellStyle name="Заголовок 1 3" xfId="1428" xr:uid="{00000000-0005-0000-0000-00000C180000}"/>
    <cellStyle name="Заголовок 1 3 2" xfId="3399" xr:uid="{00000000-0005-0000-0000-00000D180000}"/>
    <cellStyle name="Заголовок 1 3 2 2" xfId="7114" xr:uid="{00000000-0005-0000-0000-00000E180000}"/>
    <cellStyle name="Заголовок 1 3 3" xfId="5361" xr:uid="{00000000-0005-0000-0000-00000F180000}"/>
    <cellStyle name="Заголовок 2 2" xfId="1429" xr:uid="{00000000-0005-0000-0000-000010180000}"/>
    <cellStyle name="Заголовок 2 2 2" xfId="3400" xr:uid="{00000000-0005-0000-0000-000011180000}"/>
    <cellStyle name="Заголовок 2 2 2 2" xfId="7115" xr:uid="{00000000-0005-0000-0000-000012180000}"/>
    <cellStyle name="Заголовок 2 2 3" xfId="5362" xr:uid="{00000000-0005-0000-0000-000013180000}"/>
    <cellStyle name="Заголовок 2 3" xfId="1430" xr:uid="{00000000-0005-0000-0000-000014180000}"/>
    <cellStyle name="Заголовок 2 3 2" xfId="3401" xr:uid="{00000000-0005-0000-0000-000015180000}"/>
    <cellStyle name="Заголовок 2 3 2 2" xfId="7116" xr:uid="{00000000-0005-0000-0000-000016180000}"/>
    <cellStyle name="Заголовок 2 3 3" xfId="5363" xr:uid="{00000000-0005-0000-0000-000017180000}"/>
    <cellStyle name="Заголовок 3 2" xfId="1431" xr:uid="{00000000-0005-0000-0000-000018180000}"/>
    <cellStyle name="Заголовок 3 2 2" xfId="3402" xr:uid="{00000000-0005-0000-0000-000019180000}"/>
    <cellStyle name="Заголовок 3 2 2 2" xfId="7117" xr:uid="{00000000-0005-0000-0000-00001A180000}"/>
    <cellStyle name="Заголовок 3 2 3" xfId="5364" xr:uid="{00000000-0005-0000-0000-00001B180000}"/>
    <cellStyle name="Заголовок 3 3" xfId="1432" xr:uid="{00000000-0005-0000-0000-00001C180000}"/>
    <cellStyle name="Заголовок 3 3 2" xfId="3403" xr:uid="{00000000-0005-0000-0000-00001D180000}"/>
    <cellStyle name="Заголовок 3 3 2 2" xfId="7118" xr:uid="{00000000-0005-0000-0000-00001E180000}"/>
    <cellStyle name="Заголовок 3 3 3" xfId="5365" xr:uid="{00000000-0005-0000-0000-00001F180000}"/>
    <cellStyle name="Заголовок 4 2" xfId="1433" xr:uid="{00000000-0005-0000-0000-000020180000}"/>
    <cellStyle name="Заголовок 4 2 2" xfId="3404" xr:uid="{00000000-0005-0000-0000-000021180000}"/>
    <cellStyle name="Заголовок 4 2 2 2" xfId="7119" xr:uid="{00000000-0005-0000-0000-000022180000}"/>
    <cellStyle name="Заголовок 4 2 3" xfId="5366" xr:uid="{00000000-0005-0000-0000-000023180000}"/>
    <cellStyle name="Заголовок 4 3" xfId="1434" xr:uid="{00000000-0005-0000-0000-000024180000}"/>
    <cellStyle name="Заголовок 4 3 2" xfId="3405" xr:uid="{00000000-0005-0000-0000-000025180000}"/>
    <cellStyle name="Заголовок 4 3 2 2" xfId="7120" xr:uid="{00000000-0005-0000-0000-000026180000}"/>
    <cellStyle name="Заголовок 4 3 3" xfId="5367" xr:uid="{00000000-0005-0000-0000-000027180000}"/>
    <cellStyle name="Заголовок 5" xfId="7112" xr:uid="{00000000-0005-0000-0000-000028180000}"/>
    <cellStyle name="Защитный" xfId="1435" xr:uid="{00000000-0005-0000-0000-000029180000}"/>
    <cellStyle name="Защитный 2" xfId="3406" xr:uid="{00000000-0005-0000-0000-00002A180000}"/>
    <cellStyle name="Защитный 3" xfId="3407" xr:uid="{00000000-0005-0000-0000-00002B180000}"/>
    <cellStyle name="Звезды" xfId="1436" xr:uid="{00000000-0005-0000-0000-00002C180000}"/>
    <cellStyle name="Звезды 2" xfId="3408" xr:uid="{00000000-0005-0000-0000-00002D180000}"/>
    <cellStyle name="Звезды 2 2" xfId="7123" xr:uid="{00000000-0005-0000-0000-00002E180000}"/>
    <cellStyle name="Звезды 3" xfId="5369" xr:uid="{00000000-0005-0000-0000-00002F180000}"/>
    <cellStyle name="Итог 2" xfId="1437" xr:uid="{00000000-0005-0000-0000-000030180000}"/>
    <cellStyle name="Итог 2 2" xfId="3409" xr:uid="{00000000-0005-0000-0000-000031180000}"/>
    <cellStyle name="Итог 2 2 2" xfId="7124" xr:uid="{00000000-0005-0000-0000-000032180000}"/>
    <cellStyle name="Итог 2 3" xfId="5370" xr:uid="{00000000-0005-0000-0000-000033180000}"/>
    <cellStyle name="Итог 3" xfId="1438" xr:uid="{00000000-0005-0000-0000-000034180000}"/>
    <cellStyle name="Итог 3 2" xfId="3410" xr:uid="{00000000-0005-0000-0000-000035180000}"/>
    <cellStyle name="Итог 3 2 2" xfId="7125" xr:uid="{00000000-0005-0000-0000-000036180000}"/>
    <cellStyle name="Итог 3 3" xfId="5371" xr:uid="{00000000-0005-0000-0000-000037180000}"/>
    <cellStyle name="Итого" xfId="3411" xr:uid="{00000000-0005-0000-0000-000038180000}"/>
    <cellStyle name="КАНДАГАЧ тел3-33-96" xfId="1439" xr:uid="{00000000-0005-0000-0000-000039180000}"/>
    <cellStyle name="КАНДАГАЧ тел3-33-96 2" xfId="1440" xr:uid="{00000000-0005-0000-0000-00003A180000}"/>
    <cellStyle name="КАНДАГАЧ тел3-33-96 2 2" xfId="1441" xr:uid="{00000000-0005-0000-0000-00003B180000}"/>
    <cellStyle name="КАНДАГАЧ тел3-33-96 2 2 2" xfId="3412" xr:uid="{00000000-0005-0000-0000-00003C180000}"/>
    <cellStyle name="КАНДАГАЧ тел3-33-96 2 2 2 2" xfId="7127" xr:uid="{00000000-0005-0000-0000-00003D180000}"/>
    <cellStyle name="КАНДАГАЧ тел3-33-96 2 2 3" xfId="3413" xr:uid="{00000000-0005-0000-0000-00003E180000}"/>
    <cellStyle name="КАНДАГАЧ тел3-33-96 2 2 3 2" xfId="7128" xr:uid="{00000000-0005-0000-0000-00003F180000}"/>
    <cellStyle name="КАНДАГАЧ тел3-33-96 2 2 4" xfId="5374" xr:uid="{00000000-0005-0000-0000-000040180000}"/>
    <cellStyle name="КАНДАГАЧ тел3-33-96 2 3" xfId="3414" xr:uid="{00000000-0005-0000-0000-000041180000}"/>
    <cellStyle name="КАНДАГАЧ тел3-33-96 2 3 2" xfId="7129" xr:uid="{00000000-0005-0000-0000-000042180000}"/>
    <cellStyle name="КАНДАГАЧ тел3-33-96 2 4" xfId="5373" xr:uid="{00000000-0005-0000-0000-000043180000}"/>
    <cellStyle name="КАНДАГАЧ тел3-33-96 3" xfId="1442" xr:uid="{00000000-0005-0000-0000-000044180000}"/>
    <cellStyle name="КАНДАГАЧ тел3-33-96 3 2" xfId="3415" xr:uid="{00000000-0005-0000-0000-000045180000}"/>
    <cellStyle name="КАНДАГАЧ тел3-33-96 3 2 2" xfId="7130" xr:uid="{00000000-0005-0000-0000-000046180000}"/>
    <cellStyle name="КАНДАГАЧ тел3-33-96 3 3" xfId="5375" xr:uid="{00000000-0005-0000-0000-000047180000}"/>
    <cellStyle name="КАНДАГАЧ тел3-33-96 4" xfId="3416" xr:uid="{00000000-0005-0000-0000-000048180000}"/>
    <cellStyle name="КАНДАГАЧ тел3-33-96 4 2" xfId="7131" xr:uid="{00000000-0005-0000-0000-000049180000}"/>
    <cellStyle name="КАНДАГАЧ тел3-33-96 5" xfId="5372" xr:uid="{00000000-0005-0000-0000-00004A180000}"/>
    <cellStyle name="Контрольная ячейка 2" xfId="1443" xr:uid="{00000000-0005-0000-0000-00004B180000}"/>
    <cellStyle name="Контрольная ячейка 2 2" xfId="3417" xr:uid="{00000000-0005-0000-0000-00004C180000}"/>
    <cellStyle name="Контрольная ячейка 2 2 2" xfId="7132" xr:uid="{00000000-0005-0000-0000-00004D180000}"/>
    <cellStyle name="Контрольная ячейка 2 3" xfId="5376" xr:uid="{00000000-0005-0000-0000-00004E180000}"/>
    <cellStyle name="Контрольная ячейка 3" xfId="1444" xr:uid="{00000000-0005-0000-0000-00004F180000}"/>
    <cellStyle name="Контрольная ячейка 3 2" xfId="3418" xr:uid="{00000000-0005-0000-0000-000050180000}"/>
    <cellStyle name="Контрольная ячейка 3 2 2" xfId="7133" xr:uid="{00000000-0005-0000-0000-000051180000}"/>
    <cellStyle name="Контрольная ячейка 3 3" xfId="5377" xr:uid="{00000000-0005-0000-0000-000052180000}"/>
    <cellStyle name="Название 2" xfId="1445" xr:uid="{00000000-0005-0000-0000-000053180000}"/>
    <cellStyle name="Название 2 2" xfId="3419" xr:uid="{00000000-0005-0000-0000-000054180000}"/>
    <cellStyle name="Название 2 2 2" xfId="7134" xr:uid="{00000000-0005-0000-0000-000055180000}"/>
    <cellStyle name="Название 2 3" xfId="5378" xr:uid="{00000000-0005-0000-0000-000056180000}"/>
    <cellStyle name="Название 3" xfId="1446" xr:uid="{00000000-0005-0000-0000-000057180000}"/>
    <cellStyle name="Название 3 2" xfId="3420" xr:uid="{00000000-0005-0000-0000-000058180000}"/>
    <cellStyle name="Название 3 2 2" xfId="7135" xr:uid="{00000000-0005-0000-0000-000059180000}"/>
    <cellStyle name="Название 3 3" xfId="5379" xr:uid="{00000000-0005-0000-0000-00005A180000}"/>
    <cellStyle name="Название 4" xfId="3421" xr:uid="{00000000-0005-0000-0000-00005B180000}"/>
    <cellStyle name="Название 4 2" xfId="7136" xr:uid="{00000000-0005-0000-0000-00005C180000}"/>
    <cellStyle name="Невидимый" xfId="3422" xr:uid="{00000000-0005-0000-0000-00005D180000}"/>
    <cellStyle name="Нейтральный 2" xfId="1447" xr:uid="{00000000-0005-0000-0000-00005E180000}"/>
    <cellStyle name="Нейтральный 2 2" xfId="3423" xr:uid="{00000000-0005-0000-0000-00005F180000}"/>
    <cellStyle name="Нейтральный 2 2 2" xfId="7138" xr:uid="{00000000-0005-0000-0000-000060180000}"/>
    <cellStyle name="Нейтральный 2 3" xfId="5380" xr:uid="{00000000-0005-0000-0000-000061180000}"/>
    <cellStyle name="Нейтральный 3" xfId="1448" xr:uid="{00000000-0005-0000-0000-000062180000}"/>
    <cellStyle name="Нейтральный 3 2" xfId="3424" xr:uid="{00000000-0005-0000-0000-000063180000}"/>
    <cellStyle name="Нейтральный 3 2 2" xfId="7139" xr:uid="{00000000-0005-0000-0000-000064180000}"/>
    <cellStyle name="Нейтральный 3 3" xfId="5381" xr:uid="{00000000-0005-0000-0000-000065180000}"/>
    <cellStyle name="Низ1" xfId="3425" xr:uid="{00000000-0005-0000-0000-000066180000}"/>
    <cellStyle name="Низ2" xfId="3426" xr:uid="{00000000-0005-0000-0000-000067180000}"/>
    <cellStyle name="Обычный" xfId="0" builtinId="0"/>
    <cellStyle name="Обычный 10" xfId="1449" xr:uid="{00000000-0005-0000-0000-000069180000}"/>
    <cellStyle name="Обычный 10 2" xfId="1450" xr:uid="{00000000-0005-0000-0000-00006A180000}"/>
    <cellStyle name="Обычный 10 2 2" xfId="1451" xr:uid="{00000000-0005-0000-0000-00006B180000}"/>
    <cellStyle name="Обычный 10 2 2 2" xfId="3427" xr:uid="{00000000-0005-0000-0000-00006C180000}"/>
    <cellStyle name="Обычный 10 2 2 2 2" xfId="7142" xr:uid="{00000000-0005-0000-0000-00006D180000}"/>
    <cellStyle name="Обычный 10 2 2 3" xfId="5384" xr:uid="{00000000-0005-0000-0000-00006E180000}"/>
    <cellStyle name="Обычный 10 2 3" xfId="5383" xr:uid="{00000000-0005-0000-0000-00006F180000}"/>
    <cellStyle name="Обычный 10 3" xfId="1452" xr:uid="{00000000-0005-0000-0000-000070180000}"/>
    <cellStyle name="Обычный 10 3 2" xfId="3428" xr:uid="{00000000-0005-0000-0000-000071180000}"/>
    <cellStyle name="Обычный 10 3 2 2" xfId="7143" xr:uid="{00000000-0005-0000-0000-000072180000}"/>
    <cellStyle name="Обычный 10 3 3" xfId="5385" xr:uid="{00000000-0005-0000-0000-000073180000}"/>
    <cellStyle name="Обычный 10 4" xfId="1453" xr:uid="{00000000-0005-0000-0000-000074180000}"/>
    <cellStyle name="Обычный 10 4 2" xfId="5386" xr:uid="{00000000-0005-0000-0000-000075180000}"/>
    <cellStyle name="Обычный 10 5" xfId="3429" xr:uid="{00000000-0005-0000-0000-000076180000}"/>
    <cellStyle name="Обычный 10 5 2" xfId="7144" xr:uid="{00000000-0005-0000-0000-000077180000}"/>
    <cellStyle name="Обычный 10 6" xfId="5382" xr:uid="{00000000-0005-0000-0000-000078180000}"/>
    <cellStyle name="Обычный 10_4П" xfId="3430" xr:uid="{00000000-0005-0000-0000-000079180000}"/>
    <cellStyle name="Обычный 100" xfId="7759" xr:uid="{00000000-0005-0000-0000-00007A180000}"/>
    <cellStyle name="Обычный 101" xfId="7760" xr:uid="{00000000-0005-0000-0000-00007B180000}"/>
    <cellStyle name="Обычный 102" xfId="7761" xr:uid="{00000000-0005-0000-0000-00007C180000}"/>
    <cellStyle name="Обычный 103" xfId="7766" xr:uid="{00000000-0005-0000-0000-00007D180000}"/>
    <cellStyle name="Обычный 104" xfId="7767" xr:uid="{00000000-0005-0000-0000-00007E180000}"/>
    <cellStyle name="Обычный 105" xfId="7764" xr:uid="{00000000-0005-0000-0000-00007F180000}"/>
    <cellStyle name="Обычный 106" xfId="7771" xr:uid="{00000000-0005-0000-0000-000080180000}"/>
    <cellStyle name="Обычный 107" xfId="7768" xr:uid="{00000000-0005-0000-0000-000081180000}"/>
    <cellStyle name="Обычный 108" xfId="7773" xr:uid="{00000000-0005-0000-0000-000082180000}"/>
    <cellStyle name="Обычный 109" xfId="7779" xr:uid="{00000000-0005-0000-0000-000083180000}"/>
    <cellStyle name="Обычный 11" xfId="1454" xr:uid="{00000000-0005-0000-0000-000084180000}"/>
    <cellStyle name="Обычный 11 2" xfId="1455" xr:uid="{00000000-0005-0000-0000-000085180000}"/>
    <cellStyle name="Обычный 11 2 2" xfId="1456" xr:uid="{00000000-0005-0000-0000-000086180000}"/>
    <cellStyle name="Обычный 11 2 2 2" xfId="5389" xr:uid="{00000000-0005-0000-0000-000087180000}"/>
    <cellStyle name="Обычный 11 2 3" xfId="5388" xr:uid="{00000000-0005-0000-0000-000088180000}"/>
    <cellStyle name="Обычный 11 3" xfId="3431" xr:uid="{00000000-0005-0000-0000-000089180000}"/>
    <cellStyle name="Обычный 11 3 2" xfId="7145" xr:uid="{00000000-0005-0000-0000-00008A180000}"/>
    <cellStyle name="Обычный 11 4" xfId="5387" xr:uid="{00000000-0005-0000-0000-00008B180000}"/>
    <cellStyle name="Обычный 11_1. ЖГРЭС_коррек ПР 2011-2015" xfId="1457" xr:uid="{00000000-0005-0000-0000-00008C180000}"/>
    <cellStyle name="Обычный 110" xfId="7777" xr:uid="{00000000-0005-0000-0000-00008D180000}"/>
    <cellStyle name="Обычный 111" xfId="7774" xr:uid="{00000000-0005-0000-0000-00008E180000}"/>
    <cellStyle name="Обычный 115" xfId="3432" xr:uid="{00000000-0005-0000-0000-00008F180000}"/>
    <cellStyle name="Обычный 115 2" xfId="3433" xr:uid="{00000000-0005-0000-0000-000090180000}"/>
    <cellStyle name="Обычный 115 2 2" xfId="7147" xr:uid="{00000000-0005-0000-0000-000091180000}"/>
    <cellStyle name="Обычный 115 3" xfId="3434" xr:uid="{00000000-0005-0000-0000-000092180000}"/>
    <cellStyle name="Обычный 115 3 2" xfId="7148" xr:uid="{00000000-0005-0000-0000-000093180000}"/>
    <cellStyle name="Обычный 115 4" xfId="7146" xr:uid="{00000000-0005-0000-0000-000094180000}"/>
    <cellStyle name="Обычный 116" xfId="3435" xr:uid="{00000000-0005-0000-0000-000095180000}"/>
    <cellStyle name="Обычный 116 2" xfId="7149" xr:uid="{00000000-0005-0000-0000-000096180000}"/>
    <cellStyle name="Обычный 12" xfId="1458" xr:uid="{00000000-0005-0000-0000-000097180000}"/>
    <cellStyle name="Обычный 12 2" xfId="1459" xr:uid="{00000000-0005-0000-0000-000098180000}"/>
    <cellStyle name="Обычный 12 2 2" xfId="3436" xr:uid="{00000000-0005-0000-0000-000099180000}"/>
    <cellStyle name="Обычный 12 2 2 2" xfId="7150" xr:uid="{00000000-0005-0000-0000-00009A180000}"/>
    <cellStyle name="Обычный 12 2 3" xfId="5391" xr:uid="{00000000-0005-0000-0000-00009B180000}"/>
    <cellStyle name="Обычный 12 3" xfId="5390" xr:uid="{00000000-0005-0000-0000-00009C180000}"/>
    <cellStyle name="Обычный 12_4П" xfId="3437" xr:uid="{00000000-0005-0000-0000-00009D180000}"/>
    <cellStyle name="Обычный 13" xfId="1460" xr:uid="{00000000-0005-0000-0000-00009E180000}"/>
    <cellStyle name="Обычный 13 2" xfId="1461" xr:uid="{00000000-0005-0000-0000-00009F180000}"/>
    <cellStyle name="Обычный 13 2 2" xfId="3438" xr:uid="{00000000-0005-0000-0000-0000A0180000}"/>
    <cellStyle name="Обычный 13 2 2 2" xfId="7151" xr:uid="{00000000-0005-0000-0000-0000A1180000}"/>
    <cellStyle name="Обычный 13 2 3" xfId="3439" xr:uid="{00000000-0005-0000-0000-0000A2180000}"/>
    <cellStyle name="Обычный 13 2 3 2" xfId="7152" xr:uid="{00000000-0005-0000-0000-0000A3180000}"/>
    <cellStyle name="Обычный 13 2 4" xfId="5393" xr:uid="{00000000-0005-0000-0000-0000A4180000}"/>
    <cellStyle name="Обычный 13 3" xfId="5392" xr:uid="{00000000-0005-0000-0000-0000A5180000}"/>
    <cellStyle name="Обычный 14" xfId="1462" xr:uid="{00000000-0005-0000-0000-0000A6180000}"/>
    <cellStyle name="Обычный 14 2" xfId="1463" xr:uid="{00000000-0005-0000-0000-0000A7180000}"/>
    <cellStyle name="Обычный 14 2 2" xfId="3440" xr:uid="{00000000-0005-0000-0000-0000A8180000}"/>
    <cellStyle name="Обычный 14 2 2 2" xfId="7153" xr:uid="{00000000-0005-0000-0000-0000A9180000}"/>
    <cellStyle name="Обычный 14 2 3" xfId="5395" xr:uid="{00000000-0005-0000-0000-0000AA180000}"/>
    <cellStyle name="Обычный 14 3" xfId="3441" xr:uid="{00000000-0005-0000-0000-0000AB180000}"/>
    <cellStyle name="Обычный 14 3 2" xfId="7154" xr:uid="{00000000-0005-0000-0000-0000AC180000}"/>
    <cellStyle name="Обычный 14 4" xfId="5394" xr:uid="{00000000-0005-0000-0000-0000AD180000}"/>
    <cellStyle name="Обычный 15" xfId="1464" xr:uid="{00000000-0005-0000-0000-0000AE180000}"/>
    <cellStyle name="Обычный 15 2" xfId="1465" xr:uid="{00000000-0005-0000-0000-0000AF180000}"/>
    <cellStyle name="Обычный 15 2 2" xfId="3442" xr:uid="{00000000-0005-0000-0000-0000B0180000}"/>
    <cellStyle name="Обычный 15 2 2 2" xfId="7155" xr:uid="{00000000-0005-0000-0000-0000B1180000}"/>
    <cellStyle name="Обычный 15 2 3" xfId="5397" xr:uid="{00000000-0005-0000-0000-0000B2180000}"/>
    <cellStyle name="Обычный 15 3" xfId="3443" xr:uid="{00000000-0005-0000-0000-0000B3180000}"/>
    <cellStyle name="Обычный 15 3 2" xfId="7156" xr:uid="{00000000-0005-0000-0000-0000B4180000}"/>
    <cellStyle name="Обычный 15 4" xfId="5396" xr:uid="{00000000-0005-0000-0000-0000B5180000}"/>
    <cellStyle name="Обычный 16" xfId="1466" xr:uid="{00000000-0005-0000-0000-0000B6180000}"/>
    <cellStyle name="Обычный 16 2" xfId="1467" xr:uid="{00000000-0005-0000-0000-0000B7180000}"/>
    <cellStyle name="Обычный 16 2 2" xfId="3444" xr:uid="{00000000-0005-0000-0000-0000B8180000}"/>
    <cellStyle name="Обычный 16 2 2 2" xfId="7157" xr:uid="{00000000-0005-0000-0000-0000B9180000}"/>
    <cellStyle name="Обычный 16 2 3" xfId="3445" xr:uid="{00000000-0005-0000-0000-0000BA180000}"/>
    <cellStyle name="Обычный 16 2 3 2" xfId="7158" xr:uid="{00000000-0005-0000-0000-0000BB180000}"/>
    <cellStyle name="Обычный 16 2 4" xfId="5399" xr:uid="{00000000-0005-0000-0000-0000BC180000}"/>
    <cellStyle name="Обычный 16 3" xfId="3446" xr:uid="{00000000-0005-0000-0000-0000BD180000}"/>
    <cellStyle name="Обычный 16 3 2" xfId="7159" xr:uid="{00000000-0005-0000-0000-0000BE180000}"/>
    <cellStyle name="Обычный 16 4" xfId="3447" xr:uid="{00000000-0005-0000-0000-0000BF180000}"/>
    <cellStyle name="Обычный 16 4 2" xfId="7160" xr:uid="{00000000-0005-0000-0000-0000C0180000}"/>
    <cellStyle name="Обычный 16 5" xfId="5398" xr:uid="{00000000-0005-0000-0000-0000C1180000}"/>
    <cellStyle name="Обычный 17" xfId="1468" xr:uid="{00000000-0005-0000-0000-0000C2180000}"/>
    <cellStyle name="Обычный 17 2" xfId="1469" xr:uid="{00000000-0005-0000-0000-0000C3180000}"/>
    <cellStyle name="Обычный 17 2 2" xfId="3448" xr:uid="{00000000-0005-0000-0000-0000C4180000}"/>
    <cellStyle name="Обычный 17 2 2 2" xfId="7161" xr:uid="{00000000-0005-0000-0000-0000C5180000}"/>
    <cellStyle name="Обычный 17 2 3" xfId="3449" xr:uid="{00000000-0005-0000-0000-0000C6180000}"/>
    <cellStyle name="Обычный 17 2 3 2" xfId="7162" xr:uid="{00000000-0005-0000-0000-0000C7180000}"/>
    <cellStyle name="Обычный 17 2 4" xfId="5401" xr:uid="{00000000-0005-0000-0000-0000C8180000}"/>
    <cellStyle name="Обычный 17 3" xfId="3450" xr:uid="{00000000-0005-0000-0000-0000C9180000}"/>
    <cellStyle name="Обычный 17 3 2" xfId="7163" xr:uid="{00000000-0005-0000-0000-0000CA180000}"/>
    <cellStyle name="Обычный 17 4" xfId="5400" xr:uid="{00000000-0005-0000-0000-0000CB180000}"/>
    <cellStyle name="Обычный 18" xfId="1470" xr:uid="{00000000-0005-0000-0000-0000CC180000}"/>
    <cellStyle name="Обычный 18 2" xfId="1471" xr:uid="{00000000-0005-0000-0000-0000CD180000}"/>
    <cellStyle name="Обычный 18 2 2" xfId="3451" xr:uid="{00000000-0005-0000-0000-0000CE180000}"/>
    <cellStyle name="Обычный 18 2 2 2" xfId="3452" xr:uid="{00000000-0005-0000-0000-0000CF180000}"/>
    <cellStyle name="Обычный 18 2 2 2 2" xfId="7165" xr:uid="{00000000-0005-0000-0000-0000D0180000}"/>
    <cellStyle name="Обычный 18 2 2 3" xfId="3453" xr:uid="{00000000-0005-0000-0000-0000D1180000}"/>
    <cellStyle name="Обычный 18 2 2 3 2" xfId="7166" xr:uid="{00000000-0005-0000-0000-0000D2180000}"/>
    <cellStyle name="Обычный 18 2 2 4" xfId="7164" xr:uid="{00000000-0005-0000-0000-0000D3180000}"/>
    <cellStyle name="Обычный 18 2 3" xfId="5403" xr:uid="{00000000-0005-0000-0000-0000D4180000}"/>
    <cellStyle name="Обычный 18 3" xfId="5402" xr:uid="{00000000-0005-0000-0000-0000D5180000}"/>
    <cellStyle name="Обычный 18_4П" xfId="3454" xr:uid="{00000000-0005-0000-0000-0000D6180000}"/>
    <cellStyle name="Обычный 19" xfId="1472" xr:uid="{00000000-0005-0000-0000-0000D7180000}"/>
    <cellStyle name="Обычный 19 2" xfId="3455" xr:uid="{00000000-0005-0000-0000-0000D8180000}"/>
    <cellStyle name="Обычный 19 2 2" xfId="3456" xr:uid="{00000000-0005-0000-0000-0000D9180000}"/>
    <cellStyle name="Обычный 19 2 2 2" xfId="7168" xr:uid="{00000000-0005-0000-0000-0000DA180000}"/>
    <cellStyle name="Обычный 19 2 3" xfId="3457" xr:uid="{00000000-0005-0000-0000-0000DB180000}"/>
    <cellStyle name="Обычный 19 2 3 2" xfId="7169" xr:uid="{00000000-0005-0000-0000-0000DC180000}"/>
    <cellStyle name="Обычный 19 2 4" xfId="7167" xr:uid="{00000000-0005-0000-0000-0000DD180000}"/>
    <cellStyle name="Обычный 19 3" xfId="5404" xr:uid="{00000000-0005-0000-0000-0000DE180000}"/>
    <cellStyle name="Обычный 19_4П" xfId="3458" xr:uid="{00000000-0005-0000-0000-0000DF180000}"/>
    <cellStyle name="Обычный 2" xfId="7" xr:uid="{00000000-0005-0000-0000-0000E0180000}"/>
    <cellStyle name="Обычный 2 10" xfId="8" xr:uid="{00000000-0005-0000-0000-0000E1180000}"/>
    <cellStyle name="Обычный 2 10 2" xfId="3459" xr:uid="{00000000-0005-0000-0000-0000E2180000}"/>
    <cellStyle name="Обычный 2 10 2 2" xfId="7170" xr:uid="{00000000-0005-0000-0000-0000E3180000}"/>
    <cellStyle name="Обычный 2 10 3" xfId="1474" xr:uid="{00000000-0005-0000-0000-0000E4180000}"/>
    <cellStyle name="Обычный 2 10 3 2" xfId="5406" xr:uid="{00000000-0005-0000-0000-0000E5180000}"/>
    <cellStyle name="Обычный 2 10 4" xfId="3950" xr:uid="{00000000-0005-0000-0000-0000E6180000}"/>
    <cellStyle name="Обычный 2 11" xfId="1475" xr:uid="{00000000-0005-0000-0000-0000E7180000}"/>
    <cellStyle name="Обычный 2 11 2" xfId="3460" xr:uid="{00000000-0005-0000-0000-0000E8180000}"/>
    <cellStyle name="Обычный 2 11 2 2" xfId="7171" xr:uid="{00000000-0005-0000-0000-0000E9180000}"/>
    <cellStyle name="Обычный 2 11 3" xfId="5407" xr:uid="{00000000-0005-0000-0000-0000EA180000}"/>
    <cellStyle name="Обычный 2 12" xfId="1476" xr:uid="{00000000-0005-0000-0000-0000EB180000}"/>
    <cellStyle name="Обычный 2 12 2" xfId="3461" xr:uid="{00000000-0005-0000-0000-0000EC180000}"/>
    <cellStyle name="Обычный 2 12 2 2" xfId="7172" xr:uid="{00000000-0005-0000-0000-0000ED180000}"/>
    <cellStyle name="Обычный 2 12 3" xfId="5408" xr:uid="{00000000-0005-0000-0000-0000EE180000}"/>
    <cellStyle name="Обычный 2 13" xfId="3462" xr:uid="{00000000-0005-0000-0000-0000EF180000}"/>
    <cellStyle name="Обычный 2 13 2" xfId="7173" xr:uid="{00000000-0005-0000-0000-0000F0180000}"/>
    <cellStyle name="Обычный 2 14" xfId="1477" xr:uid="{00000000-0005-0000-0000-0000F1180000}"/>
    <cellStyle name="Обычный 2 14 2" xfId="5409" xr:uid="{00000000-0005-0000-0000-0000F2180000}"/>
    <cellStyle name="Обычный 2 15" xfId="1478" xr:uid="{00000000-0005-0000-0000-0000F3180000}"/>
    <cellStyle name="Обычный 2 15 2" xfId="5410" xr:uid="{00000000-0005-0000-0000-0000F4180000}"/>
    <cellStyle name="Обычный 2 16" xfId="3463" xr:uid="{00000000-0005-0000-0000-0000F5180000}"/>
    <cellStyle name="Обычный 2 16 2" xfId="7174" xr:uid="{00000000-0005-0000-0000-0000F6180000}"/>
    <cellStyle name="Обычный 2 17" xfId="3464" xr:uid="{00000000-0005-0000-0000-0000F7180000}"/>
    <cellStyle name="Обычный 2 17 2" xfId="7175" xr:uid="{00000000-0005-0000-0000-0000F8180000}"/>
    <cellStyle name="Обычный 2 18" xfId="1473" xr:uid="{00000000-0005-0000-0000-0000F9180000}"/>
    <cellStyle name="Обычный 2 18 2" xfId="5405" xr:uid="{00000000-0005-0000-0000-0000FA180000}"/>
    <cellStyle name="Обычный 2 19" xfId="3949" xr:uid="{00000000-0005-0000-0000-0000FB180000}"/>
    <cellStyle name="Обычный 2 2" xfId="1479" xr:uid="{00000000-0005-0000-0000-0000FC180000}"/>
    <cellStyle name="Обычный 2 2 10" xfId="3465" xr:uid="{00000000-0005-0000-0000-0000FD180000}"/>
    <cellStyle name="Обычный 2 2 10 2" xfId="7176" xr:uid="{00000000-0005-0000-0000-0000FE180000}"/>
    <cellStyle name="Обычный 2 2 11" xfId="3466" xr:uid="{00000000-0005-0000-0000-0000FF180000}"/>
    <cellStyle name="Обычный 2 2 11 2" xfId="7177" xr:uid="{00000000-0005-0000-0000-000000190000}"/>
    <cellStyle name="Обычный 2 2 12" xfId="5411" xr:uid="{00000000-0005-0000-0000-000001190000}"/>
    <cellStyle name="Обычный 2 2 2" xfId="1480" xr:uid="{00000000-0005-0000-0000-000002190000}"/>
    <cellStyle name="Обычный 2 2 2 2" xfId="1481" xr:uid="{00000000-0005-0000-0000-000003190000}"/>
    <cellStyle name="Обычный 2 2 2 2 2" xfId="3467" xr:uid="{00000000-0005-0000-0000-000004190000}"/>
    <cellStyle name="Обычный 2 2 2 2 2 2" xfId="7178" xr:uid="{00000000-0005-0000-0000-000005190000}"/>
    <cellStyle name="Обычный 2 2 2 2 3" xfId="5413" xr:uid="{00000000-0005-0000-0000-000006190000}"/>
    <cellStyle name="Обычный 2 2 2 3" xfId="3468" xr:uid="{00000000-0005-0000-0000-000007190000}"/>
    <cellStyle name="Обычный 2 2 2 3 2" xfId="7179" xr:uid="{00000000-0005-0000-0000-000008190000}"/>
    <cellStyle name="Обычный 2 2 2 4" xfId="5412" xr:uid="{00000000-0005-0000-0000-000009190000}"/>
    <cellStyle name="Обычный 2 2 2_1. ЖГРЭС_коррек ПР 2011-2015" xfId="1482" xr:uid="{00000000-0005-0000-0000-00000A190000}"/>
    <cellStyle name="Обычный 2 2 3" xfId="1483" xr:uid="{00000000-0005-0000-0000-00000B190000}"/>
    <cellStyle name="Обычный 2 2 3 2" xfId="3469" xr:uid="{00000000-0005-0000-0000-00000C190000}"/>
    <cellStyle name="Обычный 2 2 3 2 2" xfId="7180" xr:uid="{00000000-0005-0000-0000-00000D190000}"/>
    <cellStyle name="Обычный 2 2 3 3" xfId="5414" xr:uid="{00000000-0005-0000-0000-00000E190000}"/>
    <cellStyle name="Обычный 2 2 4" xfId="1484" xr:uid="{00000000-0005-0000-0000-00000F190000}"/>
    <cellStyle name="Обычный 2 2 4 2" xfId="1485" xr:uid="{00000000-0005-0000-0000-000010190000}"/>
    <cellStyle name="Обычный 2 2 4 2 2" xfId="5416" xr:uid="{00000000-0005-0000-0000-000011190000}"/>
    <cellStyle name="Обычный 2 2 4 3" xfId="5415" xr:uid="{00000000-0005-0000-0000-000012190000}"/>
    <cellStyle name="Обычный 2 2 5" xfId="1486" xr:uid="{00000000-0005-0000-0000-000013190000}"/>
    <cellStyle name="Обычный 2 2 5 2" xfId="1487" xr:uid="{00000000-0005-0000-0000-000014190000}"/>
    <cellStyle name="Обычный 2 2 5 2 2" xfId="5418" xr:uid="{00000000-0005-0000-0000-000015190000}"/>
    <cellStyle name="Обычный 2 2 5 3" xfId="1488" xr:uid="{00000000-0005-0000-0000-000016190000}"/>
    <cellStyle name="Обычный 2 2 5 3 2" xfId="5419" xr:uid="{00000000-0005-0000-0000-000017190000}"/>
    <cellStyle name="Обычный 2 2 5 4" xfId="5417" xr:uid="{00000000-0005-0000-0000-000018190000}"/>
    <cellStyle name="Обычный 2 2 6" xfId="1489" xr:uid="{00000000-0005-0000-0000-000019190000}"/>
    <cellStyle name="Обычный 2 2 6 2" xfId="5420" xr:uid="{00000000-0005-0000-0000-00001A190000}"/>
    <cellStyle name="Обычный 2 2 7" xfId="1490" xr:uid="{00000000-0005-0000-0000-00001B190000}"/>
    <cellStyle name="Обычный 2 2 7 2" xfId="5421" xr:uid="{00000000-0005-0000-0000-00001C190000}"/>
    <cellStyle name="Обычный 2 2 8" xfId="1491" xr:uid="{00000000-0005-0000-0000-00001D190000}"/>
    <cellStyle name="Обычный 2 2 8 2" xfId="5422" xr:uid="{00000000-0005-0000-0000-00001E190000}"/>
    <cellStyle name="Обычный 2 2 9" xfId="3470" xr:uid="{00000000-0005-0000-0000-00001F190000}"/>
    <cellStyle name="Обычный 2 2 9 2" xfId="7181" xr:uid="{00000000-0005-0000-0000-000020190000}"/>
    <cellStyle name="Обычный 2 2_1. ЖГРЭС_коррек ПР 2011-2015" xfId="1492" xr:uid="{00000000-0005-0000-0000-000021190000}"/>
    <cellStyle name="Обычный 2 20" xfId="7686" xr:uid="{00000000-0005-0000-0000-000022190000}"/>
    <cellStyle name="Обычный 2 21" xfId="7590" xr:uid="{00000000-0005-0000-0000-000023190000}"/>
    <cellStyle name="Обычный 2 22" xfId="7587" xr:uid="{00000000-0005-0000-0000-000024190000}"/>
    <cellStyle name="Обычный 2 23" xfId="7584" xr:uid="{00000000-0005-0000-0000-000025190000}"/>
    <cellStyle name="Обычный 2 24" xfId="7690" xr:uid="{00000000-0005-0000-0000-000026190000}"/>
    <cellStyle name="Обычный 2 25" xfId="7694" xr:uid="{00000000-0005-0000-0000-000027190000}"/>
    <cellStyle name="Обычный 2 26" xfId="7692" xr:uid="{00000000-0005-0000-0000-000028190000}"/>
    <cellStyle name="Обычный 2 27" xfId="7695" xr:uid="{00000000-0005-0000-0000-000029190000}"/>
    <cellStyle name="Обычный 2 28" xfId="7699" xr:uid="{00000000-0005-0000-0000-00002A190000}"/>
    <cellStyle name="Обычный 2 29" xfId="7702" xr:uid="{00000000-0005-0000-0000-00002B190000}"/>
    <cellStyle name="Обычный 2 3" xfId="1493" xr:uid="{00000000-0005-0000-0000-00002C190000}"/>
    <cellStyle name="Обычный 2 3 2" xfId="1494" xr:uid="{00000000-0005-0000-0000-00002D190000}"/>
    <cellStyle name="Обычный 2 3 2 2" xfId="1495" xr:uid="{00000000-0005-0000-0000-00002E190000}"/>
    <cellStyle name="Обычный 2 3 2 2 2" xfId="5425" xr:uid="{00000000-0005-0000-0000-00002F190000}"/>
    <cellStyle name="Обычный 2 3 2 3" xfId="1496" xr:uid="{00000000-0005-0000-0000-000030190000}"/>
    <cellStyle name="Обычный 2 3 2 3 2" xfId="3471" xr:uid="{00000000-0005-0000-0000-000031190000}"/>
    <cellStyle name="Обычный 2 3 2 3 2 2" xfId="7182" xr:uid="{00000000-0005-0000-0000-000032190000}"/>
    <cellStyle name="Обычный 2 3 2 3 3" xfId="3472" xr:uid="{00000000-0005-0000-0000-000033190000}"/>
    <cellStyle name="Обычный 2 3 2 3 3 2" xfId="7183" xr:uid="{00000000-0005-0000-0000-000034190000}"/>
    <cellStyle name="Обычный 2 3 2 3 4" xfId="5426" xr:uid="{00000000-0005-0000-0000-000035190000}"/>
    <cellStyle name="Обычный 2 3 2 4" xfId="3473" xr:uid="{00000000-0005-0000-0000-000036190000}"/>
    <cellStyle name="Обычный 2 3 2 4 2" xfId="7184" xr:uid="{00000000-0005-0000-0000-000037190000}"/>
    <cellStyle name="Обычный 2 3 2 5" xfId="3474" xr:uid="{00000000-0005-0000-0000-000038190000}"/>
    <cellStyle name="Обычный 2 3 2 5 2" xfId="7185" xr:uid="{00000000-0005-0000-0000-000039190000}"/>
    <cellStyle name="Обычный 2 3 2 6" xfId="5424" xr:uid="{00000000-0005-0000-0000-00003A190000}"/>
    <cellStyle name="Обычный 2 3 2_4П" xfId="3475" xr:uid="{00000000-0005-0000-0000-00003B190000}"/>
    <cellStyle name="Обычный 2 3 3" xfId="3476" xr:uid="{00000000-0005-0000-0000-00003C190000}"/>
    <cellStyle name="Обычный 2 3 3 2" xfId="7186" xr:uid="{00000000-0005-0000-0000-00003D190000}"/>
    <cellStyle name="Обычный 2 3 4" xfId="5423" xr:uid="{00000000-0005-0000-0000-00003E190000}"/>
    <cellStyle name="Обычный 2 30" xfId="7701" xr:uid="{00000000-0005-0000-0000-00003F190000}"/>
    <cellStyle name="Обычный 2 31" xfId="7705" xr:uid="{00000000-0005-0000-0000-000040190000}"/>
    <cellStyle name="Обычный 2 32" xfId="7707" xr:uid="{00000000-0005-0000-0000-000041190000}"/>
    <cellStyle name="Обычный 2 33" xfId="7708" xr:uid="{00000000-0005-0000-0000-000042190000}"/>
    <cellStyle name="Обычный 2 34" xfId="7709" xr:uid="{00000000-0005-0000-0000-000043190000}"/>
    <cellStyle name="Обычный 2 35" xfId="7712" xr:uid="{00000000-0005-0000-0000-000044190000}"/>
    <cellStyle name="Обычный 2 36" xfId="7713" xr:uid="{00000000-0005-0000-0000-000045190000}"/>
    <cellStyle name="Обычный 2 37" xfId="7717" xr:uid="{00000000-0005-0000-0000-000046190000}"/>
    <cellStyle name="Обычный 2 38" xfId="7718" xr:uid="{00000000-0005-0000-0000-000047190000}"/>
    <cellStyle name="Обычный 2 39" xfId="7720" xr:uid="{00000000-0005-0000-0000-000048190000}"/>
    <cellStyle name="Обычный 2 4" xfId="1497" xr:uid="{00000000-0005-0000-0000-000049190000}"/>
    <cellStyle name="Обычный 2 4 2" xfId="3477" xr:uid="{00000000-0005-0000-0000-00004A190000}"/>
    <cellStyle name="Обычный 2 4 2 2" xfId="7187" xr:uid="{00000000-0005-0000-0000-00004B190000}"/>
    <cellStyle name="Обычный 2 4 3" xfId="5427" xr:uid="{00000000-0005-0000-0000-00004C190000}"/>
    <cellStyle name="Обычный 2 4 4" xfId="3478" xr:uid="{00000000-0005-0000-0000-00004D190000}"/>
    <cellStyle name="Обычный 2 4 4 2" xfId="7188" xr:uid="{00000000-0005-0000-0000-00004E190000}"/>
    <cellStyle name="Обычный 2 40" xfId="7721" xr:uid="{00000000-0005-0000-0000-00004F190000}"/>
    <cellStyle name="Обычный 2 41" xfId="7726" xr:uid="{00000000-0005-0000-0000-000050190000}"/>
    <cellStyle name="Обычный 2 42" xfId="7724" xr:uid="{00000000-0005-0000-0000-000051190000}"/>
    <cellStyle name="Обычный 2 43" xfId="7723" xr:uid="{00000000-0005-0000-0000-000052190000}"/>
    <cellStyle name="Обычный 2 44" xfId="7727" xr:uid="{00000000-0005-0000-0000-000053190000}"/>
    <cellStyle name="Обычный 2 45" xfId="7732" xr:uid="{00000000-0005-0000-0000-000054190000}"/>
    <cellStyle name="Обычный 2 46" xfId="7733" xr:uid="{00000000-0005-0000-0000-000055190000}"/>
    <cellStyle name="Обычный 2 47" xfId="7736" xr:uid="{00000000-0005-0000-0000-000056190000}"/>
    <cellStyle name="Обычный 2 48" xfId="7738" xr:uid="{00000000-0005-0000-0000-000057190000}"/>
    <cellStyle name="Обычный 2 49" xfId="7740" xr:uid="{00000000-0005-0000-0000-000058190000}"/>
    <cellStyle name="Обычный 2 5" xfId="1498" xr:uid="{00000000-0005-0000-0000-000059190000}"/>
    <cellStyle name="Обычный 2 5 2" xfId="1499" xr:uid="{00000000-0005-0000-0000-00005A190000}"/>
    <cellStyle name="Обычный 2 5 2 2" xfId="5429" xr:uid="{00000000-0005-0000-0000-00005B190000}"/>
    <cellStyle name="Обычный 2 5 3" xfId="5428" xr:uid="{00000000-0005-0000-0000-00005C190000}"/>
    <cellStyle name="Обычный 2 5_4П" xfId="3479" xr:uid="{00000000-0005-0000-0000-00005D190000}"/>
    <cellStyle name="Обычный 2 50" xfId="7742" xr:uid="{00000000-0005-0000-0000-00005E190000}"/>
    <cellStyle name="Обычный 2 51" xfId="7744" xr:uid="{00000000-0005-0000-0000-00005F190000}"/>
    <cellStyle name="Обычный 2 52" xfId="7745" xr:uid="{00000000-0005-0000-0000-000060190000}"/>
    <cellStyle name="Обычный 2 53" xfId="7748" xr:uid="{00000000-0005-0000-0000-000061190000}"/>
    <cellStyle name="Обычный 2 54" xfId="7749" xr:uid="{00000000-0005-0000-0000-000062190000}"/>
    <cellStyle name="Обычный 2 55" xfId="7752" xr:uid="{00000000-0005-0000-0000-000063190000}"/>
    <cellStyle name="Обычный 2 56" xfId="7754" xr:uid="{00000000-0005-0000-0000-000064190000}"/>
    <cellStyle name="Обычный 2 57" xfId="7756" xr:uid="{00000000-0005-0000-0000-000065190000}"/>
    <cellStyle name="Обычный 2 58" xfId="7757" xr:uid="{00000000-0005-0000-0000-000066190000}"/>
    <cellStyle name="Обычный 2 59" xfId="7758" xr:uid="{00000000-0005-0000-0000-000067190000}"/>
    <cellStyle name="Обычный 2 6" xfId="1500" xr:uid="{00000000-0005-0000-0000-000068190000}"/>
    <cellStyle name="Обычный 2 6 2" xfId="1501" xr:uid="{00000000-0005-0000-0000-000069190000}"/>
    <cellStyle name="Обычный 2 6 2 2" xfId="5431" xr:uid="{00000000-0005-0000-0000-00006A190000}"/>
    <cellStyle name="Обычный 2 6 3" xfId="3480" xr:uid="{00000000-0005-0000-0000-00006B190000}"/>
    <cellStyle name="Обычный 2 6 3 2" xfId="7189" xr:uid="{00000000-0005-0000-0000-00006C190000}"/>
    <cellStyle name="Обычный 2 6 4" xfId="3481" xr:uid="{00000000-0005-0000-0000-00006D190000}"/>
    <cellStyle name="Обычный 2 6 4 2" xfId="7190" xr:uid="{00000000-0005-0000-0000-00006E190000}"/>
    <cellStyle name="Обычный 2 6 5" xfId="5430" xr:uid="{00000000-0005-0000-0000-00006F190000}"/>
    <cellStyle name="Обычный 2 6_4П" xfId="3482" xr:uid="{00000000-0005-0000-0000-000070190000}"/>
    <cellStyle name="Обычный 2 60" xfId="7762" xr:uid="{00000000-0005-0000-0000-000071190000}"/>
    <cellStyle name="Обычный 2 61" xfId="7763" xr:uid="{00000000-0005-0000-0000-000072190000}"/>
    <cellStyle name="Обычный 2 62" xfId="7765" xr:uid="{00000000-0005-0000-0000-000073190000}"/>
    <cellStyle name="Обычный 2 63" xfId="7770" xr:uid="{00000000-0005-0000-0000-000074190000}"/>
    <cellStyle name="Обычный 2 64" xfId="7769" xr:uid="{00000000-0005-0000-0000-000075190000}"/>
    <cellStyle name="Обычный 2 65" xfId="7772" xr:uid="{00000000-0005-0000-0000-000076190000}"/>
    <cellStyle name="Обычный 2 66" xfId="7775" xr:uid="{00000000-0005-0000-0000-000077190000}"/>
    <cellStyle name="Обычный 2 67" xfId="7776" xr:uid="{00000000-0005-0000-0000-000078190000}"/>
    <cellStyle name="Обычный 2 68" xfId="7780" xr:uid="{00000000-0005-0000-0000-000079190000}"/>
    <cellStyle name="Обычный 2 69" xfId="7778" xr:uid="{00000000-0005-0000-0000-00007A190000}"/>
    <cellStyle name="Обычный 2 7" xfId="1502" xr:uid="{00000000-0005-0000-0000-00007B190000}"/>
    <cellStyle name="Обычный 2 7 2" xfId="3483" xr:uid="{00000000-0005-0000-0000-00007C190000}"/>
    <cellStyle name="Обычный 2 7 2 2" xfId="7191" xr:uid="{00000000-0005-0000-0000-00007D190000}"/>
    <cellStyle name="Обычный 2 7 3" xfId="5432" xr:uid="{00000000-0005-0000-0000-00007E190000}"/>
    <cellStyle name="Обычный 2 8" xfId="1503" xr:uid="{00000000-0005-0000-0000-00007F190000}"/>
    <cellStyle name="Обычный 2 8 2" xfId="1504" xr:uid="{00000000-0005-0000-0000-000080190000}"/>
    <cellStyle name="Обычный 2 8 2 2" xfId="3484" xr:uid="{00000000-0005-0000-0000-000081190000}"/>
    <cellStyle name="Обычный 2 8 2 2 2" xfId="7192" xr:uid="{00000000-0005-0000-0000-000082190000}"/>
    <cellStyle name="Обычный 2 8 2 3" xfId="5434" xr:uid="{00000000-0005-0000-0000-000083190000}"/>
    <cellStyle name="Обычный 2 8 3" xfId="5433" xr:uid="{00000000-0005-0000-0000-000084190000}"/>
    <cellStyle name="Обычный 2 9" xfId="1505" xr:uid="{00000000-0005-0000-0000-000085190000}"/>
    <cellStyle name="Обычный 2 9 2" xfId="3485" xr:uid="{00000000-0005-0000-0000-000086190000}"/>
    <cellStyle name="Обычный 2 9 2 2" xfId="7193" xr:uid="{00000000-0005-0000-0000-000087190000}"/>
    <cellStyle name="Обычный 2 9 3" xfId="3486" xr:uid="{00000000-0005-0000-0000-000088190000}"/>
    <cellStyle name="Обычный 2 9 3 2" xfId="7194" xr:uid="{00000000-0005-0000-0000-000089190000}"/>
    <cellStyle name="Обычный 2 9 4" xfId="5435" xr:uid="{00000000-0005-0000-0000-00008A190000}"/>
    <cellStyle name="Обычный 2 9_4П" xfId="3487" xr:uid="{00000000-0005-0000-0000-00008B190000}"/>
    <cellStyle name="Обычный 2_1 квартал по новой форме" xfId="1506" xr:uid="{00000000-0005-0000-0000-00008C190000}"/>
    <cellStyle name="Обычный 20" xfId="1507" xr:uid="{00000000-0005-0000-0000-00008D190000}"/>
    <cellStyle name="Обычный 20 2" xfId="3488" xr:uid="{00000000-0005-0000-0000-00008E190000}"/>
    <cellStyle name="Обычный 20 2 2" xfId="7195" xr:uid="{00000000-0005-0000-0000-00008F190000}"/>
    <cellStyle name="Обычный 20 3" xfId="5436" xr:uid="{00000000-0005-0000-0000-000090190000}"/>
    <cellStyle name="Обычный 21" xfId="1508" xr:uid="{00000000-0005-0000-0000-000091190000}"/>
    <cellStyle name="Обычный 21 2" xfId="3489" xr:uid="{00000000-0005-0000-0000-000092190000}"/>
    <cellStyle name="Обычный 21 2 2" xfId="3490" xr:uid="{00000000-0005-0000-0000-000093190000}"/>
    <cellStyle name="Обычный 21 2 2 2" xfId="7197" xr:uid="{00000000-0005-0000-0000-000094190000}"/>
    <cellStyle name="Обычный 21 2 3" xfId="3491" xr:uid="{00000000-0005-0000-0000-000095190000}"/>
    <cellStyle name="Обычный 21 2 3 2" xfId="7198" xr:uid="{00000000-0005-0000-0000-000096190000}"/>
    <cellStyle name="Обычный 21 2 4" xfId="7196" xr:uid="{00000000-0005-0000-0000-000097190000}"/>
    <cellStyle name="Обычный 21 3" xfId="5437" xr:uid="{00000000-0005-0000-0000-000098190000}"/>
    <cellStyle name="Обычный 21_4П" xfId="3492" xr:uid="{00000000-0005-0000-0000-000099190000}"/>
    <cellStyle name="Обычный 22" xfId="1509" xr:uid="{00000000-0005-0000-0000-00009A190000}"/>
    <cellStyle name="Обычный 22 2" xfId="3493" xr:uid="{00000000-0005-0000-0000-00009B190000}"/>
    <cellStyle name="Обычный 22 2 2" xfId="3494" xr:uid="{00000000-0005-0000-0000-00009C190000}"/>
    <cellStyle name="Обычный 22 2 2 2" xfId="7200" xr:uid="{00000000-0005-0000-0000-00009D190000}"/>
    <cellStyle name="Обычный 22 2 3" xfId="3495" xr:uid="{00000000-0005-0000-0000-00009E190000}"/>
    <cellStyle name="Обычный 22 2 3 2" xfId="7201" xr:uid="{00000000-0005-0000-0000-00009F190000}"/>
    <cellStyle name="Обычный 22 2 4" xfId="7199" xr:uid="{00000000-0005-0000-0000-0000A0190000}"/>
    <cellStyle name="Обычный 22 3" xfId="5438" xr:uid="{00000000-0005-0000-0000-0000A1190000}"/>
    <cellStyle name="Обычный 22_4П" xfId="3496" xr:uid="{00000000-0005-0000-0000-0000A2190000}"/>
    <cellStyle name="Обычный 23" xfId="1510" xr:uid="{00000000-0005-0000-0000-0000A3190000}"/>
    <cellStyle name="Обычный 23 2" xfId="1511" xr:uid="{00000000-0005-0000-0000-0000A4190000}"/>
    <cellStyle name="Обычный 23 2 2" xfId="5440" xr:uid="{00000000-0005-0000-0000-0000A5190000}"/>
    <cellStyle name="Обычный 23 3" xfId="5439" xr:uid="{00000000-0005-0000-0000-0000A6190000}"/>
    <cellStyle name="Обычный 24" xfId="1512" xr:uid="{00000000-0005-0000-0000-0000A7190000}"/>
    <cellStyle name="Обычный 24 2" xfId="5441" xr:uid="{00000000-0005-0000-0000-0000A8190000}"/>
    <cellStyle name="Обычный 25" xfId="1513" xr:uid="{00000000-0005-0000-0000-0000A9190000}"/>
    <cellStyle name="Обычный 25 2" xfId="5442" xr:uid="{00000000-0005-0000-0000-0000AA190000}"/>
    <cellStyle name="Обычный 26" xfId="1514" xr:uid="{00000000-0005-0000-0000-0000AB190000}"/>
    <cellStyle name="Обычный 26 2" xfId="5443" xr:uid="{00000000-0005-0000-0000-0000AC190000}"/>
    <cellStyle name="Обычный 27" xfId="1515" xr:uid="{00000000-0005-0000-0000-0000AD190000}"/>
    <cellStyle name="Обычный 27 2" xfId="5444" xr:uid="{00000000-0005-0000-0000-0000AE190000}"/>
    <cellStyle name="Обычный 28" xfId="1516" xr:uid="{00000000-0005-0000-0000-0000AF190000}"/>
    <cellStyle name="Обычный 28 2" xfId="5445" xr:uid="{00000000-0005-0000-0000-0000B0190000}"/>
    <cellStyle name="Обычный 29" xfId="1517" xr:uid="{00000000-0005-0000-0000-0000B1190000}"/>
    <cellStyle name="Обычный 29 2" xfId="5446" xr:uid="{00000000-0005-0000-0000-0000B2190000}"/>
    <cellStyle name="Обычный 3" xfId="2" xr:uid="{00000000-0005-0000-0000-0000B3190000}"/>
    <cellStyle name="Обычный 3 10" xfId="3497" xr:uid="{00000000-0005-0000-0000-0000B4190000}"/>
    <cellStyle name="Обычный 3 10 2" xfId="3498" xr:uid="{00000000-0005-0000-0000-0000B5190000}"/>
    <cellStyle name="Обычный 3 10 2 2" xfId="7203" xr:uid="{00000000-0005-0000-0000-0000B6190000}"/>
    <cellStyle name="Обычный 3 10 3" xfId="3499" xr:uid="{00000000-0005-0000-0000-0000B7190000}"/>
    <cellStyle name="Обычный 3 10 3 2" xfId="7204" xr:uid="{00000000-0005-0000-0000-0000B8190000}"/>
    <cellStyle name="Обычный 3 10 4" xfId="7202" xr:uid="{00000000-0005-0000-0000-0000B9190000}"/>
    <cellStyle name="Обычный 3 11" xfId="3500" xr:uid="{00000000-0005-0000-0000-0000BA190000}"/>
    <cellStyle name="Обычный 3 11 2" xfId="7205" xr:uid="{00000000-0005-0000-0000-0000BB190000}"/>
    <cellStyle name="Обычный 3 12" xfId="3501" xr:uid="{00000000-0005-0000-0000-0000BC190000}"/>
    <cellStyle name="Обычный 3 12 2" xfId="7206" xr:uid="{00000000-0005-0000-0000-0000BD190000}"/>
    <cellStyle name="Обычный 3 13" xfId="15" xr:uid="{00000000-0005-0000-0000-0000BE190000}"/>
    <cellStyle name="Обычный 3 13 2" xfId="3955" xr:uid="{00000000-0005-0000-0000-0000BF190000}"/>
    <cellStyle name="Обычный 3 14" xfId="3945" xr:uid="{00000000-0005-0000-0000-0000C0190000}"/>
    <cellStyle name="Обычный 3 2" xfId="1" xr:uid="{00000000-0005-0000-0000-0000C1190000}"/>
    <cellStyle name="Обычный 3 2 2" xfId="1518" xr:uid="{00000000-0005-0000-0000-0000C2190000}"/>
    <cellStyle name="Обычный 3 2 2 2" xfId="18" xr:uid="{00000000-0005-0000-0000-0000C3190000}"/>
    <cellStyle name="Обычный 3 2 2 2 2" xfId="5" xr:uid="{00000000-0005-0000-0000-0000C4190000}"/>
    <cellStyle name="Обычный 3 2 2 2 2 2" xfId="3927" xr:uid="{00000000-0005-0000-0000-0000C5190000}"/>
    <cellStyle name="Обычный 3 2 2 2 2 2 2" xfId="7514" xr:uid="{00000000-0005-0000-0000-0000C6190000}"/>
    <cellStyle name="Обычный 3 2 2 2 2 3" xfId="3947" xr:uid="{00000000-0005-0000-0000-0000C7190000}"/>
    <cellStyle name="Обычный 3 2 2 2 3" xfId="3958" xr:uid="{00000000-0005-0000-0000-0000C8190000}"/>
    <cellStyle name="Обычный 3 2 2 3" xfId="3502" xr:uid="{00000000-0005-0000-0000-0000C9190000}"/>
    <cellStyle name="Обычный 3 2 2 3 2" xfId="7207" xr:uid="{00000000-0005-0000-0000-0000CA190000}"/>
    <cellStyle name="Обычный 3 2 2 4" xfId="3503" xr:uid="{00000000-0005-0000-0000-0000CB190000}"/>
    <cellStyle name="Обычный 3 2 2 4 2" xfId="7208" xr:uid="{00000000-0005-0000-0000-0000CC190000}"/>
    <cellStyle name="Обычный 3 2 2 5" xfId="13" xr:uid="{00000000-0005-0000-0000-0000CD190000}"/>
    <cellStyle name="Обычный 3 2 2 5 2" xfId="3953" xr:uid="{00000000-0005-0000-0000-0000CE190000}"/>
    <cellStyle name="Обычный 3 2 2 6" xfId="5447" xr:uid="{00000000-0005-0000-0000-0000CF190000}"/>
    <cellStyle name="Обычный 3 2 2_4П" xfId="3504" xr:uid="{00000000-0005-0000-0000-0000D0190000}"/>
    <cellStyle name="Обычный 3 2 3" xfId="1519" xr:uid="{00000000-0005-0000-0000-0000D1190000}"/>
    <cellStyle name="Обычный 3 2 3 2" xfId="3505" xr:uid="{00000000-0005-0000-0000-0000D2190000}"/>
    <cellStyle name="Обычный 3 2 3 2 2" xfId="7209" xr:uid="{00000000-0005-0000-0000-0000D3190000}"/>
    <cellStyle name="Обычный 3 2 3 3" xfId="5448" xr:uid="{00000000-0005-0000-0000-0000D4190000}"/>
    <cellStyle name="Обычный 3 2 4" xfId="1520" xr:uid="{00000000-0005-0000-0000-0000D5190000}"/>
    <cellStyle name="Обычный 3 2 4 2" xfId="3506" xr:uid="{00000000-0005-0000-0000-0000D6190000}"/>
    <cellStyle name="Обычный 3 2 4 2 2" xfId="7210" xr:uid="{00000000-0005-0000-0000-0000D7190000}"/>
    <cellStyle name="Обычный 3 2 4 3" xfId="3507" xr:uid="{00000000-0005-0000-0000-0000D8190000}"/>
    <cellStyle name="Обычный 3 2 4 3 2" xfId="7211" xr:uid="{00000000-0005-0000-0000-0000D9190000}"/>
    <cellStyle name="Обычный 3 2 4 4" xfId="5449" xr:uid="{00000000-0005-0000-0000-0000DA190000}"/>
    <cellStyle name="Обычный 3 2 5" xfId="3508" xr:uid="{00000000-0005-0000-0000-0000DB190000}"/>
    <cellStyle name="Обычный 3 2 5 2" xfId="7212" xr:uid="{00000000-0005-0000-0000-0000DC190000}"/>
    <cellStyle name="Обычный 3 2 6" xfId="3509" xr:uid="{00000000-0005-0000-0000-0000DD190000}"/>
    <cellStyle name="Обычный 3 2 6 2" xfId="7213" xr:uid="{00000000-0005-0000-0000-0000DE190000}"/>
    <cellStyle name="Обычный 3 2 7" xfId="1925" xr:uid="{00000000-0005-0000-0000-0000DF190000}"/>
    <cellStyle name="Обычный 3 2 7 2" xfId="5699" xr:uid="{00000000-0005-0000-0000-0000E0190000}"/>
    <cellStyle name="Обычный 3 2 8" xfId="3510" xr:uid="{00000000-0005-0000-0000-0000E1190000}"/>
    <cellStyle name="Обычный 3 2 8 2" xfId="7214" xr:uid="{00000000-0005-0000-0000-0000E2190000}"/>
    <cellStyle name="Обычный 3 2 9" xfId="3944" xr:uid="{00000000-0005-0000-0000-0000E3190000}"/>
    <cellStyle name="Обычный 3 3" xfId="1521" xr:uid="{00000000-0005-0000-0000-0000E4190000}"/>
    <cellStyle name="Обычный 3 3 2" xfId="1522" xr:uid="{00000000-0005-0000-0000-0000E5190000}"/>
    <cellStyle name="Обычный 3 3 2 2" xfId="5451" xr:uid="{00000000-0005-0000-0000-0000E6190000}"/>
    <cellStyle name="Обычный 3 3 3" xfId="1926" xr:uid="{00000000-0005-0000-0000-0000E7190000}"/>
    <cellStyle name="Обычный 3 3 3 2" xfId="3511" xr:uid="{00000000-0005-0000-0000-0000E8190000}"/>
    <cellStyle name="Обычный 3 3 3 2 2" xfId="7215" xr:uid="{00000000-0005-0000-0000-0000E9190000}"/>
    <cellStyle name="Обычный 3 3 3 3" xfId="3512" xr:uid="{00000000-0005-0000-0000-0000EA190000}"/>
    <cellStyle name="Обычный 3 3 3 3 2" xfId="7216" xr:uid="{00000000-0005-0000-0000-0000EB190000}"/>
    <cellStyle name="Обычный 3 3 3 4" xfId="5700" xr:uid="{00000000-0005-0000-0000-0000EC190000}"/>
    <cellStyle name="Обычный 3 3 4" xfId="5450" xr:uid="{00000000-0005-0000-0000-0000ED190000}"/>
    <cellStyle name="Обычный 3 3_4П" xfId="3513" xr:uid="{00000000-0005-0000-0000-0000EE190000}"/>
    <cellStyle name="Обычный 3 4" xfId="1523" xr:uid="{00000000-0005-0000-0000-0000EF190000}"/>
    <cellStyle name="Обычный 3 4 2" xfId="1524" xr:uid="{00000000-0005-0000-0000-0000F0190000}"/>
    <cellStyle name="Обычный 3 4 2 2" xfId="1525" xr:uid="{00000000-0005-0000-0000-0000F1190000}"/>
    <cellStyle name="Обычный 3 4 2 2 2" xfId="5454" xr:uid="{00000000-0005-0000-0000-0000F2190000}"/>
    <cellStyle name="Обычный 3 4 2 3" xfId="5453" xr:uid="{00000000-0005-0000-0000-0000F3190000}"/>
    <cellStyle name="Обычный 3 4 3" xfId="1526" xr:uid="{00000000-0005-0000-0000-0000F4190000}"/>
    <cellStyle name="Обычный 3 4 3 2" xfId="1527" xr:uid="{00000000-0005-0000-0000-0000F5190000}"/>
    <cellStyle name="Обычный 3 4 3 2 2" xfId="3514" xr:uid="{00000000-0005-0000-0000-0000F6190000}"/>
    <cellStyle name="Обычный 3 4 3 2 2 2" xfId="7217" xr:uid="{00000000-0005-0000-0000-0000F7190000}"/>
    <cellStyle name="Обычный 3 4 3 2 3" xfId="3515" xr:uid="{00000000-0005-0000-0000-0000F8190000}"/>
    <cellStyle name="Обычный 3 4 3 2 3 2" xfId="7218" xr:uid="{00000000-0005-0000-0000-0000F9190000}"/>
    <cellStyle name="Обычный 3 4 3 2 4" xfId="5456" xr:uid="{00000000-0005-0000-0000-0000FA190000}"/>
    <cellStyle name="Обычный 3 4 3 3" xfId="5455" xr:uid="{00000000-0005-0000-0000-0000FB190000}"/>
    <cellStyle name="Обычный 3 4 4" xfId="3516" xr:uid="{00000000-0005-0000-0000-0000FC190000}"/>
    <cellStyle name="Обычный 3 4 4 2" xfId="7219" xr:uid="{00000000-0005-0000-0000-0000FD190000}"/>
    <cellStyle name="Обычный 3 4 5" xfId="5452" xr:uid="{00000000-0005-0000-0000-0000FE190000}"/>
    <cellStyle name="Обычный 3 5" xfId="1528" xr:uid="{00000000-0005-0000-0000-0000FF190000}"/>
    <cellStyle name="Обычный 3 5 2" xfId="1529" xr:uid="{00000000-0005-0000-0000-0000001A0000}"/>
    <cellStyle name="Обычный 3 5 2 2" xfId="5458" xr:uid="{00000000-0005-0000-0000-0000011A0000}"/>
    <cellStyle name="Обычный 3 5 3" xfId="3517" xr:uid="{00000000-0005-0000-0000-0000021A0000}"/>
    <cellStyle name="Обычный 3 5 3 2" xfId="7220" xr:uid="{00000000-0005-0000-0000-0000031A0000}"/>
    <cellStyle name="Обычный 3 5 4" xfId="5457" xr:uid="{00000000-0005-0000-0000-0000041A0000}"/>
    <cellStyle name="Обычный 3 6" xfId="1530" xr:uid="{00000000-0005-0000-0000-0000051A0000}"/>
    <cellStyle name="Обычный 3 6 2" xfId="3518" xr:uid="{00000000-0005-0000-0000-0000061A0000}"/>
    <cellStyle name="Обычный 3 6 2 2" xfId="3519" xr:uid="{00000000-0005-0000-0000-0000071A0000}"/>
    <cellStyle name="Обычный 3 6 2 2 2" xfId="7222" xr:uid="{00000000-0005-0000-0000-0000081A0000}"/>
    <cellStyle name="Обычный 3 6 2 3" xfId="3520" xr:uid="{00000000-0005-0000-0000-0000091A0000}"/>
    <cellStyle name="Обычный 3 6 2 3 2" xfId="7223" xr:uid="{00000000-0005-0000-0000-00000A1A0000}"/>
    <cellStyle name="Обычный 3 6 2 4" xfId="7221" xr:uid="{00000000-0005-0000-0000-00000B1A0000}"/>
    <cellStyle name="Обычный 3 6 3" xfId="3521" xr:uid="{00000000-0005-0000-0000-00000C1A0000}"/>
    <cellStyle name="Обычный 3 6 3 2" xfId="3522" xr:uid="{00000000-0005-0000-0000-00000D1A0000}"/>
    <cellStyle name="Обычный 3 6 3 2 2" xfId="7225" xr:uid="{00000000-0005-0000-0000-00000E1A0000}"/>
    <cellStyle name="Обычный 3 6 3 3" xfId="3523" xr:uid="{00000000-0005-0000-0000-00000F1A0000}"/>
    <cellStyle name="Обычный 3 6 3 3 2" xfId="7226" xr:uid="{00000000-0005-0000-0000-0000101A0000}"/>
    <cellStyle name="Обычный 3 6 3 4" xfId="7224" xr:uid="{00000000-0005-0000-0000-0000111A0000}"/>
    <cellStyle name="Обычный 3 6 4" xfId="3524" xr:uid="{00000000-0005-0000-0000-0000121A0000}"/>
    <cellStyle name="Обычный 3 6 4 2" xfId="7227" xr:uid="{00000000-0005-0000-0000-0000131A0000}"/>
    <cellStyle name="Обычный 3 6 5" xfId="3525" xr:uid="{00000000-0005-0000-0000-0000141A0000}"/>
    <cellStyle name="Обычный 3 6 5 2" xfId="7228" xr:uid="{00000000-0005-0000-0000-0000151A0000}"/>
    <cellStyle name="Обычный 3 6 6" xfId="5459" xr:uid="{00000000-0005-0000-0000-0000161A0000}"/>
    <cellStyle name="Обычный 3 6_4П" xfId="3526" xr:uid="{00000000-0005-0000-0000-0000171A0000}"/>
    <cellStyle name="Обычный 3 7" xfId="3527" xr:uid="{00000000-0005-0000-0000-0000181A0000}"/>
    <cellStyle name="Обычный 3 7 2" xfId="7229" xr:uid="{00000000-0005-0000-0000-0000191A0000}"/>
    <cellStyle name="Обычный 3 8" xfId="3528" xr:uid="{00000000-0005-0000-0000-00001A1A0000}"/>
    <cellStyle name="Обычный 3 8 2" xfId="7230" xr:uid="{00000000-0005-0000-0000-00001B1A0000}"/>
    <cellStyle name="Обычный 3 9" xfId="3529" xr:uid="{00000000-0005-0000-0000-00001C1A0000}"/>
    <cellStyle name="Обычный 3 9 2" xfId="7231" xr:uid="{00000000-0005-0000-0000-00001D1A0000}"/>
    <cellStyle name="Обычный 3_3БК_140711" xfId="1531" xr:uid="{00000000-0005-0000-0000-00001E1A0000}"/>
    <cellStyle name="Обычный 30" xfId="1532" xr:uid="{00000000-0005-0000-0000-00001F1A0000}"/>
    <cellStyle name="Обычный 30 2" xfId="5460" xr:uid="{00000000-0005-0000-0000-0000201A0000}"/>
    <cellStyle name="Обычный 31" xfId="1533" xr:uid="{00000000-0005-0000-0000-0000211A0000}"/>
    <cellStyle name="Обычный 31 2" xfId="5461" xr:uid="{00000000-0005-0000-0000-0000221A0000}"/>
    <cellStyle name="Обычный 32" xfId="1534" xr:uid="{00000000-0005-0000-0000-0000231A0000}"/>
    <cellStyle name="Обычный 32 2" xfId="5462" xr:uid="{00000000-0005-0000-0000-0000241A0000}"/>
    <cellStyle name="Обычный 33" xfId="1535" xr:uid="{00000000-0005-0000-0000-0000251A0000}"/>
    <cellStyle name="Обычный 33 2" xfId="5463" xr:uid="{00000000-0005-0000-0000-0000261A0000}"/>
    <cellStyle name="Обычный 34" xfId="1536" xr:uid="{00000000-0005-0000-0000-0000271A0000}"/>
    <cellStyle name="Обычный 34 2" xfId="5464" xr:uid="{00000000-0005-0000-0000-0000281A0000}"/>
    <cellStyle name="Обычный 35" xfId="1537" xr:uid="{00000000-0005-0000-0000-0000291A0000}"/>
    <cellStyle name="Обычный 35 2" xfId="5465" xr:uid="{00000000-0005-0000-0000-00002A1A0000}"/>
    <cellStyle name="Обычный 36" xfId="1538" xr:uid="{00000000-0005-0000-0000-00002B1A0000}"/>
    <cellStyle name="Обычный 36 2" xfId="5466" xr:uid="{00000000-0005-0000-0000-00002C1A0000}"/>
    <cellStyle name="Обычный 37" xfId="1539" xr:uid="{00000000-0005-0000-0000-00002D1A0000}"/>
    <cellStyle name="Обычный 37 2" xfId="5467" xr:uid="{00000000-0005-0000-0000-00002E1A0000}"/>
    <cellStyle name="Обычный 38" xfId="1540" xr:uid="{00000000-0005-0000-0000-00002F1A0000}"/>
    <cellStyle name="Обычный 38 2" xfId="5468" xr:uid="{00000000-0005-0000-0000-0000301A0000}"/>
    <cellStyle name="Обычный 39" xfId="1541" xr:uid="{00000000-0005-0000-0000-0000311A0000}"/>
    <cellStyle name="Обычный 39 2" xfId="5469" xr:uid="{00000000-0005-0000-0000-0000321A0000}"/>
    <cellStyle name="Обычный 4" xfId="6" xr:uid="{00000000-0005-0000-0000-0000331A0000}"/>
    <cellStyle name="Обычный 4 10" xfId="3530" xr:uid="{00000000-0005-0000-0000-0000341A0000}"/>
    <cellStyle name="Обычный 4 10 2" xfId="3531" xr:uid="{00000000-0005-0000-0000-0000351A0000}"/>
    <cellStyle name="Обычный 4 10 2 2" xfId="7233" xr:uid="{00000000-0005-0000-0000-0000361A0000}"/>
    <cellStyle name="Обычный 4 10 3" xfId="3532" xr:uid="{00000000-0005-0000-0000-0000371A0000}"/>
    <cellStyle name="Обычный 4 10 3 2" xfId="7234" xr:uid="{00000000-0005-0000-0000-0000381A0000}"/>
    <cellStyle name="Обычный 4 10 4" xfId="7232" xr:uid="{00000000-0005-0000-0000-0000391A0000}"/>
    <cellStyle name="Обычный 4 11" xfId="3533" xr:uid="{00000000-0005-0000-0000-00003A1A0000}"/>
    <cellStyle name="Обычный 4 11 2" xfId="3534" xr:uid="{00000000-0005-0000-0000-00003B1A0000}"/>
    <cellStyle name="Обычный 4 11 2 2" xfId="7236" xr:uid="{00000000-0005-0000-0000-00003C1A0000}"/>
    <cellStyle name="Обычный 4 11 3" xfId="3535" xr:uid="{00000000-0005-0000-0000-00003D1A0000}"/>
    <cellStyle name="Обычный 4 11 3 2" xfId="7237" xr:uid="{00000000-0005-0000-0000-00003E1A0000}"/>
    <cellStyle name="Обычный 4 11 4" xfId="7235" xr:uid="{00000000-0005-0000-0000-00003F1A0000}"/>
    <cellStyle name="Обычный 4 12" xfId="3536" xr:uid="{00000000-0005-0000-0000-0000401A0000}"/>
    <cellStyle name="Обычный 4 12 2" xfId="3537" xr:uid="{00000000-0005-0000-0000-0000411A0000}"/>
    <cellStyle name="Обычный 4 12 2 2" xfId="7239" xr:uid="{00000000-0005-0000-0000-0000421A0000}"/>
    <cellStyle name="Обычный 4 12 3" xfId="3538" xr:uid="{00000000-0005-0000-0000-0000431A0000}"/>
    <cellStyle name="Обычный 4 12 3 2" xfId="7240" xr:uid="{00000000-0005-0000-0000-0000441A0000}"/>
    <cellStyle name="Обычный 4 12 4" xfId="7238" xr:uid="{00000000-0005-0000-0000-0000451A0000}"/>
    <cellStyle name="Обычный 4 13" xfId="3539" xr:uid="{00000000-0005-0000-0000-0000461A0000}"/>
    <cellStyle name="Обычный 4 13 2" xfId="3540" xr:uid="{00000000-0005-0000-0000-0000471A0000}"/>
    <cellStyle name="Обычный 4 13 2 2" xfId="7242" xr:uid="{00000000-0005-0000-0000-0000481A0000}"/>
    <cellStyle name="Обычный 4 13 3" xfId="3541" xr:uid="{00000000-0005-0000-0000-0000491A0000}"/>
    <cellStyle name="Обычный 4 13 3 2" xfId="7243" xr:uid="{00000000-0005-0000-0000-00004A1A0000}"/>
    <cellStyle name="Обычный 4 13 4" xfId="7241" xr:uid="{00000000-0005-0000-0000-00004B1A0000}"/>
    <cellStyle name="Обычный 4 14" xfId="3542" xr:uid="{00000000-0005-0000-0000-00004C1A0000}"/>
    <cellStyle name="Обычный 4 14 2" xfId="3543" xr:uid="{00000000-0005-0000-0000-00004D1A0000}"/>
    <cellStyle name="Обычный 4 14 2 2" xfId="7245" xr:uid="{00000000-0005-0000-0000-00004E1A0000}"/>
    <cellStyle name="Обычный 4 14 3" xfId="3544" xr:uid="{00000000-0005-0000-0000-00004F1A0000}"/>
    <cellStyle name="Обычный 4 14 3 2" xfId="7246" xr:uid="{00000000-0005-0000-0000-0000501A0000}"/>
    <cellStyle name="Обычный 4 14 4" xfId="7244" xr:uid="{00000000-0005-0000-0000-0000511A0000}"/>
    <cellStyle name="Обычный 4 15" xfId="3545" xr:uid="{00000000-0005-0000-0000-0000521A0000}"/>
    <cellStyle name="Обычный 4 15 2" xfId="7247" xr:uid="{00000000-0005-0000-0000-0000531A0000}"/>
    <cellStyle name="Обычный 4 16" xfId="3546" xr:uid="{00000000-0005-0000-0000-0000541A0000}"/>
    <cellStyle name="Обычный 4 16 2" xfId="7248" xr:uid="{00000000-0005-0000-0000-0000551A0000}"/>
    <cellStyle name="Обычный 4 17" xfId="3948" xr:uid="{00000000-0005-0000-0000-0000561A0000}"/>
    <cellStyle name="Обычный 4 2" xfId="9" xr:uid="{00000000-0005-0000-0000-0000571A0000}"/>
    <cellStyle name="Обычный 4 2 10" xfId="3951" xr:uid="{00000000-0005-0000-0000-0000581A0000}"/>
    <cellStyle name="Обычный 4 2 2" xfId="3547" xr:uid="{00000000-0005-0000-0000-0000591A0000}"/>
    <cellStyle name="Обычный 4 2 2 2" xfId="3548" xr:uid="{00000000-0005-0000-0000-00005A1A0000}"/>
    <cellStyle name="Обычный 4 2 2 2 2" xfId="3549" xr:uid="{00000000-0005-0000-0000-00005B1A0000}"/>
    <cellStyle name="Обычный 4 2 2 2 2 2" xfId="7251" xr:uid="{00000000-0005-0000-0000-00005C1A0000}"/>
    <cellStyle name="Обычный 4 2 2 2 3" xfId="3550" xr:uid="{00000000-0005-0000-0000-00005D1A0000}"/>
    <cellStyle name="Обычный 4 2 2 2 3 2" xfId="7252" xr:uid="{00000000-0005-0000-0000-00005E1A0000}"/>
    <cellStyle name="Обычный 4 2 2 2 4" xfId="7250" xr:uid="{00000000-0005-0000-0000-00005F1A0000}"/>
    <cellStyle name="Обычный 4 2 2 3" xfId="3551" xr:uid="{00000000-0005-0000-0000-0000601A0000}"/>
    <cellStyle name="Обычный 4 2 2 3 2" xfId="7253" xr:uid="{00000000-0005-0000-0000-0000611A0000}"/>
    <cellStyle name="Обычный 4 2 2 4" xfId="3552" xr:uid="{00000000-0005-0000-0000-0000621A0000}"/>
    <cellStyle name="Обычный 4 2 2 4 2" xfId="7254" xr:uid="{00000000-0005-0000-0000-0000631A0000}"/>
    <cellStyle name="Обычный 4 2 2 5" xfId="7249" xr:uid="{00000000-0005-0000-0000-0000641A0000}"/>
    <cellStyle name="Обычный 4 2 2_4П" xfId="3553" xr:uid="{00000000-0005-0000-0000-0000651A0000}"/>
    <cellStyle name="Обычный 4 2 3" xfId="3554" xr:uid="{00000000-0005-0000-0000-0000661A0000}"/>
    <cellStyle name="Обычный 4 2 3 2" xfId="3555" xr:uid="{00000000-0005-0000-0000-0000671A0000}"/>
    <cellStyle name="Обычный 4 2 3 2 2" xfId="7256" xr:uid="{00000000-0005-0000-0000-0000681A0000}"/>
    <cellStyle name="Обычный 4 2 3 3" xfId="3556" xr:uid="{00000000-0005-0000-0000-0000691A0000}"/>
    <cellStyle name="Обычный 4 2 3 3 2" xfId="7257" xr:uid="{00000000-0005-0000-0000-00006A1A0000}"/>
    <cellStyle name="Обычный 4 2 3 4" xfId="7255" xr:uid="{00000000-0005-0000-0000-00006B1A0000}"/>
    <cellStyle name="Обычный 4 2 4" xfId="1543" xr:uid="{00000000-0005-0000-0000-00006C1A0000}"/>
    <cellStyle name="Обычный 4 2 4 2" xfId="5470" xr:uid="{00000000-0005-0000-0000-00006D1A0000}"/>
    <cellStyle name="Обычный 4 2 5" xfId="3932" xr:uid="{00000000-0005-0000-0000-00006E1A0000}"/>
    <cellStyle name="Обычный 4 2 5 2" xfId="7519" xr:uid="{00000000-0005-0000-0000-00006F1A0000}"/>
    <cellStyle name="Обычный 4 2 6" xfId="3930" xr:uid="{00000000-0005-0000-0000-0000701A0000}"/>
    <cellStyle name="Обычный 4 2 6 2" xfId="7517" xr:uid="{00000000-0005-0000-0000-0000711A0000}"/>
    <cellStyle name="Обычный 4 2 7" xfId="3931" xr:uid="{00000000-0005-0000-0000-0000721A0000}"/>
    <cellStyle name="Обычный 4 2 7 2" xfId="7518" xr:uid="{00000000-0005-0000-0000-0000731A0000}"/>
    <cellStyle name="Обычный 4 2 8" xfId="3935" xr:uid="{00000000-0005-0000-0000-0000741A0000}"/>
    <cellStyle name="Обычный 4 2 8 2" xfId="7521" xr:uid="{00000000-0005-0000-0000-0000751A0000}"/>
    <cellStyle name="Обычный 4 2 9" xfId="3933" xr:uid="{00000000-0005-0000-0000-0000761A0000}"/>
    <cellStyle name="Обычный 4 2 9 2" xfId="7520" xr:uid="{00000000-0005-0000-0000-0000771A0000}"/>
    <cellStyle name="Обычный 4 2_4П" xfId="3557" xr:uid="{00000000-0005-0000-0000-0000781A0000}"/>
    <cellStyle name="Обычный 4 3" xfId="1544" xr:uid="{00000000-0005-0000-0000-0000791A0000}"/>
    <cellStyle name="Обычный 4 3 2" xfId="1545" xr:uid="{00000000-0005-0000-0000-00007A1A0000}"/>
    <cellStyle name="Обычный 4 3 2 2" xfId="5472" xr:uid="{00000000-0005-0000-0000-00007B1A0000}"/>
    <cellStyle name="Обычный 4 3 3" xfId="3558" xr:uid="{00000000-0005-0000-0000-00007C1A0000}"/>
    <cellStyle name="Обычный 4 3 3 2" xfId="7258" xr:uid="{00000000-0005-0000-0000-00007D1A0000}"/>
    <cellStyle name="Обычный 4 3 4" xfId="3559" xr:uid="{00000000-0005-0000-0000-00007E1A0000}"/>
    <cellStyle name="Обычный 4 3 4 2" xfId="7259" xr:uid="{00000000-0005-0000-0000-00007F1A0000}"/>
    <cellStyle name="Обычный 4 3 5" xfId="3560" xr:uid="{00000000-0005-0000-0000-0000801A0000}"/>
    <cellStyle name="Обычный 4 3 5 2" xfId="7260" xr:uid="{00000000-0005-0000-0000-0000811A0000}"/>
    <cellStyle name="Обычный 4 3 6" xfId="3561" xr:uid="{00000000-0005-0000-0000-0000821A0000}"/>
    <cellStyle name="Обычный 4 3 6 2" xfId="7261" xr:uid="{00000000-0005-0000-0000-0000831A0000}"/>
    <cellStyle name="Обычный 4 3 7" xfId="5471" xr:uid="{00000000-0005-0000-0000-0000841A0000}"/>
    <cellStyle name="Обычный 4 3_4П" xfId="3562" xr:uid="{00000000-0005-0000-0000-0000851A0000}"/>
    <cellStyle name="Обычный 4 4" xfId="1546" xr:uid="{00000000-0005-0000-0000-0000861A0000}"/>
    <cellStyle name="Обычный 4 4 2" xfId="3563" xr:uid="{00000000-0005-0000-0000-0000871A0000}"/>
    <cellStyle name="Обычный 4 4 2 2" xfId="3564" xr:uid="{00000000-0005-0000-0000-0000881A0000}"/>
    <cellStyle name="Обычный 4 4 2 2 2" xfId="7263" xr:uid="{00000000-0005-0000-0000-0000891A0000}"/>
    <cellStyle name="Обычный 4 4 2 3" xfId="3565" xr:uid="{00000000-0005-0000-0000-00008A1A0000}"/>
    <cellStyle name="Обычный 4 4 2 3 2" xfId="7264" xr:uid="{00000000-0005-0000-0000-00008B1A0000}"/>
    <cellStyle name="Обычный 4 4 2 4" xfId="7262" xr:uid="{00000000-0005-0000-0000-00008C1A0000}"/>
    <cellStyle name="Обычный 4 4 3" xfId="3566" xr:uid="{00000000-0005-0000-0000-00008D1A0000}"/>
    <cellStyle name="Обычный 4 4 3 2" xfId="7265" xr:uid="{00000000-0005-0000-0000-00008E1A0000}"/>
    <cellStyle name="Обычный 4 4 4" xfId="3567" xr:uid="{00000000-0005-0000-0000-00008F1A0000}"/>
    <cellStyle name="Обычный 4 4 4 2" xfId="7266" xr:uid="{00000000-0005-0000-0000-0000901A0000}"/>
    <cellStyle name="Обычный 4 4 5" xfId="5473" xr:uid="{00000000-0005-0000-0000-0000911A0000}"/>
    <cellStyle name="Обычный 4 4_4П" xfId="3568" xr:uid="{00000000-0005-0000-0000-0000921A0000}"/>
    <cellStyle name="Обычный 4 5" xfId="1547" xr:uid="{00000000-0005-0000-0000-0000931A0000}"/>
    <cellStyle name="Обычный 4 5 2" xfId="1548" xr:uid="{00000000-0005-0000-0000-0000941A0000}"/>
    <cellStyle name="Обычный 4 5 2 2" xfId="3569" xr:uid="{00000000-0005-0000-0000-0000951A0000}"/>
    <cellStyle name="Обычный 4 5 2 2 2" xfId="7267" xr:uid="{00000000-0005-0000-0000-0000961A0000}"/>
    <cellStyle name="Обычный 4 5 2 3" xfId="3570" xr:uid="{00000000-0005-0000-0000-0000971A0000}"/>
    <cellStyle name="Обычный 4 5 2 3 2" xfId="7268" xr:uid="{00000000-0005-0000-0000-0000981A0000}"/>
    <cellStyle name="Обычный 4 5 2 4" xfId="5475" xr:uid="{00000000-0005-0000-0000-0000991A0000}"/>
    <cellStyle name="Обычный 4 5 3" xfId="3571" xr:uid="{00000000-0005-0000-0000-00009A1A0000}"/>
    <cellStyle name="Обычный 4 5 3 2" xfId="7269" xr:uid="{00000000-0005-0000-0000-00009B1A0000}"/>
    <cellStyle name="Обычный 4 5 4" xfId="3572" xr:uid="{00000000-0005-0000-0000-00009C1A0000}"/>
    <cellStyle name="Обычный 4 5 4 2" xfId="7270" xr:uid="{00000000-0005-0000-0000-00009D1A0000}"/>
    <cellStyle name="Обычный 4 5 5" xfId="3573" xr:uid="{00000000-0005-0000-0000-00009E1A0000}"/>
    <cellStyle name="Обычный 4 5 5 2" xfId="7271" xr:uid="{00000000-0005-0000-0000-00009F1A0000}"/>
    <cellStyle name="Обычный 4 5 6" xfId="5474" xr:uid="{00000000-0005-0000-0000-0000A01A0000}"/>
    <cellStyle name="Обычный 4 6" xfId="1549" xr:uid="{00000000-0005-0000-0000-0000A11A0000}"/>
    <cellStyle name="Обычный 4 6 2" xfId="3574" xr:uid="{00000000-0005-0000-0000-0000A21A0000}"/>
    <cellStyle name="Обычный 4 6 2 2" xfId="7272" xr:uid="{00000000-0005-0000-0000-0000A31A0000}"/>
    <cellStyle name="Обычный 4 6 3" xfId="3575" xr:uid="{00000000-0005-0000-0000-0000A41A0000}"/>
    <cellStyle name="Обычный 4 6 3 2" xfId="7273" xr:uid="{00000000-0005-0000-0000-0000A51A0000}"/>
    <cellStyle name="Обычный 4 6 4" xfId="5476" xr:uid="{00000000-0005-0000-0000-0000A61A0000}"/>
    <cellStyle name="Обычный 4 7" xfId="3576" xr:uid="{00000000-0005-0000-0000-0000A71A0000}"/>
    <cellStyle name="Обычный 4 7 2" xfId="3577" xr:uid="{00000000-0005-0000-0000-0000A81A0000}"/>
    <cellStyle name="Обычный 4 7 2 2" xfId="7275" xr:uid="{00000000-0005-0000-0000-0000A91A0000}"/>
    <cellStyle name="Обычный 4 7 3" xfId="3578" xr:uid="{00000000-0005-0000-0000-0000AA1A0000}"/>
    <cellStyle name="Обычный 4 7 3 2" xfId="7276" xr:uid="{00000000-0005-0000-0000-0000AB1A0000}"/>
    <cellStyle name="Обычный 4 7 4" xfId="7274" xr:uid="{00000000-0005-0000-0000-0000AC1A0000}"/>
    <cellStyle name="Обычный 4 8" xfId="3579" xr:uid="{00000000-0005-0000-0000-0000AD1A0000}"/>
    <cellStyle name="Обычный 4 8 2" xfId="3580" xr:uid="{00000000-0005-0000-0000-0000AE1A0000}"/>
    <cellStyle name="Обычный 4 8 2 2" xfId="7278" xr:uid="{00000000-0005-0000-0000-0000AF1A0000}"/>
    <cellStyle name="Обычный 4 8 3" xfId="3581" xr:uid="{00000000-0005-0000-0000-0000B01A0000}"/>
    <cellStyle name="Обычный 4 8 3 2" xfId="7279" xr:uid="{00000000-0005-0000-0000-0000B11A0000}"/>
    <cellStyle name="Обычный 4 8 4" xfId="7277" xr:uid="{00000000-0005-0000-0000-0000B21A0000}"/>
    <cellStyle name="Обычный 4 9" xfId="3582" xr:uid="{00000000-0005-0000-0000-0000B31A0000}"/>
    <cellStyle name="Обычный 4 9 2" xfId="3583" xr:uid="{00000000-0005-0000-0000-0000B41A0000}"/>
    <cellStyle name="Обычный 4 9 2 2" xfId="7281" xr:uid="{00000000-0005-0000-0000-0000B51A0000}"/>
    <cellStyle name="Обычный 4 9 3" xfId="3584" xr:uid="{00000000-0005-0000-0000-0000B61A0000}"/>
    <cellStyle name="Обычный 4 9 3 2" xfId="7282" xr:uid="{00000000-0005-0000-0000-0000B71A0000}"/>
    <cellStyle name="Обычный 4 9 4" xfId="7280" xr:uid="{00000000-0005-0000-0000-0000B81A0000}"/>
    <cellStyle name="Обычный 4_3БК_140711" xfId="1550" xr:uid="{00000000-0005-0000-0000-0000B91A0000}"/>
    <cellStyle name="Обычный 40" xfId="1551" xr:uid="{00000000-0005-0000-0000-0000BA1A0000}"/>
    <cellStyle name="Обычный 40 2" xfId="5477" xr:uid="{00000000-0005-0000-0000-0000BB1A0000}"/>
    <cellStyle name="Обычный 41" xfId="1552" xr:uid="{00000000-0005-0000-0000-0000BC1A0000}"/>
    <cellStyle name="Обычный 41 2" xfId="5478" xr:uid="{00000000-0005-0000-0000-0000BD1A0000}"/>
    <cellStyle name="Обычный 42" xfId="1553" xr:uid="{00000000-0005-0000-0000-0000BE1A0000}"/>
    <cellStyle name="Обычный 42 2" xfId="5479" xr:uid="{00000000-0005-0000-0000-0000BF1A0000}"/>
    <cellStyle name="Обычный 43" xfId="1554" xr:uid="{00000000-0005-0000-0000-0000C01A0000}"/>
    <cellStyle name="Обычный 43 2" xfId="5480" xr:uid="{00000000-0005-0000-0000-0000C11A0000}"/>
    <cellStyle name="Обычный 44" xfId="1555" xr:uid="{00000000-0005-0000-0000-0000C21A0000}"/>
    <cellStyle name="Обычный 44 2" xfId="5481" xr:uid="{00000000-0005-0000-0000-0000C31A0000}"/>
    <cellStyle name="Обычный 45" xfId="1556" xr:uid="{00000000-0005-0000-0000-0000C41A0000}"/>
    <cellStyle name="Обычный 45 2" xfId="3585" xr:uid="{00000000-0005-0000-0000-0000C51A0000}"/>
    <cellStyle name="Обычный 45 2 2" xfId="7283" xr:uid="{00000000-0005-0000-0000-0000C61A0000}"/>
    <cellStyle name="Обычный 45 3" xfId="3586" xr:uid="{00000000-0005-0000-0000-0000C71A0000}"/>
    <cellStyle name="Обычный 45 3 2" xfId="7284" xr:uid="{00000000-0005-0000-0000-0000C81A0000}"/>
    <cellStyle name="Обычный 45 4" xfId="5482" xr:uid="{00000000-0005-0000-0000-0000C91A0000}"/>
    <cellStyle name="Обычный 46" xfId="3587" xr:uid="{00000000-0005-0000-0000-0000CA1A0000}"/>
    <cellStyle name="Обычный 46 2" xfId="3588" xr:uid="{00000000-0005-0000-0000-0000CB1A0000}"/>
    <cellStyle name="Обычный 46 2 2" xfId="7286" xr:uid="{00000000-0005-0000-0000-0000CC1A0000}"/>
    <cellStyle name="Обычный 46 3" xfId="3589" xr:uid="{00000000-0005-0000-0000-0000CD1A0000}"/>
    <cellStyle name="Обычный 46 3 2" xfId="7287" xr:uid="{00000000-0005-0000-0000-0000CE1A0000}"/>
    <cellStyle name="Обычный 46 4" xfId="7285" xr:uid="{00000000-0005-0000-0000-0000CF1A0000}"/>
    <cellStyle name="Обычный 47" xfId="3590" xr:uid="{00000000-0005-0000-0000-0000D01A0000}"/>
    <cellStyle name="Обычный 47 2" xfId="3591" xr:uid="{00000000-0005-0000-0000-0000D11A0000}"/>
    <cellStyle name="Обычный 47 2 2" xfId="7289" xr:uid="{00000000-0005-0000-0000-0000D21A0000}"/>
    <cellStyle name="Обычный 47 3" xfId="3592" xr:uid="{00000000-0005-0000-0000-0000D31A0000}"/>
    <cellStyle name="Обычный 47 3 2" xfId="7290" xr:uid="{00000000-0005-0000-0000-0000D41A0000}"/>
    <cellStyle name="Обычный 47 4" xfId="7288" xr:uid="{00000000-0005-0000-0000-0000D51A0000}"/>
    <cellStyle name="Обычный 48" xfId="3593" xr:uid="{00000000-0005-0000-0000-0000D61A0000}"/>
    <cellStyle name="Обычный 48 2" xfId="3594" xr:uid="{00000000-0005-0000-0000-0000D71A0000}"/>
    <cellStyle name="Обычный 48 2 2" xfId="7292" xr:uid="{00000000-0005-0000-0000-0000D81A0000}"/>
    <cellStyle name="Обычный 48 3" xfId="3595" xr:uid="{00000000-0005-0000-0000-0000D91A0000}"/>
    <cellStyle name="Обычный 48 3 2" xfId="7293" xr:uid="{00000000-0005-0000-0000-0000DA1A0000}"/>
    <cellStyle name="Обычный 48 4" xfId="7291" xr:uid="{00000000-0005-0000-0000-0000DB1A0000}"/>
    <cellStyle name="Обычный 49" xfId="3596" xr:uid="{00000000-0005-0000-0000-0000DC1A0000}"/>
    <cellStyle name="Обычный 49 2" xfId="3597" xr:uid="{00000000-0005-0000-0000-0000DD1A0000}"/>
    <cellStyle name="Обычный 49 2 2" xfId="7295" xr:uid="{00000000-0005-0000-0000-0000DE1A0000}"/>
    <cellStyle name="Обычный 49 3" xfId="3598" xr:uid="{00000000-0005-0000-0000-0000DF1A0000}"/>
    <cellStyle name="Обычный 49 3 2" xfId="7296" xr:uid="{00000000-0005-0000-0000-0000E01A0000}"/>
    <cellStyle name="Обычный 49 4" xfId="7294" xr:uid="{00000000-0005-0000-0000-0000E11A0000}"/>
    <cellStyle name="Обычный 5" xfId="1557" xr:uid="{00000000-0005-0000-0000-0000E21A0000}"/>
    <cellStyle name="Обычный 5 2" xfId="1558" xr:uid="{00000000-0005-0000-0000-0000E31A0000}"/>
    <cellStyle name="Обычный 5 2 2" xfId="3599" xr:uid="{00000000-0005-0000-0000-0000E41A0000}"/>
    <cellStyle name="Обычный 5 2 2 2" xfId="7297" xr:uid="{00000000-0005-0000-0000-0000E51A0000}"/>
    <cellStyle name="Обычный 5 2 3" xfId="5484" xr:uid="{00000000-0005-0000-0000-0000E61A0000}"/>
    <cellStyle name="Обычный 5 3" xfId="1559" xr:uid="{00000000-0005-0000-0000-0000E71A0000}"/>
    <cellStyle name="Обычный 5 3 2" xfId="5485" xr:uid="{00000000-0005-0000-0000-0000E81A0000}"/>
    <cellStyle name="Обычный 5 4" xfId="1560" xr:uid="{00000000-0005-0000-0000-0000E91A0000}"/>
    <cellStyle name="Обычный 5 4 2" xfId="5486" xr:uid="{00000000-0005-0000-0000-0000EA1A0000}"/>
    <cellStyle name="Обычный 5 5" xfId="3600" xr:uid="{00000000-0005-0000-0000-0000EB1A0000}"/>
    <cellStyle name="Обычный 5 5 2" xfId="7298" xr:uid="{00000000-0005-0000-0000-0000EC1A0000}"/>
    <cellStyle name="Обычный 5 6" xfId="3601" xr:uid="{00000000-0005-0000-0000-0000ED1A0000}"/>
    <cellStyle name="Обычный 5 6 2" xfId="7299" xr:uid="{00000000-0005-0000-0000-0000EE1A0000}"/>
    <cellStyle name="Обычный 5 7" xfId="3602" xr:uid="{00000000-0005-0000-0000-0000EF1A0000}"/>
    <cellStyle name="Обычный 5 7 2" xfId="7300" xr:uid="{00000000-0005-0000-0000-0000F01A0000}"/>
    <cellStyle name="Обычный 5 8" xfId="5483" xr:uid="{00000000-0005-0000-0000-0000F11A0000}"/>
    <cellStyle name="Обычный 5_4П" xfId="3603" xr:uid="{00000000-0005-0000-0000-0000F21A0000}"/>
    <cellStyle name="Обычный 50" xfId="3604" xr:uid="{00000000-0005-0000-0000-0000F31A0000}"/>
    <cellStyle name="Обычный 50 2" xfId="7301" xr:uid="{00000000-0005-0000-0000-0000F41A0000}"/>
    <cellStyle name="Обычный 51" xfId="3605" xr:uid="{00000000-0005-0000-0000-0000F51A0000}"/>
    <cellStyle name="Обычный 51 2" xfId="7302" xr:uid="{00000000-0005-0000-0000-0000F61A0000}"/>
    <cellStyle name="Обычный 52" xfId="3606" xr:uid="{00000000-0005-0000-0000-0000F71A0000}"/>
    <cellStyle name="Обычный 52 2" xfId="7303" xr:uid="{00000000-0005-0000-0000-0000F81A0000}"/>
    <cellStyle name="Обычный 53" xfId="3607" xr:uid="{00000000-0005-0000-0000-0000F91A0000}"/>
    <cellStyle name="Обычный 53 2" xfId="7304" xr:uid="{00000000-0005-0000-0000-0000FA1A0000}"/>
    <cellStyle name="Обычный 54" xfId="3608" xr:uid="{00000000-0005-0000-0000-0000FB1A0000}"/>
    <cellStyle name="Обычный 54 2" xfId="7305" xr:uid="{00000000-0005-0000-0000-0000FC1A0000}"/>
    <cellStyle name="Обычный 55" xfId="3609" xr:uid="{00000000-0005-0000-0000-0000FD1A0000}"/>
    <cellStyle name="Обычный 55 2" xfId="7306" xr:uid="{00000000-0005-0000-0000-0000FE1A0000}"/>
    <cellStyle name="Обычный 56" xfId="3939" xr:uid="{00000000-0005-0000-0000-0000FF1A0000}"/>
    <cellStyle name="Обычный 57" xfId="3940" xr:uid="{00000000-0005-0000-0000-0000001B0000}"/>
    <cellStyle name="Обычный 58" xfId="3941" xr:uid="{00000000-0005-0000-0000-0000011B0000}"/>
    <cellStyle name="Обычный 59" xfId="3942" xr:uid="{00000000-0005-0000-0000-0000021B0000}"/>
    <cellStyle name="Обычный 6" xfId="1561" xr:uid="{00000000-0005-0000-0000-0000031B0000}"/>
    <cellStyle name="Обычный 6 2" xfId="1562" xr:uid="{00000000-0005-0000-0000-0000041B0000}"/>
    <cellStyle name="Обычный 6 2 2" xfId="3610" xr:uid="{00000000-0005-0000-0000-0000051B0000}"/>
    <cellStyle name="Обычный 6 2 2 2" xfId="7307" xr:uid="{00000000-0005-0000-0000-0000061B0000}"/>
    <cellStyle name="Обычный 6 2 3" xfId="5488" xr:uid="{00000000-0005-0000-0000-0000071B0000}"/>
    <cellStyle name="Обычный 6 3" xfId="3611" xr:uid="{00000000-0005-0000-0000-0000081B0000}"/>
    <cellStyle name="Обычный 6 3 2" xfId="7308" xr:uid="{00000000-0005-0000-0000-0000091B0000}"/>
    <cellStyle name="Обычный 6 4" xfId="5487" xr:uid="{00000000-0005-0000-0000-00000A1B0000}"/>
    <cellStyle name="Обычный 6_4П" xfId="3612" xr:uid="{00000000-0005-0000-0000-00000B1B0000}"/>
    <cellStyle name="Обычный 60" xfId="3943" xr:uid="{00000000-0005-0000-0000-00000C1B0000}"/>
    <cellStyle name="Обычный 61" xfId="7510" xr:uid="{00000000-0005-0000-0000-00000D1B0000}"/>
    <cellStyle name="Обычный 62" xfId="7687" xr:uid="{00000000-0005-0000-0000-00000E1B0000}"/>
    <cellStyle name="Обычный 63" xfId="7591" xr:uid="{00000000-0005-0000-0000-00000F1B0000}"/>
    <cellStyle name="Обычный 64" xfId="7589" xr:uid="{00000000-0005-0000-0000-0000101B0000}"/>
    <cellStyle name="Обычный 65" xfId="7588" xr:uid="{00000000-0005-0000-0000-0000111B0000}"/>
    <cellStyle name="Обычный 66" xfId="7688" xr:uid="{00000000-0005-0000-0000-0000121B0000}"/>
    <cellStyle name="Обычный 67" xfId="7689" xr:uid="{00000000-0005-0000-0000-0000131B0000}"/>
    <cellStyle name="Обычный 68" xfId="7691" xr:uid="{00000000-0005-0000-0000-0000141B0000}"/>
    <cellStyle name="Обычный 69" xfId="7696" xr:uid="{00000000-0005-0000-0000-0000151B0000}"/>
    <cellStyle name="Обычный 7" xfId="1563" xr:uid="{00000000-0005-0000-0000-0000161B0000}"/>
    <cellStyle name="Обычный 7 2" xfId="1564" xr:uid="{00000000-0005-0000-0000-0000171B0000}"/>
    <cellStyle name="Обычный 7 2 2" xfId="1565" xr:uid="{00000000-0005-0000-0000-0000181B0000}"/>
    <cellStyle name="Обычный 7 2 2 2" xfId="3613" xr:uid="{00000000-0005-0000-0000-0000191B0000}"/>
    <cellStyle name="Обычный 7 2 2 2 2" xfId="3614" xr:uid="{00000000-0005-0000-0000-00001A1B0000}"/>
    <cellStyle name="Обычный 7 2 2 2 2 2" xfId="7310" xr:uid="{00000000-0005-0000-0000-00001B1B0000}"/>
    <cellStyle name="Обычный 7 2 2 2 3" xfId="3615" xr:uid="{00000000-0005-0000-0000-00001C1B0000}"/>
    <cellStyle name="Обычный 7 2 2 2 3 2" xfId="7311" xr:uid="{00000000-0005-0000-0000-00001D1B0000}"/>
    <cellStyle name="Обычный 7 2 2 2 4" xfId="7309" xr:uid="{00000000-0005-0000-0000-00001E1B0000}"/>
    <cellStyle name="Обычный 7 2 2 3" xfId="5491" xr:uid="{00000000-0005-0000-0000-00001F1B0000}"/>
    <cellStyle name="Обычный 7 2 3" xfId="5490" xr:uid="{00000000-0005-0000-0000-0000201B0000}"/>
    <cellStyle name="Обычный 7 3" xfId="1566" xr:uid="{00000000-0005-0000-0000-0000211B0000}"/>
    <cellStyle name="Обычный 7 3 2" xfId="3616" xr:uid="{00000000-0005-0000-0000-0000221B0000}"/>
    <cellStyle name="Обычный 7 3 2 2" xfId="7312" xr:uid="{00000000-0005-0000-0000-0000231B0000}"/>
    <cellStyle name="Обычный 7 3 3" xfId="5492" xr:uid="{00000000-0005-0000-0000-0000241B0000}"/>
    <cellStyle name="Обычный 7 4" xfId="1567" xr:uid="{00000000-0005-0000-0000-0000251B0000}"/>
    <cellStyle name="Обычный 7 4 2" xfId="5493" xr:uid="{00000000-0005-0000-0000-0000261B0000}"/>
    <cellStyle name="Обычный 7 5" xfId="3617" xr:uid="{00000000-0005-0000-0000-0000271B0000}"/>
    <cellStyle name="Обычный 7 5 2" xfId="7313" xr:uid="{00000000-0005-0000-0000-0000281B0000}"/>
    <cellStyle name="Обычный 7 6" xfId="5489" xr:uid="{00000000-0005-0000-0000-0000291B0000}"/>
    <cellStyle name="Обычный 7_1 вариант (ФОТ-454319)1" xfId="1568" xr:uid="{00000000-0005-0000-0000-00002A1B0000}"/>
    <cellStyle name="Обычный 70" xfId="7697" xr:uid="{00000000-0005-0000-0000-00002B1B0000}"/>
    <cellStyle name="Обычный 71" xfId="7698" xr:uid="{00000000-0005-0000-0000-00002C1B0000}"/>
    <cellStyle name="Обычный 72" xfId="7703" xr:uid="{00000000-0005-0000-0000-00002D1B0000}"/>
    <cellStyle name="Обычный 73" xfId="7700" xr:uid="{00000000-0005-0000-0000-00002E1B0000}"/>
    <cellStyle name="Обычный 74" xfId="7706" xr:uid="{00000000-0005-0000-0000-00002F1B0000}"/>
    <cellStyle name="Обычный 75" xfId="7704" xr:uid="{00000000-0005-0000-0000-0000301B0000}"/>
    <cellStyle name="Обычный 76" xfId="7710" xr:uid="{00000000-0005-0000-0000-0000311B0000}"/>
    <cellStyle name="Обычный 77" xfId="7711" xr:uid="{00000000-0005-0000-0000-0000321B0000}"/>
    <cellStyle name="Обычный 78" xfId="7716" xr:uid="{00000000-0005-0000-0000-0000331B0000}"/>
    <cellStyle name="Обычный 79" xfId="7714" xr:uid="{00000000-0005-0000-0000-0000341B0000}"/>
    <cellStyle name="Обычный 8" xfId="1569" xr:uid="{00000000-0005-0000-0000-0000351B0000}"/>
    <cellStyle name="Обычный 8 2" xfId="1570" xr:uid="{00000000-0005-0000-0000-0000361B0000}"/>
    <cellStyle name="Обычный 8 2 2" xfId="1571" xr:uid="{00000000-0005-0000-0000-0000371B0000}"/>
    <cellStyle name="Обычный 8 2 2 2" xfId="5496" xr:uid="{00000000-0005-0000-0000-0000381B0000}"/>
    <cellStyle name="Обычный 8 2 3" xfId="3618" xr:uid="{00000000-0005-0000-0000-0000391B0000}"/>
    <cellStyle name="Обычный 8 2 3 2" xfId="7314" xr:uid="{00000000-0005-0000-0000-00003A1B0000}"/>
    <cellStyle name="Обычный 8 2 4" xfId="3619" xr:uid="{00000000-0005-0000-0000-00003B1B0000}"/>
    <cellStyle name="Обычный 8 2 4 2" xfId="7315" xr:uid="{00000000-0005-0000-0000-00003C1B0000}"/>
    <cellStyle name="Обычный 8 2 5" xfId="5495" xr:uid="{00000000-0005-0000-0000-00003D1B0000}"/>
    <cellStyle name="Обычный 8 3" xfId="1572" xr:uid="{00000000-0005-0000-0000-00003E1B0000}"/>
    <cellStyle name="Обычный 8 3 2" xfId="3620" xr:uid="{00000000-0005-0000-0000-00003F1B0000}"/>
    <cellStyle name="Обычный 8 3 2 2" xfId="7316" xr:uid="{00000000-0005-0000-0000-0000401B0000}"/>
    <cellStyle name="Обычный 8 3 3" xfId="5497" xr:uid="{00000000-0005-0000-0000-0000411B0000}"/>
    <cellStyle name="Обычный 8 4" xfId="5494" xr:uid="{00000000-0005-0000-0000-0000421B0000}"/>
    <cellStyle name="Обычный 8_4П" xfId="3621" xr:uid="{00000000-0005-0000-0000-0000431B0000}"/>
    <cellStyle name="Обычный 80" xfId="7715" xr:uid="{00000000-0005-0000-0000-0000441B0000}"/>
    <cellStyle name="Обычный 81" xfId="7719" xr:uid="{00000000-0005-0000-0000-0000451B0000}"/>
    <cellStyle name="Обычный 82" xfId="7725" xr:uid="{00000000-0005-0000-0000-0000461B0000}"/>
    <cellStyle name="Обычный 83" xfId="7722" xr:uid="{00000000-0005-0000-0000-0000471B0000}"/>
    <cellStyle name="Обычный 84" xfId="7728" xr:uid="{00000000-0005-0000-0000-0000481B0000}"/>
    <cellStyle name="Обычный 85" xfId="7729" xr:uid="{00000000-0005-0000-0000-0000491B0000}"/>
    <cellStyle name="Обычный 86" xfId="7730" xr:uid="{00000000-0005-0000-0000-00004A1B0000}"/>
    <cellStyle name="Обычный 87" xfId="7731" xr:uid="{00000000-0005-0000-0000-00004B1B0000}"/>
    <cellStyle name="Обычный 88" xfId="7735" xr:uid="{00000000-0005-0000-0000-00004C1B0000}"/>
    <cellStyle name="Обычный 89" xfId="7734" xr:uid="{00000000-0005-0000-0000-00004D1B0000}"/>
    <cellStyle name="Обычный 9" xfId="1573" xr:uid="{00000000-0005-0000-0000-00004E1B0000}"/>
    <cellStyle name="Обычный 9 2" xfId="1574" xr:uid="{00000000-0005-0000-0000-00004F1B0000}"/>
    <cellStyle name="Обычный 9 2 2" xfId="1575" xr:uid="{00000000-0005-0000-0000-0000501B0000}"/>
    <cellStyle name="Обычный 9 2 2 2" xfId="5500" xr:uid="{00000000-0005-0000-0000-0000511B0000}"/>
    <cellStyle name="Обычный 9 2 3" xfId="3622" xr:uid="{00000000-0005-0000-0000-0000521B0000}"/>
    <cellStyle name="Обычный 9 2 3 2" xfId="7317" xr:uid="{00000000-0005-0000-0000-0000531B0000}"/>
    <cellStyle name="Обычный 9 2 4" xfId="5499" xr:uid="{00000000-0005-0000-0000-0000541B0000}"/>
    <cellStyle name="Обычный 9 3" xfId="1576" xr:uid="{00000000-0005-0000-0000-0000551B0000}"/>
    <cellStyle name="Обычный 9 3 2" xfId="5501" xr:uid="{00000000-0005-0000-0000-0000561B0000}"/>
    <cellStyle name="Обычный 9 4" xfId="1577" xr:uid="{00000000-0005-0000-0000-0000571B0000}"/>
    <cellStyle name="Обычный 9 4 2" xfId="5502" xr:uid="{00000000-0005-0000-0000-0000581B0000}"/>
    <cellStyle name="Обычный 9 5" xfId="3623" xr:uid="{00000000-0005-0000-0000-0000591B0000}"/>
    <cellStyle name="Обычный 9 5 2" xfId="7318" xr:uid="{00000000-0005-0000-0000-00005A1B0000}"/>
    <cellStyle name="Обычный 9 6" xfId="5498" xr:uid="{00000000-0005-0000-0000-00005B1B0000}"/>
    <cellStyle name="Обычный 9_4П" xfId="3624" xr:uid="{00000000-0005-0000-0000-00005C1B0000}"/>
    <cellStyle name="Обычный 90" xfId="7737" xr:uid="{00000000-0005-0000-0000-00005D1B0000}"/>
    <cellStyle name="Обычный 91" xfId="7739" xr:uid="{00000000-0005-0000-0000-00005E1B0000}"/>
    <cellStyle name="Обычный 92" xfId="7741" xr:uid="{00000000-0005-0000-0000-00005F1B0000}"/>
    <cellStyle name="Обычный 93" xfId="7743" xr:uid="{00000000-0005-0000-0000-0000601B0000}"/>
    <cellStyle name="Обычный 94" xfId="7746" xr:uid="{00000000-0005-0000-0000-0000611B0000}"/>
    <cellStyle name="Обычный 95" xfId="7747" xr:uid="{00000000-0005-0000-0000-0000621B0000}"/>
    <cellStyle name="Обычный 96" xfId="7750" xr:uid="{00000000-0005-0000-0000-0000631B0000}"/>
    <cellStyle name="Обычный 97" xfId="7751" xr:uid="{00000000-0005-0000-0000-0000641B0000}"/>
    <cellStyle name="Обычный 98" xfId="7753" xr:uid="{00000000-0005-0000-0000-0000651B0000}"/>
    <cellStyle name="Обычный 99" xfId="7755" xr:uid="{00000000-0005-0000-0000-0000661B0000}"/>
    <cellStyle name="п" xfId="1578" xr:uid="{00000000-0005-0000-0000-0000671B0000}"/>
    <cellStyle name="п 10" xfId="5503" xr:uid="{00000000-0005-0000-0000-0000681B0000}"/>
    <cellStyle name="п 2" xfId="1579" xr:uid="{00000000-0005-0000-0000-0000691B0000}"/>
    <cellStyle name="п 2 2" xfId="3625" xr:uid="{00000000-0005-0000-0000-00006A1B0000}"/>
    <cellStyle name="п 2 2 2" xfId="7319" xr:uid="{00000000-0005-0000-0000-00006B1B0000}"/>
    <cellStyle name="п 2 3" xfId="5504" xr:uid="{00000000-0005-0000-0000-00006C1B0000}"/>
    <cellStyle name="п 3" xfId="1580" xr:uid="{00000000-0005-0000-0000-00006D1B0000}"/>
    <cellStyle name="п 3 2" xfId="3626" xr:uid="{00000000-0005-0000-0000-00006E1B0000}"/>
    <cellStyle name="п 3 2 2" xfId="7320" xr:uid="{00000000-0005-0000-0000-00006F1B0000}"/>
    <cellStyle name="п 3 3" xfId="5505" xr:uid="{00000000-0005-0000-0000-0000701B0000}"/>
    <cellStyle name="п 4" xfId="1581" xr:uid="{00000000-0005-0000-0000-0000711B0000}"/>
    <cellStyle name="п 4 2" xfId="3627" xr:uid="{00000000-0005-0000-0000-0000721B0000}"/>
    <cellStyle name="п 4 2 2" xfId="7321" xr:uid="{00000000-0005-0000-0000-0000731B0000}"/>
    <cellStyle name="п 4 3" xfId="5506" xr:uid="{00000000-0005-0000-0000-0000741B0000}"/>
    <cellStyle name="п 5" xfId="1582" xr:uid="{00000000-0005-0000-0000-0000751B0000}"/>
    <cellStyle name="п 5 2" xfId="3628" xr:uid="{00000000-0005-0000-0000-0000761B0000}"/>
    <cellStyle name="п 5 2 2" xfId="7322" xr:uid="{00000000-0005-0000-0000-0000771B0000}"/>
    <cellStyle name="п 5 3" xfId="5507" xr:uid="{00000000-0005-0000-0000-0000781B0000}"/>
    <cellStyle name="п 6" xfId="1583" xr:uid="{00000000-0005-0000-0000-0000791B0000}"/>
    <cellStyle name="п 6 2" xfId="3629" xr:uid="{00000000-0005-0000-0000-00007A1B0000}"/>
    <cellStyle name="п 6 2 2" xfId="7323" xr:uid="{00000000-0005-0000-0000-00007B1B0000}"/>
    <cellStyle name="п 6 3" xfId="5508" xr:uid="{00000000-0005-0000-0000-00007C1B0000}"/>
    <cellStyle name="п 7" xfId="1584" xr:uid="{00000000-0005-0000-0000-00007D1B0000}"/>
    <cellStyle name="п 7 2" xfId="3630" xr:uid="{00000000-0005-0000-0000-00007E1B0000}"/>
    <cellStyle name="п 7 2 2" xfId="7324" xr:uid="{00000000-0005-0000-0000-00007F1B0000}"/>
    <cellStyle name="п 7 3" xfId="5509" xr:uid="{00000000-0005-0000-0000-0000801B0000}"/>
    <cellStyle name="п 8" xfId="1585" xr:uid="{00000000-0005-0000-0000-0000811B0000}"/>
    <cellStyle name="п 8 2" xfId="3631" xr:uid="{00000000-0005-0000-0000-0000821B0000}"/>
    <cellStyle name="п 8 2 2" xfId="7325" xr:uid="{00000000-0005-0000-0000-0000831B0000}"/>
    <cellStyle name="п 8 3" xfId="5510" xr:uid="{00000000-0005-0000-0000-0000841B0000}"/>
    <cellStyle name="п 9" xfId="3632" xr:uid="{00000000-0005-0000-0000-0000851B0000}"/>
    <cellStyle name="п 9 2" xfId="7326" xr:uid="{00000000-0005-0000-0000-0000861B0000}"/>
    <cellStyle name="Плохой 2" xfId="1586" xr:uid="{00000000-0005-0000-0000-0000871B0000}"/>
    <cellStyle name="Плохой 2 2" xfId="3633" xr:uid="{00000000-0005-0000-0000-0000881B0000}"/>
    <cellStyle name="Плохой 2 2 2" xfId="7327" xr:uid="{00000000-0005-0000-0000-0000891B0000}"/>
    <cellStyle name="Плохой 2 3" xfId="5511" xr:uid="{00000000-0005-0000-0000-00008A1B0000}"/>
    <cellStyle name="Плохой 3" xfId="1587" xr:uid="{00000000-0005-0000-0000-00008B1B0000}"/>
    <cellStyle name="Плохой 3 2" xfId="3634" xr:uid="{00000000-0005-0000-0000-00008C1B0000}"/>
    <cellStyle name="Плохой 3 2 2" xfId="7328" xr:uid="{00000000-0005-0000-0000-00008D1B0000}"/>
    <cellStyle name="Плохой 3 3" xfId="5512" xr:uid="{00000000-0005-0000-0000-00008E1B0000}"/>
    <cellStyle name="Подгруппа" xfId="3635" xr:uid="{00000000-0005-0000-0000-00008F1B0000}"/>
    <cellStyle name="Пояснение 2" xfId="1588" xr:uid="{00000000-0005-0000-0000-0000901B0000}"/>
    <cellStyle name="Пояснение 2 2" xfId="3636" xr:uid="{00000000-0005-0000-0000-0000911B0000}"/>
    <cellStyle name="Пояснение 2 2 2" xfId="7330" xr:uid="{00000000-0005-0000-0000-0000921B0000}"/>
    <cellStyle name="Пояснение 2 3" xfId="5513" xr:uid="{00000000-0005-0000-0000-0000931B0000}"/>
    <cellStyle name="Пояснение 3" xfId="1589" xr:uid="{00000000-0005-0000-0000-0000941B0000}"/>
    <cellStyle name="Пояснение 3 2" xfId="3637" xr:uid="{00000000-0005-0000-0000-0000951B0000}"/>
    <cellStyle name="Пояснение 3 2 2" xfId="7331" xr:uid="{00000000-0005-0000-0000-0000961B0000}"/>
    <cellStyle name="Пояснение 3 3" xfId="5514" xr:uid="{00000000-0005-0000-0000-0000971B0000}"/>
    <cellStyle name="Примечание 2" xfId="1590" xr:uid="{00000000-0005-0000-0000-0000981B0000}"/>
    <cellStyle name="Примечание 2 2" xfId="3638" xr:uid="{00000000-0005-0000-0000-0000991B0000}"/>
    <cellStyle name="Примечание 2 2 2" xfId="7332" xr:uid="{00000000-0005-0000-0000-00009A1B0000}"/>
    <cellStyle name="Примечание 2 3" xfId="5515" xr:uid="{00000000-0005-0000-0000-00009B1B0000}"/>
    <cellStyle name="Примечание 3" xfId="1591" xr:uid="{00000000-0005-0000-0000-00009C1B0000}"/>
    <cellStyle name="Примечание 3 2" xfId="3639" xr:uid="{00000000-0005-0000-0000-00009D1B0000}"/>
    <cellStyle name="Примечание 3 2 2" xfId="7333" xr:uid="{00000000-0005-0000-0000-00009E1B0000}"/>
    <cellStyle name="Примечание 3 3" xfId="5516" xr:uid="{00000000-0005-0000-0000-00009F1B0000}"/>
    <cellStyle name="Продукт" xfId="3640" xr:uid="{00000000-0005-0000-0000-0000A01B0000}"/>
    <cellStyle name="Процентный" xfId="3938" builtinId="5"/>
    <cellStyle name="Процентный 10" xfId="1592" xr:uid="{00000000-0005-0000-0000-0000A21B0000}"/>
    <cellStyle name="Процентный 10 2" xfId="1593" xr:uid="{00000000-0005-0000-0000-0000A31B0000}"/>
    <cellStyle name="Процентный 10 3" xfId="1594" xr:uid="{00000000-0005-0000-0000-0000A41B0000}"/>
    <cellStyle name="Процентный 11" xfId="3641" xr:uid="{00000000-0005-0000-0000-0000A51B0000}"/>
    <cellStyle name="Процентный 11 2" xfId="3642" xr:uid="{00000000-0005-0000-0000-0000A61B0000}"/>
    <cellStyle name="Процентный 11 2 2" xfId="3643" xr:uid="{00000000-0005-0000-0000-0000A71B0000}"/>
    <cellStyle name="Процентный 11 2 3" xfId="3644" xr:uid="{00000000-0005-0000-0000-0000A81B0000}"/>
    <cellStyle name="Процентный 11 3" xfId="3645" xr:uid="{00000000-0005-0000-0000-0000A91B0000}"/>
    <cellStyle name="Процентный 11 4" xfId="3646" xr:uid="{00000000-0005-0000-0000-0000AA1B0000}"/>
    <cellStyle name="Процентный 12" xfId="3647" xr:uid="{00000000-0005-0000-0000-0000AB1B0000}"/>
    <cellStyle name="Процентный 13" xfId="3648" xr:uid="{00000000-0005-0000-0000-0000AC1B0000}"/>
    <cellStyle name="Процентный 13 2" xfId="3649" xr:uid="{00000000-0005-0000-0000-0000AD1B0000}"/>
    <cellStyle name="Процентный 13 2 2" xfId="3650" xr:uid="{00000000-0005-0000-0000-0000AE1B0000}"/>
    <cellStyle name="Процентный 13 2 3" xfId="3651" xr:uid="{00000000-0005-0000-0000-0000AF1B0000}"/>
    <cellStyle name="Процентный 13 3" xfId="3652" xr:uid="{00000000-0005-0000-0000-0000B01B0000}"/>
    <cellStyle name="Процентный 13 4" xfId="3653" xr:uid="{00000000-0005-0000-0000-0000B11B0000}"/>
    <cellStyle name="Процентный 14" xfId="3654" xr:uid="{00000000-0005-0000-0000-0000B21B0000}"/>
    <cellStyle name="Процентный 14 2" xfId="3655" xr:uid="{00000000-0005-0000-0000-0000B31B0000}"/>
    <cellStyle name="Процентный 14 3" xfId="3656" xr:uid="{00000000-0005-0000-0000-0000B41B0000}"/>
    <cellStyle name="Процентный 15" xfId="3657" xr:uid="{00000000-0005-0000-0000-0000B51B0000}"/>
    <cellStyle name="Процентный 15 2" xfId="3658" xr:uid="{00000000-0005-0000-0000-0000B61B0000}"/>
    <cellStyle name="Процентный 15 3" xfId="3659" xr:uid="{00000000-0005-0000-0000-0000B71B0000}"/>
    <cellStyle name="Процентный 16" xfId="3660" xr:uid="{00000000-0005-0000-0000-0000B81B0000}"/>
    <cellStyle name="Процентный 16 2" xfId="3661" xr:uid="{00000000-0005-0000-0000-0000B91B0000}"/>
    <cellStyle name="Процентный 16 3" xfId="3662" xr:uid="{00000000-0005-0000-0000-0000BA1B0000}"/>
    <cellStyle name="Процентный 17" xfId="3663" xr:uid="{00000000-0005-0000-0000-0000BB1B0000}"/>
    <cellStyle name="Процентный 17 2" xfId="3664" xr:uid="{00000000-0005-0000-0000-0000BC1B0000}"/>
    <cellStyle name="Процентный 17 3" xfId="3665" xr:uid="{00000000-0005-0000-0000-0000BD1B0000}"/>
    <cellStyle name="Процентный 18" xfId="3666" xr:uid="{00000000-0005-0000-0000-0000BE1B0000}"/>
    <cellStyle name="Процентный 18 2" xfId="3667" xr:uid="{00000000-0005-0000-0000-0000BF1B0000}"/>
    <cellStyle name="Процентный 18 3" xfId="3668" xr:uid="{00000000-0005-0000-0000-0000C01B0000}"/>
    <cellStyle name="Процентный 19" xfId="3669" xr:uid="{00000000-0005-0000-0000-0000C11B0000}"/>
    <cellStyle name="Процентный 19 2" xfId="3670" xr:uid="{00000000-0005-0000-0000-0000C21B0000}"/>
    <cellStyle name="Процентный 19 3" xfId="3671" xr:uid="{00000000-0005-0000-0000-0000C31B0000}"/>
    <cellStyle name="Процентный 2" xfId="1595" xr:uid="{00000000-0005-0000-0000-0000C41B0000}"/>
    <cellStyle name="Процентный 2 2" xfId="1596" xr:uid="{00000000-0005-0000-0000-0000C51B0000}"/>
    <cellStyle name="Процентный 2 2 2" xfId="1597" xr:uid="{00000000-0005-0000-0000-0000C61B0000}"/>
    <cellStyle name="Процентный 2 2 2 2" xfId="1598" xr:uid="{00000000-0005-0000-0000-0000C71B0000}"/>
    <cellStyle name="Процентный 2 2 2 2 2" xfId="1599" xr:uid="{00000000-0005-0000-0000-0000C81B0000}"/>
    <cellStyle name="Процентный 2 2 2 3" xfId="1600" xr:uid="{00000000-0005-0000-0000-0000C91B0000}"/>
    <cellStyle name="Процентный 2 2 3" xfId="1601" xr:uid="{00000000-0005-0000-0000-0000CA1B0000}"/>
    <cellStyle name="Процентный 2 2 4" xfId="3672" xr:uid="{00000000-0005-0000-0000-0000CB1B0000}"/>
    <cellStyle name="Процентный 2 3" xfId="1602" xr:uid="{00000000-0005-0000-0000-0000CC1B0000}"/>
    <cellStyle name="Процентный 2 3 2" xfId="1603" xr:uid="{00000000-0005-0000-0000-0000CD1B0000}"/>
    <cellStyle name="Процентный 2 3 2 2" xfId="1604" xr:uid="{00000000-0005-0000-0000-0000CE1B0000}"/>
    <cellStyle name="Процентный 2 3 2 2 2" xfId="1605" xr:uid="{00000000-0005-0000-0000-0000CF1B0000}"/>
    <cellStyle name="Процентный 2 3 2 3" xfId="1606" xr:uid="{00000000-0005-0000-0000-0000D01B0000}"/>
    <cellStyle name="Процентный 2 3 2 4" xfId="1607" xr:uid="{00000000-0005-0000-0000-0000D11B0000}"/>
    <cellStyle name="Процентный 2 3 3" xfId="1608" xr:uid="{00000000-0005-0000-0000-0000D21B0000}"/>
    <cellStyle name="Процентный 2 3 4" xfId="1609" xr:uid="{00000000-0005-0000-0000-0000D31B0000}"/>
    <cellStyle name="Процентный 2 4" xfId="1610" xr:uid="{00000000-0005-0000-0000-0000D41B0000}"/>
    <cellStyle name="Процентный 2 4 2" xfId="3673" xr:uid="{00000000-0005-0000-0000-0000D51B0000}"/>
    <cellStyle name="Процентный 2 5" xfId="1611" xr:uid="{00000000-0005-0000-0000-0000D61B0000}"/>
    <cellStyle name="Процентный 2 6" xfId="3674" xr:uid="{00000000-0005-0000-0000-0000D71B0000}"/>
    <cellStyle name="Процентный 2 7" xfId="3675" xr:uid="{00000000-0005-0000-0000-0000D81B0000}"/>
    <cellStyle name="Процентный 20" xfId="3676" xr:uid="{00000000-0005-0000-0000-0000D91B0000}"/>
    <cellStyle name="Процентный 21" xfId="3677" xr:uid="{00000000-0005-0000-0000-0000DA1B0000}"/>
    <cellStyle name="Процентный 3" xfId="1612" xr:uid="{00000000-0005-0000-0000-0000DB1B0000}"/>
    <cellStyle name="Процентный 3 10" xfId="3678" xr:uid="{00000000-0005-0000-0000-0000DC1B0000}"/>
    <cellStyle name="Процентный 3 10 2" xfId="3679" xr:uid="{00000000-0005-0000-0000-0000DD1B0000}"/>
    <cellStyle name="Процентный 3 10 3" xfId="3680" xr:uid="{00000000-0005-0000-0000-0000DE1B0000}"/>
    <cellStyle name="Процентный 3 11" xfId="3681" xr:uid="{00000000-0005-0000-0000-0000DF1B0000}"/>
    <cellStyle name="Процентный 3 11 2" xfId="3682" xr:uid="{00000000-0005-0000-0000-0000E01B0000}"/>
    <cellStyle name="Процентный 3 11 3" xfId="3683" xr:uid="{00000000-0005-0000-0000-0000E11B0000}"/>
    <cellStyle name="Процентный 3 12" xfId="3684" xr:uid="{00000000-0005-0000-0000-0000E21B0000}"/>
    <cellStyle name="Процентный 3 12 2" xfId="3685" xr:uid="{00000000-0005-0000-0000-0000E31B0000}"/>
    <cellStyle name="Процентный 3 12 3" xfId="3686" xr:uid="{00000000-0005-0000-0000-0000E41B0000}"/>
    <cellStyle name="Процентный 3 13" xfId="3687" xr:uid="{00000000-0005-0000-0000-0000E51B0000}"/>
    <cellStyle name="Процентный 3 13 2" xfId="3688" xr:uid="{00000000-0005-0000-0000-0000E61B0000}"/>
    <cellStyle name="Процентный 3 13 3" xfId="3689" xr:uid="{00000000-0005-0000-0000-0000E71B0000}"/>
    <cellStyle name="Процентный 3 14" xfId="3690" xr:uid="{00000000-0005-0000-0000-0000E81B0000}"/>
    <cellStyle name="Процентный 3 14 2" xfId="3691" xr:uid="{00000000-0005-0000-0000-0000E91B0000}"/>
    <cellStyle name="Процентный 3 14 3" xfId="3692" xr:uid="{00000000-0005-0000-0000-0000EA1B0000}"/>
    <cellStyle name="Процентный 3 15" xfId="3693" xr:uid="{00000000-0005-0000-0000-0000EB1B0000}"/>
    <cellStyle name="Процентный 3 15 2" xfId="3694" xr:uid="{00000000-0005-0000-0000-0000EC1B0000}"/>
    <cellStyle name="Процентный 3 15 3" xfId="3695" xr:uid="{00000000-0005-0000-0000-0000ED1B0000}"/>
    <cellStyle name="Процентный 3 16" xfId="3696" xr:uid="{00000000-0005-0000-0000-0000EE1B0000}"/>
    <cellStyle name="Процентный 3 16 2" xfId="3697" xr:uid="{00000000-0005-0000-0000-0000EF1B0000}"/>
    <cellStyle name="Процентный 3 16 3" xfId="3698" xr:uid="{00000000-0005-0000-0000-0000F01B0000}"/>
    <cellStyle name="Процентный 3 17" xfId="3699" xr:uid="{00000000-0005-0000-0000-0000F11B0000}"/>
    <cellStyle name="Процентный 3 17 2" xfId="3700" xr:uid="{00000000-0005-0000-0000-0000F21B0000}"/>
    <cellStyle name="Процентный 3 17 3" xfId="3701" xr:uid="{00000000-0005-0000-0000-0000F31B0000}"/>
    <cellStyle name="Процентный 3 18" xfId="3925" xr:uid="{00000000-0005-0000-0000-0000F41B0000}"/>
    <cellStyle name="Процентный 3 2" xfId="1613" xr:uid="{00000000-0005-0000-0000-0000F51B0000}"/>
    <cellStyle name="Процентный 3 2 2" xfId="1614" xr:uid="{00000000-0005-0000-0000-0000F61B0000}"/>
    <cellStyle name="Процентный 3 2 2 2" xfId="1615" xr:uid="{00000000-0005-0000-0000-0000F71B0000}"/>
    <cellStyle name="Процентный 3 2 3" xfId="1616" xr:uid="{00000000-0005-0000-0000-0000F81B0000}"/>
    <cellStyle name="Процентный 3 2 4" xfId="3702" xr:uid="{00000000-0005-0000-0000-0000F91B0000}"/>
    <cellStyle name="Процентный 3 3" xfId="1617" xr:uid="{00000000-0005-0000-0000-0000FA1B0000}"/>
    <cellStyle name="Процентный 3 3 2" xfId="3703" xr:uid="{00000000-0005-0000-0000-0000FB1B0000}"/>
    <cellStyle name="Процентный 3 3 3" xfId="3704" xr:uid="{00000000-0005-0000-0000-0000FC1B0000}"/>
    <cellStyle name="Процентный 3 4" xfId="1618" xr:uid="{00000000-0005-0000-0000-0000FD1B0000}"/>
    <cellStyle name="Процентный 3 4 2" xfId="1619" xr:uid="{00000000-0005-0000-0000-0000FE1B0000}"/>
    <cellStyle name="Процентный 3 4 2 2" xfId="1620" xr:uid="{00000000-0005-0000-0000-0000FF1B0000}"/>
    <cellStyle name="Процентный 3 4 3" xfId="1621" xr:uid="{00000000-0005-0000-0000-0000001C0000}"/>
    <cellStyle name="Процентный 3 4 4" xfId="1622" xr:uid="{00000000-0005-0000-0000-0000011C0000}"/>
    <cellStyle name="Процентный 3 4 5" xfId="3705" xr:uid="{00000000-0005-0000-0000-0000021C0000}"/>
    <cellStyle name="Процентный 3 4 6" xfId="3706" xr:uid="{00000000-0005-0000-0000-0000031C0000}"/>
    <cellStyle name="Процентный 3 5" xfId="1623" xr:uid="{00000000-0005-0000-0000-0000041C0000}"/>
    <cellStyle name="Процентный 3 5 2" xfId="1624" xr:uid="{00000000-0005-0000-0000-0000051C0000}"/>
    <cellStyle name="Процентный 3 5 3" xfId="1625" xr:uid="{00000000-0005-0000-0000-0000061C0000}"/>
    <cellStyle name="Процентный 3 6" xfId="1626" xr:uid="{00000000-0005-0000-0000-0000071C0000}"/>
    <cellStyle name="Процентный 3 6 2" xfId="1627" xr:uid="{00000000-0005-0000-0000-0000081C0000}"/>
    <cellStyle name="Процентный 3 6 3" xfId="1628" xr:uid="{00000000-0005-0000-0000-0000091C0000}"/>
    <cellStyle name="Процентный 3 6 4" xfId="3707" xr:uid="{00000000-0005-0000-0000-00000A1C0000}"/>
    <cellStyle name="Процентный 3 6 5" xfId="3708" xr:uid="{00000000-0005-0000-0000-00000B1C0000}"/>
    <cellStyle name="Процентный 3 7" xfId="1629" xr:uid="{00000000-0005-0000-0000-00000C1C0000}"/>
    <cellStyle name="Процентный 3 7 2" xfId="1630" xr:uid="{00000000-0005-0000-0000-00000D1C0000}"/>
    <cellStyle name="Процентный 3 7 3" xfId="3709" xr:uid="{00000000-0005-0000-0000-00000E1C0000}"/>
    <cellStyle name="Процентный 3 7 4" xfId="3710" xr:uid="{00000000-0005-0000-0000-00000F1C0000}"/>
    <cellStyle name="Процентный 3 7 5" xfId="3711" xr:uid="{00000000-0005-0000-0000-0000101C0000}"/>
    <cellStyle name="Процентный 3 8" xfId="1631" xr:uid="{00000000-0005-0000-0000-0000111C0000}"/>
    <cellStyle name="Процентный 3 8 2" xfId="3712" xr:uid="{00000000-0005-0000-0000-0000121C0000}"/>
    <cellStyle name="Процентный 3 8 3" xfId="3713" xr:uid="{00000000-0005-0000-0000-0000131C0000}"/>
    <cellStyle name="Процентный 3 8 4" xfId="3714" xr:uid="{00000000-0005-0000-0000-0000141C0000}"/>
    <cellStyle name="Процентный 3 9" xfId="3715" xr:uid="{00000000-0005-0000-0000-0000151C0000}"/>
    <cellStyle name="Процентный 3 9 2" xfId="3716" xr:uid="{00000000-0005-0000-0000-0000161C0000}"/>
    <cellStyle name="Процентный 3 9 3" xfId="3717" xr:uid="{00000000-0005-0000-0000-0000171C0000}"/>
    <cellStyle name="Процентный 4" xfId="1632" xr:uid="{00000000-0005-0000-0000-0000181C0000}"/>
    <cellStyle name="Процентный 4 2" xfId="1633" xr:uid="{00000000-0005-0000-0000-0000191C0000}"/>
    <cellStyle name="Процентный 4 3" xfId="1634" xr:uid="{00000000-0005-0000-0000-00001A1C0000}"/>
    <cellStyle name="Процентный 4 3 2" xfId="1635" xr:uid="{00000000-0005-0000-0000-00001B1C0000}"/>
    <cellStyle name="Процентный 4 3 2 2" xfId="1636" xr:uid="{00000000-0005-0000-0000-00001C1C0000}"/>
    <cellStyle name="Процентный 4 3 2 3" xfId="3718" xr:uid="{00000000-0005-0000-0000-00001D1C0000}"/>
    <cellStyle name="Процентный 4 3 2 4" xfId="3719" xr:uid="{00000000-0005-0000-0000-00001E1C0000}"/>
    <cellStyle name="Процентный 4 3 3" xfId="1637" xr:uid="{00000000-0005-0000-0000-00001F1C0000}"/>
    <cellStyle name="Процентный 4 3 4" xfId="1638" xr:uid="{00000000-0005-0000-0000-0000201C0000}"/>
    <cellStyle name="Процентный 4 4" xfId="1639" xr:uid="{00000000-0005-0000-0000-0000211C0000}"/>
    <cellStyle name="Процентный 5" xfId="1640" xr:uid="{00000000-0005-0000-0000-0000221C0000}"/>
    <cellStyle name="Процентный 5 2" xfId="1641" xr:uid="{00000000-0005-0000-0000-0000231C0000}"/>
    <cellStyle name="Процентный 5 2 2" xfId="1642" xr:uid="{00000000-0005-0000-0000-0000241C0000}"/>
    <cellStyle name="Процентный 5 2 2 2" xfId="1643" xr:uid="{00000000-0005-0000-0000-0000251C0000}"/>
    <cellStyle name="Процентный 5 2 3" xfId="1644" xr:uid="{00000000-0005-0000-0000-0000261C0000}"/>
    <cellStyle name="Процентный 5 2 4" xfId="1645" xr:uid="{00000000-0005-0000-0000-0000271C0000}"/>
    <cellStyle name="Процентный 5 3" xfId="1646" xr:uid="{00000000-0005-0000-0000-0000281C0000}"/>
    <cellStyle name="Процентный 5 4" xfId="1647" xr:uid="{00000000-0005-0000-0000-0000291C0000}"/>
    <cellStyle name="Процентный 6" xfId="1648" xr:uid="{00000000-0005-0000-0000-00002A1C0000}"/>
    <cellStyle name="Процентный 6 2" xfId="1649" xr:uid="{00000000-0005-0000-0000-00002B1C0000}"/>
    <cellStyle name="Процентный 6 2 2" xfId="1650" xr:uid="{00000000-0005-0000-0000-00002C1C0000}"/>
    <cellStyle name="Процентный 6 2 2 2" xfId="1651" xr:uid="{00000000-0005-0000-0000-00002D1C0000}"/>
    <cellStyle name="Процентный 6 2 3" xfId="1652" xr:uid="{00000000-0005-0000-0000-00002E1C0000}"/>
    <cellStyle name="Процентный 6 2 4" xfId="1653" xr:uid="{00000000-0005-0000-0000-00002F1C0000}"/>
    <cellStyle name="Процентный 6 3" xfId="1654" xr:uid="{00000000-0005-0000-0000-0000301C0000}"/>
    <cellStyle name="Процентный 6 4" xfId="1655" xr:uid="{00000000-0005-0000-0000-0000311C0000}"/>
    <cellStyle name="Процентный 6 5" xfId="3720" xr:uid="{00000000-0005-0000-0000-0000321C0000}"/>
    <cellStyle name="Процентный 6 6" xfId="3721" xr:uid="{00000000-0005-0000-0000-0000331C0000}"/>
    <cellStyle name="Процентный 7" xfId="1656" xr:uid="{00000000-0005-0000-0000-0000341C0000}"/>
    <cellStyle name="Процентный 7 2" xfId="1657" xr:uid="{00000000-0005-0000-0000-0000351C0000}"/>
    <cellStyle name="Процентный 7 2 2" xfId="1658" xr:uid="{00000000-0005-0000-0000-0000361C0000}"/>
    <cellStyle name="Процентный 7 2 3" xfId="1659" xr:uid="{00000000-0005-0000-0000-0000371C0000}"/>
    <cellStyle name="Процентный 7 2 4" xfId="3722" xr:uid="{00000000-0005-0000-0000-0000381C0000}"/>
    <cellStyle name="Процентный 7 2 5" xfId="3723" xr:uid="{00000000-0005-0000-0000-0000391C0000}"/>
    <cellStyle name="Процентный 7 3" xfId="1660" xr:uid="{00000000-0005-0000-0000-00003A1C0000}"/>
    <cellStyle name="Процентный 7 3 2" xfId="3724" xr:uid="{00000000-0005-0000-0000-00003B1C0000}"/>
    <cellStyle name="Процентный 7 4" xfId="1661" xr:uid="{00000000-0005-0000-0000-00003C1C0000}"/>
    <cellStyle name="Процентный 7 4 2" xfId="1662" xr:uid="{00000000-0005-0000-0000-00003D1C0000}"/>
    <cellStyle name="Процентный 7 4 3" xfId="3725" xr:uid="{00000000-0005-0000-0000-00003E1C0000}"/>
    <cellStyle name="Процентный 7 4 4" xfId="3726" xr:uid="{00000000-0005-0000-0000-00003F1C0000}"/>
    <cellStyle name="Процентный 7 5" xfId="1663" xr:uid="{00000000-0005-0000-0000-0000401C0000}"/>
    <cellStyle name="Процентный 7 6" xfId="1664" xr:uid="{00000000-0005-0000-0000-0000411C0000}"/>
    <cellStyle name="Процентный 8" xfId="1665" xr:uid="{00000000-0005-0000-0000-0000421C0000}"/>
    <cellStyle name="Процентный 8 2" xfId="3727" xr:uid="{00000000-0005-0000-0000-0000431C0000}"/>
    <cellStyle name="Процентный 9" xfId="1666" xr:uid="{00000000-0005-0000-0000-0000441C0000}"/>
    <cellStyle name="Разница" xfId="3728" xr:uid="{00000000-0005-0000-0000-0000451C0000}"/>
    <cellStyle name="руб. (0)" xfId="3729" xr:uid="{00000000-0005-0000-0000-0000461C0000}"/>
    <cellStyle name="Связанная ячейка 2" xfId="1667" xr:uid="{00000000-0005-0000-0000-0000471C0000}"/>
    <cellStyle name="Связанная ячейка 2 2" xfId="3730" xr:uid="{00000000-0005-0000-0000-0000481C0000}"/>
    <cellStyle name="Связанная ячейка 2 2 2" xfId="7424" xr:uid="{00000000-0005-0000-0000-0000491C0000}"/>
    <cellStyle name="Связанная ячейка 2 3" xfId="5592" xr:uid="{00000000-0005-0000-0000-00004A1C0000}"/>
    <cellStyle name="Связанная ячейка 3" xfId="1668" xr:uid="{00000000-0005-0000-0000-00004B1C0000}"/>
    <cellStyle name="Связанная ячейка 3 2" xfId="3731" xr:uid="{00000000-0005-0000-0000-00004C1C0000}"/>
    <cellStyle name="Связанная ячейка 3 2 2" xfId="7425" xr:uid="{00000000-0005-0000-0000-00004D1C0000}"/>
    <cellStyle name="Связанная ячейка 3 3" xfId="5593" xr:uid="{00000000-0005-0000-0000-00004E1C0000}"/>
    <cellStyle name="Стиль 1" xfId="1669" xr:uid="{00000000-0005-0000-0000-00004F1C0000}"/>
    <cellStyle name="Стиль 1 2" xfId="1670" xr:uid="{00000000-0005-0000-0000-0000501C0000}"/>
    <cellStyle name="Стиль 1 2 2" xfId="1671" xr:uid="{00000000-0005-0000-0000-0000511C0000}"/>
    <cellStyle name="Стиль 1 2 2 2" xfId="1672" xr:uid="{00000000-0005-0000-0000-0000521C0000}"/>
    <cellStyle name="Стиль 1 2 2 2 2" xfId="5597" xr:uid="{00000000-0005-0000-0000-0000531C0000}"/>
    <cellStyle name="Стиль 1 2 2 3" xfId="5596" xr:uid="{00000000-0005-0000-0000-0000541C0000}"/>
    <cellStyle name="Стиль 1 2 2_4П" xfId="3732" xr:uid="{00000000-0005-0000-0000-0000551C0000}"/>
    <cellStyle name="Стиль 1 2 3" xfId="1673" xr:uid="{00000000-0005-0000-0000-0000561C0000}"/>
    <cellStyle name="Стиль 1 2 3 2" xfId="3733" xr:uid="{00000000-0005-0000-0000-0000571C0000}"/>
    <cellStyle name="Стиль 1 2 3 2 2" xfId="7426" xr:uid="{00000000-0005-0000-0000-0000581C0000}"/>
    <cellStyle name="Стиль 1 2 3 3" xfId="5598" xr:uid="{00000000-0005-0000-0000-0000591C0000}"/>
    <cellStyle name="Стиль 1 2 3_4П" xfId="3734" xr:uid="{00000000-0005-0000-0000-00005A1C0000}"/>
    <cellStyle name="Стиль 1 2 4" xfId="3735" xr:uid="{00000000-0005-0000-0000-00005B1C0000}"/>
    <cellStyle name="Стиль 1 2 4 2" xfId="7427" xr:uid="{00000000-0005-0000-0000-00005C1C0000}"/>
    <cellStyle name="Стиль 1 2 5" xfId="5595" xr:uid="{00000000-0005-0000-0000-00005D1C0000}"/>
    <cellStyle name="Стиль 1 3" xfId="1674" xr:uid="{00000000-0005-0000-0000-00005E1C0000}"/>
    <cellStyle name="Стиль 1 3 2" xfId="1675" xr:uid="{00000000-0005-0000-0000-00005F1C0000}"/>
    <cellStyle name="Стиль 1 3 2 2" xfId="3736" xr:uid="{00000000-0005-0000-0000-0000601C0000}"/>
    <cellStyle name="Стиль 1 3 2 2 2" xfId="7428" xr:uid="{00000000-0005-0000-0000-0000611C0000}"/>
    <cellStyle name="Стиль 1 3 2 3" xfId="3737" xr:uid="{00000000-0005-0000-0000-0000621C0000}"/>
    <cellStyle name="Стиль 1 3 2 3 2" xfId="7429" xr:uid="{00000000-0005-0000-0000-0000631C0000}"/>
    <cellStyle name="Стиль 1 3 2 4" xfId="5600" xr:uid="{00000000-0005-0000-0000-0000641C0000}"/>
    <cellStyle name="Стиль 1 3 2_4П" xfId="3738" xr:uid="{00000000-0005-0000-0000-0000651C0000}"/>
    <cellStyle name="Стиль 1 3 3" xfId="3739" xr:uid="{00000000-0005-0000-0000-0000661C0000}"/>
    <cellStyle name="Стиль 1 3 3 2" xfId="7430" xr:uid="{00000000-0005-0000-0000-0000671C0000}"/>
    <cellStyle name="Стиль 1 3 4" xfId="5599" xr:uid="{00000000-0005-0000-0000-0000681C0000}"/>
    <cellStyle name="Стиль 1 3 5" xfId="7586" xr:uid="{00000000-0005-0000-0000-0000691C0000}"/>
    <cellStyle name="Стиль 1 3_4П" xfId="3740" xr:uid="{00000000-0005-0000-0000-00006A1C0000}"/>
    <cellStyle name="Стиль 1 4" xfId="1676" xr:uid="{00000000-0005-0000-0000-00006B1C0000}"/>
    <cellStyle name="Стиль 1 4 2" xfId="1677" xr:uid="{00000000-0005-0000-0000-00006C1C0000}"/>
    <cellStyle name="Стиль 1 4 2 2" xfId="5602" xr:uid="{00000000-0005-0000-0000-00006D1C0000}"/>
    <cellStyle name="Стиль 1 4 3" xfId="5601" xr:uid="{00000000-0005-0000-0000-00006E1C0000}"/>
    <cellStyle name="Стиль 1 4_4П" xfId="3741" xr:uid="{00000000-0005-0000-0000-00006F1C0000}"/>
    <cellStyle name="Стиль 1 5" xfId="1678" xr:uid="{00000000-0005-0000-0000-0000701C0000}"/>
    <cellStyle name="Стиль 1 5 2" xfId="3742" xr:uid="{00000000-0005-0000-0000-0000711C0000}"/>
    <cellStyle name="Стиль 1 5 2 2" xfId="7431" xr:uid="{00000000-0005-0000-0000-0000721C0000}"/>
    <cellStyle name="Стиль 1 5 3" xfId="5603" xr:uid="{00000000-0005-0000-0000-0000731C0000}"/>
    <cellStyle name="Стиль 1 6" xfId="1679" xr:uid="{00000000-0005-0000-0000-0000741C0000}"/>
    <cellStyle name="Стиль 1 6 2" xfId="3743" xr:uid="{00000000-0005-0000-0000-0000751C0000}"/>
    <cellStyle name="Стиль 1 6 2 2" xfId="7432" xr:uid="{00000000-0005-0000-0000-0000761C0000}"/>
    <cellStyle name="Стиль 1 6 3" xfId="5604" xr:uid="{00000000-0005-0000-0000-0000771C0000}"/>
    <cellStyle name="Стиль 1 7" xfId="3744" xr:uid="{00000000-0005-0000-0000-0000781C0000}"/>
    <cellStyle name="Стиль 1 7 2" xfId="7433" xr:uid="{00000000-0005-0000-0000-0000791C0000}"/>
    <cellStyle name="Стиль 1 8" xfId="5594" xr:uid="{00000000-0005-0000-0000-00007A1C0000}"/>
    <cellStyle name="Стиль 1 9" xfId="7585" xr:uid="{00000000-0005-0000-0000-00007B1C0000}"/>
    <cellStyle name="Стиль 1_(1) Проект скорр инвест бюджета на 2011 год_18 04 2011 (2)" xfId="1680" xr:uid="{00000000-0005-0000-0000-00007C1C0000}"/>
    <cellStyle name="Стиль 10" xfId="1681" xr:uid="{00000000-0005-0000-0000-00007D1C0000}"/>
    <cellStyle name="Стиль 10 2" xfId="5605" xr:uid="{00000000-0005-0000-0000-00007E1C0000}"/>
    <cellStyle name="Стиль 2" xfId="1682" xr:uid="{00000000-0005-0000-0000-00007F1C0000}"/>
    <cellStyle name="Стиль 2 2" xfId="1683" xr:uid="{00000000-0005-0000-0000-0000801C0000}"/>
    <cellStyle name="Стиль 2 2 2" xfId="3745" xr:uid="{00000000-0005-0000-0000-0000811C0000}"/>
    <cellStyle name="Стиль 2 2 2 2" xfId="7434" xr:uid="{00000000-0005-0000-0000-0000821C0000}"/>
    <cellStyle name="Стиль 2 2 3" xfId="5607" xr:uid="{00000000-0005-0000-0000-0000831C0000}"/>
    <cellStyle name="Стиль 2 3" xfId="5606" xr:uid="{00000000-0005-0000-0000-0000841C0000}"/>
    <cellStyle name="Стиль 3" xfId="1684" xr:uid="{00000000-0005-0000-0000-0000851C0000}"/>
    <cellStyle name="Стиль 3 2" xfId="1685" xr:uid="{00000000-0005-0000-0000-0000861C0000}"/>
    <cellStyle name="Стиль 3 2 2" xfId="3746" xr:uid="{00000000-0005-0000-0000-0000871C0000}"/>
    <cellStyle name="Стиль 3 2 2 2" xfId="7435" xr:uid="{00000000-0005-0000-0000-0000881C0000}"/>
    <cellStyle name="Стиль 3 2 3" xfId="5609" xr:uid="{00000000-0005-0000-0000-0000891C0000}"/>
    <cellStyle name="Стиль 3 3" xfId="5608" xr:uid="{00000000-0005-0000-0000-00008A1C0000}"/>
    <cellStyle name="Стиль 4" xfId="1686" xr:uid="{00000000-0005-0000-0000-00008B1C0000}"/>
    <cellStyle name="Стиль 4 2" xfId="1687" xr:uid="{00000000-0005-0000-0000-00008C1C0000}"/>
    <cellStyle name="Стиль 4 2 2" xfId="3747" xr:uid="{00000000-0005-0000-0000-00008D1C0000}"/>
    <cellStyle name="Стиль 4 2 2 2" xfId="7436" xr:uid="{00000000-0005-0000-0000-00008E1C0000}"/>
    <cellStyle name="Стиль 4 2 3" xfId="5611" xr:uid="{00000000-0005-0000-0000-00008F1C0000}"/>
    <cellStyle name="Стиль 4 3" xfId="5610" xr:uid="{00000000-0005-0000-0000-0000901C0000}"/>
    <cellStyle name="Стиль 5" xfId="1688" xr:uid="{00000000-0005-0000-0000-0000911C0000}"/>
    <cellStyle name="Стиль 5 2" xfId="1689" xr:uid="{00000000-0005-0000-0000-0000921C0000}"/>
    <cellStyle name="Стиль 5 2 2" xfId="3748" xr:uid="{00000000-0005-0000-0000-0000931C0000}"/>
    <cellStyle name="Стиль 5 2 2 2" xfId="7437" xr:uid="{00000000-0005-0000-0000-0000941C0000}"/>
    <cellStyle name="Стиль 5 2 3" xfId="5613" xr:uid="{00000000-0005-0000-0000-0000951C0000}"/>
    <cellStyle name="Стиль 5 3" xfId="5612" xr:uid="{00000000-0005-0000-0000-0000961C0000}"/>
    <cellStyle name="Стиль 6" xfId="1690" xr:uid="{00000000-0005-0000-0000-0000971C0000}"/>
    <cellStyle name="Стиль 6 2" xfId="1691" xr:uid="{00000000-0005-0000-0000-0000981C0000}"/>
    <cellStyle name="Стиль 6 2 2" xfId="3749" xr:uid="{00000000-0005-0000-0000-0000991C0000}"/>
    <cellStyle name="Стиль 6 2 2 2" xfId="7438" xr:uid="{00000000-0005-0000-0000-00009A1C0000}"/>
    <cellStyle name="Стиль 6 2 3" xfId="3750" xr:uid="{00000000-0005-0000-0000-00009B1C0000}"/>
    <cellStyle name="Стиль 6 2 3 2" xfId="7439" xr:uid="{00000000-0005-0000-0000-00009C1C0000}"/>
    <cellStyle name="Стиль 6 2 4" xfId="5615" xr:uid="{00000000-0005-0000-0000-00009D1C0000}"/>
    <cellStyle name="Стиль 6 2_4П" xfId="3751" xr:uid="{00000000-0005-0000-0000-00009E1C0000}"/>
    <cellStyle name="Стиль 6 3" xfId="1692" xr:uid="{00000000-0005-0000-0000-00009F1C0000}"/>
    <cellStyle name="Стиль 6 3 2" xfId="5616" xr:uid="{00000000-0005-0000-0000-0000A01C0000}"/>
    <cellStyle name="Стиль 6 4" xfId="3752" xr:uid="{00000000-0005-0000-0000-0000A11C0000}"/>
    <cellStyle name="Стиль 6 4 2" xfId="7440" xr:uid="{00000000-0005-0000-0000-0000A21C0000}"/>
    <cellStyle name="Стиль 6 5" xfId="5614" xr:uid="{00000000-0005-0000-0000-0000A31C0000}"/>
    <cellStyle name="Стиль 6_4П" xfId="3753" xr:uid="{00000000-0005-0000-0000-0000A41C0000}"/>
    <cellStyle name="Стиль 7" xfId="1693" xr:uid="{00000000-0005-0000-0000-0000A51C0000}"/>
    <cellStyle name="Стиль 7 2" xfId="3754" xr:uid="{00000000-0005-0000-0000-0000A61C0000}"/>
    <cellStyle name="Стиль 7 2 2" xfId="7441" xr:uid="{00000000-0005-0000-0000-0000A71C0000}"/>
    <cellStyle name="Стиль 7 3" xfId="5617" xr:uid="{00000000-0005-0000-0000-0000A81C0000}"/>
    <cellStyle name="Стиль 8" xfId="1694" xr:uid="{00000000-0005-0000-0000-0000A91C0000}"/>
    <cellStyle name="Стиль 8 2" xfId="5618" xr:uid="{00000000-0005-0000-0000-0000AA1C0000}"/>
    <cellStyle name="Стиль 9" xfId="1695" xr:uid="{00000000-0005-0000-0000-0000AB1C0000}"/>
    <cellStyle name="Стиль 9 2" xfId="5619" xr:uid="{00000000-0005-0000-0000-0000AC1C0000}"/>
    <cellStyle name="Стиль_названий" xfId="1696" xr:uid="{00000000-0005-0000-0000-0000AD1C0000}"/>
    <cellStyle name="Строка нечётная" xfId="1697" xr:uid="{00000000-0005-0000-0000-0000AE1C0000}"/>
    <cellStyle name="Строка нечётная 2" xfId="1698" xr:uid="{00000000-0005-0000-0000-0000AF1C0000}"/>
    <cellStyle name="Строка нечётная 2 2" xfId="5621" xr:uid="{00000000-0005-0000-0000-0000B01C0000}"/>
    <cellStyle name="Строка нечётная 3" xfId="5620" xr:uid="{00000000-0005-0000-0000-0000B11C0000}"/>
    <cellStyle name="Строка чётная" xfId="1699" xr:uid="{00000000-0005-0000-0000-0000B21C0000}"/>
    <cellStyle name="Строка чётная 2" xfId="1700" xr:uid="{00000000-0005-0000-0000-0000B31C0000}"/>
    <cellStyle name="Строка чётная 2 2" xfId="5623" xr:uid="{00000000-0005-0000-0000-0000B41C0000}"/>
    <cellStyle name="Строка чётная 3" xfId="5622" xr:uid="{00000000-0005-0000-0000-0000B51C0000}"/>
    <cellStyle name="Субсчет" xfId="3755" xr:uid="{00000000-0005-0000-0000-0000B61C0000}"/>
    <cellStyle name="Счет" xfId="3756" xr:uid="{00000000-0005-0000-0000-0000B71C0000}"/>
    <cellStyle name="Текст предупреждения 2" xfId="1701" xr:uid="{00000000-0005-0000-0000-0000B81C0000}"/>
    <cellStyle name="Текст предупреждения 2 2" xfId="3757" xr:uid="{00000000-0005-0000-0000-0000B91C0000}"/>
    <cellStyle name="Текст предупреждения 2 2 2" xfId="7444" xr:uid="{00000000-0005-0000-0000-0000BA1C0000}"/>
    <cellStyle name="Текст предупреждения 2 3" xfId="5624" xr:uid="{00000000-0005-0000-0000-0000BB1C0000}"/>
    <cellStyle name="Текст предупреждения 3" xfId="1702" xr:uid="{00000000-0005-0000-0000-0000BC1C0000}"/>
    <cellStyle name="Текст предупреждения 3 2" xfId="3758" xr:uid="{00000000-0005-0000-0000-0000BD1C0000}"/>
    <cellStyle name="Текст предупреждения 3 2 2" xfId="7445" xr:uid="{00000000-0005-0000-0000-0000BE1C0000}"/>
    <cellStyle name="Текст предупреждения 3 3" xfId="5625" xr:uid="{00000000-0005-0000-0000-0000BF1C0000}"/>
    <cellStyle name="Текстовый" xfId="3759" xr:uid="{00000000-0005-0000-0000-0000C01C0000}"/>
    <cellStyle name="тонн (0)" xfId="3760" xr:uid="{00000000-0005-0000-0000-0000C11C0000}"/>
    <cellStyle name="Тыс $ (0)" xfId="3761" xr:uid="{00000000-0005-0000-0000-0000C21C0000}"/>
    <cellStyle name="Тыс $ (0) 2" xfId="7448" xr:uid="{00000000-0005-0000-0000-0000C31C0000}"/>
    <cellStyle name="Тыс (0)" xfId="3762" xr:uid="{00000000-0005-0000-0000-0000C41C0000}"/>
    <cellStyle name="тыс. тонн (0)" xfId="3763" xr:uid="{00000000-0005-0000-0000-0000C51C0000}"/>
    <cellStyle name="Тысячи [0]" xfId="1703" xr:uid="{00000000-0005-0000-0000-0000C61C0000}"/>
    <cellStyle name="Тысячи [0] 2" xfId="1704" xr:uid="{00000000-0005-0000-0000-0000C71C0000}"/>
    <cellStyle name="Тысячи [0] 2 2" xfId="1705" xr:uid="{00000000-0005-0000-0000-0000C81C0000}"/>
    <cellStyle name="Тысячи [0] 2 2 2" xfId="3764" xr:uid="{00000000-0005-0000-0000-0000C91C0000}"/>
    <cellStyle name="Тысячи [0] 3" xfId="3765" xr:uid="{00000000-0005-0000-0000-0000CA1C0000}"/>
    <cellStyle name="Тысячи [0] 4" xfId="3766" xr:uid="{00000000-0005-0000-0000-0000CB1C0000}"/>
    <cellStyle name="Тысячи [0] 4 2" xfId="3767" xr:uid="{00000000-0005-0000-0000-0000CC1C0000}"/>
    <cellStyle name="Тысячи [а]" xfId="1706" xr:uid="{00000000-0005-0000-0000-0000CD1C0000}"/>
    <cellStyle name="Тысячи_010SN05" xfId="1707" xr:uid="{00000000-0005-0000-0000-0000CE1C0000}"/>
    <cellStyle name="ҮЂғҺ‹Һ‚ҺЉ1" xfId="1708" xr:uid="{00000000-0005-0000-0000-0000CF1C0000}"/>
    <cellStyle name="ҮЂғҺ‹Һ‚ҺЉ1 2" xfId="3768" xr:uid="{00000000-0005-0000-0000-0000D01C0000}"/>
    <cellStyle name="ҮЂғҺ‹Һ‚ҺЉ1 2 2" xfId="7455" xr:uid="{00000000-0005-0000-0000-0000D11C0000}"/>
    <cellStyle name="ҮЂғҺ‹Һ‚ҺЉ1 3" xfId="5631" xr:uid="{00000000-0005-0000-0000-0000D21C0000}"/>
    <cellStyle name="ҮЂғҺ‹Һ‚ҺЉ2" xfId="1709" xr:uid="{00000000-0005-0000-0000-0000D31C0000}"/>
    <cellStyle name="ҮЂғҺ‹Һ‚ҺЉ2 2" xfId="3769" xr:uid="{00000000-0005-0000-0000-0000D41C0000}"/>
    <cellStyle name="ҮЂғҺ‹Һ‚ҺЉ2 2 2" xfId="7456" xr:uid="{00000000-0005-0000-0000-0000D51C0000}"/>
    <cellStyle name="ҮЂғҺ‹Һ‚ҺЉ2 3" xfId="5632" xr:uid="{00000000-0005-0000-0000-0000D61C0000}"/>
    <cellStyle name="Финансовый" xfId="7781" builtinId="3"/>
    <cellStyle name="Финансовый [0] 2" xfId="1710" xr:uid="{00000000-0005-0000-0000-0000D81C0000}"/>
    <cellStyle name="Финансовый [0] 2 2" xfId="3770" xr:uid="{00000000-0005-0000-0000-0000D91C0000}"/>
    <cellStyle name="Финансовый [0] 3" xfId="1711" xr:uid="{00000000-0005-0000-0000-0000DA1C0000}"/>
    <cellStyle name="Финансовый 10" xfId="14" xr:uid="{00000000-0005-0000-0000-0000DB1C0000}"/>
    <cellStyle name="Финансовый 10 2" xfId="1712" xr:uid="{00000000-0005-0000-0000-0000DC1C0000}"/>
    <cellStyle name="Финансовый 10 3" xfId="3771" xr:uid="{00000000-0005-0000-0000-0000DD1C0000}"/>
    <cellStyle name="Финансовый 11" xfId="1713" xr:uid="{00000000-0005-0000-0000-0000DE1C0000}"/>
    <cellStyle name="Финансовый 11 2" xfId="1714" xr:uid="{00000000-0005-0000-0000-0000DF1C0000}"/>
    <cellStyle name="Финансовый 11 3" xfId="1715" xr:uid="{00000000-0005-0000-0000-0000E01C0000}"/>
    <cellStyle name="Финансовый 11 3 2" xfId="1716" xr:uid="{00000000-0005-0000-0000-0000E11C0000}"/>
    <cellStyle name="Финансовый 11 3 2 2" xfId="1717" xr:uid="{00000000-0005-0000-0000-0000E21C0000}"/>
    <cellStyle name="Финансовый 11 3 2 2 2" xfId="5640" xr:uid="{00000000-0005-0000-0000-0000E31C0000}"/>
    <cellStyle name="Финансовый 11 4" xfId="1718" xr:uid="{00000000-0005-0000-0000-0000E41C0000}"/>
    <cellStyle name="Финансовый 11 5" xfId="1719" xr:uid="{00000000-0005-0000-0000-0000E51C0000}"/>
    <cellStyle name="Финансовый 11 6" xfId="3772" xr:uid="{00000000-0005-0000-0000-0000E61C0000}"/>
    <cellStyle name="Финансовый 11 7" xfId="3773" xr:uid="{00000000-0005-0000-0000-0000E71C0000}"/>
    <cellStyle name="Финансовый 12" xfId="1720" xr:uid="{00000000-0005-0000-0000-0000E81C0000}"/>
    <cellStyle name="Финансовый 12 2" xfId="1721" xr:uid="{00000000-0005-0000-0000-0000E91C0000}"/>
    <cellStyle name="Финансовый 12 2 2" xfId="1722" xr:uid="{00000000-0005-0000-0000-0000EA1C0000}"/>
    <cellStyle name="Финансовый 12 2 3" xfId="1723" xr:uid="{00000000-0005-0000-0000-0000EB1C0000}"/>
    <cellStyle name="Финансовый 12 2 4" xfId="3774" xr:uid="{00000000-0005-0000-0000-0000EC1C0000}"/>
    <cellStyle name="Финансовый 12 2 5" xfId="3775" xr:uid="{00000000-0005-0000-0000-0000ED1C0000}"/>
    <cellStyle name="Финансовый 12 3" xfId="1724" xr:uid="{00000000-0005-0000-0000-0000EE1C0000}"/>
    <cellStyle name="Финансовый 12 3 2" xfId="1725" xr:uid="{00000000-0005-0000-0000-0000EF1C0000}"/>
    <cellStyle name="Финансовый 12 3 2 2" xfId="5648" xr:uid="{00000000-0005-0000-0000-0000F01C0000}"/>
    <cellStyle name="Финансовый 12 4" xfId="3776" xr:uid="{00000000-0005-0000-0000-0000F11C0000}"/>
    <cellStyle name="Финансовый 13" xfId="17" xr:uid="{00000000-0005-0000-0000-0000F21C0000}"/>
    <cellStyle name="Финансовый 13 2" xfId="1726" xr:uid="{00000000-0005-0000-0000-0000F31C0000}"/>
    <cellStyle name="Финансовый 13 2 2" xfId="16" xr:uid="{00000000-0005-0000-0000-0000F41C0000}"/>
    <cellStyle name="Финансовый 13 2 3" xfId="1727" xr:uid="{00000000-0005-0000-0000-0000F51C0000}"/>
    <cellStyle name="Финансовый 13 2 4" xfId="1927" xr:uid="{00000000-0005-0000-0000-0000F61C0000}"/>
    <cellStyle name="Финансовый 13 2 5" xfId="3777" xr:uid="{00000000-0005-0000-0000-0000F71C0000}"/>
    <cellStyle name="Финансовый 13 3" xfId="1728" xr:uid="{00000000-0005-0000-0000-0000F81C0000}"/>
    <cellStyle name="Финансовый 13 3 2" xfId="1729" xr:uid="{00000000-0005-0000-0000-0000F91C0000}"/>
    <cellStyle name="Финансовый 13 3 3" xfId="1730" xr:uid="{00000000-0005-0000-0000-0000FA1C0000}"/>
    <cellStyle name="Финансовый 13 3 4" xfId="3778" xr:uid="{00000000-0005-0000-0000-0000FB1C0000}"/>
    <cellStyle name="Финансовый 13 3 5" xfId="3779" xr:uid="{00000000-0005-0000-0000-0000FC1C0000}"/>
    <cellStyle name="Финансовый 13 3 6" xfId="3780" xr:uid="{00000000-0005-0000-0000-0000FD1C0000}"/>
    <cellStyle name="Финансовый 13 4" xfId="1731" xr:uid="{00000000-0005-0000-0000-0000FE1C0000}"/>
    <cellStyle name="Финансовый 13 5" xfId="1732" xr:uid="{00000000-0005-0000-0000-0000FF1C0000}"/>
    <cellStyle name="Финансовый 13 5 2" xfId="1733" xr:uid="{00000000-0005-0000-0000-0000001D0000}"/>
    <cellStyle name="Финансовый 13 6" xfId="3781" xr:uid="{00000000-0005-0000-0000-0000011D0000}"/>
    <cellStyle name="Финансовый 13 7" xfId="3782" xr:uid="{00000000-0005-0000-0000-0000021D0000}"/>
    <cellStyle name="Финансовый 14" xfId="1734" xr:uid="{00000000-0005-0000-0000-0000031D0000}"/>
    <cellStyle name="Финансовый 14 2" xfId="1735" xr:uid="{00000000-0005-0000-0000-0000041D0000}"/>
    <cellStyle name="Финансовый 14 3" xfId="1736" xr:uid="{00000000-0005-0000-0000-0000051D0000}"/>
    <cellStyle name="Финансовый 14 4" xfId="3783" xr:uid="{00000000-0005-0000-0000-0000061D0000}"/>
    <cellStyle name="Финансовый 14 5" xfId="3784" xr:uid="{00000000-0005-0000-0000-0000071D0000}"/>
    <cellStyle name="Финансовый 14 6" xfId="3785" xr:uid="{00000000-0005-0000-0000-0000081D0000}"/>
    <cellStyle name="Финансовый 15" xfId="1737" xr:uid="{00000000-0005-0000-0000-0000091D0000}"/>
    <cellStyle name="Финансовый 158" xfId="12" xr:uid="{00000000-0005-0000-0000-00000A1D0000}"/>
    <cellStyle name="Финансовый 16" xfId="1738" xr:uid="{00000000-0005-0000-0000-00000B1D0000}"/>
    <cellStyle name="Финансовый 16 2" xfId="1739" xr:uid="{00000000-0005-0000-0000-00000C1D0000}"/>
    <cellStyle name="Финансовый 16 2 2" xfId="3786" xr:uid="{00000000-0005-0000-0000-00000D1D0000}"/>
    <cellStyle name="Финансовый 16 2 2 2" xfId="3787" xr:uid="{00000000-0005-0000-0000-00000E1D0000}"/>
    <cellStyle name="Финансовый 16 2 2 3" xfId="3788" xr:uid="{00000000-0005-0000-0000-00000F1D0000}"/>
    <cellStyle name="Финансовый 16 3" xfId="1740" xr:uid="{00000000-0005-0000-0000-0000101D0000}"/>
    <cellStyle name="Финансовый 16 4" xfId="3789" xr:uid="{00000000-0005-0000-0000-0000111D0000}"/>
    <cellStyle name="Финансовый 16 5" xfId="3790" xr:uid="{00000000-0005-0000-0000-0000121D0000}"/>
    <cellStyle name="Финансовый 17" xfId="1741" xr:uid="{00000000-0005-0000-0000-0000131D0000}"/>
    <cellStyle name="Финансовый 17 2" xfId="1742" xr:uid="{00000000-0005-0000-0000-0000141D0000}"/>
    <cellStyle name="Финансовый 17 2 2" xfId="3791" xr:uid="{00000000-0005-0000-0000-0000151D0000}"/>
    <cellStyle name="Финансовый 17 2 2 2" xfId="3792" xr:uid="{00000000-0005-0000-0000-0000161D0000}"/>
    <cellStyle name="Финансовый 17 2 2 3" xfId="3793" xr:uid="{00000000-0005-0000-0000-0000171D0000}"/>
    <cellStyle name="Финансовый 17 3" xfId="1743" xr:uid="{00000000-0005-0000-0000-0000181D0000}"/>
    <cellStyle name="Финансовый 17 4" xfId="3794" xr:uid="{00000000-0005-0000-0000-0000191D0000}"/>
    <cellStyle name="Финансовый 17 5" xfId="3795" xr:uid="{00000000-0005-0000-0000-00001A1D0000}"/>
    <cellStyle name="Финансовый 18" xfId="1744" xr:uid="{00000000-0005-0000-0000-00001B1D0000}"/>
    <cellStyle name="Финансовый 18 2" xfId="1745" xr:uid="{00000000-0005-0000-0000-00001C1D0000}"/>
    <cellStyle name="Финансовый 18 3" xfId="1746" xr:uid="{00000000-0005-0000-0000-00001D1D0000}"/>
    <cellStyle name="Финансовый 18 4" xfId="3796" xr:uid="{00000000-0005-0000-0000-00001E1D0000}"/>
    <cellStyle name="Финансовый 18 5" xfId="3797" xr:uid="{00000000-0005-0000-0000-00001F1D0000}"/>
    <cellStyle name="Финансовый 19" xfId="1747" xr:uid="{00000000-0005-0000-0000-0000201D0000}"/>
    <cellStyle name="Финансовый 19 2" xfId="1748" xr:uid="{00000000-0005-0000-0000-0000211D0000}"/>
    <cellStyle name="Финансовый 19 3" xfId="1749" xr:uid="{00000000-0005-0000-0000-0000221D0000}"/>
    <cellStyle name="Финансовый 19 4" xfId="3798" xr:uid="{00000000-0005-0000-0000-0000231D0000}"/>
    <cellStyle name="Финансовый 19 5" xfId="3799" xr:uid="{00000000-0005-0000-0000-0000241D0000}"/>
    <cellStyle name="Финансовый 2" xfId="4" xr:uid="{00000000-0005-0000-0000-0000251D0000}"/>
    <cellStyle name="Финансовый 2 10" xfId="1750" xr:uid="{00000000-0005-0000-0000-0000261D0000}"/>
    <cellStyle name="Финансовый 2 10 2" xfId="1751" xr:uid="{00000000-0005-0000-0000-0000271D0000}"/>
    <cellStyle name="Финансовый 2 10 3" xfId="1752" xr:uid="{00000000-0005-0000-0000-0000281D0000}"/>
    <cellStyle name="Финансовый 2 10 4" xfId="3800" xr:uid="{00000000-0005-0000-0000-0000291D0000}"/>
    <cellStyle name="Финансовый 2 11" xfId="1753" xr:uid="{00000000-0005-0000-0000-00002A1D0000}"/>
    <cellStyle name="Финансовый 2 11 2" xfId="1754" xr:uid="{00000000-0005-0000-0000-00002B1D0000}"/>
    <cellStyle name="Финансовый 2 11 3" xfId="1755" xr:uid="{00000000-0005-0000-0000-00002C1D0000}"/>
    <cellStyle name="Финансовый 2 11 4" xfId="1756" xr:uid="{00000000-0005-0000-0000-00002D1D0000}"/>
    <cellStyle name="Финансовый 2 11 4 2" xfId="1757" xr:uid="{00000000-0005-0000-0000-00002E1D0000}"/>
    <cellStyle name="Финансовый 2 11 5" xfId="1758" xr:uid="{00000000-0005-0000-0000-00002F1D0000}"/>
    <cellStyle name="Финансовый 2 12" xfId="1759" xr:uid="{00000000-0005-0000-0000-0000301D0000}"/>
    <cellStyle name="Финансовый 2 12 2" xfId="1760" xr:uid="{00000000-0005-0000-0000-0000311D0000}"/>
    <cellStyle name="Финансовый 2 12 2 2" xfId="3801" xr:uid="{00000000-0005-0000-0000-0000321D0000}"/>
    <cellStyle name="Финансовый 2 12 2 2 2" xfId="7468" xr:uid="{00000000-0005-0000-0000-0000331D0000}"/>
    <cellStyle name="Финансовый 2 12 3" xfId="3802" xr:uid="{00000000-0005-0000-0000-0000341D0000}"/>
    <cellStyle name="Финансовый 2 12 3 2" xfId="7469" xr:uid="{00000000-0005-0000-0000-0000351D0000}"/>
    <cellStyle name="Финансовый 2 12 4" xfId="5657" xr:uid="{00000000-0005-0000-0000-0000361D0000}"/>
    <cellStyle name="Финансовый 2 13" xfId="1761" xr:uid="{00000000-0005-0000-0000-0000371D0000}"/>
    <cellStyle name="Финансовый 2 14" xfId="1762" xr:uid="{00000000-0005-0000-0000-0000381D0000}"/>
    <cellStyle name="Финансовый 2 15" xfId="7593" xr:uid="{00000000-0005-0000-0000-0000391D0000}"/>
    <cellStyle name="Финансовый 2 2" xfId="11" xr:uid="{00000000-0005-0000-0000-00003A1D0000}"/>
    <cellStyle name="Финансовый 2 2 2" xfId="1764" xr:uid="{00000000-0005-0000-0000-00003B1D0000}"/>
    <cellStyle name="Финансовый 2 2 2 2" xfId="3803" xr:uid="{00000000-0005-0000-0000-00003C1D0000}"/>
    <cellStyle name="Финансовый 2 2 3" xfId="1765" xr:uid="{00000000-0005-0000-0000-00003D1D0000}"/>
    <cellStyle name="Финансовый 2 2 3 2" xfId="3804" xr:uid="{00000000-0005-0000-0000-00003E1D0000}"/>
    <cellStyle name="Финансовый 2 2 4" xfId="1766" xr:uid="{00000000-0005-0000-0000-00003F1D0000}"/>
    <cellStyle name="Финансовый 2 2 4 2" xfId="1767" xr:uid="{00000000-0005-0000-0000-0000401D0000}"/>
    <cellStyle name="Финансовый 2 2 4 2 2" xfId="1768" xr:uid="{00000000-0005-0000-0000-0000411D0000}"/>
    <cellStyle name="Финансовый 2 2 4 2 3" xfId="1769" xr:uid="{00000000-0005-0000-0000-0000421D0000}"/>
    <cellStyle name="Финансовый 2 2 4 3" xfId="1770" xr:uid="{00000000-0005-0000-0000-0000431D0000}"/>
    <cellStyle name="Финансовый 2 2 5" xfId="3805" xr:uid="{00000000-0005-0000-0000-0000441D0000}"/>
    <cellStyle name="Финансовый 2 2 6" xfId="1763" xr:uid="{00000000-0005-0000-0000-0000451D0000}"/>
    <cellStyle name="Финансовый 2 2_Бюджет 2010 Скрябин А 140709" xfId="1771" xr:uid="{00000000-0005-0000-0000-0000461D0000}"/>
    <cellStyle name="Финансовый 2 3" xfId="1772" xr:uid="{00000000-0005-0000-0000-0000471D0000}"/>
    <cellStyle name="Финансовый 2 3 2" xfId="1773" xr:uid="{00000000-0005-0000-0000-0000481D0000}"/>
    <cellStyle name="Финансовый 2 3 3" xfId="3806" xr:uid="{00000000-0005-0000-0000-0000491D0000}"/>
    <cellStyle name="Финансовый 2 4" xfId="1774" xr:uid="{00000000-0005-0000-0000-00004A1D0000}"/>
    <cellStyle name="Финансовый 2 4 2" xfId="1775" xr:uid="{00000000-0005-0000-0000-00004B1D0000}"/>
    <cellStyle name="Финансовый 2 4 2 2" xfId="1776" xr:uid="{00000000-0005-0000-0000-00004C1D0000}"/>
    <cellStyle name="Финансовый 2 4 2 3" xfId="3807" xr:uid="{00000000-0005-0000-0000-00004D1D0000}"/>
    <cellStyle name="Финансовый 2 4 3" xfId="1777" xr:uid="{00000000-0005-0000-0000-00004E1D0000}"/>
    <cellStyle name="Финансовый 2 5" xfId="1778" xr:uid="{00000000-0005-0000-0000-00004F1D0000}"/>
    <cellStyle name="Финансовый 2 5 2" xfId="1779" xr:uid="{00000000-0005-0000-0000-0000501D0000}"/>
    <cellStyle name="Финансовый 2 5 3" xfId="1780" xr:uid="{00000000-0005-0000-0000-0000511D0000}"/>
    <cellStyle name="Финансовый 2 6" xfId="1781" xr:uid="{00000000-0005-0000-0000-0000521D0000}"/>
    <cellStyle name="Финансовый 2 6 2" xfId="1782" xr:uid="{00000000-0005-0000-0000-0000531D0000}"/>
    <cellStyle name="Финансовый 2 7" xfId="1783" xr:uid="{00000000-0005-0000-0000-0000541D0000}"/>
    <cellStyle name="Финансовый 2 7 2" xfId="3808" xr:uid="{00000000-0005-0000-0000-0000551D0000}"/>
    <cellStyle name="Финансовый 2 8" xfId="1784" xr:uid="{00000000-0005-0000-0000-0000561D0000}"/>
    <cellStyle name="Финансовый 2 8 2" xfId="1785" xr:uid="{00000000-0005-0000-0000-0000571D0000}"/>
    <cellStyle name="Финансовый 2 8 2 2" xfId="3809" xr:uid="{00000000-0005-0000-0000-0000581D0000}"/>
    <cellStyle name="Финансовый 2 8 3" xfId="3810" xr:uid="{00000000-0005-0000-0000-0000591D0000}"/>
    <cellStyle name="Финансовый 2 9" xfId="1786" xr:uid="{00000000-0005-0000-0000-00005A1D0000}"/>
    <cellStyle name="Финансовый 2 9 2" xfId="1787" xr:uid="{00000000-0005-0000-0000-00005B1D0000}"/>
    <cellStyle name="Финансовый 2 9 2 2" xfId="3811" xr:uid="{00000000-0005-0000-0000-00005C1D0000}"/>
    <cellStyle name="Финансовый 2_Затраты на подпитку (Т-1, т-2, т-3)" xfId="1788" xr:uid="{00000000-0005-0000-0000-00005D1D0000}"/>
    <cellStyle name="Финансовый 20" xfId="1789" xr:uid="{00000000-0005-0000-0000-00005E1D0000}"/>
    <cellStyle name="Финансовый 20 2" xfId="1790" xr:uid="{00000000-0005-0000-0000-00005F1D0000}"/>
    <cellStyle name="Финансовый 20 3" xfId="1791" xr:uid="{00000000-0005-0000-0000-0000601D0000}"/>
    <cellStyle name="Финансовый 20 4" xfId="3812" xr:uid="{00000000-0005-0000-0000-0000611D0000}"/>
    <cellStyle name="Финансовый 20 5" xfId="3813" xr:uid="{00000000-0005-0000-0000-0000621D0000}"/>
    <cellStyle name="Финансовый 21" xfId="1792" xr:uid="{00000000-0005-0000-0000-0000631D0000}"/>
    <cellStyle name="Финансовый 21 2" xfId="1793" xr:uid="{00000000-0005-0000-0000-0000641D0000}"/>
    <cellStyle name="Финансовый 21 3" xfId="1794" xr:uid="{00000000-0005-0000-0000-0000651D0000}"/>
    <cellStyle name="Финансовый 21 4" xfId="3814" xr:uid="{00000000-0005-0000-0000-0000661D0000}"/>
    <cellStyle name="Финансовый 21 5" xfId="3815" xr:uid="{00000000-0005-0000-0000-0000671D0000}"/>
    <cellStyle name="Финансовый 22" xfId="1795" xr:uid="{00000000-0005-0000-0000-0000681D0000}"/>
    <cellStyle name="Финансовый 22 2" xfId="1796" xr:uid="{00000000-0005-0000-0000-0000691D0000}"/>
    <cellStyle name="Финансовый 22 3" xfId="1797" xr:uid="{00000000-0005-0000-0000-00006A1D0000}"/>
    <cellStyle name="Финансовый 22 4" xfId="3816" xr:uid="{00000000-0005-0000-0000-00006B1D0000}"/>
    <cellStyle name="Финансовый 22 5" xfId="3817" xr:uid="{00000000-0005-0000-0000-00006C1D0000}"/>
    <cellStyle name="Финансовый 23" xfId="1798" xr:uid="{00000000-0005-0000-0000-00006D1D0000}"/>
    <cellStyle name="Финансовый 23 2" xfId="1799" xr:uid="{00000000-0005-0000-0000-00006E1D0000}"/>
    <cellStyle name="Финансовый 23 3" xfId="1800" xr:uid="{00000000-0005-0000-0000-00006F1D0000}"/>
    <cellStyle name="Финансовый 23 4" xfId="3818" xr:uid="{00000000-0005-0000-0000-0000701D0000}"/>
    <cellStyle name="Финансовый 23 5" xfId="3819" xr:uid="{00000000-0005-0000-0000-0000711D0000}"/>
    <cellStyle name="Финансовый 24" xfId="1801" xr:uid="{00000000-0005-0000-0000-0000721D0000}"/>
    <cellStyle name="Финансовый 25" xfId="1802" xr:uid="{00000000-0005-0000-0000-0000731D0000}"/>
    <cellStyle name="Финансовый 25 2" xfId="3820" xr:uid="{00000000-0005-0000-0000-0000741D0000}"/>
    <cellStyle name="Финансовый 25 3" xfId="3821" xr:uid="{00000000-0005-0000-0000-0000751D0000}"/>
    <cellStyle name="Финансовый 25 4" xfId="3822" xr:uid="{00000000-0005-0000-0000-0000761D0000}"/>
    <cellStyle name="Финансовый 26" xfId="1803" xr:uid="{00000000-0005-0000-0000-0000771D0000}"/>
    <cellStyle name="Финансовый 26 2" xfId="3823" xr:uid="{00000000-0005-0000-0000-0000781D0000}"/>
    <cellStyle name="Финансовый 26 3" xfId="3824" xr:uid="{00000000-0005-0000-0000-0000791D0000}"/>
    <cellStyle name="Финансовый 26 4" xfId="3825" xr:uid="{00000000-0005-0000-0000-00007A1D0000}"/>
    <cellStyle name="Финансовый 27" xfId="1804" xr:uid="{00000000-0005-0000-0000-00007B1D0000}"/>
    <cellStyle name="Финансовый 27 2" xfId="1805" xr:uid="{00000000-0005-0000-0000-00007C1D0000}"/>
    <cellStyle name="Финансовый 27 3" xfId="3826" xr:uid="{00000000-0005-0000-0000-00007D1D0000}"/>
    <cellStyle name="Финансовый 27 4" xfId="3827" xr:uid="{00000000-0005-0000-0000-00007E1D0000}"/>
    <cellStyle name="Финансовый 28" xfId="1806" xr:uid="{00000000-0005-0000-0000-00007F1D0000}"/>
    <cellStyle name="Финансовый 29" xfId="1807" xr:uid="{00000000-0005-0000-0000-0000801D0000}"/>
    <cellStyle name="Финансовый 29 2" xfId="1808" xr:uid="{00000000-0005-0000-0000-0000811D0000}"/>
    <cellStyle name="Финансовый 3" xfId="10" xr:uid="{00000000-0005-0000-0000-0000821D0000}"/>
    <cellStyle name="Финансовый 3 2" xfId="1809" xr:uid="{00000000-0005-0000-0000-0000831D0000}"/>
    <cellStyle name="Финансовый 3 2 2" xfId="1810" xr:uid="{00000000-0005-0000-0000-0000841D0000}"/>
    <cellStyle name="Финансовый 3 2 2 2" xfId="1811" xr:uid="{00000000-0005-0000-0000-0000851D0000}"/>
    <cellStyle name="Финансовый 3 2 2 2 2" xfId="3828" xr:uid="{00000000-0005-0000-0000-0000861D0000}"/>
    <cellStyle name="Финансовый 3 2 3" xfId="3829" xr:uid="{00000000-0005-0000-0000-0000871D0000}"/>
    <cellStyle name="Финансовый 3 2 4" xfId="3830" xr:uid="{00000000-0005-0000-0000-0000881D0000}"/>
    <cellStyle name="Финансовый 3 2 4 2" xfId="7693" xr:uid="{00000000-0005-0000-0000-0000891D0000}"/>
    <cellStyle name="Финансовый 3 3" xfId="1812" xr:uid="{00000000-0005-0000-0000-00008A1D0000}"/>
    <cellStyle name="Финансовый 3 3 2" xfId="1813" xr:uid="{00000000-0005-0000-0000-00008B1D0000}"/>
    <cellStyle name="Финансовый 3 3 2 2" xfId="1814" xr:uid="{00000000-0005-0000-0000-00008C1D0000}"/>
    <cellStyle name="Финансовый 3 3 2 3" xfId="5664" xr:uid="{00000000-0005-0000-0000-00008D1D0000}"/>
    <cellStyle name="Финансовый 3 3 3" xfId="3831" xr:uid="{00000000-0005-0000-0000-00008E1D0000}"/>
    <cellStyle name="Финансовый 3 4" xfId="3832" xr:uid="{00000000-0005-0000-0000-00008F1D0000}"/>
    <cellStyle name="Финансовый 30" xfId="1815" xr:uid="{00000000-0005-0000-0000-0000901D0000}"/>
    <cellStyle name="Финансовый 30 2" xfId="1816" xr:uid="{00000000-0005-0000-0000-0000911D0000}"/>
    <cellStyle name="Финансовый 31" xfId="1817" xr:uid="{00000000-0005-0000-0000-0000921D0000}"/>
    <cellStyle name="Финансовый 31 2" xfId="1818" xr:uid="{00000000-0005-0000-0000-0000931D0000}"/>
    <cellStyle name="Финансовый 32" xfId="1819" xr:uid="{00000000-0005-0000-0000-0000941D0000}"/>
    <cellStyle name="Финансовый 32 2" xfId="1820" xr:uid="{00000000-0005-0000-0000-0000951D0000}"/>
    <cellStyle name="Финансовый 33" xfId="1821" xr:uid="{00000000-0005-0000-0000-0000961D0000}"/>
    <cellStyle name="Финансовый 34" xfId="1822" xr:uid="{00000000-0005-0000-0000-0000971D0000}"/>
    <cellStyle name="Финансовый 35" xfId="1823" xr:uid="{00000000-0005-0000-0000-0000981D0000}"/>
    <cellStyle name="Финансовый 36" xfId="1824" xr:uid="{00000000-0005-0000-0000-0000991D0000}"/>
    <cellStyle name="Финансовый 37" xfId="1825" xr:uid="{00000000-0005-0000-0000-00009A1D0000}"/>
    <cellStyle name="Финансовый 37 2" xfId="1826" xr:uid="{00000000-0005-0000-0000-00009B1D0000}"/>
    <cellStyle name="Финансовый 38" xfId="1827" xr:uid="{00000000-0005-0000-0000-00009C1D0000}"/>
    <cellStyle name="Финансовый 38 2" xfId="1828" xr:uid="{00000000-0005-0000-0000-00009D1D0000}"/>
    <cellStyle name="Финансовый 39" xfId="1829" xr:uid="{00000000-0005-0000-0000-00009E1D0000}"/>
    <cellStyle name="Финансовый 4" xfId="1830" xr:uid="{00000000-0005-0000-0000-00009F1D0000}"/>
    <cellStyle name="Финансовый 4 10" xfId="3833" xr:uid="{00000000-0005-0000-0000-0000A01D0000}"/>
    <cellStyle name="Финансовый 4 10 2" xfId="3834" xr:uid="{00000000-0005-0000-0000-0000A11D0000}"/>
    <cellStyle name="Финансовый 4 10 3" xfId="3835" xr:uid="{00000000-0005-0000-0000-0000A21D0000}"/>
    <cellStyle name="Финансовый 4 11" xfId="3836" xr:uid="{00000000-0005-0000-0000-0000A31D0000}"/>
    <cellStyle name="Финансовый 4 11 2" xfId="3837" xr:uid="{00000000-0005-0000-0000-0000A41D0000}"/>
    <cellStyle name="Финансовый 4 11 3" xfId="3838" xr:uid="{00000000-0005-0000-0000-0000A51D0000}"/>
    <cellStyle name="Финансовый 4 12" xfId="3839" xr:uid="{00000000-0005-0000-0000-0000A61D0000}"/>
    <cellStyle name="Финансовый 4 12 2" xfId="3840" xr:uid="{00000000-0005-0000-0000-0000A71D0000}"/>
    <cellStyle name="Финансовый 4 12 3" xfId="3841" xr:uid="{00000000-0005-0000-0000-0000A81D0000}"/>
    <cellStyle name="Финансовый 4 13" xfId="3842" xr:uid="{00000000-0005-0000-0000-0000A91D0000}"/>
    <cellStyle name="Финансовый 4 13 2" xfId="3843" xr:uid="{00000000-0005-0000-0000-0000AA1D0000}"/>
    <cellStyle name="Финансовый 4 13 3" xfId="3844" xr:uid="{00000000-0005-0000-0000-0000AB1D0000}"/>
    <cellStyle name="Финансовый 4 14" xfId="3845" xr:uid="{00000000-0005-0000-0000-0000AC1D0000}"/>
    <cellStyle name="Финансовый 4 14 2" xfId="3846" xr:uid="{00000000-0005-0000-0000-0000AD1D0000}"/>
    <cellStyle name="Финансовый 4 14 3" xfId="3847" xr:uid="{00000000-0005-0000-0000-0000AE1D0000}"/>
    <cellStyle name="Финансовый 4 15" xfId="3848" xr:uid="{00000000-0005-0000-0000-0000AF1D0000}"/>
    <cellStyle name="Финансовый 4 15 2" xfId="3849" xr:uid="{00000000-0005-0000-0000-0000B01D0000}"/>
    <cellStyle name="Финансовый 4 15 3" xfId="3850" xr:uid="{00000000-0005-0000-0000-0000B11D0000}"/>
    <cellStyle name="Финансовый 4 16" xfId="3851" xr:uid="{00000000-0005-0000-0000-0000B21D0000}"/>
    <cellStyle name="Финансовый 4 16 2" xfId="3852" xr:uid="{00000000-0005-0000-0000-0000B31D0000}"/>
    <cellStyle name="Финансовый 4 16 3" xfId="3853" xr:uid="{00000000-0005-0000-0000-0000B41D0000}"/>
    <cellStyle name="Финансовый 4 17" xfId="3854" xr:uid="{00000000-0005-0000-0000-0000B51D0000}"/>
    <cellStyle name="Финансовый 4 17 2" xfId="3855" xr:uid="{00000000-0005-0000-0000-0000B61D0000}"/>
    <cellStyle name="Финансовый 4 17 3" xfId="3856" xr:uid="{00000000-0005-0000-0000-0000B71D0000}"/>
    <cellStyle name="Финансовый 4 18" xfId="3857" xr:uid="{00000000-0005-0000-0000-0000B81D0000}"/>
    <cellStyle name="Финансовый 4 19" xfId="7592" xr:uid="{00000000-0005-0000-0000-0000B91D0000}"/>
    <cellStyle name="Финансовый 4 2" xfId="1831" xr:uid="{00000000-0005-0000-0000-0000BA1D0000}"/>
    <cellStyle name="Финансовый 4 2 2" xfId="1832" xr:uid="{00000000-0005-0000-0000-0000BB1D0000}"/>
    <cellStyle name="Финансовый 4 2 2 2" xfId="3858" xr:uid="{00000000-0005-0000-0000-0000BC1D0000}"/>
    <cellStyle name="Финансовый 4 3" xfId="1833" xr:uid="{00000000-0005-0000-0000-0000BD1D0000}"/>
    <cellStyle name="Финансовый 4 3 2" xfId="1834" xr:uid="{00000000-0005-0000-0000-0000BE1D0000}"/>
    <cellStyle name="Финансовый 4 3 2 2" xfId="1835" xr:uid="{00000000-0005-0000-0000-0000BF1D0000}"/>
    <cellStyle name="Финансовый 4 3 2 3" xfId="1836" xr:uid="{00000000-0005-0000-0000-0000C01D0000}"/>
    <cellStyle name="Финансовый 4 3 3" xfId="1837" xr:uid="{00000000-0005-0000-0000-0000C11D0000}"/>
    <cellStyle name="Финансовый 4 3 3 2" xfId="3859" xr:uid="{00000000-0005-0000-0000-0000C21D0000}"/>
    <cellStyle name="Финансовый 4 4" xfId="1838" xr:uid="{00000000-0005-0000-0000-0000C31D0000}"/>
    <cellStyle name="Финансовый 4 4 2" xfId="1839" xr:uid="{00000000-0005-0000-0000-0000C41D0000}"/>
    <cellStyle name="Финансовый 4 4 2 2" xfId="1840" xr:uid="{00000000-0005-0000-0000-0000C51D0000}"/>
    <cellStyle name="Финансовый 4 5" xfId="1841" xr:uid="{00000000-0005-0000-0000-0000C61D0000}"/>
    <cellStyle name="Финансовый 4 5 2" xfId="3860" xr:uid="{00000000-0005-0000-0000-0000C71D0000}"/>
    <cellStyle name="Финансовый 4 6" xfId="1842" xr:uid="{00000000-0005-0000-0000-0000C81D0000}"/>
    <cellStyle name="Финансовый 4 6 2" xfId="1843" xr:uid="{00000000-0005-0000-0000-0000C91D0000}"/>
    <cellStyle name="Финансовый 4 6 3" xfId="1844" xr:uid="{00000000-0005-0000-0000-0000CA1D0000}"/>
    <cellStyle name="Финансовый 4 6 4" xfId="3861" xr:uid="{00000000-0005-0000-0000-0000CB1D0000}"/>
    <cellStyle name="Финансовый 4 6 5" xfId="3862" xr:uid="{00000000-0005-0000-0000-0000CC1D0000}"/>
    <cellStyle name="Финансовый 4 7" xfId="1845" xr:uid="{00000000-0005-0000-0000-0000CD1D0000}"/>
    <cellStyle name="Финансовый 4 7 2" xfId="1846" xr:uid="{00000000-0005-0000-0000-0000CE1D0000}"/>
    <cellStyle name="Финансовый 4 7 3" xfId="1847" xr:uid="{00000000-0005-0000-0000-0000CF1D0000}"/>
    <cellStyle name="Финансовый 4 7 4" xfId="3863" xr:uid="{00000000-0005-0000-0000-0000D01D0000}"/>
    <cellStyle name="Финансовый 4 7 5" xfId="3864" xr:uid="{00000000-0005-0000-0000-0000D11D0000}"/>
    <cellStyle name="Финансовый 4 8" xfId="1848" xr:uid="{00000000-0005-0000-0000-0000D21D0000}"/>
    <cellStyle name="Финансовый 4 8 2" xfId="3865" xr:uid="{00000000-0005-0000-0000-0000D31D0000}"/>
    <cellStyle name="Финансовый 4 8 3" xfId="3866" xr:uid="{00000000-0005-0000-0000-0000D41D0000}"/>
    <cellStyle name="Финансовый 4 8 4" xfId="3867" xr:uid="{00000000-0005-0000-0000-0000D51D0000}"/>
    <cellStyle name="Финансовый 4 9" xfId="1849" xr:uid="{00000000-0005-0000-0000-0000D61D0000}"/>
    <cellStyle name="Финансовый 4 9 2" xfId="3868" xr:uid="{00000000-0005-0000-0000-0000D71D0000}"/>
    <cellStyle name="Финансовый 4 9 3" xfId="3869" xr:uid="{00000000-0005-0000-0000-0000D81D0000}"/>
    <cellStyle name="Финансовый 4 9 4" xfId="3870" xr:uid="{00000000-0005-0000-0000-0000D91D0000}"/>
    <cellStyle name="Финансовый 4_ТЭЦ-2 _БЮДЖЕТ на 2012г Утвержденный" xfId="1850" xr:uid="{00000000-0005-0000-0000-0000DA1D0000}"/>
    <cellStyle name="Финансовый 40" xfId="1851" xr:uid="{00000000-0005-0000-0000-0000DB1D0000}"/>
    <cellStyle name="Финансовый 41" xfId="1852" xr:uid="{00000000-0005-0000-0000-0000DC1D0000}"/>
    <cellStyle name="Финансовый 42" xfId="1853" xr:uid="{00000000-0005-0000-0000-0000DD1D0000}"/>
    <cellStyle name="Финансовый 43" xfId="1854" xr:uid="{00000000-0005-0000-0000-0000DE1D0000}"/>
    <cellStyle name="Финансовый 44" xfId="1855" xr:uid="{00000000-0005-0000-0000-0000DF1D0000}"/>
    <cellStyle name="Финансовый 45" xfId="1856" xr:uid="{00000000-0005-0000-0000-0000E01D0000}"/>
    <cellStyle name="Финансовый 46" xfId="1857" xr:uid="{00000000-0005-0000-0000-0000E11D0000}"/>
    <cellStyle name="Финансовый 47" xfId="1858" xr:uid="{00000000-0005-0000-0000-0000E21D0000}"/>
    <cellStyle name="Финансовый 48" xfId="1859" xr:uid="{00000000-0005-0000-0000-0000E31D0000}"/>
    <cellStyle name="Финансовый 49" xfId="1860" xr:uid="{00000000-0005-0000-0000-0000E41D0000}"/>
    <cellStyle name="Финансовый 5" xfId="1861" xr:uid="{00000000-0005-0000-0000-0000E51D0000}"/>
    <cellStyle name="Финансовый 5 2" xfId="1862" xr:uid="{00000000-0005-0000-0000-0000E61D0000}"/>
    <cellStyle name="Финансовый 5 2 2" xfId="1863" xr:uid="{00000000-0005-0000-0000-0000E71D0000}"/>
    <cellStyle name="Финансовый 5 2 3" xfId="3871" xr:uid="{00000000-0005-0000-0000-0000E81D0000}"/>
    <cellStyle name="Финансовый 5 2 4" xfId="3872" xr:uid="{00000000-0005-0000-0000-0000E91D0000}"/>
    <cellStyle name="Финансовый 5 3" xfId="1864" xr:uid="{00000000-0005-0000-0000-0000EA1D0000}"/>
    <cellStyle name="Финансовый 5 3 2" xfId="1865" xr:uid="{00000000-0005-0000-0000-0000EB1D0000}"/>
    <cellStyle name="Финансовый 5 3 3" xfId="1866" xr:uid="{00000000-0005-0000-0000-0000EC1D0000}"/>
    <cellStyle name="Финансовый 5 3 3 2" xfId="3873" xr:uid="{00000000-0005-0000-0000-0000ED1D0000}"/>
    <cellStyle name="Финансовый 5 3 4" xfId="1867" xr:uid="{00000000-0005-0000-0000-0000EE1D0000}"/>
    <cellStyle name="Финансовый 5 4" xfId="1868" xr:uid="{00000000-0005-0000-0000-0000EF1D0000}"/>
    <cellStyle name="Финансовый 5 4 2" xfId="3874" xr:uid="{00000000-0005-0000-0000-0000F01D0000}"/>
    <cellStyle name="Финансовый 5 5" xfId="3924" xr:uid="{00000000-0005-0000-0000-0000F11D0000}"/>
    <cellStyle name="Финансовый 50" xfId="1869" xr:uid="{00000000-0005-0000-0000-0000F21D0000}"/>
    <cellStyle name="Финансовый 51" xfId="1870" xr:uid="{00000000-0005-0000-0000-0000F31D0000}"/>
    <cellStyle name="Финансовый 52" xfId="1871" xr:uid="{00000000-0005-0000-0000-0000F41D0000}"/>
    <cellStyle name="Финансовый 53" xfId="1872" xr:uid="{00000000-0005-0000-0000-0000F51D0000}"/>
    <cellStyle name="Финансовый 54" xfId="1873" xr:uid="{00000000-0005-0000-0000-0000F61D0000}"/>
    <cellStyle name="Финансовый 55" xfId="1874" xr:uid="{00000000-0005-0000-0000-0000F71D0000}"/>
    <cellStyle name="Финансовый 56" xfId="1875" xr:uid="{00000000-0005-0000-0000-0000F81D0000}"/>
    <cellStyle name="Финансовый 56 2" xfId="1876" xr:uid="{00000000-0005-0000-0000-0000F91D0000}"/>
    <cellStyle name="Финансовый 56 3" xfId="3875" xr:uid="{00000000-0005-0000-0000-0000FA1D0000}"/>
    <cellStyle name="Финансовый 57" xfId="1877" xr:uid="{00000000-0005-0000-0000-0000FB1D0000}"/>
    <cellStyle name="Финансовый 57 2" xfId="3876" xr:uid="{00000000-0005-0000-0000-0000FC1D0000}"/>
    <cellStyle name="Финансовый 58" xfId="3877" xr:uid="{00000000-0005-0000-0000-0000FD1D0000}"/>
    <cellStyle name="Финансовый 59" xfId="3878" xr:uid="{00000000-0005-0000-0000-0000FE1D0000}"/>
    <cellStyle name="Финансовый 6" xfId="1878" xr:uid="{00000000-0005-0000-0000-0000FF1D0000}"/>
    <cellStyle name="Финансовый 6 2" xfId="1879" xr:uid="{00000000-0005-0000-0000-0000001E0000}"/>
    <cellStyle name="Финансовый 6 2 2" xfId="1880" xr:uid="{00000000-0005-0000-0000-0000011E0000}"/>
    <cellStyle name="Финансовый 6 2 2 2" xfId="1881" xr:uid="{00000000-0005-0000-0000-0000021E0000}"/>
    <cellStyle name="Финансовый 6 2 2 2 2" xfId="1882" xr:uid="{00000000-0005-0000-0000-0000031E0000}"/>
    <cellStyle name="Финансовый 6 2 2 3" xfId="1883" xr:uid="{00000000-0005-0000-0000-0000041E0000}"/>
    <cellStyle name="Финансовый 6 2 2 4" xfId="1884" xr:uid="{00000000-0005-0000-0000-0000051E0000}"/>
    <cellStyle name="Финансовый 6 2 2 5" xfId="3879" xr:uid="{00000000-0005-0000-0000-0000061E0000}"/>
    <cellStyle name="Финансовый 6 2 2 6" xfId="3880" xr:uid="{00000000-0005-0000-0000-0000071E0000}"/>
    <cellStyle name="Финансовый 6 2 3" xfId="1885" xr:uid="{00000000-0005-0000-0000-0000081E0000}"/>
    <cellStyle name="Финансовый 6 2 4" xfId="1886" xr:uid="{00000000-0005-0000-0000-0000091E0000}"/>
    <cellStyle name="Финансовый 6 2 5" xfId="1887" xr:uid="{00000000-0005-0000-0000-00000A1E0000}"/>
    <cellStyle name="Финансовый 6 3" xfId="1888" xr:uid="{00000000-0005-0000-0000-00000B1E0000}"/>
    <cellStyle name="Финансовый 6 4" xfId="1889" xr:uid="{00000000-0005-0000-0000-00000C1E0000}"/>
    <cellStyle name="Финансовый 6 4 2" xfId="1890" xr:uid="{00000000-0005-0000-0000-00000D1E0000}"/>
    <cellStyle name="Финансовый 6 4 3" xfId="1891" xr:uid="{00000000-0005-0000-0000-00000E1E0000}"/>
    <cellStyle name="Финансовый 6 4 4" xfId="3881" xr:uid="{00000000-0005-0000-0000-00000F1E0000}"/>
    <cellStyle name="Финансовый 6 4 5" xfId="3882" xr:uid="{00000000-0005-0000-0000-0000101E0000}"/>
    <cellStyle name="Финансовый 6 4 6" xfId="3883" xr:uid="{00000000-0005-0000-0000-0000111E0000}"/>
    <cellStyle name="Финансовый 6 5" xfId="3884" xr:uid="{00000000-0005-0000-0000-0000121E0000}"/>
    <cellStyle name="Финансовый 60" xfId="3885" xr:uid="{00000000-0005-0000-0000-0000131E0000}"/>
    <cellStyle name="Финансовый 60 2" xfId="3886" xr:uid="{00000000-0005-0000-0000-0000141E0000}"/>
    <cellStyle name="Финансовый 60 3" xfId="3887" xr:uid="{00000000-0005-0000-0000-0000151E0000}"/>
    <cellStyle name="Финансовый 61" xfId="3888" xr:uid="{00000000-0005-0000-0000-0000161E0000}"/>
    <cellStyle name="Финансовый 61 2" xfId="3889" xr:uid="{00000000-0005-0000-0000-0000171E0000}"/>
    <cellStyle name="Финансовый 61 3" xfId="3890" xr:uid="{00000000-0005-0000-0000-0000181E0000}"/>
    <cellStyle name="Финансовый 62" xfId="3891" xr:uid="{00000000-0005-0000-0000-0000191E0000}"/>
    <cellStyle name="Финансовый 62 2" xfId="3892" xr:uid="{00000000-0005-0000-0000-00001A1E0000}"/>
    <cellStyle name="Финансовый 62 3" xfId="3893" xr:uid="{00000000-0005-0000-0000-00001B1E0000}"/>
    <cellStyle name="Финансовый 63" xfId="3894" xr:uid="{00000000-0005-0000-0000-00001C1E0000}"/>
    <cellStyle name="Финансовый 64" xfId="3895" xr:uid="{00000000-0005-0000-0000-00001D1E0000}"/>
    <cellStyle name="Финансовый 65" xfId="3896" xr:uid="{00000000-0005-0000-0000-00001E1E0000}"/>
    <cellStyle name="Финансовый 66" xfId="19" xr:uid="{00000000-0005-0000-0000-00001F1E0000}"/>
    <cellStyle name="Финансовый 67" xfId="3897" xr:uid="{00000000-0005-0000-0000-0000201E0000}"/>
    <cellStyle name="Финансовый 68" xfId="3898" xr:uid="{00000000-0005-0000-0000-0000211E0000}"/>
    <cellStyle name="Финансовый 69" xfId="3899" xr:uid="{00000000-0005-0000-0000-0000221E0000}"/>
    <cellStyle name="Финансовый 7" xfId="1892" xr:uid="{00000000-0005-0000-0000-0000231E0000}"/>
    <cellStyle name="Финансовый 7 2" xfId="1893" xr:uid="{00000000-0005-0000-0000-0000241E0000}"/>
    <cellStyle name="Финансовый 7 3" xfId="3900" xr:uid="{00000000-0005-0000-0000-0000251E0000}"/>
    <cellStyle name="Финансовый 70" xfId="3901" xr:uid="{00000000-0005-0000-0000-0000261E0000}"/>
    <cellStyle name="Финансовый 71" xfId="3902" xr:uid="{00000000-0005-0000-0000-0000271E0000}"/>
    <cellStyle name="Финансовый 72" xfId="3903" xr:uid="{00000000-0005-0000-0000-0000281E0000}"/>
    <cellStyle name="Финансовый 73" xfId="3926" xr:uid="{00000000-0005-0000-0000-0000291E0000}"/>
    <cellStyle name="Финансовый 74" xfId="1542" xr:uid="{00000000-0005-0000-0000-00002A1E0000}"/>
    <cellStyle name="Финансовый 75" xfId="3936" xr:uid="{00000000-0005-0000-0000-00002B1E0000}"/>
    <cellStyle name="Финансовый 76" xfId="3928" xr:uid="{00000000-0005-0000-0000-00002C1E0000}"/>
    <cellStyle name="Финансовый 77" xfId="3934" xr:uid="{00000000-0005-0000-0000-00002D1E0000}"/>
    <cellStyle name="Финансовый 78" xfId="3929" xr:uid="{00000000-0005-0000-0000-00002E1E0000}"/>
    <cellStyle name="Финансовый 79" xfId="3937" xr:uid="{00000000-0005-0000-0000-00002F1E0000}"/>
    <cellStyle name="Финансовый 8" xfId="1894" xr:uid="{00000000-0005-0000-0000-0000301E0000}"/>
    <cellStyle name="Финансовый 8 2" xfId="1895" xr:uid="{00000000-0005-0000-0000-0000311E0000}"/>
    <cellStyle name="Финансовый 8 2 2" xfId="1896" xr:uid="{00000000-0005-0000-0000-0000321E0000}"/>
    <cellStyle name="Финансовый 8 2 2 2" xfId="1897" xr:uid="{00000000-0005-0000-0000-0000331E0000}"/>
    <cellStyle name="Финансовый 8 2 2 3" xfId="1898" xr:uid="{00000000-0005-0000-0000-0000341E0000}"/>
    <cellStyle name="Финансовый 8 2 2 4" xfId="3904" xr:uid="{00000000-0005-0000-0000-0000351E0000}"/>
    <cellStyle name="Финансовый 8 2 2 5" xfId="3905" xr:uid="{00000000-0005-0000-0000-0000361E0000}"/>
    <cellStyle name="Финансовый 8 2 3" xfId="1899" xr:uid="{00000000-0005-0000-0000-0000371E0000}"/>
    <cellStyle name="Финансовый 8 2 4" xfId="1900" xr:uid="{00000000-0005-0000-0000-0000381E0000}"/>
    <cellStyle name="Финансовый 8 2 5" xfId="1901" xr:uid="{00000000-0005-0000-0000-0000391E0000}"/>
    <cellStyle name="Финансовый 8 3" xfId="1902" xr:uid="{00000000-0005-0000-0000-00003A1E0000}"/>
    <cellStyle name="Финансовый 8 3 2" xfId="1903" xr:uid="{00000000-0005-0000-0000-00003B1E0000}"/>
    <cellStyle name="Финансовый 8 3 2 2" xfId="1904" xr:uid="{00000000-0005-0000-0000-00003C1E0000}"/>
    <cellStyle name="Финансовый 8 3 3" xfId="1905" xr:uid="{00000000-0005-0000-0000-00003D1E0000}"/>
    <cellStyle name="Финансовый 8 3 4" xfId="1906" xr:uid="{00000000-0005-0000-0000-00003E1E0000}"/>
    <cellStyle name="Финансовый 8 3 5" xfId="3906" xr:uid="{00000000-0005-0000-0000-00003F1E0000}"/>
    <cellStyle name="Финансовый 8 4" xfId="1907" xr:uid="{00000000-0005-0000-0000-0000401E0000}"/>
    <cellStyle name="Финансовый 8 5" xfId="3907" xr:uid="{00000000-0005-0000-0000-0000411E0000}"/>
    <cellStyle name="Финансовый 8 6" xfId="3908" xr:uid="{00000000-0005-0000-0000-0000421E0000}"/>
    <cellStyle name="Финансовый 9" xfId="1908" xr:uid="{00000000-0005-0000-0000-0000431E0000}"/>
    <cellStyle name="Финансовый 9 2" xfId="1909" xr:uid="{00000000-0005-0000-0000-0000441E0000}"/>
    <cellStyle name="Финансовый 9 2 2" xfId="1910" xr:uid="{00000000-0005-0000-0000-0000451E0000}"/>
    <cellStyle name="Финансовый 9 2 3" xfId="1911" xr:uid="{00000000-0005-0000-0000-0000461E0000}"/>
    <cellStyle name="Финансовый 9 2 4" xfId="3909" xr:uid="{00000000-0005-0000-0000-0000471E0000}"/>
    <cellStyle name="Финансовый 9 2 5" xfId="3910" xr:uid="{00000000-0005-0000-0000-0000481E0000}"/>
    <cellStyle name="Финансовый 9 3" xfId="1912" xr:uid="{00000000-0005-0000-0000-0000491E0000}"/>
    <cellStyle name="Финансовый 9 4" xfId="1913" xr:uid="{00000000-0005-0000-0000-00004A1E0000}"/>
    <cellStyle name="Финансовый 9 4 2" xfId="1914" xr:uid="{00000000-0005-0000-0000-00004B1E0000}"/>
    <cellStyle name="Финансовый 9 5" xfId="1915" xr:uid="{00000000-0005-0000-0000-00004C1E0000}"/>
    <cellStyle name="Финансовый 9 6" xfId="1916" xr:uid="{00000000-0005-0000-0000-00004D1E0000}"/>
    <cellStyle name="Финансовый 9 7" xfId="1917" xr:uid="{00000000-0005-0000-0000-00004E1E0000}"/>
    <cellStyle name="Финансовый 9 8" xfId="3911" xr:uid="{00000000-0005-0000-0000-00004F1E0000}"/>
    <cellStyle name="Финансовый 9 9" xfId="3912" xr:uid="{00000000-0005-0000-0000-0000501E0000}"/>
    <cellStyle name="Хороший 2" xfId="1918" xr:uid="{00000000-0005-0000-0000-0000511E0000}"/>
    <cellStyle name="Хороший 2 2" xfId="3913" xr:uid="{00000000-0005-0000-0000-0000521E0000}"/>
    <cellStyle name="Хороший 2 2 2" xfId="7508" xr:uid="{00000000-0005-0000-0000-0000531E0000}"/>
    <cellStyle name="Хороший 2 3" xfId="5697" xr:uid="{00000000-0005-0000-0000-0000541E0000}"/>
    <cellStyle name="Хороший 3" xfId="1919" xr:uid="{00000000-0005-0000-0000-0000551E0000}"/>
    <cellStyle name="Хороший 3 2" xfId="3914" xr:uid="{00000000-0005-0000-0000-0000561E0000}"/>
    <cellStyle name="Хороший 3 2 2" xfId="7509" xr:uid="{00000000-0005-0000-0000-0000571E0000}"/>
    <cellStyle name="Хороший 3 3" xfId="5698" xr:uid="{00000000-0005-0000-0000-0000581E0000}"/>
    <cellStyle name="Цена" xfId="1920" xr:uid="{00000000-0005-0000-0000-0000591E0000}"/>
    <cellStyle name="Цена 2" xfId="3915" xr:uid="{00000000-0005-0000-0000-00005A1E0000}"/>
    <cellStyle name="Числовой" xfId="3916" xr:uid="{00000000-0005-0000-0000-00005B1E0000}"/>
    <cellStyle name="Џђ?–…?’?›?" xfId="1921" xr:uid="{00000000-0005-0000-0000-00005C1E0000}"/>
    <cellStyle name="Џђһ–…қ’қ›ү" xfId="1922" xr:uid="{00000000-0005-0000-0000-00005D1E0000}"/>
    <cellStyle name="Џђћ–…ќ’ќ›‰" xfId="1923" xr:uid="{00000000-0005-0000-0000-00005E1E0000}"/>
    <cellStyle name="Џђћ–…ќ’ќ›‰ 2" xfId="1924" xr:uid="{00000000-0005-0000-0000-00005F1E0000}"/>
    <cellStyle name="Џђћ–…ќ’ќ›‰ 2 2" xfId="3917" xr:uid="{00000000-0005-0000-0000-0000601E0000}"/>
    <cellStyle name="Џђћ–…ќ’ќ›‰ 2 3" xfId="3918" xr:uid="{00000000-0005-0000-0000-0000611E0000}"/>
    <cellStyle name="ЏђЋ–…Ќ’Ќ›‰_Бюджет 2010" xfId="3919" xr:uid="{00000000-0005-0000-0000-0000621E0000}"/>
    <cellStyle name="Шапка" xfId="3920" xr:uid="{00000000-0005-0000-0000-0000631E0000}"/>
    <cellStyle name="ШАУ" xfId="3921" xr:uid="{00000000-0005-0000-0000-0000641E0000}"/>
    <cellStyle name="常规_Bal0702" xfId="3922" xr:uid="{00000000-0005-0000-0000-0000651E0000}"/>
  </cellStyles>
  <dxfs count="0"/>
  <tableStyles count="0" defaultTableStyle="TableStyleMedium2" defaultPivotStyle="PivotStyleLight16"/>
  <colors>
    <mruColors>
      <color rgb="FFFB537B"/>
      <color rgb="FF6666FF"/>
      <color rgb="FFFF99FF"/>
      <color rgb="FF66FFFF"/>
      <color rgb="FF5CE26C"/>
      <color rgb="FF31DB45"/>
      <color rgb="FFD47DFF"/>
      <color rgb="FFF9A06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8656F-589F-4359-989A-3C27487DC77D}">
  <sheetPr>
    <pageSetUpPr fitToPage="1"/>
  </sheetPr>
  <dimension ref="A1:AO7279"/>
  <sheetViews>
    <sheetView tabSelected="1" view="pageBreakPreview" topLeftCell="G1" zoomScale="25" zoomScaleNormal="40" zoomScaleSheetLayoutView="25" zoomScalePageLayoutView="70" workbookViewId="0">
      <pane ySplit="17" topLeftCell="A18" activePane="bottomLeft" state="frozen"/>
      <selection pane="bottomLeft" activeCell="A140" sqref="A140:XFD172"/>
    </sheetView>
  </sheetViews>
  <sheetFormatPr defaultColWidth="9.140625" defaultRowHeight="30"/>
  <cols>
    <col min="1" max="1" width="15" style="28" customWidth="1"/>
    <col min="2" max="2" width="49.140625" style="29" customWidth="1"/>
    <col min="3" max="3" width="77" style="30" customWidth="1"/>
    <col min="4" max="4" width="24.140625" style="93" customWidth="1"/>
    <col min="5" max="5" width="93.85546875" style="32" customWidth="1"/>
    <col min="6" max="6" width="86.7109375" style="32" customWidth="1"/>
    <col min="7" max="7" width="28.85546875" style="28" customWidth="1"/>
    <col min="8" max="8" width="23" style="94" customWidth="1"/>
    <col min="9" max="9" width="42.140625" style="90" customWidth="1"/>
    <col min="10" max="10" width="25.28515625" style="32" customWidth="1"/>
    <col min="11" max="11" width="26.7109375" style="29" customWidth="1"/>
    <col min="12" max="12" width="197.85546875" style="33" customWidth="1"/>
    <col min="13" max="13" width="26" style="92" customWidth="1"/>
    <col min="14" max="17" width="26" style="34" customWidth="1"/>
    <col min="18" max="25" width="30.5703125" style="34" customWidth="1"/>
    <col min="26" max="26" width="39.85546875" style="34" customWidth="1"/>
    <col min="27" max="27" width="145.7109375" style="91" customWidth="1"/>
    <col min="28" max="29" width="54.85546875" style="34" hidden="1" customWidth="1"/>
    <col min="30" max="30" width="28.42578125" style="34" hidden="1" customWidth="1"/>
    <col min="31" max="31" width="9.140625" style="34" hidden="1" customWidth="1"/>
    <col min="32" max="32" width="28.140625" style="34" hidden="1" customWidth="1"/>
    <col min="33" max="33" width="23.140625" style="34" hidden="1" customWidth="1"/>
    <col min="34" max="34" width="25.28515625" style="34" hidden="1" customWidth="1"/>
    <col min="35" max="35" width="9.140625" style="34" hidden="1" customWidth="1"/>
    <col min="36" max="36" width="25.28515625" style="34" hidden="1" customWidth="1"/>
    <col min="37" max="41" width="9.140625" style="34" hidden="1" customWidth="1"/>
    <col min="42" max="47" width="9.140625" style="34" customWidth="1"/>
    <col min="48" max="49" width="9.140625" style="34"/>
    <col min="50" max="50" width="21" style="34" customWidth="1"/>
    <col min="51" max="16384" width="9.140625" style="34"/>
  </cols>
  <sheetData>
    <row r="1" spans="1:36" ht="30.75" thickBot="1">
      <c r="D1" s="31"/>
      <c r="H1" s="29"/>
      <c r="I1" s="32"/>
      <c r="M1" s="243"/>
      <c r="N1" s="243"/>
      <c r="O1" s="243"/>
      <c r="P1" s="243"/>
      <c r="Q1" s="243"/>
      <c r="AA1" s="35" t="s">
        <v>28</v>
      </c>
      <c r="AC1" s="34" t="s">
        <v>76</v>
      </c>
      <c r="AD1" s="34" t="s">
        <v>77</v>
      </c>
    </row>
    <row r="2" spans="1:36" s="45" customFormat="1" ht="36.75" thickBot="1">
      <c r="A2" s="36"/>
      <c r="B2" s="37"/>
      <c r="C2" s="38"/>
      <c r="D2" s="39"/>
      <c r="E2" s="40"/>
      <c r="F2" s="41"/>
      <c r="G2" s="36"/>
      <c r="H2" s="37"/>
      <c r="I2" s="40"/>
      <c r="J2" s="117"/>
      <c r="K2" s="37"/>
      <c r="L2" s="39"/>
      <c r="M2" s="42"/>
      <c r="N2" s="37"/>
      <c r="O2" s="37"/>
      <c r="P2" s="37"/>
      <c r="Q2" s="37"/>
      <c r="R2" s="43"/>
      <c r="S2" s="43"/>
      <c r="T2" s="43"/>
      <c r="U2" s="43"/>
      <c r="V2" s="43"/>
      <c r="W2" s="43"/>
      <c r="X2" s="43"/>
      <c r="Y2" s="43"/>
      <c r="Z2" s="43"/>
      <c r="AA2" s="44" t="s">
        <v>30</v>
      </c>
      <c r="AB2" s="213" t="s">
        <v>69</v>
      </c>
      <c r="AC2" s="149">
        <f>I35+I37+I39+I40+I44+I45+I46+I47+I48+I49+I50+I71+I74+I75+I77+I78+I89+I91+I92+I100+I101+I117+I119+I102</f>
        <v>8815176.1861366406</v>
      </c>
      <c r="AD2" s="149">
        <f>J35+J37+J39+J40+J44+J45+J46+J47+J48+J49+J50+J71+J74+J75+J77+J78+J89+J91+J92+J100+J101+J117+J119+J102</f>
        <v>2779771.0725200004</v>
      </c>
      <c r="AF2" s="149">
        <f>AC2/1000</f>
        <v>8815.1761861366413</v>
      </c>
      <c r="AG2" s="149">
        <f>AD2/1000</f>
        <v>2779.7710725200004</v>
      </c>
      <c r="AH2" s="222">
        <f>IF(AF2=0,"-",AG2/AF2)</f>
        <v>0.31533925287751613</v>
      </c>
      <c r="AJ2" s="149">
        <f>AG2-AF2</f>
        <v>-6035.4051136166408</v>
      </c>
    </row>
    <row r="3" spans="1:36" s="45" customFormat="1" ht="26.25" customHeight="1" thickBot="1">
      <c r="A3" s="46"/>
      <c r="B3" s="47"/>
      <c r="C3" s="38"/>
      <c r="D3" s="48"/>
      <c r="E3" s="49"/>
      <c r="F3" s="50"/>
      <c r="G3" s="46"/>
      <c r="H3" s="47"/>
      <c r="I3" s="49"/>
      <c r="J3" s="127"/>
      <c r="K3" s="47"/>
      <c r="L3" s="48"/>
      <c r="M3" s="38"/>
      <c r="N3" s="47"/>
      <c r="O3" s="47"/>
      <c r="P3" s="47"/>
      <c r="Q3" s="47"/>
      <c r="R3" s="51"/>
      <c r="S3" s="51"/>
      <c r="T3" s="51"/>
      <c r="U3" s="51"/>
      <c r="V3" s="51"/>
      <c r="W3" s="51"/>
      <c r="X3" s="51"/>
      <c r="Y3" s="51"/>
      <c r="Z3" s="51"/>
      <c r="AA3" s="44" t="s">
        <v>31</v>
      </c>
      <c r="AB3" s="220" t="s">
        <v>70</v>
      </c>
      <c r="AC3" s="149">
        <f>I24+I25+I29+I32+I34+I82+I83+I95</f>
        <v>15247265</v>
      </c>
      <c r="AD3" s="149">
        <f>J24+J25+J29+J32+J34+J82+J83+J95</f>
        <v>1136629.60711</v>
      </c>
      <c r="AF3" s="149">
        <f t="shared" ref="AF3:AF9" si="0">AC3/1000</f>
        <v>15247.264999999999</v>
      </c>
      <c r="AG3" s="149">
        <f t="shared" ref="AG3:AG9" si="1">AD3/1000</f>
        <v>1136.6296071100001</v>
      </c>
      <c r="AH3" s="222">
        <f t="shared" ref="AH3:AH8" si="2">IF(AF3=0,"-",AG3/AF3)</f>
        <v>7.4546458470420768E-2</v>
      </c>
      <c r="AJ3" s="149">
        <f t="shared" ref="AJ3:AJ8" si="3">AG3-AF3</f>
        <v>-14110.635392889999</v>
      </c>
    </row>
    <row r="4" spans="1:36" s="45" customFormat="1" ht="26.25" customHeight="1" thickBot="1">
      <c r="A4" s="46"/>
      <c r="B4" s="47"/>
      <c r="C4" s="38"/>
      <c r="D4" s="48"/>
      <c r="E4" s="49"/>
      <c r="F4" s="50"/>
      <c r="G4" s="46"/>
      <c r="H4" s="47"/>
      <c r="I4" s="49"/>
      <c r="J4" s="127"/>
      <c r="K4" s="47"/>
      <c r="L4" s="52"/>
      <c r="M4" s="38"/>
      <c r="N4" s="47"/>
      <c r="O4" s="47"/>
      <c r="P4" s="47"/>
      <c r="Q4" s="47"/>
      <c r="R4" s="51"/>
      <c r="S4" s="51"/>
      <c r="T4" s="51"/>
      <c r="U4" s="51"/>
      <c r="V4" s="51"/>
      <c r="W4" s="51"/>
      <c r="X4" s="51"/>
      <c r="Y4" s="51"/>
      <c r="Z4" s="51"/>
      <c r="AA4" s="44" t="s">
        <v>32</v>
      </c>
      <c r="AB4" s="215" t="s">
        <v>71</v>
      </c>
      <c r="AC4" s="149">
        <f>I19+I21+I23+I81+I85+I86+I88+I115+I116+I123</f>
        <v>6318491.0083762258</v>
      </c>
      <c r="AD4" s="149">
        <f>J19+J21+J23+J81+J85+J86+J88+J115+J116+J123</f>
        <v>0</v>
      </c>
      <c r="AF4" s="149">
        <f t="shared" si="0"/>
        <v>6318.4910083762261</v>
      </c>
      <c r="AG4" s="149">
        <f t="shared" si="1"/>
        <v>0</v>
      </c>
      <c r="AH4" s="222">
        <f t="shared" si="2"/>
        <v>0</v>
      </c>
      <c r="AJ4" s="149">
        <f t="shared" si="3"/>
        <v>-6318.4910083762261</v>
      </c>
    </row>
    <row r="5" spans="1:36" s="45" customFormat="1" ht="26.25" customHeight="1" thickBot="1">
      <c r="A5" s="46"/>
      <c r="B5" s="47"/>
      <c r="C5" s="38"/>
      <c r="D5" s="48"/>
      <c r="E5" s="49"/>
      <c r="F5" s="50"/>
      <c r="G5" s="46"/>
      <c r="H5" s="47"/>
      <c r="I5" s="49"/>
      <c r="J5" s="127"/>
      <c r="K5" s="47"/>
      <c r="L5" s="53"/>
      <c r="M5" s="38"/>
      <c r="N5" s="47"/>
      <c r="O5" s="47"/>
      <c r="P5" s="47"/>
      <c r="Q5" s="47"/>
      <c r="R5" s="51"/>
      <c r="S5" s="51"/>
      <c r="T5" s="51"/>
      <c r="U5" s="51"/>
      <c r="V5" s="51"/>
      <c r="W5" s="51"/>
      <c r="X5" s="51"/>
      <c r="Y5" s="51"/>
      <c r="Z5" s="51"/>
      <c r="AA5" s="44"/>
      <c r="AB5" s="216" t="s">
        <v>72</v>
      </c>
      <c r="AC5" s="149">
        <f>I51+I52+I53+I61+I62+I63+I64+I65+I66+I105</f>
        <v>8511468.1812009811</v>
      </c>
      <c r="AD5" s="149">
        <f>J51+J52+J53+J61+J62+J63+J64+J65+J66+J105</f>
        <v>0</v>
      </c>
      <c r="AF5" s="149">
        <f t="shared" si="0"/>
        <v>8511.4681812009803</v>
      </c>
      <c r="AG5" s="149">
        <f t="shared" si="1"/>
        <v>0</v>
      </c>
      <c r="AH5" s="222">
        <f t="shared" si="2"/>
        <v>0</v>
      </c>
      <c r="AJ5" s="149">
        <f t="shared" si="3"/>
        <v>-8511.4681812009803</v>
      </c>
    </row>
    <row r="6" spans="1:36" s="45" customFormat="1" ht="72.75" thickBot="1">
      <c r="A6" s="46"/>
      <c r="B6" s="47"/>
      <c r="C6" s="38"/>
      <c r="D6" s="48"/>
      <c r="E6" s="49"/>
      <c r="G6" s="46"/>
      <c r="H6" s="49"/>
      <c r="I6" s="49"/>
      <c r="J6" s="127"/>
      <c r="K6" s="47"/>
      <c r="L6" s="50"/>
      <c r="M6" s="38"/>
      <c r="N6" s="47"/>
      <c r="O6" s="47"/>
      <c r="P6" s="47"/>
      <c r="Q6" s="47"/>
      <c r="R6" s="51"/>
      <c r="S6" s="51"/>
      <c r="T6" s="51"/>
      <c r="U6" s="51"/>
      <c r="V6" s="51"/>
      <c r="W6" s="51"/>
      <c r="X6" s="51"/>
      <c r="Y6" s="51"/>
      <c r="Z6" s="51"/>
      <c r="AA6" s="44" t="s">
        <v>33</v>
      </c>
      <c r="AB6" s="221" t="s">
        <v>73</v>
      </c>
      <c r="AC6" s="149">
        <f>I67+I68+I69</f>
        <v>476663.46620000002</v>
      </c>
      <c r="AD6" s="149">
        <f>J67+J68+J69</f>
        <v>0</v>
      </c>
      <c r="AF6" s="149">
        <f t="shared" si="0"/>
        <v>476.66346620000002</v>
      </c>
      <c r="AG6" s="149">
        <f t="shared" si="1"/>
        <v>0</v>
      </c>
      <c r="AH6" s="222">
        <f t="shared" si="2"/>
        <v>0</v>
      </c>
      <c r="AJ6" s="149">
        <f t="shared" si="3"/>
        <v>-476.66346620000002</v>
      </c>
    </row>
    <row r="7" spans="1:36" s="45" customFormat="1" ht="36.75" thickBot="1">
      <c r="A7" s="46"/>
      <c r="B7" s="47"/>
      <c r="C7" s="38"/>
      <c r="D7" s="48"/>
      <c r="E7" s="49"/>
      <c r="G7" s="194"/>
      <c r="I7" s="196"/>
      <c r="J7" s="197"/>
      <c r="K7" s="47"/>
      <c r="L7" s="195" t="s">
        <v>644</v>
      </c>
      <c r="M7" s="38"/>
      <c r="N7" s="47"/>
      <c r="O7" s="47"/>
      <c r="P7" s="47"/>
      <c r="Q7" s="47"/>
      <c r="R7" s="51"/>
      <c r="S7" s="51"/>
      <c r="T7" s="51"/>
      <c r="U7" s="51"/>
      <c r="V7" s="51"/>
      <c r="W7" s="51"/>
      <c r="X7" s="51"/>
      <c r="Y7" s="51"/>
      <c r="Z7" s="51"/>
      <c r="AA7" s="44"/>
      <c r="AB7" s="214" t="s">
        <v>74</v>
      </c>
      <c r="AC7" s="149">
        <f>I110</f>
        <v>4911190.0235168515</v>
      </c>
      <c r="AD7" s="149">
        <f>J110</f>
        <v>87900.914999999994</v>
      </c>
      <c r="AF7" s="149">
        <f t="shared" si="0"/>
        <v>4911.1900235168514</v>
      </c>
      <c r="AG7" s="149">
        <f t="shared" si="1"/>
        <v>87.900914999999998</v>
      </c>
      <c r="AH7" s="222">
        <f t="shared" si="2"/>
        <v>1.7898088768525205E-2</v>
      </c>
      <c r="AJ7" s="149">
        <f t="shared" si="3"/>
        <v>-4823.2891085168512</v>
      </c>
    </row>
    <row r="8" spans="1:36" s="45" customFormat="1" ht="36.75" thickBot="1">
      <c r="A8" s="46"/>
      <c r="B8" s="47"/>
      <c r="C8" s="38"/>
      <c r="D8" s="48"/>
      <c r="E8" s="49"/>
      <c r="G8" s="194"/>
      <c r="I8" s="196"/>
      <c r="J8" s="197"/>
      <c r="K8" s="47"/>
      <c r="L8" s="195"/>
      <c r="M8" s="38"/>
      <c r="N8" s="47"/>
      <c r="O8" s="47"/>
      <c r="P8" s="47"/>
      <c r="Q8" s="47"/>
      <c r="R8" s="51"/>
      <c r="S8" s="51"/>
      <c r="T8" s="51"/>
      <c r="U8" s="51"/>
      <c r="V8" s="51"/>
      <c r="W8" s="51"/>
      <c r="X8" s="51"/>
      <c r="Y8" s="51"/>
      <c r="Z8" s="51"/>
      <c r="AA8" s="51"/>
      <c r="AB8" s="214" t="s">
        <v>75</v>
      </c>
      <c r="AC8" s="149">
        <f>I129+I107</f>
        <v>2457491.973000004</v>
      </c>
      <c r="AD8" s="149">
        <f>J129+J107</f>
        <v>694734.92345</v>
      </c>
      <c r="AF8" s="149">
        <f t="shared" si="0"/>
        <v>2457.4919730000038</v>
      </c>
      <c r="AG8" s="149">
        <f t="shared" si="1"/>
        <v>694.73492345</v>
      </c>
      <c r="AH8" s="222">
        <f t="shared" si="2"/>
        <v>0.2827007905144433</v>
      </c>
      <c r="AJ8" s="149">
        <f t="shared" si="3"/>
        <v>-1762.7570495500038</v>
      </c>
    </row>
    <row r="9" spans="1:36" s="45" customFormat="1">
      <c r="A9" s="46"/>
      <c r="B9" s="47"/>
      <c r="C9" s="38"/>
      <c r="D9" s="48"/>
      <c r="E9" s="49"/>
      <c r="G9" s="194"/>
      <c r="I9" s="196"/>
      <c r="J9" s="197"/>
      <c r="K9" s="47"/>
      <c r="L9" s="198" t="s">
        <v>34</v>
      </c>
      <c r="M9" s="38"/>
      <c r="N9" s="47"/>
      <c r="O9" s="47"/>
      <c r="P9" s="47"/>
      <c r="Q9" s="47"/>
      <c r="R9" s="51"/>
      <c r="S9" s="51"/>
      <c r="T9" s="51"/>
      <c r="U9" s="51"/>
      <c r="V9" s="51"/>
      <c r="W9" s="51"/>
      <c r="X9" s="51"/>
      <c r="Y9" s="51"/>
      <c r="Z9" s="51"/>
      <c r="AA9" s="51"/>
      <c r="AC9" s="149">
        <f>SUM(AC2:AC8)</f>
        <v>46737745.838430703</v>
      </c>
      <c r="AD9" s="149">
        <f>SUM(AD2:AD8)</f>
        <v>4699036.5180799998</v>
      </c>
      <c r="AF9" s="149">
        <f t="shared" si="0"/>
        <v>46737.745838430703</v>
      </c>
      <c r="AG9" s="149">
        <f t="shared" si="1"/>
        <v>4699.03651808</v>
      </c>
      <c r="AH9" s="222">
        <f>IF(AF9=0,"-",AG9/AF9)</f>
        <v>0.10054050390714731</v>
      </c>
      <c r="AJ9" s="149">
        <f>AG9-AF9</f>
        <v>-42038.709320350703</v>
      </c>
    </row>
    <row r="10" spans="1:36" s="45" customFormat="1" ht="30.75">
      <c r="A10" s="46"/>
      <c r="B10" s="47"/>
      <c r="C10" s="38"/>
      <c r="D10" s="48"/>
      <c r="E10" s="49"/>
      <c r="G10" s="194"/>
      <c r="I10" s="196"/>
      <c r="J10" s="197"/>
      <c r="K10" s="47"/>
      <c r="L10" s="199" t="s">
        <v>35</v>
      </c>
      <c r="M10" s="38"/>
      <c r="N10" s="47"/>
      <c r="O10" s="47"/>
      <c r="P10" s="47"/>
      <c r="Q10" s="47"/>
      <c r="R10" s="51"/>
      <c r="S10" s="51"/>
      <c r="T10" s="51"/>
      <c r="U10" s="51"/>
      <c r="V10" s="51"/>
      <c r="W10" s="51"/>
      <c r="X10" s="51"/>
      <c r="Y10" s="51"/>
      <c r="Z10" s="51"/>
      <c r="AA10" s="51"/>
      <c r="AF10" s="149"/>
      <c r="AG10" s="149"/>
      <c r="AH10" s="149"/>
      <c r="AJ10" s="183"/>
    </row>
    <row r="11" spans="1:36" s="45" customFormat="1" ht="26.25">
      <c r="A11" s="46"/>
      <c r="B11" s="47"/>
      <c r="C11" s="38"/>
      <c r="D11" s="48"/>
      <c r="E11" s="49"/>
      <c r="G11" s="46"/>
      <c r="H11" s="47"/>
      <c r="I11" s="127"/>
      <c r="J11" s="127"/>
      <c r="K11" s="47"/>
      <c r="L11" s="50"/>
      <c r="M11" s="38"/>
      <c r="N11" s="47"/>
      <c r="O11" s="47"/>
      <c r="P11" s="47"/>
      <c r="Q11" s="47"/>
      <c r="R11" s="51"/>
      <c r="S11" s="51"/>
      <c r="T11" s="51"/>
      <c r="U11" s="51"/>
      <c r="V11" s="51"/>
      <c r="W11" s="51"/>
      <c r="X11" s="51"/>
      <c r="Y11" s="51"/>
      <c r="Z11" s="51"/>
      <c r="AA11" s="51"/>
      <c r="AF11" s="149"/>
      <c r="AG11" s="149"/>
      <c r="AH11" s="149"/>
      <c r="AJ11" s="114"/>
    </row>
    <row r="12" spans="1:36" s="45" customFormat="1" ht="25.5">
      <c r="A12" s="46"/>
      <c r="B12" s="47"/>
      <c r="C12" s="38"/>
      <c r="D12" s="48"/>
      <c r="E12" s="49"/>
      <c r="G12" s="46"/>
      <c r="H12" s="47"/>
      <c r="I12" s="127"/>
      <c r="J12" s="127"/>
      <c r="K12" s="47"/>
      <c r="L12" s="50"/>
      <c r="M12" s="38"/>
      <c r="N12" s="47"/>
      <c r="O12" s="47"/>
      <c r="P12" s="47"/>
      <c r="Q12" s="47"/>
      <c r="R12" s="51"/>
      <c r="S12" s="51"/>
      <c r="T12" s="51"/>
      <c r="U12" s="51"/>
      <c r="V12" s="51"/>
      <c r="W12" s="51"/>
      <c r="X12" s="51"/>
      <c r="Y12" s="51"/>
      <c r="Z12" s="51"/>
      <c r="AA12" s="51"/>
      <c r="AJ12" s="183"/>
    </row>
    <row r="13" spans="1:36" s="45" customFormat="1" ht="25.5">
      <c r="A13" s="46"/>
      <c r="B13" s="47"/>
      <c r="C13" s="38"/>
      <c r="D13" s="48"/>
      <c r="E13" s="49"/>
      <c r="F13" s="50"/>
      <c r="G13" s="46"/>
      <c r="H13" s="47"/>
      <c r="I13" s="127"/>
      <c r="J13" s="127"/>
      <c r="K13" s="57"/>
      <c r="L13" s="58"/>
      <c r="M13" s="38"/>
      <c r="N13" s="47"/>
      <c r="O13" s="47"/>
      <c r="P13" s="47"/>
      <c r="Q13" s="47"/>
      <c r="R13" s="51"/>
      <c r="S13" s="51"/>
      <c r="T13" s="51"/>
      <c r="U13" s="51"/>
      <c r="V13" s="51"/>
      <c r="W13" s="51"/>
      <c r="X13" s="51"/>
      <c r="Y13" s="51"/>
      <c r="Z13" s="51"/>
      <c r="AA13" s="51"/>
      <c r="AJ13" s="184"/>
    </row>
    <row r="14" spans="1:36" ht="70.5" customHeight="1">
      <c r="A14" s="244" t="s">
        <v>0</v>
      </c>
      <c r="B14" s="245" t="s">
        <v>20</v>
      </c>
      <c r="C14" s="245"/>
      <c r="D14" s="245"/>
      <c r="E14" s="245"/>
      <c r="F14" s="245"/>
      <c r="G14" s="245"/>
      <c r="H14" s="245" t="s">
        <v>40</v>
      </c>
      <c r="I14" s="245" t="s">
        <v>21</v>
      </c>
      <c r="J14" s="245"/>
      <c r="K14" s="245"/>
      <c r="L14" s="245"/>
      <c r="M14" s="246" t="s">
        <v>25</v>
      </c>
      <c r="N14" s="246"/>
      <c r="O14" s="246"/>
      <c r="P14" s="246"/>
      <c r="Q14" s="246"/>
      <c r="R14" s="245" t="s">
        <v>12</v>
      </c>
      <c r="S14" s="245"/>
      <c r="T14" s="245"/>
      <c r="U14" s="245"/>
      <c r="V14" s="245"/>
      <c r="W14" s="245"/>
      <c r="X14" s="245"/>
      <c r="Y14" s="245"/>
      <c r="Z14" s="245" t="s">
        <v>13</v>
      </c>
      <c r="AA14" s="245" t="s">
        <v>14</v>
      </c>
    </row>
    <row r="15" spans="1:36" ht="177.75" customHeight="1">
      <c r="A15" s="244"/>
      <c r="B15" s="248" t="s">
        <v>2</v>
      </c>
      <c r="C15" s="248" t="s">
        <v>3</v>
      </c>
      <c r="D15" s="248" t="s">
        <v>29</v>
      </c>
      <c r="E15" s="250" t="s">
        <v>4</v>
      </c>
      <c r="F15" s="250"/>
      <c r="G15" s="244" t="s">
        <v>7</v>
      </c>
      <c r="H15" s="245"/>
      <c r="I15" s="250" t="s">
        <v>8</v>
      </c>
      <c r="J15" s="251" t="s">
        <v>9</v>
      </c>
      <c r="K15" s="246" t="s">
        <v>10</v>
      </c>
      <c r="L15" s="247" t="s">
        <v>11</v>
      </c>
      <c r="M15" s="248" t="s">
        <v>22</v>
      </c>
      <c r="N15" s="248"/>
      <c r="O15" s="248" t="s">
        <v>1</v>
      </c>
      <c r="P15" s="248" t="s">
        <v>49</v>
      </c>
      <c r="Q15" s="248" t="s">
        <v>43</v>
      </c>
      <c r="R15" s="246" t="s">
        <v>15</v>
      </c>
      <c r="S15" s="246"/>
      <c r="T15" s="245" t="s">
        <v>16</v>
      </c>
      <c r="U15" s="245"/>
      <c r="V15" s="245" t="s">
        <v>17</v>
      </c>
      <c r="W15" s="245"/>
      <c r="X15" s="245" t="s">
        <v>18</v>
      </c>
      <c r="Y15" s="245"/>
      <c r="Z15" s="245"/>
      <c r="AA15" s="245"/>
    </row>
    <row r="16" spans="1:36" ht="107.25" customHeight="1">
      <c r="A16" s="244"/>
      <c r="B16" s="248"/>
      <c r="C16" s="248"/>
      <c r="D16" s="249"/>
      <c r="E16" s="62" t="s">
        <v>5</v>
      </c>
      <c r="F16" s="62" t="s">
        <v>6</v>
      </c>
      <c r="G16" s="244"/>
      <c r="H16" s="245"/>
      <c r="I16" s="250"/>
      <c r="J16" s="251"/>
      <c r="K16" s="246"/>
      <c r="L16" s="247"/>
      <c r="M16" s="62" t="s">
        <v>23</v>
      </c>
      <c r="N16" s="62" t="s">
        <v>24</v>
      </c>
      <c r="O16" s="248"/>
      <c r="P16" s="248"/>
      <c r="Q16" s="248"/>
      <c r="R16" s="60" t="s">
        <v>19</v>
      </c>
      <c r="S16" s="60" t="s">
        <v>486</v>
      </c>
      <c r="T16" s="59" t="s">
        <v>19</v>
      </c>
      <c r="U16" s="59" t="s">
        <v>486</v>
      </c>
      <c r="V16" s="7" t="s">
        <v>487</v>
      </c>
      <c r="W16" s="7" t="s">
        <v>486</v>
      </c>
      <c r="X16" s="59" t="s">
        <v>488</v>
      </c>
      <c r="Y16" s="59" t="s">
        <v>486</v>
      </c>
      <c r="Z16" s="245"/>
      <c r="AA16" s="245"/>
      <c r="AJ16" s="183"/>
    </row>
    <row r="17" spans="1:27" s="63" customFormat="1" ht="25.5">
      <c r="A17" s="62">
        <v>1</v>
      </c>
      <c r="B17" s="62">
        <v>2</v>
      </c>
      <c r="C17" s="62">
        <v>3</v>
      </c>
      <c r="D17" s="62">
        <v>4</v>
      </c>
      <c r="E17" s="62">
        <v>5</v>
      </c>
      <c r="F17" s="62">
        <v>6</v>
      </c>
      <c r="G17" s="16">
        <v>7</v>
      </c>
      <c r="H17" s="62">
        <v>8</v>
      </c>
      <c r="I17" s="62">
        <v>9</v>
      </c>
      <c r="J17" s="62">
        <v>10</v>
      </c>
      <c r="K17" s="62">
        <v>11</v>
      </c>
      <c r="L17" s="62">
        <v>12</v>
      </c>
      <c r="M17" s="62">
        <v>13</v>
      </c>
      <c r="N17" s="62">
        <v>14</v>
      </c>
      <c r="O17" s="62">
        <v>15</v>
      </c>
      <c r="P17" s="62">
        <v>16</v>
      </c>
      <c r="Q17" s="62">
        <v>17</v>
      </c>
      <c r="R17" s="62">
        <v>18</v>
      </c>
      <c r="S17" s="62">
        <v>19</v>
      </c>
      <c r="T17" s="62">
        <v>20</v>
      </c>
      <c r="U17" s="62">
        <v>21</v>
      </c>
      <c r="V17" s="62">
        <v>22</v>
      </c>
      <c r="W17" s="62">
        <v>23</v>
      </c>
      <c r="X17" s="62">
        <v>24</v>
      </c>
      <c r="Y17" s="62">
        <v>25</v>
      </c>
      <c r="Z17" s="62">
        <v>26</v>
      </c>
      <c r="AA17" s="62">
        <v>27</v>
      </c>
    </row>
    <row r="18" spans="1:27" ht="26.25">
      <c r="A18" s="64"/>
      <c r="B18" s="65"/>
      <c r="C18" s="66" t="s">
        <v>50</v>
      </c>
      <c r="D18" s="65"/>
      <c r="E18" s="5"/>
      <c r="F18" s="5"/>
      <c r="G18" s="64"/>
      <c r="H18" s="13"/>
      <c r="I18" s="5"/>
      <c r="J18" s="5"/>
      <c r="K18" s="65"/>
      <c r="L18" s="65"/>
      <c r="M18" s="65"/>
      <c r="N18" s="65"/>
      <c r="O18" s="65"/>
      <c r="P18" s="65"/>
      <c r="Q18" s="65"/>
      <c r="R18" s="67"/>
      <c r="S18" s="67"/>
      <c r="T18" s="68"/>
      <c r="U18" s="69"/>
      <c r="V18" s="70"/>
      <c r="W18" s="70"/>
      <c r="X18" s="71"/>
      <c r="Y18" s="71"/>
      <c r="Z18" s="65"/>
      <c r="AA18" s="72"/>
    </row>
    <row r="19" spans="1:27" ht="99.75" customHeight="1">
      <c r="A19" s="272">
        <v>1</v>
      </c>
      <c r="B19" s="274" t="s">
        <v>466</v>
      </c>
      <c r="C19" s="274" t="s">
        <v>51</v>
      </c>
      <c r="D19" s="204" t="s">
        <v>55</v>
      </c>
      <c r="E19" s="205">
        <v>1</v>
      </c>
      <c r="F19" s="74"/>
      <c r="G19" s="276"/>
      <c r="H19" s="269" t="s">
        <v>48</v>
      </c>
      <c r="I19" s="252">
        <v>139329</v>
      </c>
      <c r="J19" s="279"/>
      <c r="K19" s="252">
        <f>J19-I19</f>
        <v>-139329</v>
      </c>
      <c r="L19" s="252"/>
      <c r="M19" s="252"/>
      <c r="N19" s="254"/>
      <c r="O19" s="256"/>
      <c r="P19" s="256"/>
      <c r="Q19" s="256"/>
      <c r="R19" s="311">
        <v>9946992.3589999992</v>
      </c>
      <c r="S19" s="311">
        <v>5127028.4529999997</v>
      </c>
      <c r="T19" s="223"/>
      <c r="U19" s="223"/>
      <c r="V19" s="223"/>
      <c r="W19" s="223"/>
      <c r="X19" s="223"/>
      <c r="Y19" s="223"/>
      <c r="Z19" s="223"/>
      <c r="AA19" s="314" t="s">
        <v>640</v>
      </c>
    </row>
    <row r="20" spans="1:27" ht="114.75" customHeight="1">
      <c r="A20" s="273"/>
      <c r="B20" s="301"/>
      <c r="C20" s="275"/>
      <c r="D20" s="204" t="s">
        <v>110</v>
      </c>
      <c r="E20" s="206" t="s">
        <v>467</v>
      </c>
      <c r="F20" s="74"/>
      <c r="G20" s="277"/>
      <c r="H20" s="270"/>
      <c r="I20" s="253"/>
      <c r="J20" s="280"/>
      <c r="K20" s="253"/>
      <c r="L20" s="253"/>
      <c r="M20" s="253"/>
      <c r="N20" s="255"/>
      <c r="O20" s="257"/>
      <c r="P20" s="257"/>
      <c r="Q20" s="257"/>
      <c r="R20" s="312"/>
      <c r="S20" s="312"/>
      <c r="T20" s="224"/>
      <c r="U20" s="224"/>
      <c r="V20" s="224"/>
      <c r="W20" s="224"/>
      <c r="X20" s="224"/>
      <c r="Y20" s="224"/>
      <c r="Z20" s="224"/>
      <c r="AA20" s="315"/>
    </row>
    <row r="21" spans="1:27" ht="48.75" customHeight="1">
      <c r="A21" s="259">
        <v>2</v>
      </c>
      <c r="B21" s="301"/>
      <c r="C21" s="260" t="s">
        <v>468</v>
      </c>
      <c r="D21" s="65" t="s">
        <v>41</v>
      </c>
      <c r="E21" s="21" t="s">
        <v>469</v>
      </c>
      <c r="F21" s="200"/>
      <c r="G21" s="261"/>
      <c r="H21" s="270"/>
      <c r="I21" s="262">
        <v>1000000</v>
      </c>
      <c r="J21" s="263"/>
      <c r="K21" s="258">
        <f t="shared" ref="K21:K23" si="4">J21-I21</f>
        <v>-1000000</v>
      </c>
      <c r="L21" s="260"/>
      <c r="M21" s="258"/>
      <c r="N21" s="258"/>
      <c r="O21" s="258"/>
      <c r="P21" s="258"/>
      <c r="Q21" s="258"/>
      <c r="R21" s="312"/>
      <c r="S21" s="312"/>
      <c r="T21" s="312"/>
      <c r="U21" s="312"/>
      <c r="V21" s="312"/>
      <c r="W21" s="312"/>
      <c r="X21" s="312"/>
      <c r="Y21" s="312"/>
      <c r="Z21" s="312"/>
      <c r="AA21" s="315"/>
    </row>
    <row r="22" spans="1:27" ht="54.75" customHeight="1">
      <c r="A22" s="259"/>
      <c r="B22" s="301"/>
      <c r="C22" s="260"/>
      <c r="D22" s="65" t="s">
        <v>41</v>
      </c>
      <c r="E22" s="173" t="s">
        <v>470</v>
      </c>
      <c r="F22" s="200"/>
      <c r="G22" s="261"/>
      <c r="H22" s="270"/>
      <c r="I22" s="262"/>
      <c r="J22" s="263"/>
      <c r="K22" s="258">
        <f t="shared" si="4"/>
        <v>0</v>
      </c>
      <c r="L22" s="260"/>
      <c r="M22" s="258"/>
      <c r="N22" s="258"/>
      <c r="O22" s="258"/>
      <c r="P22" s="258"/>
      <c r="Q22" s="258"/>
      <c r="R22" s="312"/>
      <c r="S22" s="312"/>
      <c r="T22" s="312"/>
      <c r="U22" s="312"/>
      <c r="V22" s="312"/>
      <c r="W22" s="312"/>
      <c r="X22" s="312"/>
      <c r="Y22" s="312"/>
      <c r="Z22" s="312"/>
      <c r="AA22" s="315"/>
    </row>
    <row r="23" spans="1:27" ht="102" customHeight="1">
      <c r="A23" s="9">
        <v>3</v>
      </c>
      <c r="B23" s="301"/>
      <c r="C23" s="6" t="s">
        <v>471</v>
      </c>
      <c r="D23" s="6" t="s">
        <v>41</v>
      </c>
      <c r="E23" s="74" t="s">
        <v>472</v>
      </c>
      <c r="F23" s="158"/>
      <c r="G23" s="64"/>
      <c r="H23" s="270"/>
      <c r="I23" s="8">
        <v>1222285</v>
      </c>
      <c r="J23" s="202"/>
      <c r="K23" s="8">
        <f t="shared" si="4"/>
        <v>-1222285</v>
      </c>
      <c r="L23" s="77"/>
      <c r="M23" s="10"/>
      <c r="N23" s="8"/>
      <c r="O23" s="8"/>
      <c r="P23" s="8"/>
      <c r="Q23" s="8"/>
      <c r="R23" s="312"/>
      <c r="S23" s="312"/>
      <c r="T23" s="312"/>
      <c r="U23" s="312"/>
      <c r="V23" s="312"/>
      <c r="W23" s="312"/>
      <c r="X23" s="312"/>
      <c r="Y23" s="312"/>
      <c r="Z23" s="312"/>
      <c r="AA23" s="315"/>
    </row>
    <row r="24" spans="1:27" ht="178.5" customHeight="1">
      <c r="A24" s="9">
        <v>4</v>
      </c>
      <c r="B24" s="301"/>
      <c r="C24" s="6" t="s">
        <v>473</v>
      </c>
      <c r="D24" s="6" t="s">
        <v>37</v>
      </c>
      <c r="E24" s="208" t="s">
        <v>37</v>
      </c>
      <c r="F24" s="158"/>
      <c r="G24" s="64"/>
      <c r="H24" s="270"/>
      <c r="I24" s="8">
        <v>10000</v>
      </c>
      <c r="J24" s="8"/>
      <c r="K24" s="8">
        <f>J24-I24</f>
        <v>-10000</v>
      </c>
      <c r="L24" s="77"/>
      <c r="M24" s="10"/>
      <c r="N24" s="10"/>
      <c r="O24" s="10"/>
      <c r="P24" s="10"/>
      <c r="Q24" s="10"/>
      <c r="R24" s="312"/>
      <c r="S24" s="312"/>
      <c r="T24" s="312"/>
      <c r="U24" s="312"/>
      <c r="V24" s="312"/>
      <c r="W24" s="312"/>
      <c r="X24" s="312"/>
      <c r="Y24" s="312"/>
      <c r="Z24" s="312"/>
      <c r="AA24" s="315"/>
    </row>
    <row r="25" spans="1:27" s="78" customFormat="1" ht="81" customHeight="1">
      <c r="A25" s="259">
        <v>5</v>
      </c>
      <c r="B25" s="301"/>
      <c r="C25" s="260" t="s">
        <v>474</v>
      </c>
      <c r="D25" s="207" t="s">
        <v>36</v>
      </c>
      <c r="E25" s="208" t="s">
        <v>475</v>
      </c>
      <c r="F25" s="208" t="s">
        <v>621</v>
      </c>
      <c r="G25" s="258"/>
      <c r="H25" s="270"/>
      <c r="I25" s="258">
        <v>2000000</v>
      </c>
      <c r="J25" s="262">
        <v>1136629.60711</v>
      </c>
      <c r="K25" s="258">
        <f>J25-I25</f>
        <v>-863370.39289000002</v>
      </c>
      <c r="L25" s="283"/>
      <c r="M25" s="262">
        <v>1136629.60711</v>
      </c>
      <c r="N25" s="258"/>
      <c r="O25" s="258"/>
      <c r="P25" s="258"/>
      <c r="Q25" s="258"/>
      <c r="R25" s="312"/>
      <c r="S25" s="312"/>
      <c r="T25" s="312"/>
      <c r="U25" s="312"/>
      <c r="V25" s="312"/>
      <c r="W25" s="312"/>
      <c r="X25" s="312"/>
      <c r="Y25" s="312"/>
      <c r="Z25" s="312"/>
      <c r="AA25" s="315"/>
    </row>
    <row r="26" spans="1:27" s="78" customFormat="1" ht="81" customHeight="1">
      <c r="A26" s="259"/>
      <c r="B26" s="301"/>
      <c r="C26" s="260"/>
      <c r="D26" s="207" t="s">
        <v>36</v>
      </c>
      <c r="E26" s="208" t="s">
        <v>476</v>
      </c>
      <c r="F26" s="208" t="s">
        <v>622</v>
      </c>
      <c r="G26" s="258"/>
      <c r="H26" s="270"/>
      <c r="I26" s="258"/>
      <c r="J26" s="262"/>
      <c r="K26" s="258"/>
      <c r="L26" s="283"/>
      <c r="M26" s="262"/>
      <c r="N26" s="258"/>
      <c r="O26" s="258"/>
      <c r="P26" s="258"/>
      <c r="Q26" s="258"/>
      <c r="R26" s="312"/>
      <c r="S26" s="312"/>
      <c r="T26" s="312"/>
      <c r="U26" s="312"/>
      <c r="V26" s="312"/>
      <c r="W26" s="312"/>
      <c r="X26" s="312"/>
      <c r="Y26" s="312"/>
      <c r="Z26" s="312"/>
      <c r="AA26" s="315"/>
    </row>
    <row r="27" spans="1:27" s="78" customFormat="1" ht="81" customHeight="1">
      <c r="A27" s="259"/>
      <c r="B27" s="301"/>
      <c r="C27" s="260"/>
      <c r="D27" s="207" t="s">
        <v>625</v>
      </c>
      <c r="E27" s="208"/>
      <c r="F27" s="208" t="s">
        <v>623</v>
      </c>
      <c r="G27" s="258"/>
      <c r="H27" s="270"/>
      <c r="I27" s="258"/>
      <c r="J27" s="262"/>
      <c r="K27" s="258"/>
      <c r="L27" s="283"/>
      <c r="M27" s="262"/>
      <c r="N27" s="258"/>
      <c r="O27" s="258"/>
      <c r="P27" s="258"/>
      <c r="Q27" s="258"/>
      <c r="R27" s="312"/>
      <c r="S27" s="312"/>
      <c r="T27" s="312"/>
      <c r="U27" s="312"/>
      <c r="V27" s="312"/>
      <c r="W27" s="312"/>
      <c r="X27" s="312"/>
      <c r="Y27" s="312"/>
      <c r="Z27" s="312"/>
      <c r="AA27" s="315"/>
    </row>
    <row r="28" spans="1:27" s="78" customFormat="1" ht="65.25" customHeight="1">
      <c r="A28" s="259"/>
      <c r="B28" s="301"/>
      <c r="C28" s="260"/>
      <c r="D28" s="207" t="s">
        <v>626</v>
      </c>
      <c r="E28" s="208"/>
      <c r="F28" s="208" t="s">
        <v>624</v>
      </c>
      <c r="G28" s="258"/>
      <c r="H28" s="270"/>
      <c r="I28" s="258"/>
      <c r="J28" s="262"/>
      <c r="K28" s="258"/>
      <c r="L28" s="283"/>
      <c r="M28" s="262"/>
      <c r="N28" s="258"/>
      <c r="O28" s="258"/>
      <c r="P28" s="258"/>
      <c r="Q28" s="258"/>
      <c r="R28" s="312"/>
      <c r="S28" s="312"/>
      <c r="T28" s="312"/>
      <c r="U28" s="312"/>
      <c r="V28" s="312"/>
      <c r="W28" s="312"/>
      <c r="X28" s="312"/>
      <c r="Y28" s="312"/>
      <c r="Z28" s="312"/>
      <c r="AA28" s="315"/>
    </row>
    <row r="29" spans="1:27" s="78" customFormat="1" ht="55.5" customHeight="1">
      <c r="A29" s="259">
        <v>6</v>
      </c>
      <c r="B29" s="301"/>
      <c r="C29" s="260" t="s">
        <v>477</v>
      </c>
      <c r="D29" s="6" t="s">
        <v>41</v>
      </c>
      <c r="E29" s="208" t="s">
        <v>478</v>
      </c>
      <c r="F29" s="6"/>
      <c r="G29" s="278"/>
      <c r="H29" s="270"/>
      <c r="I29" s="258">
        <v>4663683</v>
      </c>
      <c r="J29" s="262"/>
      <c r="K29" s="258">
        <f t="shared" ref="K29:K61" si="5">J29-I29</f>
        <v>-4663683</v>
      </c>
      <c r="L29" s="283"/>
      <c r="M29" s="258"/>
      <c r="N29" s="278"/>
      <c r="O29" s="278"/>
      <c r="P29" s="278"/>
      <c r="Q29" s="258"/>
      <c r="R29" s="312"/>
      <c r="S29" s="312"/>
      <c r="T29" s="312"/>
      <c r="U29" s="312"/>
      <c r="V29" s="312"/>
      <c r="W29" s="312"/>
      <c r="X29" s="312"/>
      <c r="Y29" s="312"/>
      <c r="Z29" s="312"/>
      <c r="AA29" s="315"/>
    </row>
    <row r="30" spans="1:27" s="78" customFormat="1" ht="42.75" customHeight="1">
      <c r="A30" s="259"/>
      <c r="B30" s="301"/>
      <c r="C30" s="260"/>
      <c r="D30" s="6" t="s">
        <v>36</v>
      </c>
      <c r="E30" s="208" t="s">
        <v>480</v>
      </c>
      <c r="F30" s="6"/>
      <c r="G30" s="278"/>
      <c r="H30" s="270"/>
      <c r="I30" s="258"/>
      <c r="J30" s="262"/>
      <c r="K30" s="258">
        <f t="shared" si="5"/>
        <v>0</v>
      </c>
      <c r="L30" s="283"/>
      <c r="M30" s="258"/>
      <c r="N30" s="278"/>
      <c r="O30" s="278"/>
      <c r="P30" s="278"/>
      <c r="Q30" s="258"/>
      <c r="R30" s="312"/>
      <c r="S30" s="312"/>
      <c r="T30" s="312"/>
      <c r="U30" s="312"/>
      <c r="V30" s="312"/>
      <c r="W30" s="312"/>
      <c r="X30" s="312"/>
      <c r="Y30" s="312"/>
      <c r="Z30" s="312"/>
      <c r="AA30" s="315"/>
    </row>
    <row r="31" spans="1:27" s="78" customFormat="1" ht="47.25" customHeight="1">
      <c r="A31" s="259"/>
      <c r="B31" s="301"/>
      <c r="C31" s="260"/>
      <c r="D31" s="6" t="s">
        <v>41</v>
      </c>
      <c r="E31" s="208" t="s">
        <v>479</v>
      </c>
      <c r="F31" s="6"/>
      <c r="G31" s="278"/>
      <c r="H31" s="270"/>
      <c r="I31" s="258"/>
      <c r="J31" s="262"/>
      <c r="K31" s="258">
        <f t="shared" si="5"/>
        <v>0</v>
      </c>
      <c r="L31" s="283"/>
      <c r="M31" s="258"/>
      <c r="N31" s="278"/>
      <c r="O31" s="278"/>
      <c r="P31" s="278"/>
      <c r="Q31" s="258"/>
      <c r="R31" s="312"/>
      <c r="S31" s="312"/>
      <c r="T31" s="312"/>
      <c r="U31" s="312"/>
      <c r="V31" s="312"/>
      <c r="W31" s="312"/>
      <c r="X31" s="312"/>
      <c r="Y31" s="312"/>
      <c r="Z31" s="312"/>
      <c r="AA31" s="315"/>
    </row>
    <row r="32" spans="1:27" s="78" customFormat="1" ht="72.75" customHeight="1">
      <c r="A32" s="272">
        <v>7</v>
      </c>
      <c r="B32" s="301"/>
      <c r="C32" s="274" t="s">
        <v>481</v>
      </c>
      <c r="D32" s="207" t="s">
        <v>41</v>
      </c>
      <c r="E32" s="208" t="s">
        <v>482</v>
      </c>
      <c r="F32" s="154"/>
      <c r="G32" s="267"/>
      <c r="H32" s="270"/>
      <c r="I32" s="252">
        <v>6634213</v>
      </c>
      <c r="J32" s="264"/>
      <c r="K32" s="252"/>
      <c r="L32" s="281"/>
      <c r="M32" s="252"/>
      <c r="N32" s="252"/>
      <c r="O32" s="252"/>
      <c r="P32" s="252"/>
      <c r="Q32" s="252"/>
      <c r="R32" s="312"/>
      <c r="S32" s="312"/>
      <c r="T32" s="312"/>
      <c r="U32" s="312"/>
      <c r="V32" s="312"/>
      <c r="W32" s="312"/>
      <c r="X32" s="312"/>
      <c r="Y32" s="312"/>
      <c r="Z32" s="312"/>
      <c r="AA32" s="315"/>
    </row>
    <row r="33" spans="1:27" s="78" customFormat="1" ht="67.5" customHeight="1">
      <c r="A33" s="273"/>
      <c r="B33" s="301"/>
      <c r="C33" s="275"/>
      <c r="D33" s="207" t="s">
        <v>36</v>
      </c>
      <c r="E33" s="208" t="s">
        <v>483</v>
      </c>
      <c r="F33" s="154"/>
      <c r="G33" s="268"/>
      <c r="H33" s="270"/>
      <c r="I33" s="253"/>
      <c r="J33" s="266"/>
      <c r="K33" s="253"/>
      <c r="L33" s="282"/>
      <c r="M33" s="253"/>
      <c r="N33" s="253"/>
      <c r="O33" s="253"/>
      <c r="P33" s="253"/>
      <c r="Q33" s="253"/>
      <c r="R33" s="312"/>
      <c r="S33" s="312"/>
      <c r="T33" s="312"/>
      <c r="U33" s="312"/>
      <c r="V33" s="312"/>
      <c r="W33" s="312"/>
      <c r="X33" s="312"/>
      <c r="Y33" s="312"/>
      <c r="Z33" s="312"/>
      <c r="AA33" s="315"/>
    </row>
    <row r="34" spans="1:27" s="78" customFormat="1" ht="118.5" customHeight="1">
      <c r="A34" s="9">
        <v>8</v>
      </c>
      <c r="B34" s="301"/>
      <c r="C34" s="6" t="s">
        <v>485</v>
      </c>
      <c r="D34" s="6" t="s">
        <v>37</v>
      </c>
      <c r="E34" s="6" t="s">
        <v>37</v>
      </c>
      <c r="F34" s="154"/>
      <c r="G34" s="11"/>
      <c r="H34" s="270"/>
      <c r="I34" s="8">
        <v>18000</v>
      </c>
      <c r="J34" s="77"/>
      <c r="K34" s="8">
        <f t="shared" si="5"/>
        <v>-18000</v>
      </c>
      <c r="L34" s="79"/>
      <c r="M34" s="8"/>
      <c r="N34" s="8"/>
      <c r="O34" s="8"/>
      <c r="P34" s="8"/>
      <c r="Q34" s="8"/>
      <c r="R34" s="312"/>
      <c r="S34" s="312"/>
      <c r="T34" s="312"/>
      <c r="U34" s="312"/>
      <c r="V34" s="312"/>
      <c r="W34" s="312"/>
      <c r="X34" s="312"/>
      <c r="Y34" s="312"/>
      <c r="Z34" s="312"/>
      <c r="AA34" s="315"/>
    </row>
    <row r="35" spans="1:27" s="78" customFormat="1" ht="56.25" customHeight="1">
      <c r="A35" s="272">
        <v>9</v>
      </c>
      <c r="B35" s="301"/>
      <c r="C35" s="274" t="s">
        <v>484</v>
      </c>
      <c r="D35" s="6" t="s">
        <v>36</v>
      </c>
      <c r="E35" s="6" t="s">
        <v>489</v>
      </c>
      <c r="F35" s="154" t="s">
        <v>627</v>
      </c>
      <c r="G35" s="267"/>
      <c r="H35" s="270"/>
      <c r="I35" s="264">
        <v>2962888</v>
      </c>
      <c r="J35" s="264">
        <v>1246994.5362799999</v>
      </c>
      <c r="K35" s="252">
        <f>J35-I35</f>
        <v>-1715893.4637200001</v>
      </c>
      <c r="L35" s="292"/>
      <c r="M35" s="252">
        <v>1246994.5362799999</v>
      </c>
      <c r="N35" s="252"/>
      <c r="O35" s="252"/>
      <c r="P35" s="252"/>
      <c r="Q35" s="252"/>
      <c r="R35" s="312"/>
      <c r="S35" s="312"/>
      <c r="T35" s="312"/>
      <c r="U35" s="312"/>
      <c r="V35" s="312"/>
      <c r="W35" s="312"/>
      <c r="X35" s="312"/>
      <c r="Y35" s="312"/>
      <c r="Z35" s="312"/>
      <c r="AA35" s="315"/>
    </row>
    <row r="36" spans="1:27" s="78" customFormat="1" ht="49.5" customHeight="1">
      <c r="A36" s="300"/>
      <c r="B36" s="301"/>
      <c r="C36" s="275"/>
      <c r="D36" s="6" t="s">
        <v>36</v>
      </c>
      <c r="E36" s="6" t="s">
        <v>490</v>
      </c>
      <c r="F36" s="154" t="s">
        <v>628</v>
      </c>
      <c r="G36" s="268"/>
      <c r="H36" s="270"/>
      <c r="I36" s="266"/>
      <c r="J36" s="266"/>
      <c r="K36" s="253"/>
      <c r="L36" s="294"/>
      <c r="M36" s="253"/>
      <c r="N36" s="253"/>
      <c r="O36" s="253"/>
      <c r="P36" s="253"/>
      <c r="Q36" s="253"/>
      <c r="R36" s="312"/>
      <c r="S36" s="312"/>
      <c r="T36" s="312"/>
      <c r="U36" s="312"/>
      <c r="V36" s="312"/>
      <c r="W36" s="312"/>
      <c r="X36" s="312"/>
      <c r="Y36" s="312"/>
      <c r="Z36" s="312"/>
      <c r="AA36" s="315"/>
    </row>
    <row r="37" spans="1:27" s="78" customFormat="1" ht="56.25" customHeight="1">
      <c r="A37" s="272">
        <v>10</v>
      </c>
      <c r="B37" s="301"/>
      <c r="C37" s="274" t="s">
        <v>491</v>
      </c>
      <c r="D37" s="6" t="s">
        <v>36</v>
      </c>
      <c r="E37" s="6" t="s">
        <v>492</v>
      </c>
      <c r="F37" s="154"/>
      <c r="G37" s="267"/>
      <c r="H37" s="270"/>
      <c r="I37" s="252">
        <v>550000</v>
      </c>
      <c r="J37" s="264"/>
      <c r="K37" s="252">
        <f t="shared" si="5"/>
        <v>-550000</v>
      </c>
      <c r="L37" s="281"/>
      <c r="M37" s="252"/>
      <c r="N37" s="252"/>
      <c r="O37" s="252"/>
      <c r="P37" s="252"/>
      <c r="Q37" s="252"/>
      <c r="R37" s="312"/>
      <c r="S37" s="312"/>
      <c r="T37" s="312"/>
      <c r="U37" s="312"/>
      <c r="V37" s="312"/>
      <c r="W37" s="312"/>
      <c r="X37" s="312"/>
      <c r="Y37" s="312"/>
      <c r="Z37" s="312"/>
      <c r="AA37" s="315"/>
    </row>
    <row r="38" spans="1:27" s="78" customFormat="1" ht="62.25" customHeight="1">
      <c r="A38" s="273"/>
      <c r="B38" s="301"/>
      <c r="C38" s="275"/>
      <c r="D38" s="6" t="s">
        <v>110</v>
      </c>
      <c r="E38" s="6" t="s">
        <v>493</v>
      </c>
      <c r="F38" s="154"/>
      <c r="G38" s="268"/>
      <c r="H38" s="270"/>
      <c r="I38" s="253"/>
      <c r="J38" s="266"/>
      <c r="K38" s="253"/>
      <c r="L38" s="282"/>
      <c r="M38" s="253"/>
      <c r="N38" s="253"/>
      <c r="O38" s="253"/>
      <c r="P38" s="253"/>
      <c r="Q38" s="253"/>
      <c r="R38" s="312"/>
      <c r="S38" s="312"/>
      <c r="T38" s="312"/>
      <c r="U38" s="312"/>
      <c r="V38" s="312"/>
      <c r="W38" s="312"/>
      <c r="X38" s="312"/>
      <c r="Y38" s="312"/>
      <c r="Z38" s="312"/>
      <c r="AA38" s="315"/>
    </row>
    <row r="39" spans="1:27" s="78" customFormat="1" ht="162" customHeight="1">
      <c r="A39" s="9">
        <v>11</v>
      </c>
      <c r="B39" s="301"/>
      <c r="C39" s="6" t="s">
        <v>494</v>
      </c>
      <c r="D39" s="6" t="s">
        <v>36</v>
      </c>
      <c r="E39" s="6" t="s">
        <v>495</v>
      </c>
      <c r="F39" s="154"/>
      <c r="G39" s="11"/>
      <c r="H39" s="270"/>
      <c r="I39" s="8">
        <v>655000</v>
      </c>
      <c r="J39" s="77"/>
      <c r="K39" s="8">
        <f t="shared" si="5"/>
        <v>-655000</v>
      </c>
      <c r="L39" s="61"/>
      <c r="M39" s="8"/>
      <c r="N39" s="11"/>
      <c r="O39" s="11"/>
      <c r="P39" s="11"/>
      <c r="Q39" s="11"/>
      <c r="R39" s="312"/>
      <c r="S39" s="312"/>
      <c r="T39" s="312"/>
      <c r="U39" s="312"/>
      <c r="V39" s="312"/>
      <c r="W39" s="312"/>
      <c r="X39" s="312"/>
      <c r="Y39" s="312"/>
      <c r="Z39" s="312"/>
      <c r="AA39" s="315"/>
    </row>
    <row r="40" spans="1:27" s="78" customFormat="1" ht="91.5" customHeight="1">
      <c r="A40" s="272">
        <v>12</v>
      </c>
      <c r="B40" s="301"/>
      <c r="C40" s="274" t="s">
        <v>496</v>
      </c>
      <c r="D40" s="6"/>
      <c r="E40" s="6"/>
      <c r="F40" s="154" t="s">
        <v>37</v>
      </c>
      <c r="G40" s="267"/>
      <c r="H40" s="270"/>
      <c r="I40" s="252">
        <v>2820682</v>
      </c>
      <c r="J40" s="264">
        <v>2476.4012400000001</v>
      </c>
      <c r="K40" s="252">
        <f t="shared" si="5"/>
        <v>-2818205.59876</v>
      </c>
      <c r="L40" s="281"/>
      <c r="M40" s="252">
        <v>2476.4012400000001</v>
      </c>
      <c r="N40" s="252"/>
      <c r="O40" s="252"/>
      <c r="P40" s="252"/>
      <c r="Q40" s="252"/>
      <c r="R40" s="312"/>
      <c r="S40" s="312"/>
      <c r="T40" s="312"/>
      <c r="U40" s="312"/>
      <c r="V40" s="312"/>
      <c r="W40" s="312"/>
      <c r="X40" s="312"/>
      <c r="Y40" s="312"/>
      <c r="Z40" s="312"/>
      <c r="AA40" s="315"/>
    </row>
    <row r="41" spans="1:27" s="78" customFormat="1" ht="91.5" customHeight="1">
      <c r="A41" s="300"/>
      <c r="B41" s="301"/>
      <c r="C41" s="301"/>
      <c r="D41" s="6" t="s">
        <v>36</v>
      </c>
      <c r="E41" s="6" t="s">
        <v>497</v>
      </c>
      <c r="F41" s="154"/>
      <c r="G41" s="289"/>
      <c r="H41" s="270"/>
      <c r="I41" s="291"/>
      <c r="J41" s="265"/>
      <c r="K41" s="291"/>
      <c r="L41" s="290"/>
      <c r="M41" s="291"/>
      <c r="N41" s="291"/>
      <c r="O41" s="291"/>
      <c r="P41" s="291"/>
      <c r="Q41" s="291"/>
      <c r="R41" s="312"/>
      <c r="S41" s="312"/>
      <c r="T41" s="312"/>
      <c r="U41" s="312"/>
      <c r="V41" s="312"/>
      <c r="W41" s="312"/>
      <c r="X41" s="312"/>
      <c r="Y41" s="312"/>
      <c r="Z41" s="312"/>
      <c r="AA41" s="315"/>
    </row>
    <row r="42" spans="1:27" s="78" customFormat="1" ht="41.25" customHeight="1">
      <c r="A42" s="300"/>
      <c r="B42" s="301"/>
      <c r="C42" s="301"/>
      <c r="D42" s="6" t="s">
        <v>41</v>
      </c>
      <c r="E42" s="6" t="s">
        <v>60</v>
      </c>
      <c r="F42" s="154"/>
      <c r="G42" s="289"/>
      <c r="H42" s="270"/>
      <c r="I42" s="291"/>
      <c r="J42" s="265"/>
      <c r="K42" s="291"/>
      <c r="L42" s="290"/>
      <c r="M42" s="291"/>
      <c r="N42" s="291"/>
      <c r="O42" s="291"/>
      <c r="P42" s="291"/>
      <c r="Q42" s="291"/>
      <c r="R42" s="312"/>
      <c r="S42" s="312"/>
      <c r="T42" s="312"/>
      <c r="U42" s="312"/>
      <c r="V42" s="312"/>
      <c r="W42" s="312"/>
      <c r="X42" s="312"/>
      <c r="Y42" s="312"/>
      <c r="Z42" s="312"/>
      <c r="AA42" s="315"/>
    </row>
    <row r="43" spans="1:27" s="78" customFormat="1" ht="47.25" customHeight="1">
      <c r="A43" s="273"/>
      <c r="B43" s="301"/>
      <c r="C43" s="275"/>
      <c r="D43" s="6" t="s">
        <v>41</v>
      </c>
      <c r="E43" s="6" t="s">
        <v>498</v>
      </c>
      <c r="F43" s="154"/>
      <c r="G43" s="268"/>
      <c r="H43" s="270"/>
      <c r="I43" s="253"/>
      <c r="J43" s="266"/>
      <c r="K43" s="253"/>
      <c r="L43" s="282"/>
      <c r="M43" s="253"/>
      <c r="N43" s="253"/>
      <c r="O43" s="253"/>
      <c r="P43" s="253"/>
      <c r="Q43" s="253"/>
      <c r="R43" s="312"/>
      <c r="S43" s="312"/>
      <c r="T43" s="312"/>
      <c r="U43" s="312"/>
      <c r="V43" s="312"/>
      <c r="W43" s="312"/>
      <c r="X43" s="312"/>
      <c r="Y43" s="312"/>
      <c r="Z43" s="312"/>
      <c r="AA43" s="315"/>
    </row>
    <row r="44" spans="1:27" s="78" customFormat="1" ht="78.75">
      <c r="A44" s="9">
        <v>13</v>
      </c>
      <c r="B44" s="301"/>
      <c r="C44" s="6" t="s">
        <v>499</v>
      </c>
      <c r="D44" s="6" t="s">
        <v>37</v>
      </c>
      <c r="E44" s="6" t="s">
        <v>37</v>
      </c>
      <c r="F44" s="154"/>
      <c r="G44" s="11"/>
      <c r="H44" s="271"/>
      <c r="I44" s="8">
        <v>12000</v>
      </c>
      <c r="J44" s="77"/>
      <c r="K44" s="8">
        <f t="shared" si="5"/>
        <v>-12000</v>
      </c>
      <c r="L44" s="61"/>
      <c r="M44" s="8"/>
      <c r="N44" s="11"/>
      <c r="O44" s="11"/>
      <c r="P44" s="11"/>
      <c r="Q44" s="11"/>
      <c r="R44" s="312"/>
      <c r="S44" s="312"/>
      <c r="T44" s="312"/>
      <c r="U44" s="312"/>
      <c r="V44" s="312"/>
      <c r="W44" s="312"/>
      <c r="X44" s="312"/>
      <c r="Y44" s="312"/>
      <c r="Z44" s="312"/>
      <c r="AA44" s="315"/>
    </row>
    <row r="45" spans="1:27" s="78" customFormat="1" ht="123.75" customHeight="1">
      <c r="A45" s="9">
        <v>14</v>
      </c>
      <c r="B45" s="301"/>
      <c r="C45" s="6" t="s">
        <v>500</v>
      </c>
      <c r="D45" s="6" t="s">
        <v>37</v>
      </c>
      <c r="E45" s="6" t="s">
        <v>37</v>
      </c>
      <c r="F45" s="24"/>
      <c r="G45" s="128"/>
      <c r="H45" s="188"/>
      <c r="I45" s="77">
        <v>25000</v>
      </c>
      <c r="J45" s="77"/>
      <c r="K45" s="77">
        <f t="shared" si="5"/>
        <v>-25000</v>
      </c>
      <c r="L45" s="79"/>
      <c r="M45" s="8"/>
      <c r="N45" s="11"/>
      <c r="O45" s="11"/>
      <c r="P45" s="11"/>
      <c r="Q45" s="11"/>
      <c r="R45" s="312"/>
      <c r="S45" s="312"/>
      <c r="T45" s="312"/>
      <c r="U45" s="312"/>
      <c r="V45" s="312"/>
      <c r="W45" s="312"/>
      <c r="X45" s="312"/>
      <c r="Y45" s="312"/>
      <c r="Z45" s="312"/>
      <c r="AA45" s="315"/>
    </row>
    <row r="46" spans="1:27" s="78" customFormat="1" ht="160.5" customHeight="1">
      <c r="A46" s="9">
        <v>15</v>
      </c>
      <c r="B46" s="301"/>
      <c r="C46" s="6" t="s">
        <v>501</v>
      </c>
      <c r="D46" s="6" t="s">
        <v>37</v>
      </c>
      <c r="E46" s="6" t="s">
        <v>37</v>
      </c>
      <c r="F46" s="6"/>
      <c r="G46" s="11"/>
      <c r="H46" s="13"/>
      <c r="I46" s="8">
        <v>50000</v>
      </c>
      <c r="J46" s="77"/>
      <c r="K46" s="8">
        <f t="shared" si="5"/>
        <v>-50000</v>
      </c>
      <c r="L46" s="61"/>
      <c r="M46" s="8"/>
      <c r="N46" s="11"/>
      <c r="O46" s="11"/>
      <c r="P46" s="11"/>
      <c r="Q46" s="11"/>
      <c r="R46" s="312"/>
      <c r="S46" s="312"/>
      <c r="T46" s="312"/>
      <c r="U46" s="312"/>
      <c r="V46" s="312"/>
      <c r="W46" s="312"/>
      <c r="X46" s="312"/>
      <c r="Y46" s="312"/>
      <c r="Z46" s="312"/>
      <c r="AA46" s="315"/>
    </row>
    <row r="47" spans="1:27" s="78" customFormat="1" ht="74.25" customHeight="1">
      <c r="A47" s="9">
        <v>16</v>
      </c>
      <c r="B47" s="301"/>
      <c r="C47" s="6" t="s">
        <v>502</v>
      </c>
      <c r="D47" s="6" t="s">
        <v>37</v>
      </c>
      <c r="E47" s="6" t="s">
        <v>37</v>
      </c>
      <c r="F47" s="6"/>
      <c r="G47" s="11"/>
      <c r="H47" s="13"/>
      <c r="I47" s="8">
        <v>12000</v>
      </c>
      <c r="J47" s="77"/>
      <c r="K47" s="8">
        <f t="shared" si="5"/>
        <v>-12000</v>
      </c>
      <c r="L47" s="61"/>
      <c r="M47" s="8"/>
      <c r="N47" s="11"/>
      <c r="O47" s="11"/>
      <c r="P47" s="11"/>
      <c r="Q47" s="11"/>
      <c r="R47" s="312"/>
      <c r="S47" s="312"/>
      <c r="T47" s="312"/>
      <c r="U47" s="312"/>
      <c r="V47" s="312"/>
      <c r="W47" s="312"/>
      <c r="X47" s="312"/>
      <c r="Y47" s="312"/>
      <c r="Z47" s="312"/>
      <c r="AA47" s="315"/>
    </row>
    <row r="48" spans="1:27" s="78" customFormat="1" ht="72.75" customHeight="1">
      <c r="A48" s="9">
        <v>17</v>
      </c>
      <c r="B48" s="301"/>
      <c r="C48" s="6" t="s">
        <v>503</v>
      </c>
      <c r="D48" s="6" t="s">
        <v>37</v>
      </c>
      <c r="E48" s="6" t="s">
        <v>37</v>
      </c>
      <c r="F48" s="6"/>
      <c r="G48" s="11"/>
      <c r="H48" s="13"/>
      <c r="I48" s="8">
        <v>9000</v>
      </c>
      <c r="J48" s="77"/>
      <c r="K48" s="8">
        <f t="shared" si="5"/>
        <v>-9000</v>
      </c>
      <c r="L48" s="61"/>
      <c r="M48" s="8"/>
      <c r="N48" s="11"/>
      <c r="O48" s="11"/>
      <c r="P48" s="11"/>
      <c r="Q48" s="11"/>
      <c r="R48" s="312"/>
      <c r="S48" s="312"/>
      <c r="T48" s="312"/>
      <c r="U48" s="312"/>
      <c r="V48" s="312"/>
      <c r="W48" s="312"/>
      <c r="X48" s="312"/>
      <c r="Y48" s="312"/>
      <c r="Z48" s="312"/>
      <c r="AA48" s="315"/>
    </row>
    <row r="49" spans="1:27" s="78" customFormat="1" ht="96.75" customHeight="1">
      <c r="A49" s="9">
        <v>18</v>
      </c>
      <c r="B49" s="301"/>
      <c r="C49" s="6" t="s">
        <v>504</v>
      </c>
      <c r="D49" s="6" t="s">
        <v>37</v>
      </c>
      <c r="E49" s="6" t="s">
        <v>37</v>
      </c>
      <c r="F49" s="6"/>
      <c r="G49" s="11"/>
      <c r="H49" s="13"/>
      <c r="I49" s="8">
        <v>40000</v>
      </c>
      <c r="J49" s="77"/>
      <c r="K49" s="8">
        <f t="shared" si="5"/>
        <v>-40000</v>
      </c>
      <c r="L49" s="61"/>
      <c r="M49" s="8"/>
      <c r="N49" s="11"/>
      <c r="O49" s="11"/>
      <c r="P49" s="11"/>
      <c r="Q49" s="11"/>
      <c r="R49" s="312"/>
      <c r="S49" s="312"/>
      <c r="T49" s="312"/>
      <c r="U49" s="312"/>
      <c r="V49" s="312"/>
      <c r="W49" s="312"/>
      <c r="X49" s="312"/>
      <c r="Y49" s="312"/>
      <c r="Z49" s="312"/>
      <c r="AA49" s="315"/>
    </row>
    <row r="50" spans="1:27" s="78" customFormat="1" ht="96.75" customHeight="1">
      <c r="A50" s="9">
        <v>19</v>
      </c>
      <c r="B50" s="301"/>
      <c r="C50" s="6" t="s">
        <v>505</v>
      </c>
      <c r="D50" s="6" t="s">
        <v>37</v>
      </c>
      <c r="E50" s="6" t="s">
        <v>37</v>
      </c>
      <c r="F50" s="6"/>
      <c r="G50" s="11"/>
      <c r="H50" s="13"/>
      <c r="I50" s="8">
        <v>15000</v>
      </c>
      <c r="J50" s="77"/>
      <c r="K50" s="8">
        <f t="shared" si="5"/>
        <v>-15000</v>
      </c>
      <c r="L50" s="61"/>
      <c r="M50" s="8"/>
      <c r="N50" s="11"/>
      <c r="O50" s="11"/>
      <c r="P50" s="11"/>
      <c r="Q50" s="11"/>
      <c r="R50" s="313"/>
      <c r="S50" s="313"/>
      <c r="T50" s="313"/>
      <c r="U50" s="313"/>
      <c r="V50" s="313"/>
      <c r="W50" s="313"/>
      <c r="X50" s="313"/>
      <c r="Y50" s="313"/>
      <c r="Z50" s="313"/>
      <c r="AA50" s="316"/>
    </row>
    <row r="51" spans="1:27" s="78" customFormat="1" ht="408.75" customHeight="1">
      <c r="A51" s="9">
        <v>20</v>
      </c>
      <c r="B51" s="301"/>
      <c r="C51" s="6" t="s">
        <v>506</v>
      </c>
      <c r="D51" s="6" t="s">
        <v>110</v>
      </c>
      <c r="E51" s="6" t="s">
        <v>507</v>
      </c>
      <c r="F51" s="6"/>
      <c r="G51" s="11"/>
      <c r="H51" s="13"/>
      <c r="I51" s="8">
        <v>1900000</v>
      </c>
      <c r="J51" s="77"/>
      <c r="K51" s="8">
        <f t="shared" si="5"/>
        <v>-1900000</v>
      </c>
      <c r="L51" s="61"/>
      <c r="M51" s="8"/>
      <c r="N51" s="11"/>
      <c r="O51" s="11"/>
      <c r="P51" s="11"/>
      <c r="Q51" s="11"/>
      <c r="R51" s="225"/>
      <c r="S51" s="311"/>
      <c r="T51" s="311"/>
      <c r="U51" s="311"/>
      <c r="V51" s="322" t="s">
        <v>642</v>
      </c>
      <c r="W51" s="322" t="s">
        <v>643</v>
      </c>
      <c r="X51" s="311"/>
      <c r="Y51" s="311"/>
      <c r="Z51" s="311"/>
      <c r="AA51" s="319" t="s">
        <v>641</v>
      </c>
    </row>
    <row r="52" spans="1:27" s="78" customFormat="1" ht="96.75" customHeight="1">
      <c r="A52" s="9">
        <v>21</v>
      </c>
      <c r="B52" s="301"/>
      <c r="C52" s="6" t="s">
        <v>508</v>
      </c>
      <c r="D52" s="6" t="s">
        <v>36</v>
      </c>
      <c r="E52" s="6" t="s">
        <v>509</v>
      </c>
      <c r="F52" s="6"/>
      <c r="G52" s="11"/>
      <c r="H52" s="13"/>
      <c r="I52" s="8">
        <v>1070753.18120098</v>
      </c>
      <c r="J52" s="77"/>
      <c r="K52" s="8">
        <f t="shared" si="5"/>
        <v>-1070753.18120098</v>
      </c>
      <c r="L52" s="61"/>
      <c r="M52" s="8"/>
      <c r="N52" s="11"/>
      <c r="O52" s="11"/>
      <c r="P52" s="11"/>
      <c r="Q52" s="11"/>
      <c r="R52" s="226"/>
      <c r="S52" s="312"/>
      <c r="T52" s="312"/>
      <c r="U52" s="312"/>
      <c r="V52" s="323"/>
      <c r="W52" s="323"/>
      <c r="X52" s="312"/>
      <c r="Y52" s="312"/>
      <c r="Z52" s="312"/>
      <c r="AA52" s="320"/>
    </row>
    <row r="53" spans="1:27" s="78" customFormat="1" ht="26.25">
      <c r="A53" s="272">
        <v>22</v>
      </c>
      <c r="B53" s="301"/>
      <c r="C53" s="274" t="s">
        <v>510</v>
      </c>
      <c r="D53" s="6" t="s">
        <v>41</v>
      </c>
      <c r="E53" s="6" t="s">
        <v>511</v>
      </c>
      <c r="F53" s="274"/>
      <c r="G53" s="267"/>
      <c r="H53" s="269"/>
      <c r="I53" s="252">
        <v>580000</v>
      </c>
      <c r="J53" s="264"/>
      <c r="K53" s="252">
        <f t="shared" si="5"/>
        <v>-580000</v>
      </c>
      <c r="L53" s="281"/>
      <c r="M53" s="252"/>
      <c r="N53" s="252"/>
      <c r="O53" s="252"/>
      <c r="P53" s="252"/>
      <c r="Q53" s="252"/>
      <c r="R53" s="226"/>
      <c r="S53" s="312"/>
      <c r="T53" s="312"/>
      <c r="U53" s="312"/>
      <c r="V53" s="323"/>
      <c r="W53" s="323"/>
      <c r="X53" s="312"/>
      <c r="Y53" s="312"/>
      <c r="Z53" s="312"/>
      <c r="AA53" s="320"/>
    </row>
    <row r="54" spans="1:27" s="78" customFormat="1" ht="26.25">
      <c r="A54" s="300"/>
      <c r="B54" s="301"/>
      <c r="C54" s="301"/>
      <c r="D54" s="6" t="s">
        <v>41</v>
      </c>
      <c r="E54" s="6" t="s">
        <v>512</v>
      </c>
      <c r="F54" s="301"/>
      <c r="G54" s="289"/>
      <c r="H54" s="270"/>
      <c r="I54" s="291"/>
      <c r="J54" s="265"/>
      <c r="K54" s="291"/>
      <c r="L54" s="290"/>
      <c r="M54" s="291"/>
      <c r="N54" s="291"/>
      <c r="O54" s="291"/>
      <c r="P54" s="291"/>
      <c r="Q54" s="291"/>
      <c r="R54" s="226"/>
      <c r="S54" s="312"/>
      <c r="T54" s="312"/>
      <c r="U54" s="312"/>
      <c r="V54" s="323"/>
      <c r="W54" s="323"/>
      <c r="X54" s="312"/>
      <c r="Y54" s="312"/>
      <c r="Z54" s="312"/>
      <c r="AA54" s="320"/>
    </row>
    <row r="55" spans="1:27" s="78" customFormat="1" ht="26.25">
      <c r="A55" s="300"/>
      <c r="B55" s="301"/>
      <c r="C55" s="301"/>
      <c r="D55" s="6" t="s">
        <v>41</v>
      </c>
      <c r="E55" s="6" t="s">
        <v>513</v>
      </c>
      <c r="F55" s="301"/>
      <c r="G55" s="289"/>
      <c r="H55" s="270"/>
      <c r="I55" s="291"/>
      <c r="J55" s="265"/>
      <c r="K55" s="291"/>
      <c r="L55" s="290"/>
      <c r="M55" s="291"/>
      <c r="N55" s="291"/>
      <c r="O55" s="291"/>
      <c r="P55" s="291"/>
      <c r="Q55" s="291"/>
      <c r="R55" s="226"/>
      <c r="S55" s="312"/>
      <c r="T55" s="312"/>
      <c r="U55" s="312"/>
      <c r="V55" s="323"/>
      <c r="W55" s="323"/>
      <c r="X55" s="312"/>
      <c r="Y55" s="312"/>
      <c r="Z55" s="312"/>
      <c r="AA55" s="320"/>
    </row>
    <row r="56" spans="1:27" s="78" customFormat="1" ht="26.25">
      <c r="A56" s="300"/>
      <c r="B56" s="301"/>
      <c r="C56" s="301"/>
      <c r="D56" s="6" t="s">
        <v>41</v>
      </c>
      <c r="E56" s="6" t="s">
        <v>514</v>
      </c>
      <c r="F56" s="301"/>
      <c r="G56" s="289"/>
      <c r="H56" s="270"/>
      <c r="I56" s="291"/>
      <c r="J56" s="265"/>
      <c r="K56" s="291"/>
      <c r="L56" s="290"/>
      <c r="M56" s="291"/>
      <c r="N56" s="291"/>
      <c r="O56" s="291"/>
      <c r="P56" s="291"/>
      <c r="Q56" s="291"/>
      <c r="R56" s="226"/>
      <c r="S56" s="312"/>
      <c r="T56" s="312"/>
      <c r="U56" s="312"/>
      <c r="V56" s="323"/>
      <c r="W56" s="323"/>
      <c r="X56" s="312"/>
      <c r="Y56" s="312"/>
      <c r="Z56" s="312"/>
      <c r="AA56" s="320"/>
    </row>
    <row r="57" spans="1:27" s="78" customFormat="1" ht="26.25">
      <c r="A57" s="300"/>
      <c r="B57" s="301"/>
      <c r="C57" s="301"/>
      <c r="D57" s="6" t="s">
        <v>41</v>
      </c>
      <c r="E57" s="6" t="s">
        <v>515</v>
      </c>
      <c r="F57" s="301"/>
      <c r="G57" s="289"/>
      <c r="H57" s="270"/>
      <c r="I57" s="291"/>
      <c r="J57" s="265"/>
      <c r="K57" s="291"/>
      <c r="L57" s="290"/>
      <c r="M57" s="291"/>
      <c r="N57" s="291"/>
      <c r="O57" s="291"/>
      <c r="P57" s="291"/>
      <c r="Q57" s="291"/>
      <c r="R57" s="226"/>
      <c r="S57" s="312"/>
      <c r="T57" s="312"/>
      <c r="U57" s="312"/>
      <c r="V57" s="323"/>
      <c r="W57" s="323"/>
      <c r="X57" s="312"/>
      <c r="Y57" s="312"/>
      <c r="Z57" s="312"/>
      <c r="AA57" s="320"/>
    </row>
    <row r="58" spans="1:27" s="78" customFormat="1" ht="26.25">
      <c r="A58" s="300"/>
      <c r="B58" s="301"/>
      <c r="C58" s="301"/>
      <c r="D58" s="6" t="s">
        <v>41</v>
      </c>
      <c r="E58" s="6" t="s">
        <v>516</v>
      </c>
      <c r="F58" s="301"/>
      <c r="G58" s="289"/>
      <c r="H58" s="270"/>
      <c r="I58" s="291"/>
      <c r="J58" s="265"/>
      <c r="K58" s="291"/>
      <c r="L58" s="290"/>
      <c r="M58" s="291"/>
      <c r="N58" s="291"/>
      <c r="O58" s="291"/>
      <c r="P58" s="291"/>
      <c r="Q58" s="291"/>
      <c r="R58" s="226"/>
      <c r="S58" s="312"/>
      <c r="T58" s="312"/>
      <c r="U58" s="312"/>
      <c r="V58" s="323"/>
      <c r="W58" s="323"/>
      <c r="X58" s="312"/>
      <c r="Y58" s="312"/>
      <c r="Z58" s="312"/>
      <c r="AA58" s="320"/>
    </row>
    <row r="59" spans="1:27" s="78" customFormat="1" ht="26.25">
      <c r="A59" s="300"/>
      <c r="B59" s="301"/>
      <c r="C59" s="301"/>
      <c r="D59" s="6" t="s">
        <v>41</v>
      </c>
      <c r="E59" s="6" t="s">
        <v>517</v>
      </c>
      <c r="F59" s="301"/>
      <c r="G59" s="289"/>
      <c r="H59" s="270"/>
      <c r="I59" s="291"/>
      <c r="J59" s="265"/>
      <c r="K59" s="291"/>
      <c r="L59" s="290"/>
      <c r="M59" s="291"/>
      <c r="N59" s="291"/>
      <c r="O59" s="291"/>
      <c r="P59" s="291"/>
      <c r="Q59" s="291"/>
      <c r="R59" s="226"/>
      <c r="S59" s="312"/>
      <c r="T59" s="312"/>
      <c r="U59" s="312"/>
      <c r="V59" s="323"/>
      <c r="W59" s="323"/>
      <c r="X59" s="312"/>
      <c r="Y59" s="312"/>
      <c r="Z59" s="312"/>
      <c r="AA59" s="320"/>
    </row>
    <row r="60" spans="1:27" s="78" customFormat="1" ht="26.25">
      <c r="A60" s="273"/>
      <c r="B60" s="301"/>
      <c r="C60" s="275"/>
      <c r="D60" s="6" t="s">
        <v>41</v>
      </c>
      <c r="E60" s="6" t="s">
        <v>518</v>
      </c>
      <c r="F60" s="275"/>
      <c r="G60" s="268"/>
      <c r="H60" s="271"/>
      <c r="I60" s="253"/>
      <c r="J60" s="266"/>
      <c r="K60" s="253"/>
      <c r="L60" s="282"/>
      <c r="M60" s="253"/>
      <c r="N60" s="253"/>
      <c r="O60" s="253"/>
      <c r="P60" s="253"/>
      <c r="Q60" s="253"/>
      <c r="R60" s="226"/>
      <c r="S60" s="312"/>
      <c r="T60" s="312"/>
      <c r="U60" s="312"/>
      <c r="V60" s="323"/>
      <c r="W60" s="323"/>
      <c r="X60" s="312"/>
      <c r="Y60" s="312"/>
      <c r="Z60" s="312"/>
      <c r="AA60" s="320"/>
    </row>
    <row r="61" spans="1:27" s="78" customFormat="1" ht="96.75" customHeight="1">
      <c r="A61" s="9">
        <v>23</v>
      </c>
      <c r="B61" s="301"/>
      <c r="C61" s="6" t="s">
        <v>519</v>
      </c>
      <c r="D61" s="6" t="s">
        <v>110</v>
      </c>
      <c r="E61" s="6" t="s">
        <v>520</v>
      </c>
      <c r="F61" s="6"/>
      <c r="G61" s="11"/>
      <c r="H61" s="13"/>
      <c r="I61" s="8">
        <v>225000</v>
      </c>
      <c r="J61" s="77"/>
      <c r="K61" s="8">
        <f t="shared" si="5"/>
        <v>-225000</v>
      </c>
      <c r="L61" s="61"/>
      <c r="M61" s="8"/>
      <c r="N61" s="11"/>
      <c r="O61" s="11"/>
      <c r="P61" s="11"/>
      <c r="Q61" s="11"/>
      <c r="R61" s="226"/>
      <c r="S61" s="312"/>
      <c r="T61" s="312"/>
      <c r="U61" s="312"/>
      <c r="V61" s="323"/>
      <c r="W61" s="323"/>
      <c r="X61" s="312"/>
      <c r="Y61" s="312"/>
      <c r="Z61" s="312"/>
      <c r="AA61" s="320"/>
    </row>
    <row r="62" spans="1:27" s="78" customFormat="1" ht="211.5" customHeight="1">
      <c r="A62" s="9">
        <v>24</v>
      </c>
      <c r="B62" s="301"/>
      <c r="C62" s="6" t="s">
        <v>521</v>
      </c>
      <c r="D62" s="6" t="s">
        <v>41</v>
      </c>
      <c r="E62" s="6" t="s">
        <v>524</v>
      </c>
      <c r="F62" s="6"/>
      <c r="G62" s="11"/>
      <c r="H62" s="13"/>
      <c r="I62" s="8">
        <v>1000000</v>
      </c>
      <c r="J62" s="77"/>
      <c r="K62" s="8"/>
      <c r="L62" s="61"/>
      <c r="M62" s="8"/>
      <c r="N62" s="11"/>
      <c r="O62" s="11"/>
      <c r="P62" s="11"/>
      <c r="Q62" s="11"/>
      <c r="R62" s="226"/>
      <c r="S62" s="312"/>
      <c r="T62" s="312"/>
      <c r="U62" s="312"/>
      <c r="V62" s="323"/>
      <c r="W62" s="323"/>
      <c r="X62" s="312"/>
      <c r="Y62" s="312"/>
      <c r="Z62" s="312"/>
      <c r="AA62" s="320"/>
    </row>
    <row r="63" spans="1:27" s="78" customFormat="1" ht="96.75" customHeight="1">
      <c r="A63" s="9">
        <v>25</v>
      </c>
      <c r="B63" s="301"/>
      <c r="C63" s="6" t="s">
        <v>522</v>
      </c>
      <c r="D63" s="6" t="s">
        <v>55</v>
      </c>
      <c r="E63" s="6" t="s">
        <v>525</v>
      </c>
      <c r="F63" s="6"/>
      <c r="G63" s="11"/>
      <c r="H63" s="13"/>
      <c r="I63" s="8">
        <v>2000000</v>
      </c>
      <c r="J63" s="77"/>
      <c r="K63" s="8"/>
      <c r="L63" s="61"/>
      <c r="M63" s="8"/>
      <c r="N63" s="11"/>
      <c r="O63" s="11"/>
      <c r="P63" s="11"/>
      <c r="Q63" s="11"/>
      <c r="R63" s="226"/>
      <c r="S63" s="312"/>
      <c r="T63" s="312"/>
      <c r="U63" s="312"/>
      <c r="V63" s="323"/>
      <c r="W63" s="323"/>
      <c r="X63" s="312"/>
      <c r="Y63" s="312"/>
      <c r="Z63" s="312"/>
      <c r="AA63" s="320"/>
    </row>
    <row r="64" spans="1:27" s="78" customFormat="1" ht="96.75" customHeight="1">
      <c r="A64" s="9">
        <v>26</v>
      </c>
      <c r="B64" s="301"/>
      <c r="C64" s="6" t="s">
        <v>523</v>
      </c>
      <c r="D64" s="6" t="s">
        <v>41</v>
      </c>
      <c r="E64" s="6" t="s">
        <v>526</v>
      </c>
      <c r="F64" s="6"/>
      <c r="G64" s="11"/>
      <c r="H64" s="13"/>
      <c r="I64" s="8">
        <v>700000</v>
      </c>
      <c r="J64" s="77"/>
      <c r="K64" s="8"/>
      <c r="L64" s="61"/>
      <c r="M64" s="8"/>
      <c r="N64" s="11"/>
      <c r="O64" s="11"/>
      <c r="P64" s="11"/>
      <c r="Q64" s="11"/>
      <c r="R64" s="226"/>
      <c r="S64" s="312"/>
      <c r="T64" s="312"/>
      <c r="U64" s="312"/>
      <c r="V64" s="323"/>
      <c r="W64" s="323"/>
      <c r="X64" s="312"/>
      <c r="Y64" s="312"/>
      <c r="Z64" s="312"/>
      <c r="AA64" s="320"/>
    </row>
    <row r="65" spans="1:27" s="78" customFormat="1" ht="110.25" customHeight="1">
      <c r="A65" s="9">
        <v>27</v>
      </c>
      <c r="B65" s="301"/>
      <c r="C65" s="6" t="s">
        <v>527</v>
      </c>
      <c r="D65" s="6" t="s">
        <v>41</v>
      </c>
      <c r="E65" s="6" t="s">
        <v>528</v>
      </c>
      <c r="F65" s="6"/>
      <c r="G65" s="11"/>
      <c r="H65" s="13"/>
      <c r="I65" s="8">
        <v>300000</v>
      </c>
      <c r="J65" s="77"/>
      <c r="K65" s="8"/>
      <c r="L65" s="61"/>
      <c r="M65" s="8"/>
      <c r="N65" s="11"/>
      <c r="O65" s="11"/>
      <c r="P65" s="11"/>
      <c r="Q65" s="11"/>
      <c r="R65" s="226"/>
      <c r="S65" s="312"/>
      <c r="T65" s="312"/>
      <c r="U65" s="312"/>
      <c r="V65" s="323"/>
      <c r="W65" s="323"/>
      <c r="X65" s="312"/>
      <c r="Y65" s="312"/>
      <c r="Z65" s="312"/>
      <c r="AA65" s="320"/>
    </row>
    <row r="66" spans="1:27" s="78" customFormat="1" ht="96.75" customHeight="1">
      <c r="A66" s="9">
        <v>28</v>
      </c>
      <c r="B66" s="301"/>
      <c r="C66" s="6" t="s">
        <v>529</v>
      </c>
      <c r="D66" s="6" t="s">
        <v>41</v>
      </c>
      <c r="E66" s="6" t="s">
        <v>530</v>
      </c>
      <c r="F66" s="6"/>
      <c r="G66" s="11"/>
      <c r="H66" s="13"/>
      <c r="I66" s="8">
        <v>194134</v>
      </c>
      <c r="J66" s="77"/>
      <c r="K66" s="8"/>
      <c r="L66" s="61"/>
      <c r="M66" s="8"/>
      <c r="N66" s="11"/>
      <c r="O66" s="11"/>
      <c r="P66" s="11"/>
      <c r="Q66" s="11"/>
      <c r="R66" s="226"/>
      <c r="S66" s="312"/>
      <c r="T66" s="312"/>
      <c r="U66" s="312"/>
      <c r="V66" s="323"/>
      <c r="W66" s="323"/>
      <c r="X66" s="312"/>
      <c r="Y66" s="312"/>
      <c r="Z66" s="312"/>
      <c r="AA66" s="320"/>
    </row>
    <row r="67" spans="1:27" s="78" customFormat="1" ht="96.75" customHeight="1">
      <c r="A67" s="9">
        <v>29</v>
      </c>
      <c r="B67" s="301"/>
      <c r="C67" s="6" t="s">
        <v>531</v>
      </c>
      <c r="D67" s="6" t="s">
        <v>37</v>
      </c>
      <c r="E67" s="6" t="s">
        <v>37</v>
      </c>
      <c r="F67" s="6"/>
      <c r="G67" s="11"/>
      <c r="H67" s="13"/>
      <c r="I67" s="8">
        <v>156663.4662</v>
      </c>
      <c r="J67" s="77"/>
      <c r="K67" s="8"/>
      <c r="L67" s="61"/>
      <c r="M67" s="8"/>
      <c r="N67" s="11"/>
      <c r="O67" s="11"/>
      <c r="P67" s="11"/>
      <c r="Q67" s="11"/>
      <c r="R67" s="226"/>
      <c r="S67" s="312"/>
      <c r="T67" s="312"/>
      <c r="U67" s="312"/>
      <c r="V67" s="323"/>
      <c r="W67" s="323"/>
      <c r="X67" s="312"/>
      <c r="Y67" s="312"/>
      <c r="Z67" s="312"/>
      <c r="AA67" s="320"/>
    </row>
    <row r="68" spans="1:27" s="78" customFormat="1" ht="96.75" customHeight="1">
      <c r="A68" s="9">
        <v>30</v>
      </c>
      <c r="B68" s="301"/>
      <c r="C68" s="6" t="s">
        <v>532</v>
      </c>
      <c r="D68" s="6" t="s">
        <v>37</v>
      </c>
      <c r="E68" s="6" t="s">
        <v>37</v>
      </c>
      <c r="F68" s="6"/>
      <c r="G68" s="11"/>
      <c r="H68" s="13"/>
      <c r="I68" s="8">
        <v>20000</v>
      </c>
      <c r="J68" s="77"/>
      <c r="K68" s="8"/>
      <c r="L68" s="61"/>
      <c r="M68" s="8"/>
      <c r="N68" s="11"/>
      <c r="O68" s="11"/>
      <c r="P68" s="11"/>
      <c r="Q68" s="11"/>
      <c r="R68" s="226"/>
      <c r="S68" s="312"/>
      <c r="T68" s="312"/>
      <c r="U68" s="312"/>
      <c r="V68" s="323"/>
      <c r="W68" s="323"/>
      <c r="X68" s="312"/>
      <c r="Y68" s="312"/>
      <c r="Z68" s="312"/>
      <c r="AA68" s="320"/>
    </row>
    <row r="69" spans="1:27" s="78" customFormat="1" ht="96.75" customHeight="1">
      <c r="A69" s="272">
        <v>31</v>
      </c>
      <c r="B69" s="301"/>
      <c r="C69" s="274" t="s">
        <v>533</v>
      </c>
      <c r="D69" s="6" t="s">
        <v>41</v>
      </c>
      <c r="E69" s="6" t="s">
        <v>534</v>
      </c>
      <c r="F69" s="6"/>
      <c r="G69" s="267"/>
      <c r="H69" s="269"/>
      <c r="I69" s="252">
        <v>300000</v>
      </c>
      <c r="J69" s="264"/>
      <c r="K69" s="252"/>
      <c r="L69" s="281"/>
      <c r="M69" s="252"/>
      <c r="N69" s="252"/>
      <c r="O69" s="252"/>
      <c r="P69" s="252"/>
      <c r="Q69" s="252"/>
      <c r="R69" s="226"/>
      <c r="S69" s="312"/>
      <c r="T69" s="312"/>
      <c r="U69" s="312"/>
      <c r="V69" s="323"/>
      <c r="W69" s="323"/>
      <c r="X69" s="312"/>
      <c r="Y69" s="312"/>
      <c r="Z69" s="312"/>
      <c r="AA69" s="320"/>
    </row>
    <row r="70" spans="1:27" s="78" customFormat="1" ht="96.75" customHeight="1">
      <c r="A70" s="273"/>
      <c r="B70" s="301"/>
      <c r="C70" s="275"/>
      <c r="D70" s="6" t="s">
        <v>41</v>
      </c>
      <c r="E70" s="6" t="s">
        <v>535</v>
      </c>
      <c r="F70" s="6"/>
      <c r="G70" s="268"/>
      <c r="H70" s="271"/>
      <c r="I70" s="253"/>
      <c r="J70" s="266"/>
      <c r="K70" s="253"/>
      <c r="L70" s="282"/>
      <c r="M70" s="253"/>
      <c r="N70" s="253"/>
      <c r="O70" s="253"/>
      <c r="P70" s="253"/>
      <c r="Q70" s="253"/>
      <c r="R70" s="226"/>
      <c r="S70" s="312"/>
      <c r="T70" s="312"/>
      <c r="U70" s="312"/>
      <c r="V70" s="323"/>
      <c r="W70" s="323"/>
      <c r="X70" s="312"/>
      <c r="Y70" s="312"/>
      <c r="Z70" s="312"/>
      <c r="AA70" s="320"/>
    </row>
    <row r="71" spans="1:27" s="78" customFormat="1" ht="51" customHeight="1">
      <c r="A71" s="272"/>
      <c r="B71" s="301"/>
      <c r="C71" s="274" t="s">
        <v>61</v>
      </c>
      <c r="D71" s="6" t="s">
        <v>41</v>
      </c>
      <c r="E71" s="6"/>
      <c r="F71" s="6" t="s">
        <v>629</v>
      </c>
      <c r="G71" s="267"/>
      <c r="H71" s="269"/>
      <c r="I71" s="252"/>
      <c r="J71" s="264">
        <v>326432.05528999999</v>
      </c>
      <c r="K71" s="252"/>
      <c r="L71" s="281"/>
      <c r="M71" s="264">
        <v>326432.05528999999</v>
      </c>
      <c r="N71" s="267"/>
      <c r="O71" s="267"/>
      <c r="P71" s="267"/>
      <c r="Q71" s="267"/>
      <c r="R71" s="226"/>
      <c r="S71" s="312"/>
      <c r="T71" s="312"/>
      <c r="U71" s="312"/>
      <c r="V71" s="323"/>
      <c r="W71" s="323"/>
      <c r="X71" s="312"/>
      <c r="Y71" s="312"/>
      <c r="Z71" s="312"/>
      <c r="AA71" s="320"/>
    </row>
    <row r="72" spans="1:27" s="78" customFormat="1" ht="51" customHeight="1">
      <c r="A72" s="300"/>
      <c r="B72" s="301"/>
      <c r="C72" s="301"/>
      <c r="D72" s="6" t="s">
        <v>38</v>
      </c>
      <c r="E72" s="6"/>
      <c r="F72" s="6" t="s">
        <v>630</v>
      </c>
      <c r="G72" s="289"/>
      <c r="H72" s="270"/>
      <c r="I72" s="291"/>
      <c r="J72" s="265"/>
      <c r="K72" s="291"/>
      <c r="L72" s="290"/>
      <c r="M72" s="265"/>
      <c r="N72" s="289"/>
      <c r="O72" s="289"/>
      <c r="P72" s="289"/>
      <c r="Q72" s="289"/>
      <c r="R72" s="226"/>
      <c r="S72" s="312"/>
      <c r="T72" s="312"/>
      <c r="U72" s="312"/>
      <c r="V72" s="323"/>
      <c r="W72" s="323"/>
      <c r="X72" s="312"/>
      <c r="Y72" s="312"/>
      <c r="Z72" s="312"/>
      <c r="AA72" s="320"/>
    </row>
    <row r="73" spans="1:27" s="78" customFormat="1" ht="41.25" customHeight="1">
      <c r="A73" s="273"/>
      <c r="B73" s="301"/>
      <c r="C73" s="275"/>
      <c r="D73" s="6" t="s">
        <v>36</v>
      </c>
      <c r="E73" s="6"/>
      <c r="F73" s="6" t="s">
        <v>631</v>
      </c>
      <c r="G73" s="268"/>
      <c r="H73" s="271"/>
      <c r="I73" s="253"/>
      <c r="J73" s="266"/>
      <c r="K73" s="253"/>
      <c r="L73" s="282"/>
      <c r="M73" s="266"/>
      <c r="N73" s="268"/>
      <c r="O73" s="268"/>
      <c r="P73" s="268"/>
      <c r="Q73" s="268"/>
      <c r="R73" s="226"/>
      <c r="S73" s="312"/>
      <c r="T73" s="312"/>
      <c r="U73" s="312"/>
      <c r="V73" s="323"/>
      <c r="W73" s="323"/>
      <c r="X73" s="312"/>
      <c r="Y73" s="312"/>
      <c r="Z73" s="312"/>
      <c r="AA73" s="320"/>
    </row>
    <row r="74" spans="1:27" s="78" customFormat="1" ht="96.75" customHeight="1">
      <c r="A74" s="219"/>
      <c r="B74" s="301"/>
      <c r="C74" s="99" t="s">
        <v>617</v>
      </c>
      <c r="D74" s="6" t="s">
        <v>37</v>
      </c>
      <c r="E74" s="6"/>
      <c r="F74" s="6" t="s">
        <v>37</v>
      </c>
      <c r="G74" s="25"/>
      <c r="H74" s="218"/>
      <c r="I74" s="97"/>
      <c r="J74" s="113">
        <v>17818.117259999999</v>
      </c>
      <c r="K74" s="97"/>
      <c r="L74" s="217"/>
      <c r="M74" s="113">
        <v>17818.117259999999</v>
      </c>
      <c r="N74" s="11"/>
      <c r="O74" s="11"/>
      <c r="P74" s="11"/>
      <c r="Q74" s="11"/>
      <c r="R74" s="226"/>
      <c r="S74" s="312"/>
      <c r="T74" s="312"/>
      <c r="U74" s="312"/>
      <c r="V74" s="323"/>
      <c r="W74" s="323"/>
      <c r="X74" s="312"/>
      <c r="Y74" s="312"/>
      <c r="Z74" s="312"/>
      <c r="AA74" s="320"/>
    </row>
    <row r="75" spans="1:27" s="78" customFormat="1" ht="53.25" customHeight="1">
      <c r="A75" s="219"/>
      <c r="B75" s="301"/>
      <c r="C75" s="274" t="s">
        <v>616</v>
      </c>
      <c r="D75" s="6" t="s">
        <v>634</v>
      </c>
      <c r="E75" s="6"/>
      <c r="F75" s="6" t="s">
        <v>632</v>
      </c>
      <c r="G75" s="25"/>
      <c r="H75" s="218"/>
      <c r="I75" s="97"/>
      <c r="J75" s="113">
        <v>252907.38058</v>
      </c>
      <c r="K75" s="97"/>
      <c r="L75" s="217"/>
      <c r="M75" s="113">
        <v>252907.38058</v>
      </c>
      <c r="N75" s="11"/>
      <c r="O75" s="11"/>
      <c r="P75" s="11"/>
      <c r="Q75" s="11"/>
      <c r="R75" s="226"/>
      <c r="S75" s="312"/>
      <c r="T75" s="312"/>
      <c r="U75" s="312"/>
      <c r="V75" s="323"/>
      <c r="W75" s="323"/>
      <c r="X75" s="312"/>
      <c r="Y75" s="312"/>
      <c r="Z75" s="312"/>
      <c r="AA75" s="320"/>
    </row>
    <row r="76" spans="1:27" s="78" customFormat="1" ht="48" customHeight="1">
      <c r="A76" s="219"/>
      <c r="B76" s="301"/>
      <c r="C76" s="275"/>
      <c r="D76" s="6" t="s">
        <v>36</v>
      </c>
      <c r="E76" s="6"/>
      <c r="F76" s="6" t="s">
        <v>633</v>
      </c>
      <c r="G76" s="25"/>
      <c r="H76" s="218"/>
      <c r="I76" s="97"/>
      <c r="J76" s="113"/>
      <c r="K76" s="97"/>
      <c r="L76" s="217"/>
      <c r="M76" s="8"/>
      <c r="N76" s="11"/>
      <c r="O76" s="11"/>
      <c r="P76" s="11"/>
      <c r="Q76" s="11"/>
      <c r="R76" s="226"/>
      <c r="S76" s="312"/>
      <c r="T76" s="312"/>
      <c r="U76" s="312"/>
      <c r="V76" s="323"/>
      <c r="W76" s="323"/>
      <c r="X76" s="312"/>
      <c r="Y76" s="312"/>
      <c r="Z76" s="312"/>
      <c r="AA76" s="320"/>
    </row>
    <row r="77" spans="1:27" s="78" customFormat="1" ht="96.75" customHeight="1">
      <c r="A77" s="219"/>
      <c r="B77" s="301"/>
      <c r="C77" s="99" t="s">
        <v>615</v>
      </c>
      <c r="D77" s="6" t="s">
        <v>36</v>
      </c>
      <c r="E77" s="6"/>
      <c r="F77" s="6" t="s">
        <v>635</v>
      </c>
      <c r="G77" s="25"/>
      <c r="H77" s="218"/>
      <c r="I77" s="97"/>
      <c r="J77" s="113">
        <v>318966.86857999995</v>
      </c>
      <c r="K77" s="97"/>
      <c r="L77" s="217"/>
      <c r="M77" s="113">
        <v>318966.86857999995</v>
      </c>
      <c r="N77" s="11"/>
      <c r="O77" s="11"/>
      <c r="P77" s="11"/>
      <c r="Q77" s="11"/>
      <c r="R77" s="226"/>
      <c r="S77" s="312"/>
      <c r="T77" s="312"/>
      <c r="U77" s="312"/>
      <c r="V77" s="323"/>
      <c r="W77" s="323"/>
      <c r="X77" s="312"/>
      <c r="Y77" s="312"/>
      <c r="Z77" s="312"/>
      <c r="AA77" s="320"/>
    </row>
    <row r="78" spans="1:27" s="78" customFormat="1" ht="96.75" customHeight="1">
      <c r="A78" s="219"/>
      <c r="B78" s="301"/>
      <c r="C78" s="99" t="s">
        <v>614</v>
      </c>
      <c r="D78" s="6" t="s">
        <v>36</v>
      </c>
      <c r="E78" s="6"/>
      <c r="F78" s="6" t="s">
        <v>636</v>
      </c>
      <c r="G78" s="25"/>
      <c r="H78" s="218"/>
      <c r="I78" s="97"/>
      <c r="J78" s="113">
        <v>499390.50527999998</v>
      </c>
      <c r="K78" s="97"/>
      <c r="L78" s="217"/>
      <c r="M78" s="113">
        <v>499390.50527999998</v>
      </c>
      <c r="N78" s="11"/>
      <c r="O78" s="11"/>
      <c r="P78" s="11"/>
      <c r="Q78" s="11"/>
      <c r="R78" s="26"/>
      <c r="S78" s="313"/>
      <c r="T78" s="313"/>
      <c r="U78" s="313"/>
      <c r="V78" s="324"/>
      <c r="W78" s="324"/>
      <c r="X78" s="313"/>
      <c r="Y78" s="313"/>
      <c r="Z78" s="313"/>
      <c r="AA78" s="321"/>
    </row>
    <row r="79" spans="1:27" s="78" customFormat="1" ht="26.25">
      <c r="A79" s="80"/>
      <c r="B79" s="301"/>
      <c r="C79" s="7" t="s">
        <v>44</v>
      </c>
      <c r="D79" s="7"/>
      <c r="E79" s="61"/>
      <c r="F79" s="81"/>
      <c r="G79" s="82"/>
      <c r="H79" s="13"/>
      <c r="I79" s="82">
        <f>SUM(I19:I78)</f>
        <v>31285630.647400983</v>
      </c>
      <c r="J79" s="18">
        <f t="shared" ref="J79:K79" si="6">SUM(J19:J78)</f>
        <v>3801615.4716200004</v>
      </c>
      <c r="K79" s="82">
        <f t="shared" si="6"/>
        <v>-17594519.636570979</v>
      </c>
      <c r="L79" s="82">
        <f>SUM(L21:L44)</f>
        <v>0</v>
      </c>
      <c r="M79" s="82">
        <f>SUM(M19:M78)</f>
        <v>3801615.4716200004</v>
      </c>
      <c r="N79" s="82">
        <f>SUM(N20:N70)</f>
        <v>0</v>
      </c>
      <c r="O79" s="82">
        <f>SUM(O20:O70)</f>
        <v>0</v>
      </c>
      <c r="P79" s="82">
        <f>SUM(P20:P70)</f>
        <v>0</v>
      </c>
      <c r="Q79" s="82">
        <f>SUM(Q20:Q70)</f>
        <v>0</v>
      </c>
      <c r="R79" s="82">
        <f>SUM(R19:R70)</f>
        <v>9946992.3589999992</v>
      </c>
      <c r="S79" s="125">
        <f>SUM(S19:S70)</f>
        <v>5127028.4529999997</v>
      </c>
      <c r="T79" s="85">
        <f t="shared" ref="T79:Z79" si="7">SUM(T20:T70)</f>
        <v>0</v>
      </c>
      <c r="U79" s="85">
        <f t="shared" si="7"/>
        <v>0</v>
      </c>
      <c r="V79" s="85">
        <v>0.12590000000000001</v>
      </c>
      <c r="W79" s="85">
        <v>0.1212</v>
      </c>
      <c r="X79" s="83">
        <f t="shared" si="7"/>
        <v>0</v>
      </c>
      <c r="Y79" s="83">
        <f t="shared" si="7"/>
        <v>0</v>
      </c>
      <c r="Z79" s="83">
        <f t="shared" si="7"/>
        <v>0</v>
      </c>
      <c r="AA79" s="61"/>
    </row>
    <row r="80" spans="1:27" s="78" customFormat="1" ht="26.25">
      <c r="A80" s="12"/>
      <c r="B80" s="301"/>
      <c r="C80" s="7" t="s">
        <v>42</v>
      </c>
      <c r="D80" s="14"/>
      <c r="E80" s="62"/>
      <c r="F80" s="22"/>
      <c r="G80" s="11"/>
      <c r="H80" s="15"/>
      <c r="I80" s="11"/>
      <c r="J80" s="128"/>
      <c r="K80" s="11"/>
      <c r="L80" s="61"/>
      <c r="M80" s="10"/>
      <c r="N80" s="10"/>
      <c r="O80" s="10"/>
      <c r="P80" s="10"/>
      <c r="Q80" s="10"/>
      <c r="R80" s="87"/>
      <c r="S80" s="26"/>
      <c r="T80" s="86"/>
      <c r="U80" s="88"/>
      <c r="V80" s="86"/>
      <c r="W80" s="86"/>
      <c r="X80" s="86"/>
      <c r="Y80" s="86"/>
      <c r="Z80" s="86"/>
      <c r="AA80" s="61"/>
    </row>
    <row r="81" spans="1:27" s="78" customFormat="1" ht="60.75" customHeight="1">
      <c r="A81" s="137" t="s">
        <v>246</v>
      </c>
      <c r="B81" s="301"/>
      <c r="C81" s="6" t="s">
        <v>536</v>
      </c>
      <c r="D81" s="65" t="s">
        <v>37</v>
      </c>
      <c r="E81" s="5" t="s">
        <v>37</v>
      </c>
      <c r="F81" s="5"/>
      <c r="G81" s="11"/>
      <c r="H81" s="15"/>
      <c r="I81" s="8">
        <v>150000</v>
      </c>
      <c r="J81" s="77"/>
      <c r="K81" s="11">
        <f t="shared" ref="K81:K112" si="8">J81-I81</f>
        <v>-150000</v>
      </c>
      <c r="L81" s="79"/>
      <c r="M81" s="10"/>
      <c r="N81" s="10"/>
      <c r="O81" s="10"/>
      <c r="P81" s="10"/>
      <c r="Q81" s="10"/>
      <c r="R81" s="296"/>
      <c r="S81" s="296"/>
      <c r="T81" s="287">
        <v>0.84399999999999997</v>
      </c>
      <c r="U81" s="287">
        <v>0.83099999999999996</v>
      </c>
      <c r="V81" s="296"/>
      <c r="W81" s="296"/>
      <c r="X81" s="296"/>
      <c r="Y81" s="296"/>
      <c r="Z81" s="296"/>
      <c r="AA81" s="292" t="s">
        <v>620</v>
      </c>
    </row>
    <row r="82" spans="1:27" s="78" customFormat="1" ht="159.75" customHeight="1">
      <c r="A82" s="137" t="s">
        <v>249</v>
      </c>
      <c r="B82" s="301"/>
      <c r="C82" s="6" t="s">
        <v>54</v>
      </c>
      <c r="D82" s="65" t="s">
        <v>110</v>
      </c>
      <c r="E82" s="5" t="s">
        <v>537</v>
      </c>
      <c r="F82" s="5"/>
      <c r="G82" s="11"/>
      <c r="H82" s="15"/>
      <c r="I82" s="8">
        <v>321369</v>
      </c>
      <c r="J82" s="77"/>
      <c r="K82" s="11">
        <f t="shared" si="8"/>
        <v>-321369</v>
      </c>
      <c r="L82" s="61"/>
      <c r="M82" s="10"/>
      <c r="N82" s="10"/>
      <c r="O82" s="10"/>
      <c r="P82" s="10"/>
      <c r="Q82" s="10"/>
      <c r="R82" s="297"/>
      <c r="S82" s="297"/>
      <c r="T82" s="288"/>
      <c r="U82" s="288"/>
      <c r="V82" s="297"/>
      <c r="W82" s="297"/>
      <c r="X82" s="297"/>
      <c r="Y82" s="297"/>
      <c r="Z82" s="297"/>
      <c r="AA82" s="298"/>
    </row>
    <row r="83" spans="1:27" s="78" customFormat="1" ht="92.25" customHeight="1">
      <c r="A83" s="302" t="s">
        <v>252</v>
      </c>
      <c r="B83" s="301"/>
      <c r="C83" s="274" t="s">
        <v>568</v>
      </c>
      <c r="D83" s="65" t="s">
        <v>36</v>
      </c>
      <c r="E83" s="5" t="s">
        <v>538</v>
      </c>
      <c r="F83" s="5"/>
      <c r="G83" s="267"/>
      <c r="H83" s="309"/>
      <c r="I83" s="252">
        <v>1000000</v>
      </c>
      <c r="J83" s="252"/>
      <c r="K83" s="267">
        <f t="shared" si="8"/>
        <v>-1000000</v>
      </c>
      <c r="L83" s="281"/>
      <c r="M83" s="328"/>
      <c r="N83" s="328"/>
      <c r="O83" s="328"/>
      <c r="P83" s="328"/>
      <c r="Q83" s="328"/>
      <c r="R83" s="297"/>
      <c r="S83" s="297"/>
      <c r="T83" s="288"/>
      <c r="U83" s="288"/>
      <c r="V83" s="297"/>
      <c r="W83" s="297"/>
      <c r="X83" s="297"/>
      <c r="Y83" s="297"/>
      <c r="Z83" s="297"/>
      <c r="AA83" s="298"/>
    </row>
    <row r="84" spans="1:27" s="78" customFormat="1" ht="92.25" customHeight="1">
      <c r="A84" s="304"/>
      <c r="B84" s="301"/>
      <c r="C84" s="275"/>
      <c r="D84" s="65" t="s">
        <v>36</v>
      </c>
      <c r="E84" s="5" t="s">
        <v>539</v>
      </c>
      <c r="F84" s="5"/>
      <c r="G84" s="268"/>
      <c r="H84" s="310"/>
      <c r="I84" s="253"/>
      <c r="J84" s="253"/>
      <c r="K84" s="268"/>
      <c r="L84" s="282"/>
      <c r="M84" s="329"/>
      <c r="N84" s="329"/>
      <c r="O84" s="329"/>
      <c r="P84" s="329"/>
      <c r="Q84" s="329"/>
      <c r="R84" s="297"/>
      <c r="S84" s="297"/>
      <c r="T84" s="288"/>
      <c r="U84" s="288"/>
      <c r="V84" s="297"/>
      <c r="W84" s="297"/>
      <c r="X84" s="297"/>
      <c r="Y84" s="297"/>
      <c r="Z84" s="297"/>
      <c r="AA84" s="298"/>
    </row>
    <row r="85" spans="1:27" s="78" customFormat="1" ht="176.25" customHeight="1">
      <c r="A85" s="138" t="s">
        <v>254</v>
      </c>
      <c r="B85" s="301"/>
      <c r="C85" s="6" t="s">
        <v>540</v>
      </c>
      <c r="D85" s="65" t="s">
        <v>37</v>
      </c>
      <c r="E85" s="5" t="s">
        <v>37</v>
      </c>
      <c r="F85" s="20"/>
      <c r="G85" s="11"/>
      <c r="H85" s="15"/>
      <c r="I85" s="8">
        <v>130000</v>
      </c>
      <c r="J85" s="77"/>
      <c r="K85" s="8">
        <f t="shared" si="8"/>
        <v>-130000</v>
      </c>
      <c r="L85" s="79"/>
      <c r="M85" s="10"/>
      <c r="N85" s="10"/>
      <c r="O85" s="10"/>
      <c r="P85" s="10"/>
      <c r="Q85" s="10"/>
      <c r="R85" s="297"/>
      <c r="S85" s="297"/>
      <c r="T85" s="288"/>
      <c r="U85" s="288"/>
      <c r="V85" s="297"/>
      <c r="W85" s="297"/>
      <c r="X85" s="297"/>
      <c r="Y85" s="297"/>
      <c r="Z85" s="297"/>
      <c r="AA85" s="298"/>
    </row>
    <row r="86" spans="1:27" s="78" customFormat="1" ht="56.25" customHeight="1">
      <c r="A86" s="302" t="s">
        <v>255</v>
      </c>
      <c r="B86" s="301"/>
      <c r="C86" s="274" t="s">
        <v>294</v>
      </c>
      <c r="D86" s="164" t="s">
        <v>110</v>
      </c>
      <c r="E86" s="24" t="s">
        <v>541</v>
      </c>
      <c r="F86" s="325"/>
      <c r="G86" s="267"/>
      <c r="H86" s="309"/>
      <c r="I86" s="252">
        <v>1690563</v>
      </c>
      <c r="J86" s="264"/>
      <c r="K86" s="267">
        <f t="shared" si="8"/>
        <v>-1690563</v>
      </c>
      <c r="L86" s="281"/>
      <c r="M86" s="328"/>
      <c r="N86" s="328"/>
      <c r="O86" s="328"/>
      <c r="P86" s="328"/>
      <c r="Q86" s="328"/>
      <c r="R86" s="297"/>
      <c r="S86" s="297"/>
      <c r="T86" s="288"/>
      <c r="U86" s="288"/>
      <c r="V86" s="297"/>
      <c r="W86" s="297"/>
      <c r="X86" s="297"/>
      <c r="Y86" s="297"/>
      <c r="Z86" s="297"/>
      <c r="AA86" s="298"/>
    </row>
    <row r="87" spans="1:27" s="78" customFormat="1" ht="48.75" customHeight="1">
      <c r="A87" s="304"/>
      <c r="B87" s="301"/>
      <c r="C87" s="275"/>
      <c r="D87" s="164" t="s">
        <v>110</v>
      </c>
      <c r="E87" s="5" t="s">
        <v>542</v>
      </c>
      <c r="F87" s="326"/>
      <c r="G87" s="268"/>
      <c r="H87" s="310"/>
      <c r="I87" s="253"/>
      <c r="J87" s="266"/>
      <c r="K87" s="268"/>
      <c r="L87" s="282"/>
      <c r="M87" s="329"/>
      <c r="N87" s="329"/>
      <c r="O87" s="329"/>
      <c r="P87" s="329"/>
      <c r="Q87" s="329"/>
      <c r="R87" s="297"/>
      <c r="S87" s="297"/>
      <c r="T87" s="288"/>
      <c r="U87" s="288"/>
      <c r="V87" s="297"/>
      <c r="W87" s="297"/>
      <c r="X87" s="297"/>
      <c r="Y87" s="297"/>
      <c r="Z87" s="297"/>
      <c r="AA87" s="298"/>
    </row>
    <row r="88" spans="1:27" s="78" customFormat="1" ht="309.75" customHeight="1">
      <c r="A88" s="137" t="s">
        <v>257</v>
      </c>
      <c r="B88" s="301"/>
      <c r="C88" s="6" t="s">
        <v>543</v>
      </c>
      <c r="D88" s="65" t="s">
        <v>37</v>
      </c>
      <c r="E88" s="5" t="s">
        <v>37</v>
      </c>
      <c r="F88" s="24"/>
      <c r="G88" s="11"/>
      <c r="H88" s="15"/>
      <c r="I88" s="8">
        <v>20000</v>
      </c>
      <c r="J88" s="77"/>
      <c r="K88" s="8">
        <f t="shared" si="8"/>
        <v>-20000</v>
      </c>
      <c r="L88" s="79"/>
      <c r="M88" s="10"/>
      <c r="N88" s="10"/>
      <c r="O88" s="10"/>
      <c r="P88" s="10"/>
      <c r="Q88" s="10"/>
      <c r="R88" s="297"/>
      <c r="S88" s="297"/>
      <c r="T88" s="288"/>
      <c r="U88" s="288"/>
      <c r="V88" s="297"/>
      <c r="W88" s="297"/>
      <c r="X88" s="297"/>
      <c r="Y88" s="297"/>
      <c r="Z88" s="297"/>
      <c r="AA88" s="298"/>
    </row>
    <row r="89" spans="1:27" s="78" customFormat="1" ht="105" customHeight="1">
      <c r="A89" s="302" t="s">
        <v>258</v>
      </c>
      <c r="B89" s="301"/>
      <c r="C89" s="292" t="s">
        <v>613</v>
      </c>
      <c r="D89" s="164" t="s">
        <v>36</v>
      </c>
      <c r="E89" s="164" t="s">
        <v>544</v>
      </c>
      <c r="F89" s="185"/>
      <c r="G89" s="305"/>
      <c r="H89" s="307"/>
      <c r="I89" s="252">
        <v>504861</v>
      </c>
      <c r="J89" s="305"/>
      <c r="K89" s="252">
        <f t="shared" si="8"/>
        <v>-504861</v>
      </c>
      <c r="L89" s="292"/>
      <c r="M89" s="328"/>
      <c r="N89" s="328"/>
      <c r="O89" s="328"/>
      <c r="P89" s="328"/>
      <c r="Q89" s="328"/>
      <c r="R89" s="297"/>
      <c r="S89" s="297"/>
      <c r="T89" s="288"/>
      <c r="U89" s="288"/>
      <c r="V89" s="297"/>
      <c r="W89" s="297"/>
      <c r="X89" s="297"/>
      <c r="Y89" s="297"/>
      <c r="Z89" s="297"/>
      <c r="AA89" s="298"/>
    </row>
    <row r="90" spans="1:27" s="78" customFormat="1" ht="58.5" customHeight="1">
      <c r="A90" s="304"/>
      <c r="B90" s="301"/>
      <c r="C90" s="294"/>
      <c r="D90" s="164" t="s">
        <v>36</v>
      </c>
      <c r="E90" s="164" t="s">
        <v>545</v>
      </c>
      <c r="F90" s="185"/>
      <c r="G90" s="306"/>
      <c r="H90" s="308"/>
      <c r="I90" s="253"/>
      <c r="J90" s="306"/>
      <c r="K90" s="253"/>
      <c r="L90" s="294"/>
      <c r="M90" s="329"/>
      <c r="N90" s="329"/>
      <c r="O90" s="329"/>
      <c r="P90" s="329"/>
      <c r="Q90" s="329"/>
      <c r="R90" s="297"/>
      <c r="S90" s="297"/>
      <c r="T90" s="288"/>
      <c r="U90" s="288"/>
      <c r="V90" s="297"/>
      <c r="W90" s="297"/>
      <c r="X90" s="297"/>
      <c r="Y90" s="297"/>
      <c r="Z90" s="297"/>
      <c r="AA90" s="298"/>
    </row>
    <row r="91" spans="1:27" s="78" customFormat="1" ht="58.5" customHeight="1">
      <c r="A91" s="139" t="s">
        <v>546</v>
      </c>
      <c r="B91" s="301"/>
      <c r="C91" s="112" t="s">
        <v>547</v>
      </c>
      <c r="D91" s="164" t="s">
        <v>36</v>
      </c>
      <c r="E91" s="164" t="s">
        <v>548</v>
      </c>
      <c r="F91" s="185"/>
      <c r="G91" s="186"/>
      <c r="H91" s="201"/>
      <c r="I91" s="8">
        <v>472313</v>
      </c>
      <c r="J91" s="186"/>
      <c r="K91" s="8">
        <f t="shared" si="8"/>
        <v>-472313</v>
      </c>
      <c r="L91" s="79"/>
      <c r="M91" s="10"/>
      <c r="N91" s="10"/>
      <c r="O91" s="10"/>
      <c r="P91" s="10"/>
      <c r="Q91" s="10"/>
      <c r="R91" s="297"/>
      <c r="S91" s="297"/>
      <c r="T91" s="288"/>
      <c r="U91" s="288"/>
      <c r="V91" s="297"/>
      <c r="W91" s="297"/>
      <c r="X91" s="297"/>
      <c r="Y91" s="297"/>
      <c r="Z91" s="297"/>
      <c r="AA91" s="298"/>
    </row>
    <row r="92" spans="1:27" s="78" customFormat="1" ht="58.5" customHeight="1">
      <c r="A92" s="302" t="s">
        <v>550</v>
      </c>
      <c r="B92" s="301"/>
      <c r="C92" s="292" t="s">
        <v>549</v>
      </c>
      <c r="D92" s="164" t="s">
        <v>36</v>
      </c>
      <c r="E92" s="164" t="s">
        <v>551</v>
      </c>
      <c r="F92" s="185"/>
      <c r="G92" s="305"/>
      <c r="H92" s="307"/>
      <c r="I92" s="252">
        <v>521429</v>
      </c>
      <c r="J92" s="305"/>
      <c r="K92" s="252">
        <f t="shared" si="8"/>
        <v>-521429</v>
      </c>
      <c r="L92" s="292"/>
      <c r="M92" s="328"/>
      <c r="N92" s="328"/>
      <c r="O92" s="328"/>
      <c r="P92" s="328"/>
      <c r="Q92" s="328"/>
      <c r="R92" s="297"/>
      <c r="S92" s="297"/>
      <c r="T92" s="288"/>
      <c r="U92" s="288"/>
      <c r="V92" s="297"/>
      <c r="W92" s="297"/>
      <c r="X92" s="297"/>
      <c r="Y92" s="297"/>
      <c r="Z92" s="297"/>
      <c r="AA92" s="298"/>
    </row>
    <row r="93" spans="1:27" s="78" customFormat="1" ht="58.5" customHeight="1">
      <c r="A93" s="303"/>
      <c r="B93" s="301"/>
      <c r="C93" s="293"/>
      <c r="D93" s="164" t="s">
        <v>36</v>
      </c>
      <c r="E93" s="164" t="s">
        <v>552</v>
      </c>
      <c r="F93" s="185"/>
      <c r="G93" s="318"/>
      <c r="H93" s="317"/>
      <c r="I93" s="291"/>
      <c r="J93" s="318"/>
      <c r="K93" s="291"/>
      <c r="L93" s="293"/>
      <c r="M93" s="330"/>
      <c r="N93" s="330"/>
      <c r="O93" s="330"/>
      <c r="P93" s="330"/>
      <c r="Q93" s="330"/>
      <c r="R93" s="297"/>
      <c r="S93" s="297"/>
      <c r="T93" s="288"/>
      <c r="U93" s="288"/>
      <c r="V93" s="297"/>
      <c r="W93" s="297"/>
      <c r="X93" s="297"/>
      <c r="Y93" s="297"/>
      <c r="Z93" s="297"/>
      <c r="AA93" s="298"/>
    </row>
    <row r="94" spans="1:27" s="78" customFormat="1" ht="58.5" customHeight="1">
      <c r="A94" s="304"/>
      <c r="B94" s="301"/>
      <c r="C94" s="294"/>
      <c r="D94" s="164" t="s">
        <v>36</v>
      </c>
      <c r="E94" s="164" t="s">
        <v>553</v>
      </c>
      <c r="F94" s="185"/>
      <c r="G94" s="306"/>
      <c r="H94" s="308"/>
      <c r="I94" s="253"/>
      <c r="J94" s="306"/>
      <c r="K94" s="253"/>
      <c r="L94" s="294"/>
      <c r="M94" s="329"/>
      <c r="N94" s="329"/>
      <c r="O94" s="329"/>
      <c r="P94" s="329"/>
      <c r="Q94" s="329"/>
      <c r="R94" s="297"/>
      <c r="S94" s="297"/>
      <c r="T94" s="288"/>
      <c r="U94" s="288"/>
      <c r="V94" s="297"/>
      <c r="W94" s="297"/>
      <c r="X94" s="297"/>
      <c r="Y94" s="297"/>
      <c r="Z94" s="297"/>
      <c r="AA94" s="298"/>
    </row>
    <row r="95" spans="1:27" s="78" customFormat="1" ht="99.75" customHeight="1">
      <c r="A95" s="302" t="s">
        <v>554</v>
      </c>
      <c r="B95" s="301"/>
      <c r="C95" s="292" t="s">
        <v>555</v>
      </c>
      <c r="D95" s="164" t="s">
        <v>36</v>
      </c>
      <c r="E95" s="164" t="s">
        <v>557</v>
      </c>
      <c r="F95" s="185"/>
      <c r="G95" s="305"/>
      <c r="H95" s="307"/>
      <c r="I95" s="252">
        <v>600000</v>
      </c>
      <c r="J95" s="305"/>
      <c r="K95" s="252">
        <f t="shared" si="8"/>
        <v>-600000</v>
      </c>
      <c r="L95" s="292"/>
      <c r="M95" s="328"/>
      <c r="N95" s="328"/>
      <c r="O95" s="328"/>
      <c r="P95" s="328"/>
      <c r="Q95" s="328"/>
      <c r="R95" s="297"/>
      <c r="S95" s="297"/>
      <c r="T95" s="288"/>
      <c r="U95" s="288"/>
      <c r="V95" s="297"/>
      <c r="W95" s="297"/>
      <c r="X95" s="297"/>
      <c r="Y95" s="297"/>
      <c r="Z95" s="297"/>
      <c r="AA95" s="298"/>
    </row>
    <row r="96" spans="1:27" s="78" customFormat="1" ht="58.5" customHeight="1">
      <c r="A96" s="303"/>
      <c r="B96" s="301"/>
      <c r="C96" s="293"/>
      <c r="D96" s="164" t="s">
        <v>41</v>
      </c>
      <c r="E96" s="164" t="s">
        <v>558</v>
      </c>
      <c r="F96" s="185"/>
      <c r="G96" s="318"/>
      <c r="H96" s="317"/>
      <c r="I96" s="291"/>
      <c r="J96" s="318"/>
      <c r="K96" s="291"/>
      <c r="L96" s="293"/>
      <c r="M96" s="330"/>
      <c r="N96" s="330"/>
      <c r="O96" s="330"/>
      <c r="P96" s="330"/>
      <c r="Q96" s="330"/>
      <c r="R96" s="297"/>
      <c r="S96" s="297"/>
      <c r="T96" s="288"/>
      <c r="U96" s="288"/>
      <c r="V96" s="297"/>
      <c r="W96" s="297"/>
      <c r="X96" s="297"/>
      <c r="Y96" s="297"/>
      <c r="Z96" s="297"/>
      <c r="AA96" s="298"/>
    </row>
    <row r="97" spans="1:27" s="78" customFormat="1" ht="58.5" customHeight="1">
      <c r="A97" s="303"/>
      <c r="B97" s="301"/>
      <c r="C97" s="293"/>
      <c r="D97" s="164" t="s">
        <v>556</v>
      </c>
      <c r="E97" s="164" t="s">
        <v>559</v>
      </c>
      <c r="F97" s="185"/>
      <c r="G97" s="318"/>
      <c r="H97" s="317"/>
      <c r="I97" s="291"/>
      <c r="J97" s="318"/>
      <c r="K97" s="291"/>
      <c r="L97" s="293"/>
      <c r="M97" s="330"/>
      <c r="N97" s="330"/>
      <c r="O97" s="330"/>
      <c r="P97" s="330"/>
      <c r="Q97" s="330"/>
      <c r="R97" s="297"/>
      <c r="S97" s="297"/>
      <c r="T97" s="288"/>
      <c r="U97" s="288"/>
      <c r="V97" s="297"/>
      <c r="W97" s="297"/>
      <c r="X97" s="297"/>
      <c r="Y97" s="297"/>
      <c r="Z97" s="297"/>
      <c r="AA97" s="298"/>
    </row>
    <row r="98" spans="1:27" s="78" customFormat="1" ht="58.5" customHeight="1">
      <c r="A98" s="303"/>
      <c r="B98" s="301"/>
      <c r="C98" s="293"/>
      <c r="D98" s="164" t="s">
        <v>556</v>
      </c>
      <c r="E98" s="164" t="s">
        <v>560</v>
      </c>
      <c r="F98" s="185"/>
      <c r="G98" s="318"/>
      <c r="H98" s="317"/>
      <c r="I98" s="291"/>
      <c r="J98" s="318"/>
      <c r="K98" s="291"/>
      <c r="L98" s="293"/>
      <c r="M98" s="330"/>
      <c r="N98" s="330"/>
      <c r="O98" s="330"/>
      <c r="P98" s="330"/>
      <c r="Q98" s="330"/>
      <c r="R98" s="297"/>
      <c r="S98" s="297"/>
      <c r="T98" s="288"/>
      <c r="U98" s="288"/>
      <c r="V98" s="297"/>
      <c r="W98" s="297"/>
      <c r="X98" s="297"/>
      <c r="Y98" s="297"/>
      <c r="Z98" s="297"/>
      <c r="AA98" s="298"/>
    </row>
    <row r="99" spans="1:27" s="78" customFormat="1" ht="58.5" customHeight="1">
      <c r="A99" s="304"/>
      <c r="B99" s="301"/>
      <c r="C99" s="294"/>
      <c r="D99" s="164" t="s">
        <v>556</v>
      </c>
      <c r="E99" s="164" t="s">
        <v>561</v>
      </c>
      <c r="F99" s="185"/>
      <c r="G99" s="306"/>
      <c r="H99" s="308"/>
      <c r="I99" s="253"/>
      <c r="J99" s="306"/>
      <c r="K99" s="253"/>
      <c r="L99" s="294"/>
      <c r="M99" s="329"/>
      <c r="N99" s="329"/>
      <c r="O99" s="329"/>
      <c r="P99" s="329"/>
      <c r="Q99" s="329"/>
      <c r="R99" s="297"/>
      <c r="S99" s="297"/>
      <c r="T99" s="288"/>
      <c r="U99" s="288"/>
      <c r="V99" s="297"/>
      <c r="W99" s="297"/>
      <c r="X99" s="297"/>
      <c r="Y99" s="297"/>
      <c r="Z99" s="297"/>
      <c r="AA99" s="298"/>
    </row>
    <row r="100" spans="1:27" s="78" customFormat="1" ht="98.25" customHeight="1">
      <c r="A100" s="139" t="s">
        <v>564</v>
      </c>
      <c r="B100" s="301"/>
      <c r="C100" s="112" t="s">
        <v>562</v>
      </c>
      <c r="D100" s="164" t="s">
        <v>37</v>
      </c>
      <c r="E100" s="164" t="s">
        <v>37</v>
      </c>
      <c r="F100" s="185"/>
      <c r="G100" s="186"/>
      <c r="H100" s="201"/>
      <c r="I100" s="8">
        <v>40000</v>
      </c>
      <c r="J100" s="186"/>
      <c r="K100" s="8">
        <f t="shared" si="8"/>
        <v>-40000</v>
      </c>
      <c r="L100" s="79"/>
      <c r="M100" s="10"/>
      <c r="N100" s="10"/>
      <c r="O100" s="10"/>
      <c r="P100" s="10"/>
      <c r="Q100" s="10"/>
      <c r="R100" s="297"/>
      <c r="S100" s="297"/>
      <c r="T100" s="288"/>
      <c r="U100" s="288"/>
      <c r="V100" s="297"/>
      <c r="W100" s="297"/>
      <c r="X100" s="297"/>
      <c r="Y100" s="297"/>
      <c r="Z100" s="297"/>
      <c r="AA100" s="298"/>
    </row>
    <row r="101" spans="1:27" s="78" customFormat="1" ht="102" customHeight="1">
      <c r="A101" s="139" t="s">
        <v>565</v>
      </c>
      <c r="B101" s="301"/>
      <c r="C101" s="112" t="s">
        <v>563</v>
      </c>
      <c r="D101" s="164" t="s">
        <v>37</v>
      </c>
      <c r="E101" s="164" t="s">
        <v>37</v>
      </c>
      <c r="F101" s="185"/>
      <c r="G101" s="186"/>
      <c r="H101" s="201"/>
      <c r="I101" s="8">
        <v>15000</v>
      </c>
      <c r="J101" s="186"/>
      <c r="K101" s="8">
        <f t="shared" si="8"/>
        <v>-15000</v>
      </c>
      <c r="L101" s="79"/>
      <c r="M101" s="10"/>
      <c r="N101" s="10"/>
      <c r="O101" s="10"/>
      <c r="P101" s="10"/>
      <c r="Q101" s="10"/>
      <c r="R101" s="297"/>
      <c r="S101" s="297"/>
      <c r="T101" s="288"/>
      <c r="U101" s="288"/>
      <c r="V101" s="297"/>
      <c r="W101" s="297"/>
      <c r="X101" s="297"/>
      <c r="Y101" s="297"/>
      <c r="Z101" s="297"/>
      <c r="AA101" s="298"/>
    </row>
    <row r="102" spans="1:27" s="78" customFormat="1" ht="39.75" customHeight="1">
      <c r="A102" s="302"/>
      <c r="B102" s="301"/>
      <c r="C102" s="292" t="s">
        <v>618</v>
      </c>
      <c r="D102" s="164" t="s">
        <v>41</v>
      </c>
      <c r="E102" s="164"/>
      <c r="F102" s="164" t="s">
        <v>637</v>
      </c>
      <c r="G102" s="186"/>
      <c r="H102" s="201"/>
      <c r="I102" s="8"/>
      <c r="J102" s="186">
        <v>114785.20801</v>
      </c>
      <c r="K102" s="8"/>
      <c r="L102" s="79"/>
      <c r="M102" s="10">
        <v>114785.20801</v>
      </c>
      <c r="N102" s="10"/>
      <c r="O102" s="10"/>
      <c r="P102" s="10"/>
      <c r="Q102" s="10"/>
      <c r="R102" s="297"/>
      <c r="S102" s="297"/>
      <c r="T102" s="288"/>
      <c r="U102" s="288"/>
      <c r="V102" s="297"/>
      <c r="W102" s="297"/>
      <c r="X102" s="297"/>
      <c r="Y102" s="297"/>
      <c r="Z102" s="297"/>
      <c r="AA102" s="298"/>
    </row>
    <row r="103" spans="1:27" s="78" customFormat="1" ht="58.5" customHeight="1">
      <c r="A103" s="303"/>
      <c r="B103" s="301"/>
      <c r="C103" s="293"/>
      <c r="D103" s="164" t="s">
        <v>36</v>
      </c>
      <c r="E103" s="164"/>
      <c r="F103" s="164" t="s">
        <v>638</v>
      </c>
      <c r="G103" s="186"/>
      <c r="H103" s="201"/>
      <c r="I103" s="8"/>
      <c r="J103" s="186"/>
      <c r="K103" s="8"/>
      <c r="L103" s="79"/>
      <c r="M103" s="10"/>
      <c r="N103" s="10"/>
      <c r="O103" s="10"/>
      <c r="P103" s="10"/>
      <c r="Q103" s="10"/>
      <c r="R103" s="297"/>
      <c r="S103" s="297"/>
      <c r="T103" s="288"/>
      <c r="U103" s="288"/>
      <c r="V103" s="297"/>
      <c r="W103" s="297"/>
      <c r="X103" s="297"/>
      <c r="Y103" s="297"/>
      <c r="Z103" s="297"/>
      <c r="AA103" s="298"/>
    </row>
    <row r="104" spans="1:27" s="78" customFormat="1" ht="57" customHeight="1">
      <c r="A104" s="304"/>
      <c r="B104" s="301"/>
      <c r="C104" s="294"/>
      <c r="D104" s="164" t="s">
        <v>38</v>
      </c>
      <c r="E104" s="164"/>
      <c r="F104" s="79" t="s">
        <v>639</v>
      </c>
      <c r="G104" s="186"/>
      <c r="H104" s="201"/>
      <c r="I104" s="8"/>
      <c r="J104" s="186"/>
      <c r="K104" s="8"/>
      <c r="L104" s="79"/>
      <c r="M104" s="10"/>
      <c r="N104" s="10"/>
      <c r="O104" s="10"/>
      <c r="P104" s="10"/>
      <c r="Q104" s="10"/>
      <c r="R104" s="297"/>
      <c r="S104" s="297"/>
      <c r="T104" s="288"/>
      <c r="U104" s="288"/>
      <c r="V104" s="297"/>
      <c r="W104" s="297"/>
      <c r="X104" s="297"/>
      <c r="Y104" s="297"/>
      <c r="Z104" s="297"/>
      <c r="AA104" s="298"/>
    </row>
    <row r="105" spans="1:27" s="78" customFormat="1" ht="159.75" customHeight="1">
      <c r="A105" s="9">
        <v>44</v>
      </c>
      <c r="B105" s="301"/>
      <c r="C105" s="6" t="s">
        <v>566</v>
      </c>
      <c r="D105" s="6" t="s">
        <v>110</v>
      </c>
      <c r="E105" s="6" t="s">
        <v>567</v>
      </c>
      <c r="F105" s="164"/>
      <c r="G105" s="8"/>
      <c r="H105" s="13"/>
      <c r="I105" s="8">
        <v>541581</v>
      </c>
      <c r="J105" s="77"/>
      <c r="K105" s="8">
        <f t="shared" si="8"/>
        <v>-541581</v>
      </c>
      <c r="L105" s="9"/>
      <c r="M105" s="8"/>
      <c r="N105" s="8"/>
      <c r="O105" s="8"/>
      <c r="P105" s="8"/>
      <c r="Q105" s="8"/>
      <c r="R105" s="297"/>
      <c r="S105" s="297"/>
      <c r="T105" s="288"/>
      <c r="U105" s="288"/>
      <c r="V105" s="297"/>
      <c r="W105" s="297"/>
      <c r="X105" s="297"/>
      <c r="Y105" s="297"/>
      <c r="Z105" s="297"/>
      <c r="AA105" s="298"/>
    </row>
    <row r="106" spans="1:27" s="78" customFormat="1" ht="25.5" customHeight="1">
      <c r="A106" s="76"/>
      <c r="B106" s="301"/>
      <c r="C106" s="89" t="s">
        <v>45</v>
      </c>
      <c r="D106" s="14"/>
      <c r="E106" s="61"/>
      <c r="F106" s="81"/>
      <c r="G106" s="11"/>
      <c r="H106" s="15"/>
      <c r="I106" s="11">
        <f>SUM(I81:I105)</f>
        <v>6007116</v>
      </c>
      <c r="J106" s="128">
        <f>SUM(J81:J105)</f>
        <v>114785.20801</v>
      </c>
      <c r="K106" s="11">
        <f t="shared" si="8"/>
        <v>-5892330.7919899998</v>
      </c>
      <c r="L106" s="11"/>
      <c r="M106" s="11">
        <f t="shared" ref="M106:W106" si="9">SUM(M81:M105)</f>
        <v>114785.20801</v>
      </c>
      <c r="N106" s="11">
        <f t="shared" si="9"/>
        <v>0</v>
      </c>
      <c r="O106" s="11">
        <f t="shared" si="9"/>
        <v>0</v>
      </c>
      <c r="P106" s="11">
        <f t="shared" si="9"/>
        <v>0</v>
      </c>
      <c r="Q106" s="11">
        <f t="shared" si="9"/>
        <v>0</v>
      </c>
      <c r="R106" s="11">
        <f t="shared" si="9"/>
        <v>0</v>
      </c>
      <c r="S106" s="11">
        <f t="shared" si="9"/>
        <v>0</v>
      </c>
      <c r="T106" s="85">
        <f t="shared" si="9"/>
        <v>0.84399999999999997</v>
      </c>
      <c r="U106" s="85">
        <f t="shared" si="9"/>
        <v>0.83099999999999996</v>
      </c>
      <c r="V106" s="85">
        <f t="shared" si="9"/>
        <v>0</v>
      </c>
      <c r="W106" s="85">
        <f t="shared" si="9"/>
        <v>0</v>
      </c>
      <c r="X106" s="11">
        <v>0</v>
      </c>
      <c r="Y106" s="11">
        <f>SUM(Y81:Y105)</f>
        <v>0</v>
      </c>
      <c r="Z106" s="11">
        <f>SUM(Z81:Z105)</f>
        <v>0</v>
      </c>
      <c r="AA106" s="61"/>
    </row>
    <row r="107" spans="1:27" s="78" customFormat="1" ht="76.5" customHeight="1">
      <c r="A107" s="9">
        <v>45</v>
      </c>
      <c r="B107" s="301"/>
      <c r="C107" s="7" t="s">
        <v>27</v>
      </c>
      <c r="D107" s="7"/>
      <c r="E107" s="101" t="s">
        <v>302</v>
      </c>
      <c r="F107" s="101" t="s">
        <v>302</v>
      </c>
      <c r="G107" s="11"/>
      <c r="H107" s="106"/>
      <c r="I107" s="11">
        <v>2433756.0000000037</v>
      </c>
      <c r="J107" s="11">
        <f>J108+J109</f>
        <v>694734.92345</v>
      </c>
      <c r="K107" s="11">
        <f t="shared" si="8"/>
        <v>-1739021.0765500036</v>
      </c>
      <c r="L107" s="61"/>
      <c r="M107" s="11"/>
      <c r="N107" s="11">
        <v>694734.92345</v>
      </c>
      <c r="O107" s="11"/>
      <c r="P107" s="11"/>
      <c r="Q107" s="11"/>
      <c r="R107" s="295"/>
      <c r="S107" s="296"/>
      <c r="T107" s="295"/>
      <c r="U107" s="295"/>
      <c r="V107" s="284"/>
      <c r="W107" s="284"/>
      <c r="X107" s="285">
        <v>2936</v>
      </c>
      <c r="Y107" s="285">
        <v>1265</v>
      </c>
      <c r="Z107" s="287"/>
      <c r="AA107" s="292"/>
    </row>
    <row r="108" spans="1:27" s="78" customFormat="1" ht="26.25">
      <c r="A108" s="9"/>
      <c r="B108" s="301"/>
      <c r="C108" s="7" t="s">
        <v>608</v>
      </c>
      <c r="D108" s="7"/>
      <c r="E108" s="101"/>
      <c r="F108" s="101"/>
      <c r="G108" s="11"/>
      <c r="H108" s="106"/>
      <c r="I108" s="11">
        <v>1173120.1386732138</v>
      </c>
      <c r="J108" s="128">
        <v>694734.92345</v>
      </c>
      <c r="K108" s="11">
        <f t="shared" si="8"/>
        <v>-478385.21522321377</v>
      </c>
      <c r="L108" s="61"/>
      <c r="M108" s="11"/>
      <c r="N108" s="11"/>
      <c r="O108" s="11"/>
      <c r="P108" s="11"/>
      <c r="Q108" s="11"/>
      <c r="R108" s="295"/>
      <c r="S108" s="297"/>
      <c r="T108" s="295"/>
      <c r="U108" s="295"/>
      <c r="V108" s="284"/>
      <c r="W108" s="284"/>
      <c r="X108" s="286"/>
      <c r="Y108" s="286"/>
      <c r="Z108" s="288"/>
      <c r="AA108" s="293"/>
    </row>
    <row r="109" spans="1:27" s="78" customFormat="1" ht="26.25">
      <c r="A109" s="137"/>
      <c r="B109" s="301"/>
      <c r="C109" s="211" t="s">
        <v>56</v>
      </c>
      <c r="D109" s="79"/>
      <c r="E109" s="24"/>
      <c r="F109" s="24"/>
      <c r="G109" s="11"/>
      <c r="H109" s="106"/>
      <c r="I109" s="8">
        <v>1260635.8613267899</v>
      </c>
      <c r="J109" s="77"/>
      <c r="K109" s="11">
        <f t="shared" si="8"/>
        <v>-1260635.8613267899</v>
      </c>
      <c r="L109" s="61"/>
      <c r="M109" s="11"/>
      <c r="N109" s="11"/>
      <c r="O109" s="11"/>
      <c r="P109" s="11"/>
      <c r="Q109" s="11"/>
      <c r="R109" s="295"/>
      <c r="S109" s="297"/>
      <c r="T109" s="295"/>
      <c r="U109" s="295"/>
      <c r="V109" s="284"/>
      <c r="W109" s="284"/>
      <c r="X109" s="286"/>
      <c r="Y109" s="286"/>
      <c r="Z109" s="288"/>
      <c r="AA109" s="293" t="s">
        <v>619</v>
      </c>
    </row>
    <row r="110" spans="1:27" s="78" customFormat="1" ht="51">
      <c r="A110" s="137" t="s">
        <v>611</v>
      </c>
      <c r="B110" s="301"/>
      <c r="C110" s="59" t="s">
        <v>609</v>
      </c>
      <c r="D110" s="79"/>
      <c r="E110" s="24"/>
      <c r="F110" s="24"/>
      <c r="G110" s="11"/>
      <c r="H110" s="106"/>
      <c r="I110" s="8">
        <v>4911190.0235168515</v>
      </c>
      <c r="J110" s="77">
        <v>87900.914999999994</v>
      </c>
      <c r="K110" s="11">
        <f t="shared" si="8"/>
        <v>-4823289.1085168514</v>
      </c>
      <c r="L110" s="61"/>
      <c r="M110" s="11"/>
      <c r="N110" s="11">
        <v>87900.914999999994</v>
      </c>
      <c r="O110" s="11"/>
      <c r="P110" s="11"/>
      <c r="Q110" s="11"/>
      <c r="R110" s="295"/>
      <c r="S110" s="297"/>
      <c r="T110" s="295"/>
      <c r="U110" s="295"/>
      <c r="V110" s="284"/>
      <c r="W110" s="284"/>
      <c r="X110" s="286"/>
      <c r="Y110" s="286"/>
      <c r="Z110" s="288"/>
      <c r="AA110" s="293"/>
    </row>
    <row r="111" spans="1:27" s="78" customFormat="1" ht="26.25">
      <c r="A111" s="137"/>
      <c r="B111" s="301"/>
      <c r="C111" s="59" t="s">
        <v>608</v>
      </c>
      <c r="D111" s="79"/>
      <c r="E111" s="24"/>
      <c r="F111" s="24"/>
      <c r="G111" s="11"/>
      <c r="H111" s="106"/>
      <c r="I111" s="8">
        <v>2425874.3204857614</v>
      </c>
      <c r="J111" s="77"/>
      <c r="K111" s="11">
        <f t="shared" si="8"/>
        <v>-2425874.3204857614</v>
      </c>
      <c r="L111" s="61"/>
      <c r="M111" s="11"/>
      <c r="N111" s="11"/>
      <c r="O111" s="11"/>
      <c r="P111" s="11"/>
      <c r="Q111" s="11"/>
      <c r="R111" s="295"/>
      <c r="S111" s="297"/>
      <c r="T111" s="295"/>
      <c r="U111" s="295"/>
      <c r="V111" s="284"/>
      <c r="W111" s="284"/>
      <c r="X111" s="286"/>
      <c r="Y111" s="286"/>
      <c r="Z111" s="288"/>
      <c r="AA111" s="293"/>
    </row>
    <row r="112" spans="1:27" s="78" customFormat="1" ht="26.25">
      <c r="A112" s="137"/>
      <c r="B112" s="301"/>
      <c r="C112" s="59" t="s">
        <v>610</v>
      </c>
      <c r="D112" s="79"/>
      <c r="E112" s="24"/>
      <c r="F112" s="24"/>
      <c r="G112" s="11"/>
      <c r="H112" s="106"/>
      <c r="I112" s="8">
        <v>2485315.7030310901</v>
      </c>
      <c r="J112" s="77"/>
      <c r="K112" s="11">
        <f t="shared" si="8"/>
        <v>-2485315.7030310901</v>
      </c>
      <c r="L112" s="61"/>
      <c r="M112" s="11"/>
      <c r="N112" s="11"/>
      <c r="O112" s="11"/>
      <c r="P112" s="11"/>
      <c r="Q112" s="11"/>
      <c r="R112" s="295"/>
      <c r="S112" s="297"/>
      <c r="T112" s="295"/>
      <c r="U112" s="295"/>
      <c r="V112" s="284"/>
      <c r="W112" s="284"/>
      <c r="X112" s="286"/>
      <c r="Y112" s="286"/>
      <c r="Z112" s="288"/>
      <c r="AA112" s="293"/>
    </row>
    <row r="113" spans="1:27" s="78" customFormat="1" ht="114" customHeight="1">
      <c r="A113" s="9"/>
      <c r="B113" s="301"/>
      <c r="C113" s="212" t="s">
        <v>569</v>
      </c>
      <c r="D113" s="7"/>
      <c r="E113" s="101"/>
      <c r="F113" s="23"/>
      <c r="G113" s="11"/>
      <c r="H113" s="106"/>
      <c r="I113" s="8"/>
      <c r="J113" s="77"/>
      <c r="K113" s="8"/>
      <c r="L113" s="61"/>
      <c r="M113" s="11"/>
      <c r="N113" s="11"/>
      <c r="O113" s="11"/>
      <c r="P113" s="11"/>
      <c r="Q113" s="11"/>
      <c r="R113" s="295"/>
      <c r="S113" s="297"/>
      <c r="T113" s="295"/>
      <c r="U113" s="295"/>
      <c r="V113" s="284"/>
      <c r="W113" s="284"/>
      <c r="X113" s="286"/>
      <c r="Y113" s="286"/>
      <c r="Z113" s="288"/>
      <c r="AA113" s="293"/>
    </row>
    <row r="114" spans="1:27" s="78" customFormat="1" ht="26.25">
      <c r="A114" s="9"/>
      <c r="B114" s="301"/>
      <c r="C114" s="7" t="s">
        <v>57</v>
      </c>
      <c r="D114" s="7"/>
      <c r="E114" s="101"/>
      <c r="F114" s="23"/>
      <c r="G114" s="11"/>
      <c r="H114" s="106"/>
      <c r="I114" s="8"/>
      <c r="J114" s="77"/>
      <c r="K114" s="8"/>
      <c r="L114" s="61"/>
      <c r="M114" s="11"/>
      <c r="N114" s="11"/>
      <c r="O114" s="11"/>
      <c r="P114" s="11"/>
      <c r="Q114" s="11"/>
      <c r="R114" s="295"/>
      <c r="S114" s="297"/>
      <c r="T114" s="295"/>
      <c r="U114" s="295"/>
      <c r="V114" s="284"/>
      <c r="W114" s="284"/>
      <c r="X114" s="286"/>
      <c r="Y114" s="286"/>
      <c r="Z114" s="288"/>
      <c r="AA114" s="293"/>
    </row>
    <row r="115" spans="1:27" s="78" customFormat="1" ht="170.25" customHeight="1">
      <c r="A115" s="9">
        <v>47</v>
      </c>
      <c r="B115" s="301"/>
      <c r="C115" s="6" t="s">
        <v>570</v>
      </c>
      <c r="D115" s="164" t="s">
        <v>37</v>
      </c>
      <c r="E115" s="170" t="s">
        <v>37</v>
      </c>
      <c r="F115" s="170"/>
      <c r="G115" s="11"/>
      <c r="H115" s="13"/>
      <c r="I115" s="8">
        <v>68557.415401785707</v>
      </c>
      <c r="J115" s="77"/>
      <c r="K115" s="8">
        <f t="shared" ref="K115:K116" si="10">J115-I115</f>
        <v>-68557.415401785707</v>
      </c>
      <c r="L115" s="79"/>
      <c r="M115" s="8"/>
      <c r="N115" s="209"/>
      <c r="O115" s="11"/>
      <c r="P115" s="11"/>
      <c r="Q115" s="11"/>
      <c r="R115" s="295"/>
      <c r="S115" s="297"/>
      <c r="T115" s="295"/>
      <c r="U115" s="295"/>
      <c r="V115" s="284"/>
      <c r="W115" s="284"/>
      <c r="X115" s="286"/>
      <c r="Y115" s="286"/>
      <c r="Z115" s="288"/>
      <c r="AA115" s="293"/>
    </row>
    <row r="116" spans="1:27" s="78" customFormat="1" ht="78.75">
      <c r="A116" s="137" t="s">
        <v>572</v>
      </c>
      <c r="B116" s="301"/>
      <c r="C116" s="79" t="s">
        <v>571</v>
      </c>
      <c r="D116" s="164" t="s">
        <v>110</v>
      </c>
      <c r="E116" s="74" t="s">
        <v>575</v>
      </c>
      <c r="F116" s="203"/>
      <c r="G116" s="134"/>
      <c r="H116" s="13"/>
      <c r="I116" s="8">
        <v>398314.02906750003</v>
      </c>
      <c r="J116" s="77"/>
      <c r="K116" s="8">
        <f t="shared" si="10"/>
        <v>-398314.02906750003</v>
      </c>
      <c r="L116" s="79"/>
      <c r="M116" s="8"/>
      <c r="N116" s="8"/>
      <c r="O116" s="11"/>
      <c r="P116" s="11"/>
      <c r="Q116" s="11"/>
      <c r="R116" s="295"/>
      <c r="S116" s="297"/>
      <c r="T116" s="295"/>
      <c r="U116" s="295"/>
      <c r="V116" s="284"/>
      <c r="W116" s="284"/>
      <c r="X116" s="286"/>
      <c r="Y116" s="286"/>
      <c r="Z116" s="288"/>
      <c r="AA116" s="293"/>
    </row>
    <row r="117" spans="1:27" s="78" customFormat="1" ht="62.25" customHeight="1">
      <c r="A117" s="327" t="s">
        <v>573</v>
      </c>
      <c r="B117" s="301"/>
      <c r="C117" s="283" t="s">
        <v>574</v>
      </c>
      <c r="D117" s="164" t="s">
        <v>36</v>
      </c>
      <c r="E117" s="74" t="s">
        <v>576</v>
      </c>
      <c r="F117" s="74"/>
      <c r="G117" s="278"/>
      <c r="H117" s="299"/>
      <c r="I117" s="258">
        <v>70200.142348931593</v>
      </c>
      <c r="J117" s="262"/>
      <c r="K117" s="258">
        <f>J117-I117</f>
        <v>-70200.142348931593</v>
      </c>
      <c r="L117" s="283"/>
      <c r="M117" s="258"/>
      <c r="N117" s="262"/>
      <c r="O117" s="278"/>
      <c r="P117" s="278"/>
      <c r="Q117" s="278"/>
      <c r="R117" s="295"/>
      <c r="S117" s="297"/>
      <c r="T117" s="295"/>
      <c r="U117" s="295"/>
      <c r="V117" s="284"/>
      <c r="W117" s="284"/>
      <c r="X117" s="286"/>
      <c r="Y117" s="286"/>
      <c r="Z117" s="288"/>
      <c r="AA117" s="293"/>
    </row>
    <row r="118" spans="1:27" s="78" customFormat="1" ht="62.25" customHeight="1">
      <c r="A118" s="327"/>
      <c r="B118" s="301"/>
      <c r="C118" s="283"/>
      <c r="D118" s="164" t="s">
        <v>36</v>
      </c>
      <c r="E118" s="74" t="s">
        <v>577</v>
      </c>
      <c r="F118" s="74"/>
      <c r="G118" s="278"/>
      <c r="H118" s="299"/>
      <c r="I118" s="258"/>
      <c r="J118" s="262"/>
      <c r="K118" s="258"/>
      <c r="L118" s="283"/>
      <c r="M118" s="258"/>
      <c r="N118" s="262"/>
      <c r="O118" s="278"/>
      <c r="P118" s="278"/>
      <c r="Q118" s="278"/>
      <c r="R118" s="295"/>
      <c r="S118" s="297"/>
      <c r="T118" s="295"/>
      <c r="U118" s="295"/>
      <c r="V118" s="284"/>
      <c r="W118" s="284"/>
      <c r="X118" s="286"/>
      <c r="Y118" s="286"/>
      <c r="Z118" s="288"/>
      <c r="AA118" s="293"/>
    </row>
    <row r="119" spans="1:27" s="78" customFormat="1" ht="63" customHeight="1">
      <c r="A119" s="302" t="s">
        <v>578</v>
      </c>
      <c r="B119" s="301"/>
      <c r="C119" s="260" t="s">
        <v>579</v>
      </c>
      <c r="D119" s="6" t="s">
        <v>36</v>
      </c>
      <c r="E119" s="170" t="s">
        <v>580</v>
      </c>
      <c r="F119" s="170"/>
      <c r="G119" s="278"/>
      <c r="H119" s="299"/>
      <c r="I119" s="258">
        <v>39803.043787707596</v>
      </c>
      <c r="J119" s="258"/>
      <c r="K119" s="258">
        <f>J119-I119</f>
        <v>-39803.043787707596</v>
      </c>
      <c r="L119" s="283"/>
      <c r="M119" s="258"/>
      <c r="N119" s="258"/>
      <c r="O119" s="278"/>
      <c r="P119" s="278"/>
      <c r="Q119" s="278"/>
      <c r="R119" s="295"/>
      <c r="S119" s="297"/>
      <c r="T119" s="295"/>
      <c r="U119" s="295"/>
      <c r="V119" s="284"/>
      <c r="W119" s="284"/>
      <c r="X119" s="286"/>
      <c r="Y119" s="286"/>
      <c r="Z119" s="288"/>
      <c r="AA119" s="293"/>
    </row>
    <row r="120" spans="1:27" s="78" customFormat="1" ht="63" customHeight="1">
      <c r="A120" s="303"/>
      <c r="B120" s="301"/>
      <c r="C120" s="260"/>
      <c r="D120" s="6" t="s">
        <v>36</v>
      </c>
      <c r="E120" s="170" t="s">
        <v>581</v>
      </c>
      <c r="F120" s="170"/>
      <c r="G120" s="278"/>
      <c r="H120" s="299"/>
      <c r="I120" s="258"/>
      <c r="J120" s="258"/>
      <c r="K120" s="258"/>
      <c r="L120" s="283"/>
      <c r="M120" s="258"/>
      <c r="N120" s="258"/>
      <c r="O120" s="278"/>
      <c r="P120" s="278"/>
      <c r="Q120" s="278"/>
      <c r="R120" s="295"/>
      <c r="S120" s="297"/>
      <c r="T120" s="295"/>
      <c r="U120" s="295"/>
      <c r="V120" s="284"/>
      <c r="W120" s="284"/>
      <c r="X120" s="286"/>
      <c r="Y120" s="286"/>
      <c r="Z120" s="288"/>
      <c r="AA120" s="293"/>
    </row>
    <row r="121" spans="1:27" s="78" customFormat="1" ht="60.75" customHeight="1">
      <c r="A121" s="303"/>
      <c r="B121" s="301"/>
      <c r="C121" s="260"/>
      <c r="D121" s="6" t="s">
        <v>36</v>
      </c>
      <c r="E121" s="170" t="s">
        <v>582</v>
      </c>
      <c r="F121" s="170"/>
      <c r="G121" s="278"/>
      <c r="H121" s="299"/>
      <c r="I121" s="258"/>
      <c r="J121" s="258"/>
      <c r="K121" s="258"/>
      <c r="L121" s="283"/>
      <c r="M121" s="258"/>
      <c r="N121" s="258"/>
      <c r="O121" s="278"/>
      <c r="P121" s="278"/>
      <c r="Q121" s="278"/>
      <c r="R121" s="295"/>
      <c r="S121" s="297"/>
      <c r="T121" s="295"/>
      <c r="U121" s="295"/>
      <c r="V121" s="284"/>
      <c r="W121" s="284"/>
      <c r="X121" s="286"/>
      <c r="Y121" s="286"/>
      <c r="Z121" s="288"/>
      <c r="AA121" s="293"/>
    </row>
    <row r="122" spans="1:27" s="78" customFormat="1" ht="72.75" customHeight="1">
      <c r="A122" s="304"/>
      <c r="B122" s="301"/>
      <c r="C122" s="260"/>
      <c r="D122" s="6" t="s">
        <v>36</v>
      </c>
      <c r="E122" s="156" t="s">
        <v>583</v>
      </c>
      <c r="F122" s="27"/>
      <c r="G122" s="278"/>
      <c r="H122" s="299"/>
      <c r="I122" s="258"/>
      <c r="J122" s="258"/>
      <c r="K122" s="258">
        <f>J122-I122</f>
        <v>0</v>
      </c>
      <c r="L122" s="283"/>
      <c r="M122" s="258"/>
      <c r="N122" s="258"/>
      <c r="O122" s="278"/>
      <c r="P122" s="278"/>
      <c r="Q122" s="278"/>
      <c r="R122" s="295"/>
      <c r="S122" s="297"/>
      <c r="T122" s="295"/>
      <c r="U122" s="295"/>
      <c r="V122" s="284"/>
      <c r="W122" s="284"/>
      <c r="X122" s="286"/>
      <c r="Y122" s="286"/>
      <c r="Z122" s="288"/>
      <c r="AA122" s="293"/>
    </row>
    <row r="123" spans="1:27" s="78" customFormat="1" ht="76.5" customHeight="1">
      <c r="A123" s="302" t="s">
        <v>584</v>
      </c>
      <c r="B123" s="301"/>
      <c r="C123" s="260" t="s">
        <v>585</v>
      </c>
      <c r="D123" s="6" t="s">
        <v>556</v>
      </c>
      <c r="E123" s="156" t="s">
        <v>586</v>
      </c>
      <c r="F123" s="170"/>
      <c r="G123" s="278"/>
      <c r="H123" s="299"/>
      <c r="I123" s="258">
        <v>1499442.5639069399</v>
      </c>
      <c r="J123" s="258"/>
      <c r="K123" s="258">
        <f>J123-I123</f>
        <v>-1499442.5639069399</v>
      </c>
      <c r="L123" s="283"/>
      <c r="M123" s="258"/>
      <c r="N123" s="258"/>
      <c r="O123" s="278"/>
      <c r="P123" s="278"/>
      <c r="Q123" s="278"/>
      <c r="R123" s="295"/>
      <c r="S123" s="297"/>
      <c r="T123" s="295"/>
      <c r="U123" s="295"/>
      <c r="V123" s="284"/>
      <c r="W123" s="284"/>
      <c r="X123" s="286"/>
      <c r="Y123" s="286"/>
      <c r="Z123" s="288"/>
      <c r="AA123" s="293"/>
    </row>
    <row r="124" spans="1:27" s="78" customFormat="1" ht="53.25" customHeight="1">
      <c r="A124" s="303"/>
      <c r="B124" s="301"/>
      <c r="C124" s="260"/>
      <c r="D124" s="6" t="s">
        <v>556</v>
      </c>
      <c r="E124" s="156" t="s">
        <v>587</v>
      </c>
      <c r="F124" s="170"/>
      <c r="G124" s="278"/>
      <c r="H124" s="299"/>
      <c r="I124" s="258"/>
      <c r="J124" s="258"/>
      <c r="K124" s="258"/>
      <c r="L124" s="283"/>
      <c r="M124" s="258"/>
      <c r="N124" s="258"/>
      <c r="O124" s="278"/>
      <c r="P124" s="278"/>
      <c r="Q124" s="278"/>
      <c r="R124" s="295"/>
      <c r="S124" s="297"/>
      <c r="T124" s="295"/>
      <c r="U124" s="295"/>
      <c r="V124" s="284"/>
      <c r="W124" s="284"/>
      <c r="X124" s="286"/>
      <c r="Y124" s="286"/>
      <c r="Z124" s="288"/>
      <c r="AA124" s="293"/>
    </row>
    <row r="125" spans="1:27" s="78" customFormat="1" ht="94.5" customHeight="1">
      <c r="A125" s="303"/>
      <c r="B125" s="301"/>
      <c r="C125" s="260"/>
      <c r="D125" s="6" t="s">
        <v>556</v>
      </c>
      <c r="E125" s="156" t="s">
        <v>588</v>
      </c>
      <c r="F125" s="170"/>
      <c r="G125" s="278"/>
      <c r="H125" s="299"/>
      <c r="I125" s="258"/>
      <c r="J125" s="258"/>
      <c r="K125" s="258"/>
      <c r="L125" s="283"/>
      <c r="M125" s="258"/>
      <c r="N125" s="258"/>
      <c r="O125" s="278"/>
      <c r="P125" s="278"/>
      <c r="Q125" s="278"/>
      <c r="R125" s="295"/>
      <c r="S125" s="297"/>
      <c r="T125" s="295"/>
      <c r="U125" s="295"/>
      <c r="V125" s="284"/>
      <c r="W125" s="284"/>
      <c r="X125" s="286"/>
      <c r="Y125" s="286"/>
      <c r="Z125" s="288"/>
      <c r="AA125" s="293"/>
    </row>
    <row r="126" spans="1:27" s="78" customFormat="1" ht="79.5" customHeight="1">
      <c r="A126" s="303"/>
      <c r="B126" s="301"/>
      <c r="C126" s="260"/>
      <c r="D126" s="6" t="s">
        <v>556</v>
      </c>
      <c r="E126" s="156" t="s">
        <v>589</v>
      </c>
      <c r="F126" s="170"/>
      <c r="G126" s="278"/>
      <c r="H126" s="299"/>
      <c r="I126" s="258"/>
      <c r="J126" s="258"/>
      <c r="K126" s="258"/>
      <c r="L126" s="283"/>
      <c r="M126" s="258"/>
      <c r="N126" s="258"/>
      <c r="O126" s="278"/>
      <c r="P126" s="278"/>
      <c r="Q126" s="278"/>
      <c r="R126" s="295"/>
      <c r="S126" s="297"/>
      <c r="T126" s="295"/>
      <c r="U126" s="295"/>
      <c r="V126" s="284"/>
      <c r="W126" s="284"/>
      <c r="X126" s="286"/>
      <c r="Y126" s="286"/>
      <c r="Z126" s="288"/>
      <c r="AA126" s="293"/>
    </row>
    <row r="127" spans="1:27" s="78" customFormat="1" ht="64.5" customHeight="1">
      <c r="A127" s="303"/>
      <c r="B127" s="301"/>
      <c r="C127" s="260"/>
      <c r="D127" s="6" t="s">
        <v>556</v>
      </c>
      <c r="E127" s="156" t="s">
        <v>590</v>
      </c>
      <c r="F127" s="170"/>
      <c r="G127" s="278"/>
      <c r="H127" s="299"/>
      <c r="I127" s="258"/>
      <c r="J127" s="258"/>
      <c r="K127" s="258"/>
      <c r="L127" s="283"/>
      <c r="M127" s="258"/>
      <c r="N127" s="258"/>
      <c r="O127" s="278"/>
      <c r="P127" s="278"/>
      <c r="Q127" s="278"/>
      <c r="R127" s="295"/>
      <c r="S127" s="297"/>
      <c r="T127" s="295"/>
      <c r="U127" s="295"/>
      <c r="V127" s="284"/>
      <c r="W127" s="284"/>
      <c r="X127" s="286"/>
      <c r="Y127" s="286"/>
      <c r="Z127" s="288"/>
      <c r="AA127" s="293"/>
    </row>
    <row r="128" spans="1:27" s="78" customFormat="1" ht="48" customHeight="1">
      <c r="A128" s="304"/>
      <c r="B128" s="301"/>
      <c r="C128" s="260"/>
      <c r="D128" s="6" t="s">
        <v>556</v>
      </c>
      <c r="E128" s="156" t="s">
        <v>591</v>
      </c>
      <c r="F128" s="27"/>
      <c r="G128" s="278"/>
      <c r="H128" s="299"/>
      <c r="I128" s="258"/>
      <c r="J128" s="258"/>
      <c r="K128" s="258">
        <f t="shared" ref="K128:K136" si="11">J128-I128</f>
        <v>0</v>
      </c>
      <c r="L128" s="283"/>
      <c r="M128" s="258"/>
      <c r="N128" s="258"/>
      <c r="O128" s="278"/>
      <c r="P128" s="278"/>
      <c r="Q128" s="278"/>
      <c r="R128" s="295"/>
      <c r="S128" s="297"/>
      <c r="T128" s="295"/>
      <c r="U128" s="295"/>
      <c r="V128" s="284"/>
      <c r="W128" s="284"/>
      <c r="X128" s="286"/>
      <c r="Y128" s="286"/>
      <c r="Z128" s="288"/>
      <c r="AA128" s="293"/>
    </row>
    <row r="129" spans="1:28" s="78" customFormat="1" ht="138" customHeight="1">
      <c r="A129" s="139" t="s">
        <v>592</v>
      </c>
      <c r="B129" s="301"/>
      <c r="C129" s="210" t="s">
        <v>593</v>
      </c>
      <c r="D129" s="6" t="s">
        <v>149</v>
      </c>
      <c r="E129" s="156"/>
      <c r="F129" s="27"/>
      <c r="G129" s="11"/>
      <c r="H129" s="13"/>
      <c r="I129" s="8">
        <f>SUM(I130:I136)</f>
        <v>23735.973000000005</v>
      </c>
      <c r="J129" s="8"/>
      <c r="K129" s="8"/>
      <c r="L129" s="79"/>
      <c r="M129" s="8"/>
      <c r="N129" s="8"/>
      <c r="O129" s="11"/>
      <c r="P129" s="11"/>
      <c r="Q129" s="11"/>
      <c r="R129" s="295"/>
      <c r="S129" s="297"/>
      <c r="T129" s="295"/>
      <c r="U129" s="295"/>
      <c r="V129" s="284"/>
      <c r="W129" s="284"/>
      <c r="X129" s="286"/>
      <c r="Y129" s="286"/>
      <c r="Z129" s="288"/>
      <c r="AA129" s="293"/>
    </row>
    <row r="130" spans="1:28" s="78" customFormat="1" ht="105">
      <c r="A130" s="137" t="s">
        <v>600</v>
      </c>
      <c r="B130" s="301"/>
      <c r="C130" s="21" t="s">
        <v>595</v>
      </c>
      <c r="D130" s="6" t="s">
        <v>144</v>
      </c>
      <c r="E130" s="8">
        <v>5</v>
      </c>
      <c r="F130" s="27"/>
      <c r="G130" s="11"/>
      <c r="H130" s="13"/>
      <c r="I130" s="8">
        <v>2240.7750000000001</v>
      </c>
      <c r="J130" s="8"/>
      <c r="K130" s="8">
        <f t="shared" si="11"/>
        <v>-2240.7750000000001</v>
      </c>
      <c r="L130" s="79"/>
      <c r="M130" s="8"/>
      <c r="N130" s="8"/>
      <c r="O130" s="11"/>
      <c r="P130" s="11"/>
      <c r="Q130" s="11"/>
      <c r="R130" s="295"/>
      <c r="S130" s="297"/>
      <c r="T130" s="295"/>
      <c r="U130" s="295"/>
      <c r="V130" s="284"/>
      <c r="W130" s="284"/>
      <c r="X130" s="286"/>
      <c r="Y130" s="286"/>
      <c r="Z130" s="288"/>
      <c r="AA130" s="293"/>
    </row>
    <row r="131" spans="1:28" s="78" customFormat="1" ht="78.75">
      <c r="A131" s="137" t="s">
        <v>601</v>
      </c>
      <c r="B131" s="301"/>
      <c r="C131" s="21" t="s">
        <v>594</v>
      </c>
      <c r="D131" s="6" t="s">
        <v>144</v>
      </c>
      <c r="E131" s="8">
        <v>11</v>
      </c>
      <c r="F131" s="20"/>
      <c r="G131" s="128"/>
      <c r="H131" s="162"/>
      <c r="I131" s="77">
        <v>3858.4022400000003</v>
      </c>
      <c r="J131" s="77"/>
      <c r="K131" s="8">
        <f t="shared" si="11"/>
        <v>-3858.4022400000003</v>
      </c>
      <c r="L131" s="158"/>
      <c r="M131" s="102"/>
      <c r="N131" s="8"/>
      <c r="O131" s="103"/>
      <c r="P131" s="103"/>
      <c r="Q131" s="103"/>
      <c r="R131" s="295"/>
      <c r="S131" s="297"/>
      <c r="T131" s="295"/>
      <c r="U131" s="295"/>
      <c r="V131" s="284"/>
      <c r="W131" s="284"/>
      <c r="X131" s="286"/>
      <c r="Y131" s="286"/>
      <c r="Z131" s="288"/>
      <c r="AA131" s="293"/>
    </row>
    <row r="132" spans="1:28" s="78" customFormat="1" ht="105">
      <c r="A132" s="137" t="s">
        <v>602</v>
      </c>
      <c r="B132" s="301"/>
      <c r="C132" s="21" t="s">
        <v>596</v>
      </c>
      <c r="D132" s="6" t="s">
        <v>144</v>
      </c>
      <c r="E132" s="8">
        <v>2</v>
      </c>
      <c r="F132" s="27"/>
      <c r="G132" s="278"/>
      <c r="H132" s="106"/>
      <c r="I132" s="8">
        <v>968</v>
      </c>
      <c r="J132" s="8"/>
      <c r="K132" s="8">
        <f t="shared" si="11"/>
        <v>-968</v>
      </c>
      <c r="L132" s="61"/>
      <c r="M132" s="8"/>
      <c r="N132" s="8"/>
      <c r="O132" s="103"/>
      <c r="P132" s="103"/>
      <c r="Q132" s="103"/>
      <c r="R132" s="295"/>
      <c r="S132" s="297"/>
      <c r="T132" s="295"/>
      <c r="U132" s="295"/>
      <c r="V132" s="284"/>
      <c r="W132" s="284"/>
      <c r="X132" s="286"/>
      <c r="Y132" s="286"/>
      <c r="Z132" s="288"/>
      <c r="AA132" s="293"/>
    </row>
    <row r="133" spans="1:28" s="78" customFormat="1" ht="105.75" customHeight="1">
      <c r="A133" s="137" t="s">
        <v>603</v>
      </c>
      <c r="B133" s="301"/>
      <c r="C133" s="21" t="s">
        <v>597</v>
      </c>
      <c r="D133" s="6" t="s">
        <v>144</v>
      </c>
      <c r="E133" s="8">
        <v>2</v>
      </c>
      <c r="F133" s="6"/>
      <c r="G133" s="278"/>
      <c r="H133" s="106"/>
      <c r="I133" s="8">
        <v>1152</v>
      </c>
      <c r="J133" s="8"/>
      <c r="K133" s="8">
        <f t="shared" si="11"/>
        <v>-1152</v>
      </c>
      <c r="L133" s="61"/>
      <c r="M133" s="8"/>
      <c r="N133" s="8"/>
      <c r="O133" s="103"/>
      <c r="P133" s="103"/>
      <c r="Q133" s="103"/>
      <c r="R133" s="295"/>
      <c r="S133" s="297"/>
      <c r="T133" s="295"/>
      <c r="U133" s="295"/>
      <c r="V133" s="284"/>
      <c r="W133" s="284"/>
      <c r="X133" s="286"/>
      <c r="Y133" s="286"/>
      <c r="Z133" s="288"/>
      <c r="AA133" s="293"/>
    </row>
    <row r="134" spans="1:28" s="78" customFormat="1" ht="88.5" customHeight="1">
      <c r="A134" s="137" t="s">
        <v>604</v>
      </c>
      <c r="B134" s="301"/>
      <c r="C134" s="21" t="s">
        <v>598</v>
      </c>
      <c r="D134" s="6" t="s">
        <v>144</v>
      </c>
      <c r="E134" s="8">
        <v>4</v>
      </c>
      <c r="F134" s="24"/>
      <c r="G134" s="11"/>
      <c r="H134" s="106"/>
      <c r="I134" s="77">
        <v>13821.428800000002</v>
      </c>
      <c r="J134" s="8"/>
      <c r="K134" s="8">
        <f t="shared" si="11"/>
        <v>-13821.428800000002</v>
      </c>
      <c r="L134" s="61"/>
      <c r="M134" s="102"/>
      <c r="N134" s="8"/>
      <c r="O134" s="103"/>
      <c r="P134" s="103"/>
      <c r="Q134" s="103"/>
      <c r="R134" s="295"/>
      <c r="S134" s="297"/>
      <c r="T134" s="295"/>
      <c r="U134" s="295"/>
      <c r="V134" s="284"/>
      <c r="W134" s="284"/>
      <c r="X134" s="286"/>
      <c r="Y134" s="286"/>
      <c r="Z134" s="288"/>
      <c r="AA134" s="293"/>
    </row>
    <row r="135" spans="1:28" s="78" customFormat="1" ht="183.75">
      <c r="A135" s="137" t="s">
        <v>605</v>
      </c>
      <c r="B135" s="301"/>
      <c r="C135" s="21" t="s">
        <v>599</v>
      </c>
      <c r="D135" s="6" t="s">
        <v>144</v>
      </c>
      <c r="E135" s="8">
        <v>1</v>
      </c>
      <c r="F135" s="6"/>
      <c r="G135" s="11"/>
      <c r="H135" s="106"/>
      <c r="I135" s="77">
        <v>1479.59196</v>
      </c>
      <c r="J135" s="8"/>
      <c r="K135" s="8">
        <f t="shared" si="11"/>
        <v>-1479.59196</v>
      </c>
      <c r="L135" s="61"/>
      <c r="M135" s="8"/>
      <c r="N135" s="8"/>
      <c r="O135" s="103"/>
      <c r="P135" s="103"/>
      <c r="Q135" s="103"/>
      <c r="R135" s="295"/>
      <c r="S135" s="297"/>
      <c r="T135" s="295"/>
      <c r="U135" s="295"/>
      <c r="V135" s="284"/>
      <c r="W135" s="284"/>
      <c r="X135" s="286"/>
      <c r="Y135" s="286"/>
      <c r="Z135" s="288"/>
      <c r="AA135" s="293"/>
    </row>
    <row r="136" spans="1:28" ht="149.25" customHeight="1">
      <c r="A136" s="137" t="s">
        <v>607</v>
      </c>
      <c r="B136" s="301"/>
      <c r="C136" s="6" t="s">
        <v>606</v>
      </c>
      <c r="D136" s="6" t="s">
        <v>144</v>
      </c>
      <c r="E136" s="8">
        <v>12</v>
      </c>
      <c r="F136" s="24"/>
      <c r="G136" s="8"/>
      <c r="H136" s="106"/>
      <c r="I136" s="8">
        <v>215.77499999999998</v>
      </c>
      <c r="J136" s="77"/>
      <c r="K136" s="8">
        <f t="shared" si="11"/>
        <v>-215.77499999999998</v>
      </c>
      <c r="L136" s="79"/>
      <c r="M136" s="8"/>
      <c r="N136" s="8"/>
      <c r="O136" s="8"/>
      <c r="P136" s="8"/>
      <c r="Q136" s="8"/>
      <c r="R136" s="295"/>
      <c r="S136" s="297"/>
      <c r="T136" s="295"/>
      <c r="U136" s="295"/>
      <c r="V136" s="284"/>
      <c r="W136" s="284"/>
      <c r="X136" s="286"/>
      <c r="Y136" s="286"/>
      <c r="Z136" s="288"/>
      <c r="AA136" s="293"/>
    </row>
    <row r="137" spans="1:28" s="78" customFormat="1" ht="26.25">
      <c r="A137" s="9"/>
      <c r="B137" s="301"/>
      <c r="C137" s="7" t="s">
        <v>612</v>
      </c>
      <c r="D137" s="7"/>
      <c r="E137" s="6"/>
      <c r="F137" s="23"/>
      <c r="G137" s="11"/>
      <c r="H137" s="76"/>
      <c r="I137" s="11">
        <f>SUM(I115:I136)-I129</f>
        <v>2100053.1675128643</v>
      </c>
      <c r="J137" s="128">
        <f>SUM(J115:J136)</f>
        <v>0</v>
      </c>
      <c r="K137" s="8">
        <f>J137-I137</f>
        <v>-2100053.1675128643</v>
      </c>
      <c r="L137" s="61"/>
      <c r="M137" s="11">
        <f>SUM(M115:M136)</f>
        <v>0</v>
      </c>
      <c r="N137" s="11">
        <f>SUM(N115:N136)</f>
        <v>0</v>
      </c>
      <c r="O137" s="11">
        <f>SUM(O116:O136)</f>
        <v>0</v>
      </c>
      <c r="P137" s="11">
        <f>SUM(P116:P136)</f>
        <v>0</v>
      </c>
      <c r="Q137" s="11">
        <f>SUM(Q116:Q136)</f>
        <v>0</v>
      </c>
      <c r="R137" s="105"/>
      <c r="S137" s="105"/>
      <c r="T137" s="105"/>
      <c r="U137" s="105"/>
      <c r="V137" s="104"/>
      <c r="W137" s="104"/>
      <c r="X137" s="104"/>
      <c r="Y137" s="104"/>
      <c r="Z137" s="104"/>
      <c r="AA137" s="74"/>
    </row>
    <row r="138" spans="1:28" ht="26.25">
      <c r="A138" s="12"/>
      <c r="B138" s="14"/>
      <c r="C138" s="12" t="s">
        <v>26</v>
      </c>
      <c r="D138" s="12"/>
      <c r="E138" s="22"/>
      <c r="F138" s="22"/>
      <c r="G138" s="16"/>
      <c r="H138" s="17"/>
      <c r="I138" s="18">
        <f>I107+I106+I79+I137+I110</f>
        <v>46737745.838430703</v>
      </c>
      <c r="J138" s="18">
        <f>J107+J106+J79+J137+J110</f>
        <v>4699036.5180800008</v>
      </c>
      <c r="K138" s="18">
        <f t="shared" ref="K138" si="12">K107+K106+K79+K137+K110</f>
        <v>-32149213.7811407</v>
      </c>
      <c r="L138" s="14"/>
      <c r="M138" s="18">
        <f t="shared" ref="M138:Z138" si="13">M107+M106+M79+M137+M110</f>
        <v>3916400.6796300006</v>
      </c>
      <c r="N138" s="18">
        <f t="shared" si="13"/>
        <v>782635.83845000004</v>
      </c>
      <c r="O138" s="18">
        <f t="shared" si="13"/>
        <v>0</v>
      </c>
      <c r="P138" s="18">
        <f t="shared" si="13"/>
        <v>0</v>
      </c>
      <c r="Q138" s="18">
        <f t="shared" si="13"/>
        <v>0</v>
      </c>
      <c r="R138" s="82">
        <f t="shared" si="13"/>
        <v>9946992.3589999992</v>
      </c>
      <c r="S138" s="82">
        <f t="shared" si="13"/>
        <v>5127028.4529999997</v>
      </c>
      <c r="T138" s="85">
        <f t="shared" si="13"/>
        <v>0.84399999999999997</v>
      </c>
      <c r="U138" s="85">
        <f t="shared" si="13"/>
        <v>0.83099999999999996</v>
      </c>
      <c r="V138" s="85">
        <f>V107+V106+V79+V137+V110</f>
        <v>0.12590000000000001</v>
      </c>
      <c r="W138" s="85">
        <f t="shared" si="13"/>
        <v>0.1212</v>
      </c>
      <c r="X138" s="82">
        <f t="shared" si="13"/>
        <v>2936</v>
      </c>
      <c r="Y138" s="82">
        <f t="shared" si="13"/>
        <v>1265</v>
      </c>
      <c r="Z138" s="82">
        <f t="shared" si="13"/>
        <v>0</v>
      </c>
      <c r="AA138" s="79"/>
    </row>
    <row r="139" spans="1:28">
      <c r="D139" s="31"/>
      <c r="H139" s="29"/>
      <c r="M139" s="19"/>
    </row>
    <row r="140" spans="1:28" hidden="1">
      <c r="D140" s="31"/>
      <c r="H140" s="29"/>
    </row>
    <row r="141" spans="1:28" ht="33" hidden="1">
      <c r="D141" s="31"/>
      <c r="G141" s="174"/>
      <c r="H141" s="174"/>
      <c r="I141" s="175"/>
      <c r="J141" s="123"/>
      <c r="K141" s="175"/>
      <c r="N141" s="116"/>
    </row>
    <row r="142" spans="1:28" ht="33" hidden="1">
      <c r="D142" s="31"/>
      <c r="F142" s="174"/>
      <c r="G142" s="174"/>
      <c r="H142" s="174"/>
      <c r="I142" s="175"/>
      <c r="J142" s="123"/>
      <c r="K142" s="175"/>
      <c r="N142" s="116"/>
    </row>
    <row r="143" spans="1:28" ht="61.5" hidden="1">
      <c r="D143" s="31"/>
      <c r="E143" s="227" t="s">
        <v>91</v>
      </c>
      <c r="F143" s="34"/>
      <c r="G143" s="227"/>
      <c r="H143" s="227"/>
      <c r="I143" s="228"/>
      <c r="J143" s="229"/>
      <c r="K143" s="228"/>
      <c r="L143" s="229"/>
      <c r="M143" s="230"/>
      <c r="N143" s="228"/>
      <c r="O143" s="228"/>
      <c r="P143" s="228"/>
      <c r="Q143" s="228"/>
      <c r="R143" s="227"/>
      <c r="S143" s="228"/>
      <c r="T143" s="228"/>
      <c r="U143" s="230" t="s">
        <v>92</v>
      </c>
      <c r="V143" s="228"/>
      <c r="W143" s="228"/>
      <c r="X143" s="228"/>
      <c r="Y143" s="228"/>
      <c r="AB143" s="91"/>
    </row>
    <row r="144" spans="1:28" ht="32.25" hidden="1" customHeight="1">
      <c r="D144" s="31"/>
      <c r="E144" s="227"/>
      <c r="F144" s="34"/>
      <c r="G144" s="227"/>
      <c r="H144" s="227"/>
      <c r="I144" s="228"/>
      <c r="J144" s="229"/>
      <c r="K144" s="228"/>
      <c r="L144" s="229"/>
      <c r="M144" s="230"/>
      <c r="N144" s="228"/>
      <c r="O144" s="228"/>
      <c r="P144" s="228"/>
      <c r="Q144" s="228"/>
      <c r="R144" s="228"/>
      <c r="S144" s="228"/>
      <c r="T144" s="228"/>
      <c r="U144" s="230"/>
      <c r="V144" s="231"/>
      <c r="W144" s="228"/>
      <c r="X144" s="228"/>
      <c r="Y144" s="228"/>
    </row>
    <row r="145" spans="4:25" ht="32.25" hidden="1" customHeight="1">
      <c r="D145" s="31"/>
      <c r="E145" s="232"/>
      <c r="F145" s="34"/>
      <c r="G145" s="233"/>
      <c r="H145" s="234"/>
      <c r="I145" s="228"/>
      <c r="J145" s="229"/>
      <c r="K145" s="228"/>
      <c r="L145" s="229"/>
      <c r="M145" s="230"/>
      <c r="N145" s="228"/>
      <c r="O145" s="228"/>
      <c r="P145" s="228"/>
      <c r="Q145" s="228"/>
      <c r="R145" s="228"/>
      <c r="S145" s="228"/>
      <c r="T145" s="228"/>
      <c r="U145" s="230"/>
      <c r="V145" s="231"/>
      <c r="W145" s="228"/>
      <c r="X145" s="228"/>
      <c r="Y145" s="228"/>
    </row>
    <row r="146" spans="4:25" ht="61.5" hidden="1">
      <c r="D146" s="31"/>
      <c r="E146" s="232" t="s">
        <v>93</v>
      </c>
      <c r="F146" s="34"/>
      <c r="G146" s="233"/>
      <c r="H146" s="234"/>
      <c r="I146" s="228"/>
      <c r="J146" s="229"/>
      <c r="K146" s="228"/>
      <c r="L146" s="229"/>
      <c r="M146" s="230"/>
      <c r="N146" s="228"/>
      <c r="O146" s="228"/>
      <c r="P146" s="228"/>
      <c r="Q146" s="228"/>
      <c r="R146" s="232"/>
      <c r="S146" s="228"/>
      <c r="T146" s="228"/>
      <c r="U146" s="230" t="s">
        <v>94</v>
      </c>
      <c r="V146" s="231"/>
      <c r="W146" s="228"/>
      <c r="X146" s="228"/>
      <c r="Y146" s="228"/>
    </row>
    <row r="147" spans="4:25" ht="32.25" hidden="1" customHeight="1">
      <c r="D147" s="31"/>
      <c r="E147" s="232"/>
      <c r="F147" s="34"/>
      <c r="G147" s="233"/>
      <c r="H147" s="234"/>
      <c r="I147" s="228"/>
      <c r="J147" s="229"/>
      <c r="K147" s="228"/>
      <c r="L147" s="229"/>
      <c r="M147" s="230"/>
      <c r="N147" s="228"/>
      <c r="O147" s="228"/>
      <c r="P147" s="228"/>
      <c r="Q147" s="228"/>
      <c r="R147" s="228"/>
      <c r="S147" s="228"/>
      <c r="T147" s="228"/>
      <c r="U147" s="230"/>
      <c r="V147" s="231"/>
      <c r="W147" s="228"/>
      <c r="X147" s="228"/>
      <c r="Y147" s="228"/>
    </row>
    <row r="148" spans="4:25" ht="32.25" hidden="1" customHeight="1">
      <c r="D148" s="31"/>
      <c r="E148" s="232"/>
      <c r="F148" s="34"/>
      <c r="G148" s="233"/>
      <c r="H148" s="234"/>
      <c r="I148" s="228"/>
      <c r="J148" s="229"/>
      <c r="K148" s="228"/>
      <c r="L148" s="229"/>
      <c r="M148" s="230"/>
      <c r="N148" s="228"/>
      <c r="O148" s="228"/>
      <c r="P148" s="228"/>
      <c r="Q148" s="228"/>
      <c r="R148" s="228"/>
      <c r="S148" s="228"/>
      <c r="T148" s="228"/>
      <c r="U148" s="228"/>
      <c r="V148" s="231"/>
      <c r="W148" s="228"/>
      <c r="X148" s="228"/>
      <c r="Y148" s="228"/>
    </row>
    <row r="149" spans="4:25" ht="61.5" hidden="1">
      <c r="D149" s="31"/>
      <c r="E149" s="235" t="s">
        <v>95</v>
      </c>
      <c r="F149" s="34"/>
      <c r="G149" s="233"/>
      <c r="H149" s="234"/>
      <c r="I149" s="228"/>
      <c r="J149" s="229"/>
      <c r="K149" s="228"/>
      <c r="L149" s="229"/>
      <c r="M149" s="230"/>
      <c r="N149" s="228"/>
      <c r="O149" s="228"/>
      <c r="P149" s="228"/>
      <c r="Q149" s="228"/>
      <c r="R149" s="235"/>
      <c r="S149" s="228"/>
      <c r="T149" s="228"/>
      <c r="U149" s="230" t="s">
        <v>464</v>
      </c>
      <c r="V149" s="231"/>
      <c r="W149" s="228"/>
      <c r="X149" s="228"/>
      <c r="Y149" s="228"/>
    </row>
    <row r="150" spans="4:25" ht="32.25" hidden="1" customHeight="1">
      <c r="D150" s="31"/>
      <c r="E150" s="235"/>
      <c r="F150" s="34"/>
      <c r="G150" s="233"/>
      <c r="H150" s="234"/>
      <c r="I150" s="228"/>
      <c r="J150" s="229"/>
      <c r="K150" s="228"/>
      <c r="L150" s="229"/>
      <c r="M150" s="230"/>
      <c r="N150" s="228"/>
      <c r="O150" s="228"/>
      <c r="P150" s="228"/>
      <c r="Q150" s="228"/>
      <c r="R150" s="228"/>
      <c r="S150" s="228"/>
      <c r="T150" s="228"/>
      <c r="U150" s="230"/>
      <c r="V150" s="231"/>
      <c r="W150" s="228"/>
      <c r="X150" s="228"/>
      <c r="Y150" s="228"/>
    </row>
    <row r="151" spans="4:25" ht="32.25" hidden="1" customHeight="1">
      <c r="D151" s="31"/>
      <c r="E151" s="235"/>
      <c r="F151" s="34"/>
      <c r="G151" s="233"/>
      <c r="H151" s="234"/>
      <c r="I151" s="228"/>
      <c r="J151" s="229"/>
      <c r="K151" s="228"/>
      <c r="L151" s="229"/>
      <c r="M151" s="230"/>
      <c r="N151" s="228"/>
      <c r="O151" s="228"/>
      <c r="P151" s="228"/>
      <c r="Q151" s="228"/>
      <c r="R151" s="228"/>
      <c r="S151" s="228"/>
      <c r="T151" s="228"/>
      <c r="U151" s="230"/>
      <c r="V151" s="231"/>
      <c r="W151" s="228"/>
      <c r="X151" s="228"/>
      <c r="Y151" s="228"/>
    </row>
    <row r="152" spans="4:25" ht="61.5" hidden="1">
      <c r="D152" s="31"/>
      <c r="E152" s="235" t="s">
        <v>96</v>
      </c>
      <c r="F152" s="34"/>
      <c r="G152" s="233"/>
      <c r="H152" s="234"/>
      <c r="I152" s="228"/>
      <c r="J152" s="229"/>
      <c r="K152" s="228"/>
      <c r="L152" s="229"/>
      <c r="M152" s="230"/>
      <c r="N152" s="228"/>
      <c r="O152" s="228"/>
      <c r="P152" s="228"/>
      <c r="Q152" s="228"/>
      <c r="R152" s="235"/>
      <c r="S152" s="228"/>
      <c r="T152" s="228"/>
      <c r="U152" s="230" t="s">
        <v>101</v>
      </c>
      <c r="V152" s="231"/>
      <c r="W152" s="228"/>
      <c r="X152" s="228"/>
      <c r="Y152" s="228"/>
    </row>
    <row r="153" spans="4:25" ht="32.25" hidden="1" customHeight="1">
      <c r="D153" s="31"/>
      <c r="E153" s="236"/>
      <c r="F153" s="34"/>
      <c r="G153" s="233"/>
      <c r="H153" s="234"/>
      <c r="I153" s="228"/>
      <c r="J153" s="229"/>
      <c r="K153" s="228"/>
      <c r="L153" s="229"/>
      <c r="M153" s="230"/>
      <c r="N153" s="228"/>
      <c r="O153" s="228"/>
      <c r="P153" s="228"/>
      <c r="Q153" s="228"/>
      <c r="R153" s="228"/>
      <c r="S153" s="228"/>
      <c r="T153" s="228"/>
      <c r="U153" s="228"/>
      <c r="V153" s="231"/>
      <c r="W153" s="228"/>
      <c r="X153" s="228"/>
      <c r="Y153" s="228"/>
    </row>
    <row r="154" spans="4:25" ht="61.5" hidden="1">
      <c r="D154" s="31"/>
      <c r="E154" s="236"/>
      <c r="F154" s="34"/>
      <c r="G154" s="233"/>
      <c r="H154" s="234"/>
      <c r="I154" s="228"/>
      <c r="J154" s="229"/>
      <c r="K154" s="228"/>
      <c r="L154" s="229"/>
      <c r="M154" s="230"/>
      <c r="N154" s="228"/>
      <c r="O154" s="228"/>
      <c r="P154" s="228"/>
      <c r="Q154" s="228"/>
      <c r="R154" s="228"/>
      <c r="S154" s="228"/>
      <c r="T154" s="228"/>
      <c r="U154" s="228"/>
      <c r="V154" s="231"/>
      <c r="W154" s="228"/>
      <c r="X154" s="228"/>
      <c r="Y154" s="228"/>
    </row>
    <row r="155" spans="4:25" ht="61.5" hidden="1">
      <c r="D155" s="31"/>
      <c r="E155" s="235" t="s">
        <v>97</v>
      </c>
      <c r="F155" s="34"/>
      <c r="G155" s="233"/>
      <c r="H155" s="234"/>
      <c r="I155" s="228"/>
      <c r="J155" s="229"/>
      <c r="K155" s="228"/>
      <c r="L155" s="229"/>
      <c r="M155" s="230"/>
      <c r="N155" s="228"/>
      <c r="O155" s="228"/>
      <c r="P155" s="228"/>
      <c r="Q155" s="228"/>
      <c r="R155" s="235"/>
      <c r="S155" s="228"/>
      <c r="T155" s="228"/>
      <c r="U155" s="230" t="s">
        <v>100</v>
      </c>
      <c r="V155" s="228"/>
      <c r="W155" s="228"/>
      <c r="X155" s="228"/>
      <c r="Y155" s="228"/>
    </row>
    <row r="156" spans="4:25" ht="32.25" hidden="1" customHeight="1">
      <c r="D156" s="31"/>
      <c r="E156" s="236"/>
      <c r="F156" s="34"/>
      <c r="G156" s="233"/>
      <c r="H156" s="234"/>
      <c r="I156" s="228"/>
      <c r="J156" s="229"/>
      <c r="K156" s="228"/>
      <c r="L156" s="229"/>
      <c r="M156" s="230"/>
      <c r="N156" s="228"/>
      <c r="O156" s="228"/>
      <c r="P156" s="228"/>
      <c r="Q156" s="228"/>
      <c r="R156" s="228"/>
      <c r="S156" s="228"/>
      <c r="T156" s="228"/>
      <c r="U156" s="230"/>
      <c r="V156" s="228"/>
      <c r="W156" s="228"/>
      <c r="X156" s="228"/>
      <c r="Y156" s="228"/>
    </row>
    <row r="157" spans="4:25" ht="32.25" hidden="1" customHeight="1">
      <c r="D157" s="31"/>
      <c r="E157" s="228"/>
      <c r="F157" s="34"/>
      <c r="G157" s="228"/>
      <c r="H157" s="228"/>
      <c r="I157" s="228"/>
      <c r="J157" s="228"/>
      <c r="K157" s="228"/>
      <c r="L157" s="229"/>
      <c r="M157" s="228"/>
      <c r="N157" s="228"/>
      <c r="O157" s="228"/>
      <c r="P157" s="228"/>
      <c r="Q157" s="228"/>
      <c r="R157" s="228"/>
      <c r="S157" s="228"/>
      <c r="T157" s="228"/>
      <c r="U157" s="228"/>
      <c r="V157" s="228"/>
      <c r="W157" s="228"/>
      <c r="X157" s="228"/>
      <c r="Y157" s="228"/>
    </row>
    <row r="158" spans="4:25" ht="61.5" hidden="1">
      <c r="D158" s="31"/>
      <c r="E158" s="235" t="s">
        <v>98</v>
      </c>
      <c r="F158" s="34"/>
      <c r="G158" s="228"/>
      <c r="H158" s="228"/>
      <c r="I158" s="228"/>
      <c r="J158" s="228"/>
      <c r="K158" s="228"/>
      <c r="L158" s="229"/>
      <c r="M158" s="230"/>
      <c r="N158" s="228"/>
      <c r="O158" s="228"/>
      <c r="P158" s="228"/>
      <c r="Q158" s="228"/>
      <c r="R158" s="235"/>
      <c r="S158" s="228"/>
      <c r="T158" s="228"/>
      <c r="U158" s="230" t="s">
        <v>99</v>
      </c>
      <c r="V158" s="228"/>
      <c r="W158" s="228"/>
      <c r="X158" s="228"/>
      <c r="Y158" s="228"/>
    </row>
    <row r="159" spans="4:25" ht="32.25" hidden="1" customHeight="1">
      <c r="D159" s="31"/>
      <c r="E159" s="235"/>
      <c r="F159" s="34"/>
      <c r="G159" s="228"/>
      <c r="H159" s="228"/>
      <c r="I159" s="228"/>
      <c r="J159" s="228"/>
      <c r="K159" s="228"/>
      <c r="L159" s="229"/>
      <c r="M159" s="228"/>
      <c r="N159" s="228"/>
      <c r="O159" s="228"/>
      <c r="P159" s="228"/>
      <c r="Q159" s="228"/>
      <c r="R159" s="228"/>
      <c r="S159" s="228"/>
      <c r="T159" s="228"/>
      <c r="U159" s="228"/>
      <c r="V159" s="228"/>
      <c r="W159" s="228"/>
      <c r="X159" s="228"/>
      <c r="Y159" s="228"/>
    </row>
    <row r="160" spans="4:25" ht="32.25" hidden="1" customHeight="1">
      <c r="D160" s="31"/>
      <c r="E160" s="236"/>
      <c r="F160" s="34"/>
      <c r="G160" s="233"/>
      <c r="H160" s="234"/>
      <c r="I160" s="228"/>
      <c r="J160" s="229"/>
      <c r="K160" s="228"/>
      <c r="L160" s="229"/>
      <c r="M160" s="230"/>
      <c r="N160" s="228"/>
      <c r="O160" s="228"/>
      <c r="P160" s="228"/>
      <c r="Q160" s="228"/>
      <c r="R160" s="228"/>
      <c r="S160" s="228"/>
      <c r="T160" s="228"/>
      <c r="U160" s="230"/>
      <c r="V160" s="228"/>
      <c r="W160" s="228"/>
      <c r="X160" s="228"/>
      <c r="Y160" s="228"/>
    </row>
    <row r="161" spans="4:25" ht="61.5" hidden="1">
      <c r="D161" s="31"/>
      <c r="E161" s="235" t="s">
        <v>102</v>
      </c>
      <c r="F161" s="34"/>
      <c r="G161" s="237"/>
      <c r="H161" s="234"/>
      <c r="I161" s="228"/>
      <c r="J161" s="229"/>
      <c r="K161" s="228"/>
      <c r="L161" s="229"/>
      <c r="M161" s="230"/>
      <c r="N161" s="228"/>
      <c r="O161" s="228"/>
      <c r="P161" s="228"/>
      <c r="Q161" s="228"/>
      <c r="R161" s="235"/>
      <c r="S161" s="228"/>
      <c r="T161" s="228"/>
      <c r="U161" s="230" t="s">
        <v>463</v>
      </c>
      <c r="V161" s="228"/>
      <c r="W161" s="228"/>
      <c r="X161" s="228"/>
      <c r="Y161" s="228"/>
    </row>
    <row r="162" spans="4:25" ht="61.5" hidden="1">
      <c r="D162" s="31"/>
      <c r="F162" s="238"/>
      <c r="G162" s="239"/>
      <c r="H162" s="240"/>
      <c r="I162" s="241"/>
      <c r="J162" s="238"/>
      <c r="K162" s="240"/>
      <c r="L162" s="229"/>
      <c r="M162" s="242"/>
      <c r="N162" s="228"/>
      <c r="O162" s="228"/>
      <c r="P162" s="228"/>
      <c r="Q162" s="228"/>
      <c r="R162" s="228"/>
      <c r="S162" s="228"/>
      <c r="T162" s="228"/>
      <c r="U162" s="228"/>
      <c r="V162" s="231"/>
      <c r="W162" s="228"/>
      <c r="X162" s="228"/>
      <c r="Y162" s="228"/>
    </row>
    <row r="163" spans="4:25" hidden="1">
      <c r="D163" s="31"/>
      <c r="H163" s="29"/>
    </row>
    <row r="164" spans="4:25" hidden="1">
      <c r="D164" s="31"/>
      <c r="H164" s="29"/>
    </row>
    <row r="165" spans="4:25" hidden="1">
      <c r="D165" s="31"/>
      <c r="H165" s="29"/>
    </row>
    <row r="166" spans="4:25" hidden="1">
      <c r="D166" s="31"/>
      <c r="H166" s="29"/>
    </row>
    <row r="167" spans="4:25" hidden="1">
      <c r="D167" s="31"/>
      <c r="H167" s="29"/>
    </row>
    <row r="168" spans="4:25" hidden="1">
      <c r="D168" s="31"/>
      <c r="H168" s="29"/>
    </row>
    <row r="169" spans="4:25" hidden="1">
      <c r="D169" s="31"/>
      <c r="H169" s="29"/>
    </row>
    <row r="170" spans="4:25" hidden="1">
      <c r="D170" s="31"/>
      <c r="H170" s="29"/>
    </row>
    <row r="171" spans="4:25" hidden="1">
      <c r="D171" s="31"/>
      <c r="H171" s="29"/>
    </row>
    <row r="172" spans="4:25" hidden="1">
      <c r="D172" s="31"/>
      <c r="H172" s="29"/>
    </row>
    <row r="173" spans="4:25">
      <c r="D173" s="31"/>
      <c r="H173" s="29"/>
    </row>
    <row r="174" spans="4:25">
      <c r="D174" s="31"/>
      <c r="H174" s="29"/>
    </row>
    <row r="175" spans="4:25">
      <c r="D175" s="31"/>
      <c r="H175" s="29"/>
    </row>
    <row r="176" spans="4:25">
      <c r="D176" s="31"/>
      <c r="H176" s="29"/>
    </row>
    <row r="177" spans="4:8">
      <c r="D177" s="31"/>
      <c r="H177" s="29"/>
    </row>
    <row r="178" spans="4:8">
      <c r="D178" s="31"/>
      <c r="H178" s="29"/>
    </row>
    <row r="179" spans="4:8">
      <c r="D179" s="31"/>
      <c r="H179" s="29"/>
    </row>
    <row r="180" spans="4:8">
      <c r="D180" s="31"/>
      <c r="H180" s="29"/>
    </row>
    <row r="181" spans="4:8">
      <c r="D181" s="31"/>
      <c r="H181" s="29"/>
    </row>
    <row r="182" spans="4:8">
      <c r="D182" s="31"/>
      <c r="H182" s="29"/>
    </row>
    <row r="183" spans="4:8">
      <c r="D183" s="31"/>
      <c r="H183" s="29"/>
    </row>
    <row r="184" spans="4:8">
      <c r="D184" s="31"/>
      <c r="H184" s="29"/>
    </row>
    <row r="185" spans="4:8">
      <c r="D185" s="31"/>
      <c r="H185" s="29"/>
    </row>
    <row r="186" spans="4:8">
      <c r="D186" s="31"/>
      <c r="H186" s="29"/>
    </row>
    <row r="187" spans="4:8">
      <c r="D187" s="31"/>
      <c r="H187" s="29"/>
    </row>
    <row r="188" spans="4:8">
      <c r="D188" s="31"/>
      <c r="H188" s="29"/>
    </row>
    <row r="189" spans="4:8">
      <c r="D189" s="31"/>
      <c r="H189" s="29"/>
    </row>
    <row r="190" spans="4:8">
      <c r="D190" s="31"/>
      <c r="H190" s="29"/>
    </row>
    <row r="191" spans="4:8">
      <c r="D191" s="31"/>
      <c r="H191" s="29"/>
    </row>
    <row r="192" spans="4:8">
      <c r="D192" s="31"/>
      <c r="H192" s="29"/>
    </row>
    <row r="193" spans="4:8">
      <c r="D193" s="31"/>
      <c r="H193" s="29"/>
    </row>
    <row r="194" spans="4:8">
      <c r="D194" s="31"/>
      <c r="H194" s="29"/>
    </row>
    <row r="195" spans="4:8">
      <c r="D195" s="31"/>
      <c r="H195" s="29"/>
    </row>
    <row r="196" spans="4:8">
      <c r="D196" s="31"/>
      <c r="H196" s="29"/>
    </row>
    <row r="197" spans="4:8">
      <c r="D197" s="31"/>
      <c r="H197" s="29"/>
    </row>
    <row r="198" spans="4:8">
      <c r="D198" s="31"/>
      <c r="H198" s="29"/>
    </row>
    <row r="199" spans="4:8">
      <c r="D199" s="31"/>
      <c r="H199" s="29"/>
    </row>
    <row r="200" spans="4:8">
      <c r="D200" s="31"/>
      <c r="H200" s="29"/>
    </row>
    <row r="201" spans="4:8">
      <c r="D201" s="31"/>
      <c r="H201" s="29"/>
    </row>
    <row r="202" spans="4:8">
      <c r="D202" s="31"/>
      <c r="H202" s="29"/>
    </row>
    <row r="203" spans="4:8">
      <c r="D203" s="31"/>
      <c r="H203" s="29"/>
    </row>
    <row r="204" spans="4:8">
      <c r="D204" s="31"/>
      <c r="H204" s="29"/>
    </row>
    <row r="205" spans="4:8">
      <c r="D205" s="31"/>
      <c r="H205" s="29"/>
    </row>
    <row r="206" spans="4:8">
      <c r="D206" s="31"/>
      <c r="H206" s="29"/>
    </row>
    <row r="207" spans="4:8">
      <c r="D207" s="31"/>
      <c r="H207" s="29"/>
    </row>
    <row r="208" spans="4:8">
      <c r="D208" s="31"/>
      <c r="H208" s="29"/>
    </row>
    <row r="209" spans="4:8">
      <c r="D209" s="31"/>
      <c r="H209" s="29"/>
    </row>
    <row r="210" spans="4:8">
      <c r="D210" s="31"/>
      <c r="H210" s="29"/>
    </row>
    <row r="211" spans="4:8">
      <c r="D211" s="31"/>
      <c r="H211" s="29"/>
    </row>
    <row r="212" spans="4:8">
      <c r="D212" s="31"/>
      <c r="H212" s="29"/>
    </row>
    <row r="213" spans="4:8">
      <c r="D213" s="31"/>
      <c r="H213" s="29"/>
    </row>
    <row r="214" spans="4:8">
      <c r="D214" s="31"/>
      <c r="H214" s="29"/>
    </row>
    <row r="215" spans="4:8">
      <c r="D215" s="31"/>
      <c r="H215" s="29"/>
    </row>
    <row r="216" spans="4:8">
      <c r="D216" s="31"/>
      <c r="H216" s="29"/>
    </row>
    <row r="217" spans="4:8">
      <c r="D217" s="31"/>
      <c r="H217" s="29"/>
    </row>
    <row r="218" spans="4:8">
      <c r="D218" s="31"/>
      <c r="H218" s="29"/>
    </row>
    <row r="219" spans="4:8">
      <c r="D219" s="31"/>
      <c r="H219" s="29"/>
    </row>
    <row r="220" spans="4:8">
      <c r="D220" s="31"/>
      <c r="H220" s="29"/>
    </row>
    <row r="221" spans="4:8">
      <c r="D221" s="31"/>
      <c r="H221" s="29"/>
    </row>
    <row r="222" spans="4:8">
      <c r="D222" s="31"/>
      <c r="H222" s="29"/>
    </row>
    <row r="223" spans="4:8">
      <c r="D223" s="31"/>
      <c r="H223" s="29"/>
    </row>
    <row r="224" spans="4:8">
      <c r="D224" s="31"/>
      <c r="H224" s="29"/>
    </row>
    <row r="225" spans="4:8">
      <c r="D225" s="31"/>
      <c r="H225" s="29"/>
    </row>
    <row r="226" spans="4:8">
      <c r="D226" s="31"/>
      <c r="H226" s="29"/>
    </row>
    <row r="227" spans="4:8">
      <c r="D227" s="31"/>
      <c r="H227" s="29"/>
    </row>
    <row r="228" spans="4:8">
      <c r="D228" s="31"/>
      <c r="H228" s="29"/>
    </row>
    <row r="229" spans="4:8">
      <c r="D229" s="31"/>
      <c r="H229" s="29"/>
    </row>
    <row r="230" spans="4:8">
      <c r="D230" s="31"/>
      <c r="H230" s="29"/>
    </row>
    <row r="231" spans="4:8">
      <c r="D231" s="31"/>
      <c r="H231" s="29"/>
    </row>
    <row r="232" spans="4:8">
      <c r="D232" s="31"/>
      <c r="H232" s="29"/>
    </row>
    <row r="233" spans="4:8">
      <c r="D233" s="31"/>
      <c r="H233" s="29"/>
    </row>
    <row r="234" spans="4:8">
      <c r="D234" s="31"/>
      <c r="H234" s="29"/>
    </row>
    <row r="235" spans="4:8">
      <c r="D235" s="31"/>
      <c r="H235" s="29"/>
    </row>
    <row r="236" spans="4:8">
      <c r="D236" s="31"/>
      <c r="H236" s="29"/>
    </row>
    <row r="237" spans="4:8">
      <c r="D237" s="31"/>
      <c r="H237" s="29"/>
    </row>
    <row r="238" spans="4:8">
      <c r="D238" s="31"/>
      <c r="H238" s="29"/>
    </row>
    <row r="239" spans="4:8">
      <c r="D239" s="31"/>
      <c r="H239" s="29"/>
    </row>
    <row r="240" spans="4:8">
      <c r="D240" s="31"/>
      <c r="H240" s="29"/>
    </row>
    <row r="241" spans="4:8">
      <c r="D241" s="31"/>
      <c r="H241" s="29"/>
    </row>
    <row r="242" spans="4:8">
      <c r="D242" s="31"/>
      <c r="H242" s="29"/>
    </row>
    <row r="243" spans="4:8">
      <c r="D243" s="31"/>
      <c r="H243" s="29"/>
    </row>
    <row r="244" spans="4:8">
      <c r="D244" s="31"/>
      <c r="H244" s="29"/>
    </row>
    <row r="245" spans="4:8">
      <c r="D245" s="31"/>
      <c r="H245" s="29"/>
    </row>
    <row r="246" spans="4:8">
      <c r="D246" s="31"/>
      <c r="H246" s="29"/>
    </row>
    <row r="247" spans="4:8">
      <c r="D247" s="31"/>
      <c r="H247" s="29"/>
    </row>
    <row r="248" spans="4:8">
      <c r="D248" s="31"/>
      <c r="H248" s="29"/>
    </row>
    <row r="249" spans="4:8">
      <c r="D249" s="31"/>
      <c r="H249" s="29"/>
    </row>
    <row r="250" spans="4:8">
      <c r="D250" s="31"/>
      <c r="H250" s="29"/>
    </row>
    <row r="251" spans="4:8">
      <c r="D251" s="31"/>
      <c r="H251" s="29"/>
    </row>
    <row r="252" spans="4:8">
      <c r="D252" s="31"/>
      <c r="H252" s="29"/>
    </row>
    <row r="253" spans="4:8">
      <c r="D253" s="31"/>
      <c r="H253" s="29"/>
    </row>
    <row r="254" spans="4:8">
      <c r="D254" s="31"/>
      <c r="H254" s="29"/>
    </row>
    <row r="255" spans="4:8">
      <c r="D255" s="31"/>
      <c r="H255" s="29"/>
    </row>
    <row r="256" spans="4:8">
      <c r="D256" s="31"/>
      <c r="H256" s="29"/>
    </row>
    <row r="257" spans="4:8">
      <c r="D257" s="31"/>
      <c r="H257" s="29"/>
    </row>
    <row r="258" spans="4:8">
      <c r="D258" s="31"/>
      <c r="H258" s="29"/>
    </row>
    <row r="259" spans="4:8">
      <c r="D259" s="31"/>
      <c r="H259" s="29"/>
    </row>
    <row r="260" spans="4:8">
      <c r="D260" s="31"/>
      <c r="H260" s="29"/>
    </row>
    <row r="261" spans="4:8">
      <c r="D261" s="31"/>
      <c r="H261" s="29"/>
    </row>
    <row r="262" spans="4:8">
      <c r="D262" s="31"/>
      <c r="H262" s="29"/>
    </row>
    <row r="263" spans="4:8">
      <c r="D263" s="31"/>
      <c r="H263" s="29"/>
    </row>
    <row r="264" spans="4:8">
      <c r="D264" s="31"/>
      <c r="H264" s="29"/>
    </row>
    <row r="265" spans="4:8">
      <c r="D265" s="31"/>
      <c r="H265" s="29"/>
    </row>
    <row r="266" spans="4:8">
      <c r="D266" s="31"/>
      <c r="H266" s="29"/>
    </row>
    <row r="267" spans="4:8">
      <c r="D267" s="31"/>
      <c r="H267" s="29"/>
    </row>
    <row r="268" spans="4:8">
      <c r="D268" s="31"/>
      <c r="H268" s="29"/>
    </row>
    <row r="269" spans="4:8">
      <c r="D269" s="31"/>
      <c r="H269" s="29"/>
    </row>
    <row r="270" spans="4:8">
      <c r="D270" s="31"/>
      <c r="H270" s="29"/>
    </row>
    <row r="271" spans="4:8">
      <c r="D271" s="31"/>
      <c r="H271" s="29"/>
    </row>
    <row r="272" spans="4:8">
      <c r="D272" s="31"/>
      <c r="H272" s="29"/>
    </row>
    <row r="273" spans="4:8">
      <c r="D273" s="31"/>
      <c r="H273" s="29"/>
    </row>
    <row r="274" spans="4:8">
      <c r="D274" s="31"/>
      <c r="H274" s="29"/>
    </row>
    <row r="275" spans="4:8">
      <c r="D275" s="31"/>
      <c r="H275" s="29"/>
    </row>
    <row r="276" spans="4:8">
      <c r="D276" s="31"/>
      <c r="H276" s="29"/>
    </row>
    <row r="277" spans="4:8">
      <c r="D277" s="31"/>
      <c r="H277" s="29"/>
    </row>
    <row r="278" spans="4:8">
      <c r="D278" s="31"/>
      <c r="H278" s="29"/>
    </row>
    <row r="279" spans="4:8">
      <c r="D279" s="31"/>
      <c r="H279" s="29"/>
    </row>
    <row r="280" spans="4:8">
      <c r="D280" s="31"/>
      <c r="H280" s="29"/>
    </row>
    <row r="281" spans="4:8">
      <c r="D281" s="31"/>
      <c r="H281" s="29"/>
    </row>
    <row r="282" spans="4:8">
      <c r="D282" s="31"/>
      <c r="H282" s="29"/>
    </row>
    <row r="283" spans="4:8">
      <c r="D283" s="31"/>
      <c r="H283" s="29"/>
    </row>
    <row r="284" spans="4:8">
      <c r="D284" s="31"/>
      <c r="H284" s="29"/>
    </row>
    <row r="285" spans="4:8">
      <c r="D285" s="31"/>
      <c r="H285" s="29"/>
    </row>
    <row r="286" spans="4:8">
      <c r="D286" s="31"/>
      <c r="H286" s="29"/>
    </row>
    <row r="287" spans="4:8">
      <c r="D287" s="31"/>
      <c r="H287" s="29"/>
    </row>
    <row r="288" spans="4:8">
      <c r="D288" s="31"/>
      <c r="H288" s="29"/>
    </row>
    <row r="289" spans="4:8">
      <c r="D289" s="31"/>
      <c r="H289" s="29"/>
    </row>
    <row r="290" spans="4:8">
      <c r="D290" s="31"/>
      <c r="H290" s="29"/>
    </row>
    <row r="291" spans="4:8">
      <c r="D291" s="31"/>
      <c r="H291" s="29"/>
    </row>
    <row r="292" spans="4:8">
      <c r="D292" s="31"/>
      <c r="H292" s="29"/>
    </row>
    <row r="293" spans="4:8">
      <c r="D293" s="31"/>
      <c r="H293" s="29"/>
    </row>
    <row r="294" spans="4:8">
      <c r="D294" s="31"/>
      <c r="H294" s="29"/>
    </row>
    <row r="295" spans="4:8">
      <c r="D295" s="31"/>
      <c r="H295" s="29"/>
    </row>
    <row r="296" spans="4:8">
      <c r="D296" s="31"/>
      <c r="H296" s="29"/>
    </row>
    <row r="297" spans="4:8">
      <c r="D297" s="31"/>
      <c r="H297" s="29"/>
    </row>
    <row r="298" spans="4:8">
      <c r="D298" s="31"/>
      <c r="H298" s="29"/>
    </row>
    <row r="299" spans="4:8">
      <c r="D299" s="31"/>
      <c r="H299" s="29"/>
    </row>
    <row r="300" spans="4:8">
      <c r="D300" s="31"/>
      <c r="H300" s="29"/>
    </row>
    <row r="301" spans="4:8">
      <c r="D301" s="31"/>
      <c r="H301" s="29"/>
    </row>
    <row r="302" spans="4:8">
      <c r="D302" s="31"/>
      <c r="H302" s="29"/>
    </row>
    <row r="303" spans="4:8">
      <c r="D303" s="31"/>
      <c r="H303" s="29"/>
    </row>
    <row r="304" spans="4:8">
      <c r="D304" s="31"/>
      <c r="H304" s="29"/>
    </row>
    <row r="305" spans="4:8">
      <c r="D305" s="31"/>
      <c r="H305" s="29"/>
    </row>
    <row r="306" spans="4:8">
      <c r="D306" s="31"/>
      <c r="H306" s="29"/>
    </row>
    <row r="307" spans="4:8">
      <c r="D307" s="31"/>
      <c r="H307" s="29"/>
    </row>
    <row r="308" spans="4:8">
      <c r="D308" s="31"/>
      <c r="H308" s="29"/>
    </row>
    <row r="309" spans="4:8">
      <c r="D309" s="31"/>
      <c r="H309" s="29"/>
    </row>
    <row r="310" spans="4:8">
      <c r="D310" s="31"/>
      <c r="H310" s="29"/>
    </row>
    <row r="311" spans="4:8">
      <c r="D311" s="31"/>
      <c r="H311" s="29"/>
    </row>
    <row r="312" spans="4:8">
      <c r="D312" s="31"/>
      <c r="H312" s="29"/>
    </row>
    <row r="313" spans="4:8">
      <c r="D313" s="31"/>
      <c r="H313" s="29"/>
    </row>
    <row r="314" spans="4:8">
      <c r="D314" s="31"/>
      <c r="H314" s="29"/>
    </row>
    <row r="315" spans="4:8">
      <c r="D315" s="31"/>
      <c r="H315" s="29"/>
    </row>
    <row r="316" spans="4:8">
      <c r="D316" s="31"/>
      <c r="H316" s="29"/>
    </row>
    <row r="317" spans="4:8">
      <c r="D317" s="31"/>
      <c r="H317" s="29"/>
    </row>
    <row r="318" spans="4:8">
      <c r="D318" s="31"/>
      <c r="H318" s="29"/>
    </row>
    <row r="319" spans="4:8">
      <c r="D319" s="31"/>
      <c r="H319" s="29"/>
    </row>
    <row r="320" spans="4:8">
      <c r="D320" s="31"/>
      <c r="H320" s="29"/>
    </row>
    <row r="321" spans="4:8">
      <c r="D321" s="31"/>
      <c r="H321" s="29"/>
    </row>
    <row r="322" spans="4:8">
      <c r="D322" s="31"/>
      <c r="H322" s="29"/>
    </row>
    <row r="323" spans="4:8">
      <c r="D323" s="31"/>
      <c r="H323" s="29"/>
    </row>
    <row r="324" spans="4:8">
      <c r="D324" s="31"/>
      <c r="H324" s="29"/>
    </row>
    <row r="325" spans="4:8">
      <c r="D325" s="31"/>
      <c r="H325" s="29"/>
    </row>
    <row r="326" spans="4:8">
      <c r="D326" s="31"/>
      <c r="H326" s="29"/>
    </row>
    <row r="327" spans="4:8">
      <c r="D327" s="31"/>
      <c r="H327" s="29"/>
    </row>
    <row r="328" spans="4:8">
      <c r="D328" s="31"/>
      <c r="H328" s="29"/>
    </row>
    <row r="329" spans="4:8">
      <c r="D329" s="31"/>
      <c r="H329" s="29"/>
    </row>
    <row r="330" spans="4:8">
      <c r="D330" s="31"/>
      <c r="H330" s="29"/>
    </row>
    <row r="331" spans="4:8">
      <c r="D331" s="31"/>
      <c r="H331" s="29"/>
    </row>
    <row r="332" spans="4:8">
      <c r="D332" s="31"/>
      <c r="H332" s="29"/>
    </row>
    <row r="333" spans="4:8">
      <c r="D333" s="31"/>
      <c r="H333" s="29"/>
    </row>
    <row r="334" spans="4:8">
      <c r="D334" s="31"/>
      <c r="H334" s="29"/>
    </row>
    <row r="335" spans="4:8">
      <c r="D335" s="31"/>
      <c r="H335" s="29"/>
    </row>
    <row r="336" spans="4:8">
      <c r="D336" s="31"/>
      <c r="H336" s="29"/>
    </row>
    <row r="337" spans="4:8">
      <c r="D337" s="31"/>
      <c r="H337" s="29"/>
    </row>
    <row r="338" spans="4:8">
      <c r="D338" s="31"/>
      <c r="H338" s="29"/>
    </row>
    <row r="339" spans="4:8">
      <c r="D339" s="31"/>
      <c r="H339" s="29"/>
    </row>
    <row r="340" spans="4:8">
      <c r="D340" s="31"/>
      <c r="H340" s="29"/>
    </row>
    <row r="341" spans="4:8">
      <c r="D341" s="31"/>
      <c r="H341" s="29"/>
    </row>
    <row r="342" spans="4:8">
      <c r="D342" s="31"/>
      <c r="H342" s="29"/>
    </row>
    <row r="343" spans="4:8">
      <c r="D343" s="31"/>
      <c r="H343" s="29"/>
    </row>
    <row r="344" spans="4:8">
      <c r="D344" s="31"/>
      <c r="H344" s="29"/>
    </row>
    <row r="345" spans="4:8">
      <c r="D345" s="31"/>
      <c r="H345" s="29"/>
    </row>
    <row r="346" spans="4:8">
      <c r="D346" s="31"/>
      <c r="H346" s="29"/>
    </row>
    <row r="347" spans="4:8">
      <c r="D347" s="31"/>
      <c r="H347" s="29"/>
    </row>
    <row r="348" spans="4:8">
      <c r="D348" s="31"/>
      <c r="H348" s="29"/>
    </row>
    <row r="349" spans="4:8">
      <c r="D349" s="31"/>
      <c r="H349" s="29"/>
    </row>
    <row r="350" spans="4:8">
      <c r="D350" s="31"/>
      <c r="H350" s="29"/>
    </row>
    <row r="351" spans="4:8">
      <c r="D351" s="31"/>
      <c r="H351" s="29"/>
    </row>
    <row r="352" spans="4:8">
      <c r="D352" s="31"/>
      <c r="H352" s="29"/>
    </row>
    <row r="353" spans="4:8">
      <c r="D353" s="31"/>
      <c r="H353" s="29"/>
    </row>
    <row r="354" spans="4:8">
      <c r="D354" s="31"/>
      <c r="H354" s="29"/>
    </row>
    <row r="355" spans="4:8">
      <c r="D355" s="31"/>
      <c r="H355" s="29"/>
    </row>
    <row r="356" spans="4:8">
      <c r="D356" s="31"/>
      <c r="H356" s="29"/>
    </row>
    <row r="357" spans="4:8">
      <c r="D357" s="31"/>
      <c r="H357" s="29"/>
    </row>
    <row r="358" spans="4:8">
      <c r="D358" s="31"/>
      <c r="H358" s="29"/>
    </row>
    <row r="359" spans="4:8">
      <c r="D359" s="31"/>
      <c r="H359" s="29"/>
    </row>
    <row r="360" spans="4:8">
      <c r="D360" s="31"/>
      <c r="H360" s="29"/>
    </row>
    <row r="361" spans="4:8">
      <c r="D361" s="31"/>
      <c r="H361" s="29"/>
    </row>
    <row r="362" spans="4:8">
      <c r="D362" s="31"/>
      <c r="H362" s="29"/>
    </row>
    <row r="363" spans="4:8">
      <c r="D363" s="31"/>
      <c r="H363" s="29"/>
    </row>
    <row r="364" spans="4:8">
      <c r="D364" s="31"/>
      <c r="H364" s="29"/>
    </row>
    <row r="365" spans="4:8">
      <c r="D365" s="31"/>
      <c r="H365" s="29"/>
    </row>
    <row r="366" spans="4:8">
      <c r="D366" s="31"/>
      <c r="H366" s="29"/>
    </row>
    <row r="367" spans="4:8">
      <c r="D367" s="31"/>
      <c r="H367" s="29"/>
    </row>
    <row r="368" spans="4:8">
      <c r="D368" s="31"/>
      <c r="H368" s="29"/>
    </row>
    <row r="369" spans="4:8">
      <c r="D369" s="31"/>
      <c r="H369" s="29"/>
    </row>
    <row r="370" spans="4:8">
      <c r="D370" s="31"/>
      <c r="H370" s="29"/>
    </row>
    <row r="371" spans="4:8">
      <c r="D371" s="31"/>
      <c r="H371" s="29"/>
    </row>
    <row r="372" spans="4:8">
      <c r="D372" s="31"/>
      <c r="H372" s="29"/>
    </row>
    <row r="373" spans="4:8">
      <c r="D373" s="31"/>
      <c r="H373" s="29"/>
    </row>
    <row r="374" spans="4:8">
      <c r="D374" s="31"/>
      <c r="H374" s="29"/>
    </row>
    <row r="375" spans="4:8">
      <c r="D375" s="31"/>
      <c r="H375" s="29"/>
    </row>
    <row r="376" spans="4:8">
      <c r="D376" s="31"/>
      <c r="H376" s="29"/>
    </row>
    <row r="377" spans="4:8">
      <c r="D377" s="31"/>
      <c r="H377" s="29"/>
    </row>
    <row r="378" spans="4:8">
      <c r="D378" s="31"/>
      <c r="H378" s="29"/>
    </row>
    <row r="379" spans="4:8">
      <c r="D379" s="31"/>
      <c r="H379" s="29"/>
    </row>
    <row r="380" spans="4:8">
      <c r="D380" s="31"/>
      <c r="H380" s="29"/>
    </row>
    <row r="381" spans="4:8">
      <c r="D381" s="31"/>
      <c r="H381" s="29"/>
    </row>
    <row r="382" spans="4:8">
      <c r="D382" s="31"/>
      <c r="H382" s="29"/>
    </row>
    <row r="383" spans="4:8">
      <c r="D383" s="31"/>
      <c r="H383" s="29"/>
    </row>
    <row r="384" spans="4:8">
      <c r="D384" s="31"/>
      <c r="H384" s="29"/>
    </row>
    <row r="385" spans="4:8">
      <c r="D385" s="31"/>
      <c r="H385" s="29"/>
    </row>
    <row r="386" spans="4:8">
      <c r="D386" s="31"/>
      <c r="H386" s="29"/>
    </row>
    <row r="387" spans="4:8">
      <c r="D387" s="31"/>
      <c r="H387" s="29"/>
    </row>
    <row r="388" spans="4:8">
      <c r="D388" s="31"/>
      <c r="H388" s="29"/>
    </row>
    <row r="389" spans="4:8">
      <c r="D389" s="31"/>
      <c r="H389" s="29"/>
    </row>
    <row r="390" spans="4:8">
      <c r="D390" s="31"/>
      <c r="H390" s="29"/>
    </row>
    <row r="391" spans="4:8">
      <c r="D391" s="31"/>
      <c r="H391" s="29"/>
    </row>
    <row r="392" spans="4:8">
      <c r="D392" s="31"/>
      <c r="H392" s="29"/>
    </row>
    <row r="393" spans="4:8">
      <c r="D393" s="31"/>
      <c r="H393" s="29"/>
    </row>
    <row r="394" spans="4:8">
      <c r="D394" s="31"/>
      <c r="H394" s="29"/>
    </row>
    <row r="395" spans="4:8">
      <c r="D395" s="31"/>
      <c r="H395" s="29"/>
    </row>
    <row r="396" spans="4:8">
      <c r="D396" s="31"/>
      <c r="H396" s="29"/>
    </row>
    <row r="397" spans="4:8">
      <c r="D397" s="31"/>
      <c r="H397" s="29"/>
    </row>
    <row r="398" spans="4:8">
      <c r="D398" s="31"/>
      <c r="H398" s="29"/>
    </row>
    <row r="399" spans="4:8">
      <c r="D399" s="31"/>
      <c r="H399" s="29"/>
    </row>
    <row r="400" spans="4:8">
      <c r="D400" s="31"/>
      <c r="H400" s="29"/>
    </row>
    <row r="401" spans="4:8">
      <c r="D401" s="31"/>
      <c r="H401" s="29"/>
    </row>
    <row r="402" spans="4:8">
      <c r="D402" s="31"/>
      <c r="H402" s="29"/>
    </row>
    <row r="403" spans="4:8">
      <c r="D403" s="31"/>
      <c r="H403" s="29"/>
    </row>
    <row r="404" spans="4:8">
      <c r="D404" s="31"/>
      <c r="H404" s="29"/>
    </row>
    <row r="405" spans="4:8">
      <c r="D405" s="31"/>
      <c r="H405" s="29"/>
    </row>
    <row r="406" spans="4:8">
      <c r="D406" s="31"/>
      <c r="H406" s="29"/>
    </row>
    <row r="407" spans="4:8">
      <c r="D407" s="31"/>
      <c r="H407" s="29"/>
    </row>
    <row r="408" spans="4:8">
      <c r="D408" s="31"/>
      <c r="H408" s="29"/>
    </row>
    <row r="409" spans="4:8">
      <c r="D409" s="31"/>
      <c r="H409" s="29"/>
    </row>
    <row r="410" spans="4:8">
      <c r="D410" s="31"/>
      <c r="H410" s="29"/>
    </row>
    <row r="411" spans="4:8">
      <c r="D411" s="31"/>
      <c r="H411" s="29"/>
    </row>
    <row r="412" spans="4:8">
      <c r="D412" s="31"/>
      <c r="H412" s="29"/>
    </row>
    <row r="413" spans="4:8">
      <c r="D413" s="31"/>
      <c r="H413" s="29"/>
    </row>
    <row r="414" spans="4:8">
      <c r="D414" s="31"/>
      <c r="H414" s="29"/>
    </row>
    <row r="415" spans="4:8">
      <c r="D415" s="31"/>
      <c r="H415" s="29"/>
    </row>
    <row r="416" spans="4:8">
      <c r="D416" s="31"/>
      <c r="H416" s="29"/>
    </row>
    <row r="417" spans="4:8">
      <c r="D417" s="31"/>
      <c r="H417" s="29"/>
    </row>
    <row r="418" spans="4:8">
      <c r="D418" s="31"/>
      <c r="H418" s="29"/>
    </row>
    <row r="419" spans="4:8">
      <c r="D419" s="31"/>
      <c r="H419" s="29"/>
    </row>
    <row r="420" spans="4:8">
      <c r="D420" s="31"/>
      <c r="H420" s="29"/>
    </row>
    <row r="421" spans="4:8">
      <c r="D421" s="31"/>
      <c r="H421" s="29"/>
    </row>
    <row r="422" spans="4:8">
      <c r="D422" s="31"/>
      <c r="H422" s="29"/>
    </row>
    <row r="423" spans="4:8">
      <c r="D423" s="31"/>
      <c r="H423" s="29"/>
    </row>
    <row r="424" spans="4:8">
      <c r="D424" s="31"/>
      <c r="H424" s="29"/>
    </row>
    <row r="425" spans="4:8">
      <c r="D425" s="31"/>
      <c r="H425" s="29"/>
    </row>
    <row r="426" spans="4:8">
      <c r="D426" s="31"/>
      <c r="H426" s="29"/>
    </row>
    <row r="427" spans="4:8">
      <c r="D427" s="31"/>
      <c r="H427" s="29"/>
    </row>
    <row r="428" spans="4:8">
      <c r="D428" s="31"/>
      <c r="H428" s="29"/>
    </row>
    <row r="429" spans="4:8">
      <c r="D429" s="31"/>
      <c r="H429" s="29"/>
    </row>
    <row r="430" spans="4:8">
      <c r="D430" s="31"/>
      <c r="H430" s="29"/>
    </row>
    <row r="431" spans="4:8">
      <c r="D431" s="31"/>
      <c r="H431" s="29"/>
    </row>
    <row r="432" spans="4:8">
      <c r="D432" s="31"/>
      <c r="H432" s="29"/>
    </row>
    <row r="433" spans="4:8">
      <c r="D433" s="31"/>
      <c r="H433" s="29"/>
    </row>
    <row r="434" spans="4:8">
      <c r="D434" s="31"/>
      <c r="H434" s="29"/>
    </row>
    <row r="435" spans="4:8">
      <c r="D435" s="31"/>
      <c r="H435" s="29"/>
    </row>
    <row r="436" spans="4:8">
      <c r="D436" s="31"/>
      <c r="H436" s="29"/>
    </row>
    <row r="437" spans="4:8">
      <c r="D437" s="31"/>
      <c r="H437" s="29"/>
    </row>
    <row r="438" spans="4:8">
      <c r="D438" s="31"/>
      <c r="H438" s="29"/>
    </row>
    <row r="439" spans="4:8">
      <c r="D439" s="31"/>
      <c r="H439" s="29"/>
    </row>
    <row r="440" spans="4:8">
      <c r="D440" s="31"/>
      <c r="H440" s="29"/>
    </row>
    <row r="441" spans="4:8">
      <c r="D441" s="31"/>
      <c r="H441" s="29"/>
    </row>
    <row r="442" spans="4:8">
      <c r="D442" s="31"/>
      <c r="H442" s="29"/>
    </row>
    <row r="443" spans="4:8">
      <c r="D443" s="31"/>
      <c r="H443" s="29"/>
    </row>
    <row r="444" spans="4:8">
      <c r="D444" s="31"/>
      <c r="H444" s="29"/>
    </row>
    <row r="445" spans="4:8">
      <c r="D445" s="31"/>
      <c r="H445" s="29"/>
    </row>
    <row r="446" spans="4:8">
      <c r="D446" s="31"/>
      <c r="H446" s="29"/>
    </row>
    <row r="447" spans="4:8">
      <c r="D447" s="31"/>
      <c r="H447" s="29"/>
    </row>
    <row r="448" spans="4:8">
      <c r="D448" s="31"/>
      <c r="H448" s="29"/>
    </row>
    <row r="449" spans="4:8">
      <c r="D449" s="31"/>
      <c r="H449" s="29"/>
    </row>
    <row r="450" spans="4:8">
      <c r="D450" s="31"/>
      <c r="H450" s="29"/>
    </row>
    <row r="451" spans="4:8">
      <c r="D451" s="31"/>
      <c r="H451" s="29"/>
    </row>
    <row r="452" spans="4:8">
      <c r="D452" s="31"/>
      <c r="H452" s="29"/>
    </row>
    <row r="453" spans="4:8">
      <c r="D453" s="31"/>
      <c r="H453" s="29"/>
    </row>
    <row r="454" spans="4:8">
      <c r="D454" s="31"/>
      <c r="H454" s="29"/>
    </row>
    <row r="455" spans="4:8">
      <c r="D455" s="31"/>
      <c r="H455" s="29"/>
    </row>
    <row r="456" spans="4:8">
      <c r="D456" s="31"/>
      <c r="H456" s="29"/>
    </row>
    <row r="457" spans="4:8">
      <c r="D457" s="31"/>
      <c r="H457" s="29"/>
    </row>
    <row r="458" spans="4:8">
      <c r="D458" s="31"/>
      <c r="H458" s="29"/>
    </row>
    <row r="459" spans="4:8">
      <c r="D459" s="31"/>
      <c r="H459" s="29"/>
    </row>
    <row r="460" spans="4:8">
      <c r="D460" s="31"/>
      <c r="H460" s="29"/>
    </row>
    <row r="461" spans="4:8">
      <c r="D461" s="31"/>
      <c r="H461" s="29"/>
    </row>
    <row r="462" spans="4:8">
      <c r="D462" s="31"/>
      <c r="H462" s="29"/>
    </row>
    <row r="463" spans="4:8">
      <c r="D463" s="31"/>
      <c r="H463" s="29"/>
    </row>
    <row r="464" spans="4:8">
      <c r="D464" s="31"/>
      <c r="H464" s="29"/>
    </row>
    <row r="465" spans="4:8">
      <c r="D465" s="31"/>
      <c r="H465" s="29"/>
    </row>
    <row r="466" spans="4:8">
      <c r="D466" s="31"/>
      <c r="H466" s="29"/>
    </row>
    <row r="467" spans="4:8">
      <c r="D467" s="31"/>
      <c r="H467" s="29"/>
    </row>
    <row r="468" spans="4:8">
      <c r="D468" s="31"/>
      <c r="H468" s="29"/>
    </row>
    <row r="469" spans="4:8">
      <c r="D469" s="31"/>
      <c r="H469" s="29"/>
    </row>
    <row r="470" spans="4:8">
      <c r="D470" s="31"/>
      <c r="H470" s="29"/>
    </row>
    <row r="471" spans="4:8">
      <c r="D471" s="31"/>
      <c r="H471" s="29"/>
    </row>
    <row r="472" spans="4:8">
      <c r="D472" s="31"/>
      <c r="H472" s="29"/>
    </row>
    <row r="473" spans="4:8">
      <c r="D473" s="31"/>
      <c r="H473" s="29"/>
    </row>
    <row r="474" spans="4:8">
      <c r="D474" s="31"/>
      <c r="H474" s="29"/>
    </row>
    <row r="475" spans="4:8">
      <c r="D475" s="31"/>
      <c r="H475" s="29"/>
    </row>
    <row r="476" spans="4:8">
      <c r="D476" s="31"/>
      <c r="H476" s="29"/>
    </row>
    <row r="477" spans="4:8">
      <c r="D477" s="31"/>
      <c r="H477" s="29"/>
    </row>
    <row r="478" spans="4:8">
      <c r="D478" s="31"/>
      <c r="H478" s="29"/>
    </row>
    <row r="479" spans="4:8">
      <c r="D479" s="31"/>
      <c r="H479" s="29"/>
    </row>
    <row r="480" spans="4:8">
      <c r="D480" s="31"/>
      <c r="H480" s="29"/>
    </row>
    <row r="481" spans="4:8">
      <c r="D481" s="31"/>
      <c r="H481" s="29"/>
    </row>
    <row r="482" spans="4:8">
      <c r="D482" s="31"/>
      <c r="H482" s="29"/>
    </row>
    <row r="483" spans="4:8">
      <c r="D483" s="31"/>
      <c r="H483" s="29"/>
    </row>
    <row r="484" spans="4:8">
      <c r="D484" s="31"/>
      <c r="H484" s="29"/>
    </row>
    <row r="485" spans="4:8">
      <c r="D485" s="31"/>
      <c r="H485" s="29"/>
    </row>
    <row r="486" spans="4:8">
      <c r="D486" s="31"/>
      <c r="H486" s="29"/>
    </row>
    <row r="487" spans="4:8">
      <c r="D487" s="31"/>
      <c r="H487" s="29"/>
    </row>
    <row r="488" spans="4:8">
      <c r="D488" s="31"/>
      <c r="H488" s="29"/>
    </row>
    <row r="489" spans="4:8">
      <c r="D489" s="31"/>
      <c r="H489" s="29"/>
    </row>
    <row r="490" spans="4:8">
      <c r="D490" s="31"/>
      <c r="H490" s="29"/>
    </row>
    <row r="491" spans="4:8">
      <c r="D491" s="31"/>
      <c r="H491" s="29"/>
    </row>
    <row r="492" spans="4:8">
      <c r="D492" s="31"/>
      <c r="H492" s="29"/>
    </row>
    <row r="493" spans="4:8">
      <c r="D493" s="31"/>
      <c r="H493" s="29"/>
    </row>
    <row r="494" spans="4:8">
      <c r="D494" s="31"/>
      <c r="H494" s="29"/>
    </row>
    <row r="495" spans="4:8">
      <c r="D495" s="31"/>
      <c r="H495" s="29"/>
    </row>
    <row r="496" spans="4:8">
      <c r="D496" s="31"/>
      <c r="H496" s="29"/>
    </row>
    <row r="497" spans="4:8">
      <c r="D497" s="31"/>
      <c r="H497" s="29"/>
    </row>
    <row r="498" spans="4:8">
      <c r="D498" s="31"/>
      <c r="H498" s="29"/>
    </row>
    <row r="499" spans="4:8">
      <c r="D499" s="31"/>
      <c r="H499" s="29"/>
    </row>
    <row r="500" spans="4:8">
      <c r="D500" s="31"/>
      <c r="H500" s="29"/>
    </row>
    <row r="501" spans="4:8">
      <c r="D501" s="31"/>
      <c r="H501" s="29"/>
    </row>
    <row r="502" spans="4:8">
      <c r="D502" s="31"/>
      <c r="H502" s="29"/>
    </row>
    <row r="503" spans="4:8">
      <c r="D503" s="31"/>
      <c r="H503" s="29"/>
    </row>
    <row r="504" spans="4:8">
      <c r="D504" s="31"/>
      <c r="H504" s="29"/>
    </row>
    <row r="505" spans="4:8">
      <c r="D505" s="31"/>
      <c r="H505" s="29"/>
    </row>
    <row r="506" spans="4:8">
      <c r="D506" s="31"/>
      <c r="H506" s="29"/>
    </row>
    <row r="507" spans="4:8">
      <c r="D507" s="31"/>
      <c r="H507" s="29"/>
    </row>
    <row r="508" spans="4:8">
      <c r="D508" s="31"/>
      <c r="H508" s="29"/>
    </row>
    <row r="509" spans="4:8">
      <c r="D509" s="31"/>
      <c r="H509" s="29"/>
    </row>
    <row r="510" spans="4:8">
      <c r="D510" s="31"/>
      <c r="H510" s="29"/>
    </row>
    <row r="511" spans="4:8">
      <c r="D511" s="31"/>
      <c r="H511" s="29"/>
    </row>
    <row r="512" spans="4:8">
      <c r="D512" s="31"/>
      <c r="H512" s="29"/>
    </row>
    <row r="513" spans="4:8">
      <c r="D513" s="31"/>
      <c r="H513" s="29"/>
    </row>
    <row r="514" spans="4:8">
      <c r="D514" s="31"/>
      <c r="H514" s="29"/>
    </row>
    <row r="515" spans="4:8">
      <c r="D515" s="31"/>
      <c r="H515" s="29"/>
    </row>
    <row r="516" spans="4:8">
      <c r="D516" s="31"/>
      <c r="H516" s="29"/>
    </row>
    <row r="517" spans="4:8">
      <c r="D517" s="31"/>
      <c r="H517" s="29"/>
    </row>
    <row r="518" spans="4:8">
      <c r="D518" s="31"/>
      <c r="H518" s="29"/>
    </row>
    <row r="519" spans="4:8">
      <c r="D519" s="31"/>
      <c r="H519" s="29"/>
    </row>
    <row r="520" spans="4:8">
      <c r="D520" s="31"/>
      <c r="H520" s="29"/>
    </row>
    <row r="521" spans="4:8">
      <c r="D521" s="31"/>
      <c r="H521" s="29"/>
    </row>
    <row r="522" spans="4:8">
      <c r="D522" s="31"/>
      <c r="H522" s="29"/>
    </row>
    <row r="523" spans="4:8">
      <c r="D523" s="31"/>
      <c r="H523" s="29"/>
    </row>
    <row r="524" spans="4:8">
      <c r="D524" s="31"/>
      <c r="H524" s="29"/>
    </row>
    <row r="525" spans="4:8">
      <c r="D525" s="31"/>
      <c r="H525" s="29"/>
    </row>
    <row r="526" spans="4:8">
      <c r="D526" s="31"/>
      <c r="H526" s="29"/>
    </row>
    <row r="527" spans="4:8">
      <c r="D527" s="31"/>
      <c r="H527" s="29"/>
    </row>
    <row r="528" spans="4:8">
      <c r="D528" s="31"/>
      <c r="H528" s="29"/>
    </row>
    <row r="529" spans="4:8">
      <c r="D529" s="31"/>
      <c r="H529" s="29"/>
    </row>
    <row r="530" spans="4:8">
      <c r="D530" s="31"/>
      <c r="H530" s="29"/>
    </row>
    <row r="531" spans="4:8">
      <c r="D531" s="31"/>
      <c r="H531" s="29"/>
    </row>
    <row r="532" spans="4:8">
      <c r="D532" s="31"/>
      <c r="H532" s="29"/>
    </row>
    <row r="533" spans="4:8">
      <c r="D533" s="31"/>
      <c r="H533" s="29"/>
    </row>
    <row r="534" spans="4:8">
      <c r="D534" s="31"/>
      <c r="H534" s="29"/>
    </row>
    <row r="535" spans="4:8">
      <c r="D535" s="31"/>
      <c r="H535" s="29"/>
    </row>
    <row r="536" spans="4:8">
      <c r="D536" s="31"/>
      <c r="H536" s="29"/>
    </row>
    <row r="537" spans="4:8">
      <c r="D537" s="31"/>
      <c r="H537" s="29"/>
    </row>
    <row r="538" spans="4:8">
      <c r="D538" s="31"/>
      <c r="H538" s="29"/>
    </row>
    <row r="539" spans="4:8">
      <c r="D539" s="31"/>
      <c r="H539" s="29"/>
    </row>
    <row r="540" spans="4:8">
      <c r="D540" s="31"/>
      <c r="H540" s="29"/>
    </row>
    <row r="541" spans="4:8">
      <c r="D541" s="31"/>
      <c r="H541" s="29"/>
    </row>
    <row r="542" spans="4:8">
      <c r="D542" s="31"/>
      <c r="H542" s="29"/>
    </row>
    <row r="543" spans="4:8">
      <c r="D543" s="31"/>
      <c r="H543" s="29"/>
    </row>
    <row r="544" spans="4:8">
      <c r="D544" s="31"/>
      <c r="H544" s="29"/>
    </row>
    <row r="545" spans="4:8">
      <c r="D545" s="31"/>
      <c r="H545" s="29"/>
    </row>
    <row r="546" spans="4:8">
      <c r="D546" s="31"/>
      <c r="H546" s="29"/>
    </row>
    <row r="547" spans="4:8">
      <c r="D547" s="31"/>
      <c r="H547" s="29"/>
    </row>
    <row r="548" spans="4:8">
      <c r="D548" s="31"/>
      <c r="H548" s="29"/>
    </row>
    <row r="549" spans="4:8">
      <c r="D549" s="31"/>
      <c r="H549" s="29"/>
    </row>
    <row r="550" spans="4:8">
      <c r="D550" s="31"/>
      <c r="H550" s="29"/>
    </row>
    <row r="551" spans="4:8">
      <c r="D551" s="31"/>
      <c r="H551" s="29"/>
    </row>
    <row r="552" spans="4:8">
      <c r="D552" s="31"/>
      <c r="H552" s="29"/>
    </row>
    <row r="553" spans="4:8">
      <c r="D553" s="31"/>
      <c r="H553" s="29"/>
    </row>
    <row r="554" spans="4:8">
      <c r="D554" s="31"/>
      <c r="H554" s="29"/>
    </row>
    <row r="555" spans="4:8">
      <c r="D555" s="31"/>
      <c r="H555" s="29"/>
    </row>
    <row r="556" spans="4:8">
      <c r="D556" s="31"/>
      <c r="H556" s="29"/>
    </row>
    <row r="557" spans="4:8">
      <c r="D557" s="31"/>
      <c r="H557" s="29"/>
    </row>
    <row r="558" spans="4:8">
      <c r="D558" s="31"/>
      <c r="H558" s="29"/>
    </row>
    <row r="559" spans="4:8">
      <c r="D559" s="31"/>
      <c r="H559" s="29"/>
    </row>
    <row r="560" spans="4:8">
      <c r="D560" s="31"/>
      <c r="H560" s="29"/>
    </row>
    <row r="561" spans="4:8">
      <c r="D561" s="31"/>
      <c r="H561" s="29"/>
    </row>
    <row r="562" spans="4:8">
      <c r="D562" s="31"/>
      <c r="H562" s="29"/>
    </row>
    <row r="563" spans="4:8">
      <c r="D563" s="31"/>
      <c r="H563" s="29"/>
    </row>
    <row r="564" spans="4:8">
      <c r="D564" s="31"/>
      <c r="H564" s="29"/>
    </row>
    <row r="565" spans="4:8">
      <c r="D565" s="31"/>
      <c r="H565" s="29"/>
    </row>
    <row r="566" spans="4:8">
      <c r="D566" s="31"/>
      <c r="H566" s="29"/>
    </row>
    <row r="567" spans="4:8">
      <c r="D567" s="31"/>
      <c r="H567" s="29"/>
    </row>
    <row r="568" spans="4:8">
      <c r="D568" s="31"/>
      <c r="H568" s="29"/>
    </row>
    <row r="569" spans="4:8">
      <c r="D569" s="31"/>
      <c r="H569" s="29"/>
    </row>
    <row r="570" spans="4:8">
      <c r="D570" s="31"/>
      <c r="H570" s="29"/>
    </row>
    <row r="571" spans="4:8">
      <c r="D571" s="31"/>
      <c r="H571" s="29"/>
    </row>
    <row r="572" spans="4:8">
      <c r="D572" s="31"/>
      <c r="H572" s="29"/>
    </row>
    <row r="573" spans="4:8">
      <c r="D573" s="31"/>
      <c r="H573" s="29"/>
    </row>
    <row r="574" spans="4:8">
      <c r="D574" s="31"/>
      <c r="H574" s="29"/>
    </row>
    <row r="575" spans="4:8">
      <c r="D575" s="31"/>
      <c r="H575" s="29"/>
    </row>
    <row r="576" spans="4:8">
      <c r="D576" s="31"/>
      <c r="H576" s="29"/>
    </row>
    <row r="577" spans="4:8">
      <c r="D577" s="31"/>
      <c r="H577" s="29"/>
    </row>
    <row r="578" spans="4:8">
      <c r="D578" s="31"/>
      <c r="H578" s="29"/>
    </row>
    <row r="579" spans="4:8">
      <c r="D579" s="31"/>
      <c r="H579" s="29"/>
    </row>
    <row r="580" spans="4:8">
      <c r="D580" s="31"/>
      <c r="H580" s="29"/>
    </row>
    <row r="581" spans="4:8">
      <c r="D581" s="31"/>
      <c r="H581" s="29"/>
    </row>
    <row r="582" spans="4:8">
      <c r="D582" s="31"/>
      <c r="H582" s="29"/>
    </row>
    <row r="583" spans="4:8">
      <c r="D583" s="31"/>
      <c r="H583" s="29"/>
    </row>
    <row r="584" spans="4:8">
      <c r="D584" s="31"/>
      <c r="H584" s="29"/>
    </row>
    <row r="585" spans="4:8">
      <c r="D585" s="31"/>
      <c r="H585" s="29"/>
    </row>
    <row r="586" spans="4:8">
      <c r="D586" s="31"/>
      <c r="H586" s="29"/>
    </row>
    <row r="587" spans="4:8">
      <c r="D587" s="31"/>
      <c r="H587" s="29"/>
    </row>
    <row r="588" spans="4:8">
      <c r="D588" s="31"/>
      <c r="H588" s="29"/>
    </row>
    <row r="589" spans="4:8">
      <c r="D589" s="31"/>
      <c r="H589" s="29"/>
    </row>
    <row r="590" spans="4:8">
      <c r="D590" s="31"/>
      <c r="H590" s="29"/>
    </row>
    <row r="591" spans="4:8">
      <c r="D591" s="31"/>
      <c r="H591" s="29"/>
    </row>
    <row r="592" spans="4:8">
      <c r="D592" s="31"/>
      <c r="H592" s="29"/>
    </row>
    <row r="593" spans="4:8">
      <c r="D593" s="31"/>
      <c r="H593" s="29"/>
    </row>
    <row r="594" spans="4:8">
      <c r="D594" s="31"/>
      <c r="H594" s="29"/>
    </row>
    <row r="595" spans="4:8">
      <c r="D595" s="31"/>
      <c r="H595" s="29"/>
    </row>
    <row r="596" spans="4:8">
      <c r="D596" s="31"/>
      <c r="H596" s="29"/>
    </row>
    <row r="597" spans="4:8">
      <c r="D597" s="31"/>
      <c r="H597" s="29"/>
    </row>
    <row r="598" spans="4:8">
      <c r="D598" s="31"/>
      <c r="H598" s="29"/>
    </row>
    <row r="599" spans="4:8">
      <c r="D599" s="31"/>
      <c r="H599" s="29"/>
    </row>
    <row r="600" spans="4:8">
      <c r="D600" s="31"/>
      <c r="H600" s="29"/>
    </row>
    <row r="601" spans="4:8">
      <c r="D601" s="31"/>
      <c r="H601" s="29"/>
    </row>
    <row r="602" spans="4:8">
      <c r="D602" s="31"/>
      <c r="H602" s="29"/>
    </row>
    <row r="603" spans="4:8">
      <c r="D603" s="31"/>
      <c r="H603" s="29"/>
    </row>
    <row r="604" spans="4:8">
      <c r="D604" s="31"/>
      <c r="H604" s="29"/>
    </row>
    <row r="605" spans="4:8">
      <c r="D605" s="31"/>
      <c r="H605" s="29"/>
    </row>
    <row r="606" spans="4:8">
      <c r="D606" s="31"/>
      <c r="H606" s="29"/>
    </row>
    <row r="607" spans="4:8">
      <c r="D607" s="31"/>
      <c r="H607" s="29"/>
    </row>
    <row r="608" spans="4:8">
      <c r="D608" s="31"/>
      <c r="H608" s="29"/>
    </row>
    <row r="609" spans="4:8">
      <c r="D609" s="31"/>
      <c r="H609" s="29"/>
    </row>
    <row r="610" spans="4:8">
      <c r="D610" s="31"/>
      <c r="H610" s="29"/>
    </row>
    <row r="611" spans="4:8">
      <c r="D611" s="31"/>
      <c r="H611" s="29"/>
    </row>
    <row r="612" spans="4:8">
      <c r="D612" s="31"/>
      <c r="H612" s="29"/>
    </row>
    <row r="613" spans="4:8">
      <c r="D613" s="31"/>
      <c r="H613" s="29"/>
    </row>
    <row r="614" spans="4:8">
      <c r="D614" s="31"/>
      <c r="H614" s="29"/>
    </row>
    <row r="615" spans="4:8">
      <c r="D615" s="31"/>
      <c r="H615" s="29"/>
    </row>
    <row r="616" spans="4:8">
      <c r="D616" s="31"/>
      <c r="H616" s="29"/>
    </row>
    <row r="617" spans="4:8">
      <c r="D617" s="31"/>
      <c r="H617" s="29"/>
    </row>
    <row r="618" spans="4:8">
      <c r="D618" s="31"/>
      <c r="H618" s="29"/>
    </row>
    <row r="619" spans="4:8">
      <c r="D619" s="31"/>
      <c r="H619" s="29"/>
    </row>
    <row r="620" spans="4:8">
      <c r="D620" s="31"/>
      <c r="H620" s="29"/>
    </row>
    <row r="621" spans="4:8">
      <c r="D621" s="31"/>
      <c r="H621" s="29"/>
    </row>
    <row r="622" spans="4:8">
      <c r="D622" s="31"/>
      <c r="H622" s="29"/>
    </row>
    <row r="623" spans="4:8">
      <c r="D623" s="31"/>
      <c r="H623" s="29"/>
    </row>
    <row r="624" spans="4:8">
      <c r="D624" s="31"/>
      <c r="H624" s="29"/>
    </row>
    <row r="625" spans="4:8">
      <c r="D625" s="31"/>
      <c r="H625" s="29"/>
    </row>
    <row r="626" spans="4:8">
      <c r="D626" s="31"/>
      <c r="H626" s="29"/>
    </row>
    <row r="627" spans="4:8">
      <c r="D627" s="31"/>
      <c r="H627" s="29"/>
    </row>
    <row r="628" spans="4:8">
      <c r="D628" s="31"/>
      <c r="H628" s="29"/>
    </row>
    <row r="629" spans="4:8">
      <c r="D629" s="31"/>
      <c r="H629" s="29"/>
    </row>
    <row r="630" spans="4:8">
      <c r="D630" s="31"/>
      <c r="H630" s="29"/>
    </row>
    <row r="631" spans="4:8">
      <c r="D631" s="31"/>
      <c r="H631" s="29"/>
    </row>
    <row r="632" spans="4:8">
      <c r="D632" s="31"/>
      <c r="H632" s="29"/>
    </row>
    <row r="633" spans="4:8">
      <c r="D633" s="31"/>
      <c r="H633" s="29"/>
    </row>
    <row r="634" spans="4:8">
      <c r="D634" s="31"/>
      <c r="H634" s="29"/>
    </row>
    <row r="635" spans="4:8">
      <c r="D635" s="31"/>
      <c r="H635" s="29"/>
    </row>
    <row r="636" spans="4:8">
      <c r="D636" s="31"/>
      <c r="H636" s="29"/>
    </row>
    <row r="637" spans="4:8">
      <c r="D637" s="31"/>
      <c r="H637" s="29"/>
    </row>
    <row r="638" spans="4:8">
      <c r="D638" s="31"/>
      <c r="H638" s="29"/>
    </row>
    <row r="639" spans="4:8">
      <c r="D639" s="31"/>
      <c r="H639" s="29"/>
    </row>
    <row r="640" spans="4:8">
      <c r="D640" s="31"/>
      <c r="H640" s="29"/>
    </row>
    <row r="641" spans="4:8">
      <c r="D641" s="31"/>
      <c r="H641" s="29"/>
    </row>
    <row r="642" spans="4:8">
      <c r="D642" s="31"/>
      <c r="H642" s="29"/>
    </row>
    <row r="643" spans="4:8">
      <c r="D643" s="31"/>
      <c r="H643" s="29"/>
    </row>
    <row r="644" spans="4:8">
      <c r="D644" s="31"/>
      <c r="H644" s="29"/>
    </row>
    <row r="645" spans="4:8">
      <c r="D645" s="31"/>
      <c r="H645" s="29"/>
    </row>
    <row r="646" spans="4:8">
      <c r="D646" s="31"/>
      <c r="H646" s="29"/>
    </row>
    <row r="647" spans="4:8">
      <c r="D647" s="31"/>
      <c r="H647" s="29"/>
    </row>
    <row r="648" spans="4:8">
      <c r="D648" s="31"/>
      <c r="H648" s="29"/>
    </row>
    <row r="649" spans="4:8">
      <c r="D649" s="31"/>
      <c r="H649" s="29"/>
    </row>
    <row r="650" spans="4:8">
      <c r="D650" s="31"/>
      <c r="H650" s="29"/>
    </row>
    <row r="651" spans="4:8">
      <c r="D651" s="31"/>
      <c r="H651" s="29"/>
    </row>
    <row r="652" spans="4:8">
      <c r="D652" s="31"/>
      <c r="H652" s="29"/>
    </row>
    <row r="653" spans="4:8">
      <c r="D653" s="31"/>
      <c r="H653" s="29"/>
    </row>
    <row r="654" spans="4:8">
      <c r="D654" s="31"/>
      <c r="H654" s="29"/>
    </row>
    <row r="655" spans="4:8">
      <c r="D655" s="31"/>
      <c r="H655" s="29"/>
    </row>
    <row r="656" spans="4:8">
      <c r="D656" s="31"/>
      <c r="H656" s="29"/>
    </row>
    <row r="657" spans="4:8">
      <c r="D657" s="31"/>
      <c r="H657" s="29"/>
    </row>
    <row r="658" spans="4:8">
      <c r="D658" s="31"/>
      <c r="H658" s="29"/>
    </row>
    <row r="659" spans="4:8">
      <c r="D659" s="31"/>
      <c r="H659" s="29"/>
    </row>
    <row r="660" spans="4:8">
      <c r="D660" s="31"/>
      <c r="H660" s="29"/>
    </row>
    <row r="661" spans="4:8">
      <c r="D661" s="31"/>
      <c r="H661" s="29"/>
    </row>
    <row r="662" spans="4:8">
      <c r="D662" s="31"/>
      <c r="H662" s="29"/>
    </row>
    <row r="663" spans="4:8">
      <c r="D663" s="31"/>
      <c r="H663" s="29"/>
    </row>
    <row r="664" spans="4:8">
      <c r="D664" s="31"/>
      <c r="H664" s="29"/>
    </row>
    <row r="665" spans="4:8">
      <c r="D665" s="31"/>
      <c r="H665" s="29"/>
    </row>
    <row r="666" spans="4:8">
      <c r="D666" s="31"/>
      <c r="H666" s="29"/>
    </row>
    <row r="667" spans="4:8">
      <c r="D667" s="31"/>
      <c r="H667" s="29"/>
    </row>
    <row r="668" spans="4:8">
      <c r="D668" s="31"/>
      <c r="H668" s="29"/>
    </row>
    <row r="669" spans="4:8">
      <c r="D669" s="31"/>
      <c r="H669" s="29"/>
    </row>
    <row r="670" spans="4:8">
      <c r="D670" s="31"/>
      <c r="H670" s="29"/>
    </row>
    <row r="671" spans="4:8">
      <c r="D671" s="31"/>
      <c r="H671" s="29"/>
    </row>
    <row r="672" spans="4:8">
      <c r="D672" s="31"/>
      <c r="H672" s="29"/>
    </row>
    <row r="673" spans="4:8">
      <c r="D673" s="31"/>
      <c r="H673" s="29"/>
    </row>
    <row r="674" spans="4:8">
      <c r="D674" s="31"/>
      <c r="H674" s="29"/>
    </row>
    <row r="675" spans="4:8">
      <c r="D675" s="31"/>
      <c r="H675" s="29"/>
    </row>
    <row r="676" spans="4:8">
      <c r="D676" s="31"/>
      <c r="H676" s="29"/>
    </row>
    <row r="677" spans="4:8">
      <c r="D677" s="31"/>
      <c r="H677" s="29"/>
    </row>
    <row r="678" spans="4:8">
      <c r="D678" s="31"/>
      <c r="H678" s="29"/>
    </row>
    <row r="679" spans="4:8">
      <c r="D679" s="31"/>
      <c r="H679" s="29"/>
    </row>
    <row r="680" spans="4:8">
      <c r="D680" s="31"/>
      <c r="H680" s="29"/>
    </row>
    <row r="681" spans="4:8">
      <c r="D681" s="31"/>
      <c r="H681" s="29"/>
    </row>
    <row r="682" spans="4:8">
      <c r="D682" s="31"/>
      <c r="H682" s="29"/>
    </row>
    <row r="683" spans="4:8">
      <c r="D683" s="31"/>
      <c r="H683" s="29"/>
    </row>
    <row r="684" spans="4:8">
      <c r="D684" s="31"/>
      <c r="H684" s="29"/>
    </row>
    <row r="685" spans="4:8">
      <c r="D685" s="31"/>
      <c r="H685" s="29"/>
    </row>
    <row r="686" spans="4:8">
      <c r="D686" s="31"/>
      <c r="H686" s="29"/>
    </row>
    <row r="687" spans="4:8">
      <c r="D687" s="31"/>
      <c r="H687" s="29"/>
    </row>
    <row r="688" spans="4:8">
      <c r="D688" s="31"/>
      <c r="H688" s="29"/>
    </row>
    <row r="689" spans="4:8">
      <c r="D689" s="31"/>
      <c r="H689" s="29"/>
    </row>
    <row r="690" spans="4:8">
      <c r="D690" s="31"/>
      <c r="H690" s="29"/>
    </row>
    <row r="691" spans="4:8">
      <c r="D691" s="31"/>
      <c r="H691" s="29"/>
    </row>
    <row r="692" spans="4:8">
      <c r="D692" s="31"/>
      <c r="H692" s="29"/>
    </row>
    <row r="693" spans="4:8">
      <c r="D693" s="31"/>
      <c r="H693" s="29"/>
    </row>
    <row r="694" spans="4:8">
      <c r="D694" s="31"/>
      <c r="H694" s="29"/>
    </row>
    <row r="695" spans="4:8">
      <c r="D695" s="31"/>
      <c r="H695" s="29"/>
    </row>
    <row r="696" spans="4:8">
      <c r="D696" s="31"/>
      <c r="H696" s="29"/>
    </row>
    <row r="697" spans="4:8">
      <c r="D697" s="31"/>
      <c r="H697" s="29"/>
    </row>
    <row r="698" spans="4:8">
      <c r="D698" s="31"/>
      <c r="H698" s="29"/>
    </row>
    <row r="699" spans="4:8">
      <c r="D699" s="31"/>
      <c r="H699" s="29"/>
    </row>
    <row r="700" spans="4:8">
      <c r="D700" s="31"/>
      <c r="H700" s="29"/>
    </row>
    <row r="701" spans="4:8">
      <c r="D701" s="31"/>
      <c r="H701" s="29"/>
    </row>
    <row r="702" spans="4:8">
      <c r="D702" s="31"/>
      <c r="H702" s="29"/>
    </row>
    <row r="703" spans="4:8">
      <c r="D703" s="31"/>
      <c r="H703" s="29"/>
    </row>
    <row r="704" spans="4:8">
      <c r="D704" s="31"/>
      <c r="H704" s="29"/>
    </row>
    <row r="705" spans="4:8">
      <c r="D705" s="31"/>
      <c r="H705" s="29"/>
    </row>
    <row r="706" spans="4:8">
      <c r="D706" s="31"/>
      <c r="H706" s="29"/>
    </row>
    <row r="707" spans="4:8">
      <c r="D707" s="31"/>
      <c r="H707" s="29"/>
    </row>
    <row r="708" spans="4:8">
      <c r="D708" s="31"/>
      <c r="H708" s="29"/>
    </row>
    <row r="709" spans="4:8">
      <c r="D709" s="31"/>
      <c r="H709" s="29"/>
    </row>
    <row r="710" spans="4:8">
      <c r="D710" s="31"/>
      <c r="H710" s="29"/>
    </row>
    <row r="711" spans="4:8">
      <c r="D711" s="31"/>
      <c r="H711" s="29"/>
    </row>
    <row r="712" spans="4:8">
      <c r="D712" s="31"/>
      <c r="H712" s="29"/>
    </row>
    <row r="713" spans="4:8">
      <c r="D713" s="31"/>
      <c r="H713" s="29"/>
    </row>
    <row r="714" spans="4:8">
      <c r="D714" s="31"/>
      <c r="H714" s="29"/>
    </row>
    <row r="715" spans="4:8">
      <c r="D715" s="31"/>
      <c r="H715" s="29"/>
    </row>
    <row r="716" spans="4:8">
      <c r="D716" s="31"/>
      <c r="H716" s="29"/>
    </row>
    <row r="717" spans="4:8">
      <c r="D717" s="31"/>
      <c r="H717" s="29"/>
    </row>
    <row r="718" spans="4:8">
      <c r="D718" s="31"/>
      <c r="H718" s="29"/>
    </row>
    <row r="719" spans="4:8">
      <c r="D719" s="31"/>
      <c r="H719" s="29"/>
    </row>
    <row r="720" spans="4:8">
      <c r="D720" s="31"/>
      <c r="H720" s="29"/>
    </row>
    <row r="721" spans="4:8">
      <c r="D721" s="31"/>
      <c r="H721" s="29"/>
    </row>
    <row r="722" spans="4:8">
      <c r="D722" s="31"/>
      <c r="H722" s="29"/>
    </row>
    <row r="723" spans="4:8">
      <c r="D723" s="31"/>
      <c r="H723" s="29"/>
    </row>
    <row r="724" spans="4:8">
      <c r="D724" s="31"/>
      <c r="H724" s="29"/>
    </row>
    <row r="725" spans="4:8">
      <c r="D725" s="31"/>
      <c r="H725" s="29"/>
    </row>
    <row r="726" spans="4:8">
      <c r="D726" s="31"/>
      <c r="H726" s="29"/>
    </row>
    <row r="727" spans="4:8">
      <c r="D727" s="31"/>
      <c r="H727" s="29"/>
    </row>
    <row r="728" spans="4:8">
      <c r="D728" s="31"/>
      <c r="H728" s="29"/>
    </row>
    <row r="729" spans="4:8">
      <c r="D729" s="31"/>
      <c r="H729" s="29"/>
    </row>
    <row r="730" spans="4:8">
      <c r="D730" s="31"/>
      <c r="H730" s="29"/>
    </row>
    <row r="731" spans="4:8">
      <c r="D731" s="31"/>
      <c r="H731" s="29"/>
    </row>
    <row r="732" spans="4:8">
      <c r="D732" s="31"/>
      <c r="H732" s="29"/>
    </row>
    <row r="733" spans="4:8">
      <c r="D733" s="31"/>
      <c r="H733" s="29"/>
    </row>
    <row r="734" spans="4:8">
      <c r="D734" s="31"/>
      <c r="H734" s="29"/>
    </row>
    <row r="735" spans="4:8">
      <c r="D735" s="31"/>
      <c r="H735" s="29"/>
    </row>
    <row r="736" spans="4:8">
      <c r="D736" s="31"/>
      <c r="H736" s="29"/>
    </row>
    <row r="737" spans="4:8">
      <c r="D737" s="31"/>
      <c r="H737" s="29"/>
    </row>
    <row r="738" spans="4:8">
      <c r="D738" s="31"/>
      <c r="H738" s="29"/>
    </row>
    <row r="739" spans="4:8">
      <c r="D739" s="31"/>
      <c r="H739" s="29"/>
    </row>
    <row r="740" spans="4:8">
      <c r="D740" s="31"/>
      <c r="H740" s="29"/>
    </row>
    <row r="741" spans="4:8">
      <c r="D741" s="31"/>
      <c r="H741" s="29"/>
    </row>
    <row r="742" spans="4:8">
      <c r="D742" s="31"/>
      <c r="H742" s="29"/>
    </row>
    <row r="743" spans="4:8">
      <c r="D743" s="31"/>
      <c r="H743" s="29"/>
    </row>
    <row r="744" spans="4:8">
      <c r="D744" s="31"/>
      <c r="H744" s="29"/>
    </row>
    <row r="745" spans="4:8">
      <c r="D745" s="31"/>
      <c r="H745" s="29"/>
    </row>
    <row r="746" spans="4:8">
      <c r="D746" s="31"/>
      <c r="H746" s="29"/>
    </row>
    <row r="747" spans="4:8">
      <c r="D747" s="31"/>
      <c r="H747" s="29"/>
    </row>
    <row r="748" spans="4:8">
      <c r="D748" s="31"/>
      <c r="H748" s="29"/>
    </row>
    <row r="749" spans="4:8">
      <c r="D749" s="31"/>
      <c r="H749" s="29"/>
    </row>
    <row r="750" spans="4:8">
      <c r="D750" s="31"/>
      <c r="H750" s="29"/>
    </row>
    <row r="751" spans="4:8">
      <c r="D751" s="31"/>
      <c r="H751" s="29"/>
    </row>
    <row r="752" spans="4:8">
      <c r="D752" s="31"/>
      <c r="H752" s="29"/>
    </row>
    <row r="753" spans="4:8">
      <c r="D753" s="31"/>
      <c r="H753" s="29"/>
    </row>
    <row r="754" spans="4:8">
      <c r="D754" s="31"/>
      <c r="H754" s="29"/>
    </row>
    <row r="755" spans="4:8">
      <c r="D755" s="31"/>
      <c r="H755" s="29"/>
    </row>
    <row r="756" spans="4:8">
      <c r="D756" s="31"/>
      <c r="H756" s="29"/>
    </row>
    <row r="757" spans="4:8">
      <c r="D757" s="31"/>
      <c r="H757" s="29"/>
    </row>
    <row r="758" spans="4:8">
      <c r="D758" s="31"/>
      <c r="H758" s="29"/>
    </row>
    <row r="759" spans="4:8">
      <c r="D759" s="31"/>
      <c r="H759" s="29"/>
    </row>
    <row r="760" spans="4:8">
      <c r="D760" s="31"/>
      <c r="H760" s="29"/>
    </row>
    <row r="761" spans="4:8">
      <c r="D761" s="31"/>
      <c r="H761" s="29"/>
    </row>
    <row r="762" spans="4:8">
      <c r="D762" s="31"/>
      <c r="H762" s="29"/>
    </row>
    <row r="763" spans="4:8">
      <c r="D763" s="31"/>
      <c r="H763" s="29"/>
    </row>
    <row r="764" spans="4:8">
      <c r="D764" s="31"/>
      <c r="H764" s="29"/>
    </row>
    <row r="765" spans="4:8">
      <c r="D765" s="31"/>
      <c r="H765" s="29"/>
    </row>
    <row r="766" spans="4:8">
      <c r="D766" s="31"/>
      <c r="H766" s="29"/>
    </row>
    <row r="767" spans="4:8">
      <c r="D767" s="31"/>
      <c r="H767" s="29"/>
    </row>
    <row r="768" spans="4:8">
      <c r="D768" s="31"/>
      <c r="H768" s="29"/>
    </row>
    <row r="769" spans="4:8">
      <c r="D769" s="31"/>
      <c r="H769" s="29"/>
    </row>
    <row r="770" spans="4:8">
      <c r="D770" s="31"/>
      <c r="H770" s="29"/>
    </row>
    <row r="771" spans="4:8">
      <c r="D771" s="31"/>
      <c r="H771" s="29"/>
    </row>
    <row r="772" spans="4:8">
      <c r="D772" s="31"/>
      <c r="H772" s="29"/>
    </row>
    <row r="773" spans="4:8">
      <c r="D773" s="31"/>
      <c r="H773" s="29"/>
    </row>
    <row r="774" spans="4:8">
      <c r="D774" s="31"/>
      <c r="H774" s="29"/>
    </row>
    <row r="775" spans="4:8">
      <c r="D775" s="31"/>
      <c r="H775" s="29"/>
    </row>
    <row r="776" spans="4:8">
      <c r="D776" s="31"/>
      <c r="H776" s="29"/>
    </row>
    <row r="777" spans="4:8">
      <c r="D777" s="31"/>
      <c r="H777" s="29"/>
    </row>
    <row r="778" spans="4:8">
      <c r="D778" s="31"/>
      <c r="H778" s="29"/>
    </row>
    <row r="779" spans="4:8">
      <c r="D779" s="31"/>
      <c r="H779" s="29"/>
    </row>
    <row r="780" spans="4:8">
      <c r="D780" s="31"/>
      <c r="H780" s="29"/>
    </row>
    <row r="781" spans="4:8">
      <c r="D781" s="31"/>
      <c r="H781" s="29"/>
    </row>
    <row r="782" spans="4:8">
      <c r="D782" s="31"/>
      <c r="H782" s="29"/>
    </row>
    <row r="783" spans="4:8">
      <c r="D783" s="31"/>
      <c r="H783" s="29"/>
    </row>
    <row r="784" spans="4:8">
      <c r="D784" s="31"/>
      <c r="H784" s="29"/>
    </row>
    <row r="785" spans="4:8">
      <c r="D785" s="31"/>
      <c r="H785" s="29"/>
    </row>
    <row r="786" spans="4:8">
      <c r="D786" s="31"/>
      <c r="H786" s="29"/>
    </row>
    <row r="787" spans="4:8">
      <c r="D787" s="31"/>
      <c r="H787" s="29"/>
    </row>
    <row r="788" spans="4:8">
      <c r="D788" s="31"/>
      <c r="H788" s="29"/>
    </row>
    <row r="789" spans="4:8">
      <c r="D789" s="31"/>
      <c r="H789" s="29"/>
    </row>
    <row r="790" spans="4:8">
      <c r="D790" s="31"/>
      <c r="H790" s="29"/>
    </row>
    <row r="791" spans="4:8">
      <c r="D791" s="31"/>
      <c r="H791" s="29"/>
    </row>
    <row r="792" spans="4:8">
      <c r="D792" s="31"/>
      <c r="H792" s="29"/>
    </row>
    <row r="793" spans="4:8">
      <c r="D793" s="31"/>
      <c r="H793" s="29"/>
    </row>
    <row r="794" spans="4:8">
      <c r="D794" s="31"/>
      <c r="H794" s="29"/>
    </row>
    <row r="795" spans="4:8">
      <c r="D795" s="31"/>
      <c r="H795" s="29"/>
    </row>
    <row r="796" spans="4:8">
      <c r="D796" s="31"/>
      <c r="H796" s="29"/>
    </row>
    <row r="797" spans="4:8">
      <c r="D797" s="31"/>
      <c r="H797" s="29"/>
    </row>
    <row r="798" spans="4:8">
      <c r="D798" s="31"/>
      <c r="H798" s="29"/>
    </row>
    <row r="799" spans="4:8">
      <c r="D799" s="31"/>
      <c r="H799" s="29"/>
    </row>
    <row r="800" spans="4:8">
      <c r="D800" s="31"/>
      <c r="H800" s="29"/>
    </row>
    <row r="801" spans="4:8">
      <c r="D801" s="31"/>
      <c r="H801" s="29"/>
    </row>
    <row r="802" spans="4:8">
      <c r="D802" s="31"/>
      <c r="H802" s="29"/>
    </row>
    <row r="803" spans="4:8">
      <c r="D803" s="31"/>
      <c r="H803" s="29"/>
    </row>
    <row r="804" spans="4:8">
      <c r="D804" s="31"/>
      <c r="H804" s="29"/>
    </row>
    <row r="805" spans="4:8">
      <c r="D805" s="31"/>
      <c r="H805" s="29"/>
    </row>
    <row r="806" spans="4:8">
      <c r="D806" s="31"/>
      <c r="H806" s="29"/>
    </row>
    <row r="807" spans="4:8">
      <c r="D807" s="31"/>
      <c r="H807" s="29"/>
    </row>
    <row r="808" spans="4:8">
      <c r="D808" s="31"/>
      <c r="H808" s="29"/>
    </row>
    <row r="809" spans="4:8">
      <c r="D809" s="31"/>
      <c r="H809" s="29"/>
    </row>
    <row r="810" spans="4:8">
      <c r="D810" s="31"/>
      <c r="H810" s="29"/>
    </row>
    <row r="811" spans="4:8">
      <c r="D811" s="31"/>
      <c r="H811" s="29"/>
    </row>
    <row r="812" spans="4:8">
      <c r="D812" s="31"/>
      <c r="H812" s="29"/>
    </row>
    <row r="813" spans="4:8">
      <c r="D813" s="31"/>
      <c r="H813" s="29"/>
    </row>
    <row r="814" spans="4:8">
      <c r="D814" s="31"/>
      <c r="H814" s="29"/>
    </row>
    <row r="815" spans="4:8">
      <c r="D815" s="31"/>
      <c r="H815" s="29"/>
    </row>
    <row r="816" spans="4:8">
      <c r="D816" s="31"/>
      <c r="H816" s="29"/>
    </row>
    <row r="817" spans="4:8">
      <c r="D817" s="31"/>
      <c r="H817" s="29"/>
    </row>
    <row r="818" spans="4:8">
      <c r="D818" s="31"/>
      <c r="H818" s="29"/>
    </row>
    <row r="819" spans="4:8">
      <c r="D819" s="31"/>
      <c r="H819" s="29"/>
    </row>
    <row r="820" spans="4:8">
      <c r="D820" s="31"/>
      <c r="H820" s="29"/>
    </row>
    <row r="821" spans="4:8">
      <c r="D821" s="31"/>
      <c r="H821" s="29"/>
    </row>
    <row r="822" spans="4:8">
      <c r="D822" s="31"/>
      <c r="H822" s="29"/>
    </row>
    <row r="823" spans="4:8">
      <c r="D823" s="31"/>
      <c r="H823" s="29"/>
    </row>
    <row r="824" spans="4:8">
      <c r="D824" s="31"/>
      <c r="H824" s="29"/>
    </row>
    <row r="825" spans="4:8">
      <c r="D825" s="31"/>
      <c r="H825" s="29"/>
    </row>
    <row r="826" spans="4:8">
      <c r="D826" s="31"/>
      <c r="H826" s="29"/>
    </row>
    <row r="827" spans="4:8">
      <c r="D827" s="31"/>
      <c r="H827" s="29"/>
    </row>
    <row r="828" spans="4:8">
      <c r="D828" s="31"/>
      <c r="H828" s="29"/>
    </row>
    <row r="829" spans="4:8">
      <c r="D829" s="31"/>
      <c r="H829" s="29"/>
    </row>
    <row r="830" spans="4:8">
      <c r="D830" s="31"/>
      <c r="H830" s="29"/>
    </row>
    <row r="831" spans="4:8">
      <c r="D831" s="31"/>
      <c r="H831" s="29"/>
    </row>
    <row r="832" spans="4:8">
      <c r="D832" s="31"/>
      <c r="H832" s="29"/>
    </row>
    <row r="833" spans="4:8">
      <c r="D833" s="31"/>
      <c r="H833" s="29"/>
    </row>
    <row r="834" spans="4:8">
      <c r="D834" s="31"/>
      <c r="H834" s="29"/>
    </row>
    <row r="835" spans="4:8">
      <c r="D835" s="31"/>
      <c r="H835" s="29"/>
    </row>
    <row r="836" spans="4:8">
      <c r="D836" s="31"/>
      <c r="H836" s="29"/>
    </row>
    <row r="837" spans="4:8">
      <c r="D837" s="31"/>
      <c r="H837" s="29"/>
    </row>
    <row r="838" spans="4:8">
      <c r="D838" s="31"/>
      <c r="H838" s="29"/>
    </row>
    <row r="839" spans="4:8">
      <c r="D839" s="31"/>
      <c r="H839" s="29"/>
    </row>
    <row r="840" spans="4:8">
      <c r="D840" s="31"/>
      <c r="H840" s="29"/>
    </row>
    <row r="841" spans="4:8">
      <c r="D841" s="31"/>
      <c r="H841" s="29"/>
    </row>
    <row r="842" spans="4:8">
      <c r="D842" s="31"/>
      <c r="H842" s="29"/>
    </row>
    <row r="843" spans="4:8">
      <c r="D843" s="31"/>
      <c r="H843" s="29"/>
    </row>
    <row r="844" spans="4:8">
      <c r="D844" s="31"/>
      <c r="H844" s="29"/>
    </row>
    <row r="845" spans="4:8">
      <c r="D845" s="31"/>
      <c r="H845" s="29"/>
    </row>
    <row r="846" spans="4:8">
      <c r="D846" s="31"/>
      <c r="H846" s="29"/>
    </row>
    <row r="847" spans="4:8">
      <c r="D847" s="31"/>
      <c r="H847" s="29"/>
    </row>
    <row r="848" spans="4:8">
      <c r="D848" s="31"/>
      <c r="H848" s="29"/>
    </row>
    <row r="849" spans="4:8">
      <c r="D849" s="31"/>
      <c r="H849" s="29"/>
    </row>
    <row r="850" spans="4:8">
      <c r="D850" s="31"/>
      <c r="H850" s="29"/>
    </row>
    <row r="851" spans="4:8">
      <c r="D851" s="31"/>
      <c r="H851" s="29"/>
    </row>
    <row r="852" spans="4:8">
      <c r="D852" s="31"/>
      <c r="H852" s="29"/>
    </row>
    <row r="853" spans="4:8">
      <c r="D853" s="31"/>
      <c r="H853" s="29"/>
    </row>
    <row r="854" spans="4:8">
      <c r="D854" s="31"/>
      <c r="H854" s="29"/>
    </row>
    <row r="855" spans="4:8">
      <c r="D855" s="31"/>
      <c r="H855" s="29"/>
    </row>
    <row r="856" spans="4:8">
      <c r="D856" s="31"/>
      <c r="H856" s="29"/>
    </row>
    <row r="857" spans="4:8">
      <c r="D857" s="31"/>
      <c r="H857" s="29"/>
    </row>
    <row r="858" spans="4:8">
      <c r="D858" s="31"/>
      <c r="H858" s="29"/>
    </row>
    <row r="859" spans="4:8">
      <c r="D859" s="31"/>
      <c r="H859" s="29"/>
    </row>
    <row r="860" spans="4:8">
      <c r="D860" s="31"/>
      <c r="H860" s="29"/>
    </row>
    <row r="861" spans="4:8">
      <c r="D861" s="31"/>
      <c r="H861" s="29"/>
    </row>
    <row r="862" spans="4:8">
      <c r="D862" s="31"/>
      <c r="H862" s="29"/>
    </row>
    <row r="863" spans="4:8">
      <c r="D863" s="31"/>
      <c r="H863" s="29"/>
    </row>
    <row r="864" spans="4:8">
      <c r="D864" s="31"/>
      <c r="H864" s="29"/>
    </row>
    <row r="865" spans="4:8">
      <c r="D865" s="31"/>
      <c r="H865" s="29"/>
    </row>
    <row r="866" spans="4:8">
      <c r="D866" s="31"/>
      <c r="H866" s="29"/>
    </row>
    <row r="867" spans="4:8">
      <c r="D867" s="31"/>
      <c r="H867" s="29"/>
    </row>
    <row r="868" spans="4:8">
      <c r="D868" s="31"/>
      <c r="H868" s="29"/>
    </row>
    <row r="869" spans="4:8">
      <c r="D869" s="31"/>
      <c r="H869" s="29"/>
    </row>
    <row r="870" spans="4:8">
      <c r="D870" s="31"/>
      <c r="H870" s="29"/>
    </row>
    <row r="871" spans="4:8">
      <c r="D871" s="31"/>
      <c r="H871" s="29"/>
    </row>
    <row r="872" spans="4:8">
      <c r="D872" s="31"/>
      <c r="H872" s="29"/>
    </row>
    <row r="873" spans="4:8">
      <c r="D873" s="31"/>
      <c r="H873" s="29"/>
    </row>
    <row r="874" spans="4:8">
      <c r="D874" s="31"/>
      <c r="H874" s="29"/>
    </row>
    <row r="875" spans="4:8">
      <c r="D875" s="31"/>
      <c r="H875" s="29"/>
    </row>
    <row r="876" spans="4:8">
      <c r="D876" s="31"/>
      <c r="H876" s="29"/>
    </row>
    <row r="877" spans="4:8">
      <c r="D877" s="31"/>
      <c r="H877" s="29"/>
    </row>
    <row r="878" spans="4:8">
      <c r="D878" s="31"/>
      <c r="H878" s="29"/>
    </row>
    <row r="879" spans="4:8">
      <c r="D879" s="31"/>
      <c r="H879" s="29"/>
    </row>
    <row r="880" spans="4:8">
      <c r="D880" s="31"/>
      <c r="H880" s="29"/>
    </row>
    <row r="881" spans="4:8">
      <c r="D881" s="31"/>
      <c r="H881" s="29"/>
    </row>
    <row r="882" spans="4:8">
      <c r="D882" s="31"/>
      <c r="H882" s="29"/>
    </row>
    <row r="883" spans="4:8">
      <c r="D883" s="31"/>
      <c r="H883" s="29"/>
    </row>
    <row r="884" spans="4:8">
      <c r="D884" s="31"/>
      <c r="H884" s="29"/>
    </row>
    <row r="885" spans="4:8">
      <c r="D885" s="31"/>
      <c r="H885" s="29"/>
    </row>
    <row r="886" spans="4:8">
      <c r="D886" s="31"/>
      <c r="H886" s="29"/>
    </row>
    <row r="887" spans="4:8">
      <c r="D887" s="31"/>
      <c r="H887" s="29"/>
    </row>
    <row r="888" spans="4:8">
      <c r="D888" s="31"/>
      <c r="H888" s="29"/>
    </row>
    <row r="889" spans="4:8">
      <c r="D889" s="31"/>
      <c r="H889" s="29"/>
    </row>
    <row r="890" spans="4:8">
      <c r="D890" s="31"/>
      <c r="H890" s="29"/>
    </row>
    <row r="891" spans="4:8">
      <c r="D891" s="31"/>
      <c r="H891" s="29"/>
    </row>
    <row r="892" spans="4:8">
      <c r="D892" s="31"/>
      <c r="H892" s="29"/>
    </row>
    <row r="893" spans="4:8">
      <c r="D893" s="31"/>
      <c r="H893" s="29"/>
    </row>
    <row r="894" spans="4:8">
      <c r="D894" s="31"/>
      <c r="H894" s="29"/>
    </row>
    <row r="895" spans="4:8">
      <c r="D895" s="31"/>
      <c r="H895" s="29"/>
    </row>
    <row r="896" spans="4:8">
      <c r="D896" s="31"/>
      <c r="H896" s="29"/>
    </row>
    <row r="897" spans="4:8">
      <c r="D897" s="31"/>
      <c r="H897" s="29"/>
    </row>
    <row r="898" spans="4:8">
      <c r="D898" s="31"/>
      <c r="H898" s="29"/>
    </row>
    <row r="899" spans="4:8">
      <c r="D899" s="31"/>
      <c r="H899" s="29"/>
    </row>
    <row r="900" spans="4:8">
      <c r="D900" s="31"/>
      <c r="H900" s="29"/>
    </row>
    <row r="901" spans="4:8">
      <c r="D901" s="31"/>
      <c r="H901" s="29"/>
    </row>
    <row r="902" spans="4:8">
      <c r="D902" s="31"/>
      <c r="H902" s="29"/>
    </row>
    <row r="903" spans="4:8">
      <c r="D903" s="31"/>
      <c r="H903" s="29"/>
    </row>
    <row r="904" spans="4:8">
      <c r="D904" s="31"/>
      <c r="H904" s="29"/>
    </row>
    <row r="905" spans="4:8">
      <c r="D905" s="31"/>
      <c r="H905" s="29"/>
    </row>
    <row r="906" spans="4:8">
      <c r="D906" s="31"/>
      <c r="H906" s="29"/>
    </row>
    <row r="907" spans="4:8">
      <c r="D907" s="31"/>
      <c r="H907" s="29"/>
    </row>
    <row r="908" spans="4:8">
      <c r="D908" s="31"/>
      <c r="H908" s="29"/>
    </row>
    <row r="909" spans="4:8">
      <c r="D909" s="31"/>
      <c r="H909" s="29"/>
    </row>
    <row r="910" spans="4:8">
      <c r="D910" s="31"/>
      <c r="H910" s="29"/>
    </row>
    <row r="911" spans="4:8">
      <c r="D911" s="31"/>
      <c r="H911" s="29"/>
    </row>
    <row r="912" spans="4:8">
      <c r="D912" s="31"/>
      <c r="H912" s="29"/>
    </row>
    <row r="913" spans="4:8">
      <c r="D913" s="31"/>
      <c r="H913" s="29"/>
    </row>
    <row r="914" spans="4:8">
      <c r="D914" s="31"/>
      <c r="H914" s="29"/>
    </row>
    <row r="915" spans="4:8">
      <c r="D915" s="31"/>
      <c r="H915" s="29"/>
    </row>
    <row r="916" spans="4:8">
      <c r="D916" s="31"/>
      <c r="H916" s="29"/>
    </row>
    <row r="917" spans="4:8">
      <c r="D917" s="31"/>
      <c r="H917" s="29"/>
    </row>
    <row r="918" spans="4:8">
      <c r="D918" s="31"/>
      <c r="H918" s="29"/>
    </row>
    <row r="919" spans="4:8">
      <c r="D919" s="31"/>
      <c r="H919" s="29"/>
    </row>
    <row r="920" spans="4:8">
      <c r="D920" s="31"/>
      <c r="H920" s="29"/>
    </row>
    <row r="921" spans="4:8">
      <c r="D921" s="31"/>
      <c r="H921" s="29"/>
    </row>
    <row r="922" spans="4:8">
      <c r="D922" s="31"/>
      <c r="H922" s="29"/>
    </row>
    <row r="923" spans="4:8">
      <c r="D923" s="31"/>
      <c r="H923" s="29"/>
    </row>
    <row r="924" spans="4:8">
      <c r="D924" s="31"/>
      <c r="H924" s="29"/>
    </row>
    <row r="925" spans="4:8">
      <c r="D925" s="31"/>
      <c r="H925" s="29"/>
    </row>
    <row r="926" spans="4:8">
      <c r="D926" s="31"/>
      <c r="H926" s="29"/>
    </row>
    <row r="927" spans="4:8">
      <c r="D927" s="31"/>
      <c r="H927" s="29"/>
    </row>
    <row r="928" spans="4:8">
      <c r="D928" s="31"/>
      <c r="H928" s="29"/>
    </row>
    <row r="929" spans="4:8">
      <c r="D929" s="31"/>
      <c r="H929" s="29"/>
    </row>
    <row r="930" spans="4:8">
      <c r="D930" s="31"/>
      <c r="H930" s="29"/>
    </row>
    <row r="931" spans="4:8">
      <c r="D931" s="31"/>
      <c r="H931" s="29"/>
    </row>
    <row r="932" spans="4:8">
      <c r="D932" s="31"/>
      <c r="H932" s="29"/>
    </row>
    <row r="933" spans="4:8">
      <c r="D933" s="31"/>
      <c r="H933" s="29"/>
    </row>
    <row r="934" spans="4:8">
      <c r="D934" s="31"/>
      <c r="H934" s="29"/>
    </row>
    <row r="935" spans="4:8">
      <c r="D935" s="31"/>
      <c r="H935" s="29"/>
    </row>
    <row r="936" spans="4:8">
      <c r="D936" s="31"/>
      <c r="H936" s="29"/>
    </row>
    <row r="937" spans="4:8">
      <c r="D937" s="31"/>
      <c r="H937" s="29"/>
    </row>
    <row r="938" spans="4:8">
      <c r="D938" s="31"/>
      <c r="H938" s="29"/>
    </row>
    <row r="939" spans="4:8">
      <c r="D939" s="31"/>
      <c r="H939" s="29"/>
    </row>
    <row r="940" spans="4:8">
      <c r="D940" s="31"/>
      <c r="H940" s="29"/>
    </row>
    <row r="941" spans="4:8">
      <c r="D941" s="31"/>
      <c r="H941" s="29"/>
    </row>
    <row r="942" spans="4:8">
      <c r="D942" s="31"/>
      <c r="H942" s="29"/>
    </row>
    <row r="943" spans="4:8">
      <c r="D943" s="31"/>
      <c r="H943" s="29"/>
    </row>
    <row r="944" spans="4:8">
      <c r="D944" s="31"/>
      <c r="H944" s="29"/>
    </row>
    <row r="945" spans="4:8">
      <c r="D945" s="31"/>
      <c r="H945" s="29"/>
    </row>
    <row r="946" spans="4:8">
      <c r="D946" s="31"/>
      <c r="H946" s="29"/>
    </row>
    <row r="947" spans="4:8">
      <c r="D947" s="31"/>
      <c r="H947" s="29"/>
    </row>
    <row r="948" spans="4:8">
      <c r="D948" s="31"/>
      <c r="H948" s="29"/>
    </row>
    <row r="949" spans="4:8">
      <c r="D949" s="31"/>
      <c r="H949" s="29"/>
    </row>
    <row r="950" spans="4:8">
      <c r="D950" s="31"/>
      <c r="H950" s="29"/>
    </row>
    <row r="951" spans="4:8">
      <c r="D951" s="31"/>
      <c r="H951" s="29"/>
    </row>
    <row r="952" spans="4:8">
      <c r="D952" s="31"/>
      <c r="H952" s="29"/>
    </row>
    <row r="953" spans="4:8">
      <c r="D953" s="31"/>
      <c r="H953" s="29"/>
    </row>
    <row r="954" spans="4:8">
      <c r="D954" s="31"/>
      <c r="H954" s="29"/>
    </row>
    <row r="955" spans="4:8">
      <c r="D955" s="31"/>
      <c r="H955" s="29"/>
    </row>
    <row r="956" spans="4:8">
      <c r="D956" s="31"/>
      <c r="H956" s="29"/>
    </row>
    <row r="957" spans="4:8">
      <c r="D957" s="31"/>
      <c r="H957" s="29"/>
    </row>
    <row r="958" spans="4:8">
      <c r="D958" s="31"/>
      <c r="H958" s="29"/>
    </row>
    <row r="959" spans="4:8">
      <c r="D959" s="31"/>
      <c r="H959" s="29"/>
    </row>
    <row r="960" spans="4:8">
      <c r="D960" s="31"/>
      <c r="H960" s="29"/>
    </row>
    <row r="961" spans="4:8">
      <c r="D961" s="31"/>
      <c r="H961" s="29"/>
    </row>
    <row r="962" spans="4:8">
      <c r="D962" s="31"/>
      <c r="H962" s="29"/>
    </row>
    <row r="963" spans="4:8">
      <c r="D963" s="31"/>
      <c r="H963" s="29"/>
    </row>
    <row r="964" spans="4:8">
      <c r="D964" s="31"/>
      <c r="H964" s="29"/>
    </row>
    <row r="965" spans="4:8">
      <c r="D965" s="31"/>
      <c r="H965" s="29"/>
    </row>
    <row r="966" spans="4:8">
      <c r="D966" s="31"/>
      <c r="H966" s="29"/>
    </row>
    <row r="967" spans="4:8">
      <c r="D967" s="31"/>
      <c r="H967" s="29"/>
    </row>
    <row r="968" spans="4:8">
      <c r="D968" s="31"/>
      <c r="H968" s="29"/>
    </row>
    <row r="969" spans="4:8">
      <c r="D969" s="31"/>
      <c r="H969" s="29"/>
    </row>
    <row r="970" spans="4:8">
      <c r="D970" s="31"/>
      <c r="H970" s="29"/>
    </row>
    <row r="971" spans="4:8">
      <c r="D971" s="31"/>
      <c r="H971" s="29"/>
    </row>
    <row r="972" spans="4:8">
      <c r="D972" s="31"/>
      <c r="H972" s="29"/>
    </row>
    <row r="973" spans="4:8">
      <c r="D973" s="31"/>
      <c r="H973" s="29"/>
    </row>
    <row r="974" spans="4:8">
      <c r="D974" s="31"/>
      <c r="H974" s="29"/>
    </row>
    <row r="975" spans="4:8">
      <c r="D975" s="31"/>
      <c r="H975" s="29"/>
    </row>
    <row r="976" spans="4:8">
      <c r="D976" s="31"/>
      <c r="H976" s="29"/>
    </row>
    <row r="977" spans="4:8">
      <c r="D977" s="31"/>
      <c r="H977" s="29"/>
    </row>
    <row r="978" spans="4:8">
      <c r="D978" s="31"/>
      <c r="H978" s="29"/>
    </row>
    <row r="979" spans="4:8">
      <c r="D979" s="31"/>
      <c r="H979" s="29"/>
    </row>
    <row r="980" spans="4:8">
      <c r="D980" s="31"/>
      <c r="H980" s="29"/>
    </row>
    <row r="981" spans="4:8">
      <c r="D981" s="31"/>
      <c r="H981" s="29"/>
    </row>
    <row r="982" spans="4:8">
      <c r="D982" s="31"/>
      <c r="H982" s="29"/>
    </row>
    <row r="983" spans="4:8">
      <c r="D983" s="31"/>
      <c r="H983" s="29"/>
    </row>
    <row r="984" spans="4:8">
      <c r="D984" s="31"/>
      <c r="H984" s="29"/>
    </row>
    <row r="985" spans="4:8">
      <c r="D985" s="31"/>
      <c r="H985" s="29"/>
    </row>
    <row r="986" spans="4:8">
      <c r="D986" s="31"/>
      <c r="H986" s="29"/>
    </row>
    <row r="987" spans="4:8">
      <c r="D987" s="31"/>
      <c r="H987" s="29"/>
    </row>
    <row r="988" spans="4:8">
      <c r="D988" s="31"/>
      <c r="H988" s="29"/>
    </row>
    <row r="989" spans="4:8">
      <c r="D989" s="31"/>
      <c r="H989" s="29"/>
    </row>
    <row r="990" spans="4:8">
      <c r="D990" s="31"/>
      <c r="H990" s="29"/>
    </row>
    <row r="991" spans="4:8">
      <c r="D991" s="31"/>
      <c r="H991" s="29"/>
    </row>
    <row r="992" spans="4:8">
      <c r="D992" s="31"/>
      <c r="H992" s="29"/>
    </row>
    <row r="993" spans="4:8">
      <c r="D993" s="31"/>
      <c r="H993" s="29"/>
    </row>
    <row r="994" spans="4:8">
      <c r="D994" s="31"/>
      <c r="H994" s="29"/>
    </row>
    <row r="995" spans="4:8">
      <c r="D995" s="31"/>
      <c r="H995" s="29"/>
    </row>
    <row r="996" spans="4:8">
      <c r="D996" s="31"/>
      <c r="H996" s="29"/>
    </row>
    <row r="997" spans="4:8">
      <c r="D997" s="31"/>
      <c r="H997" s="29"/>
    </row>
    <row r="998" spans="4:8">
      <c r="D998" s="31"/>
      <c r="H998" s="29"/>
    </row>
    <row r="999" spans="4:8">
      <c r="D999" s="31"/>
      <c r="H999" s="29"/>
    </row>
    <row r="1000" spans="4:8">
      <c r="D1000" s="31"/>
      <c r="H1000" s="29"/>
    </row>
    <row r="1001" spans="4:8">
      <c r="D1001" s="31"/>
      <c r="H1001" s="29"/>
    </row>
    <row r="1002" spans="4:8">
      <c r="D1002" s="31"/>
      <c r="H1002" s="29"/>
    </row>
    <row r="1003" spans="4:8">
      <c r="D1003" s="31"/>
      <c r="H1003" s="29"/>
    </row>
    <row r="1004" spans="4:8">
      <c r="D1004" s="31"/>
      <c r="H1004" s="29"/>
    </row>
    <row r="1005" spans="4:8">
      <c r="D1005" s="31"/>
      <c r="H1005" s="29"/>
    </row>
    <row r="1006" spans="4:8">
      <c r="D1006" s="31"/>
      <c r="H1006" s="29"/>
    </row>
    <row r="1007" spans="4:8">
      <c r="D1007" s="31"/>
      <c r="H1007" s="29"/>
    </row>
    <row r="1008" spans="4:8">
      <c r="D1008" s="31"/>
      <c r="H1008" s="29"/>
    </row>
    <row r="1009" spans="4:8">
      <c r="D1009" s="31"/>
      <c r="H1009" s="29"/>
    </row>
    <row r="1010" spans="4:8">
      <c r="D1010" s="31"/>
      <c r="H1010" s="29"/>
    </row>
    <row r="1011" spans="4:8">
      <c r="D1011" s="31"/>
      <c r="H1011" s="29"/>
    </row>
    <row r="1012" spans="4:8">
      <c r="D1012" s="31"/>
      <c r="H1012" s="29"/>
    </row>
    <row r="1013" spans="4:8">
      <c r="D1013" s="31"/>
      <c r="H1013" s="29"/>
    </row>
    <row r="1014" spans="4:8">
      <c r="D1014" s="31"/>
      <c r="H1014" s="29"/>
    </row>
    <row r="1015" spans="4:8">
      <c r="D1015" s="31"/>
      <c r="H1015" s="29"/>
    </row>
    <row r="1016" spans="4:8">
      <c r="D1016" s="31"/>
      <c r="H1016" s="29"/>
    </row>
    <row r="1017" spans="4:8">
      <c r="D1017" s="31"/>
      <c r="H1017" s="29"/>
    </row>
    <row r="1018" spans="4:8">
      <c r="D1018" s="31"/>
      <c r="H1018" s="29"/>
    </row>
    <row r="1019" spans="4:8">
      <c r="D1019" s="31"/>
      <c r="H1019" s="29"/>
    </row>
    <row r="1020" spans="4:8">
      <c r="D1020" s="31"/>
      <c r="H1020" s="29"/>
    </row>
    <row r="1021" spans="4:8">
      <c r="D1021" s="31"/>
      <c r="H1021" s="29"/>
    </row>
    <row r="1022" spans="4:8">
      <c r="D1022" s="31"/>
      <c r="H1022" s="29"/>
    </row>
    <row r="1023" spans="4:8">
      <c r="D1023" s="31"/>
      <c r="H1023" s="29"/>
    </row>
    <row r="1024" spans="4:8">
      <c r="D1024" s="31"/>
      <c r="H1024" s="29"/>
    </row>
    <row r="1025" spans="4:8">
      <c r="D1025" s="31"/>
      <c r="H1025" s="29"/>
    </row>
    <row r="1026" spans="4:8">
      <c r="D1026" s="31"/>
      <c r="H1026" s="29"/>
    </row>
    <row r="1027" spans="4:8">
      <c r="D1027" s="31"/>
      <c r="H1027" s="29"/>
    </row>
    <row r="1028" spans="4:8">
      <c r="D1028" s="31"/>
      <c r="H1028" s="29"/>
    </row>
    <row r="1029" spans="4:8">
      <c r="D1029" s="31"/>
      <c r="H1029" s="29"/>
    </row>
    <row r="1030" spans="4:8">
      <c r="D1030" s="31"/>
      <c r="H1030" s="29"/>
    </row>
    <row r="1031" spans="4:8">
      <c r="D1031" s="31"/>
      <c r="H1031" s="29"/>
    </row>
    <row r="1032" spans="4:8">
      <c r="D1032" s="31"/>
      <c r="H1032" s="29"/>
    </row>
    <row r="1033" spans="4:8">
      <c r="D1033" s="31"/>
      <c r="H1033" s="29"/>
    </row>
    <row r="1034" spans="4:8">
      <c r="D1034" s="31"/>
      <c r="H1034" s="29"/>
    </row>
    <row r="1035" spans="4:8">
      <c r="D1035" s="31"/>
      <c r="H1035" s="29"/>
    </row>
    <row r="1036" spans="4:8">
      <c r="D1036" s="31"/>
      <c r="H1036" s="29"/>
    </row>
    <row r="1037" spans="4:8">
      <c r="D1037" s="31"/>
      <c r="H1037" s="29"/>
    </row>
    <row r="1038" spans="4:8">
      <c r="D1038" s="31"/>
      <c r="H1038" s="29"/>
    </row>
    <row r="1039" spans="4:8">
      <c r="D1039" s="31"/>
      <c r="H1039" s="29"/>
    </row>
    <row r="1040" spans="4:8">
      <c r="D1040" s="31"/>
      <c r="H1040" s="29"/>
    </row>
    <row r="1041" spans="4:8">
      <c r="D1041" s="31"/>
      <c r="H1041" s="29"/>
    </row>
    <row r="1042" spans="4:8">
      <c r="D1042" s="31"/>
      <c r="H1042" s="29"/>
    </row>
    <row r="1043" spans="4:8">
      <c r="D1043" s="31"/>
      <c r="H1043" s="29"/>
    </row>
    <row r="1044" spans="4:8">
      <c r="D1044" s="31"/>
      <c r="H1044" s="29"/>
    </row>
    <row r="1045" spans="4:8">
      <c r="D1045" s="31"/>
      <c r="H1045" s="29"/>
    </row>
    <row r="1046" spans="4:8">
      <c r="D1046" s="31"/>
      <c r="H1046" s="29"/>
    </row>
    <row r="1047" spans="4:8">
      <c r="D1047" s="31"/>
      <c r="H1047" s="29"/>
    </row>
    <row r="1048" spans="4:8">
      <c r="D1048" s="31"/>
      <c r="H1048" s="29"/>
    </row>
    <row r="1049" spans="4:8">
      <c r="D1049" s="31"/>
      <c r="H1049" s="29"/>
    </row>
    <row r="1050" spans="4:8">
      <c r="D1050" s="31"/>
      <c r="H1050" s="29"/>
    </row>
    <row r="1051" spans="4:8">
      <c r="D1051" s="31"/>
      <c r="H1051" s="29"/>
    </row>
    <row r="1052" spans="4:8">
      <c r="D1052" s="31"/>
      <c r="H1052" s="29"/>
    </row>
    <row r="1053" spans="4:8">
      <c r="D1053" s="31"/>
      <c r="H1053" s="29"/>
    </row>
    <row r="1054" spans="4:8">
      <c r="D1054" s="31"/>
      <c r="H1054" s="29"/>
    </row>
    <row r="1055" spans="4:8">
      <c r="D1055" s="31"/>
      <c r="H1055" s="29"/>
    </row>
    <row r="1056" spans="4:8">
      <c r="D1056" s="31"/>
      <c r="H1056" s="29"/>
    </row>
    <row r="1057" spans="4:8">
      <c r="D1057" s="31"/>
      <c r="H1057" s="29"/>
    </row>
    <row r="1058" spans="4:8">
      <c r="D1058" s="31"/>
      <c r="H1058" s="29"/>
    </row>
    <row r="1059" spans="4:8">
      <c r="D1059" s="31"/>
      <c r="H1059" s="29"/>
    </row>
    <row r="1060" spans="4:8">
      <c r="D1060" s="31"/>
      <c r="H1060" s="29"/>
    </row>
    <row r="1061" spans="4:8">
      <c r="D1061" s="31"/>
      <c r="H1061" s="29"/>
    </row>
    <row r="1062" spans="4:8">
      <c r="D1062" s="31"/>
      <c r="H1062" s="29"/>
    </row>
    <row r="1063" spans="4:8">
      <c r="D1063" s="31"/>
      <c r="H1063" s="29"/>
    </row>
    <row r="1064" spans="4:8">
      <c r="D1064" s="31"/>
      <c r="H1064" s="29"/>
    </row>
    <row r="1065" spans="4:8">
      <c r="D1065" s="31"/>
      <c r="H1065" s="29"/>
    </row>
    <row r="1066" spans="4:8">
      <c r="D1066" s="31"/>
      <c r="H1066" s="29"/>
    </row>
    <row r="1067" spans="4:8">
      <c r="D1067" s="31"/>
      <c r="H1067" s="29"/>
    </row>
    <row r="1068" spans="4:8">
      <c r="D1068" s="31"/>
      <c r="H1068" s="29"/>
    </row>
    <row r="1069" spans="4:8">
      <c r="D1069" s="31"/>
      <c r="H1069" s="29"/>
    </row>
    <row r="1070" spans="4:8">
      <c r="D1070" s="31"/>
      <c r="H1070" s="29"/>
    </row>
    <row r="1071" spans="4:8">
      <c r="D1071" s="31"/>
      <c r="H1071" s="29"/>
    </row>
    <row r="1072" spans="4:8">
      <c r="D1072" s="31"/>
      <c r="H1072" s="29"/>
    </row>
    <row r="1073" spans="4:8">
      <c r="D1073" s="31"/>
      <c r="H1073" s="29"/>
    </row>
    <row r="1074" spans="4:8">
      <c r="D1074" s="31"/>
      <c r="H1074" s="29"/>
    </row>
    <row r="1075" spans="4:8">
      <c r="D1075" s="31"/>
      <c r="H1075" s="29"/>
    </row>
    <row r="1076" spans="4:8">
      <c r="D1076" s="31"/>
      <c r="H1076" s="29"/>
    </row>
    <row r="1077" spans="4:8">
      <c r="D1077" s="31"/>
      <c r="H1077" s="29"/>
    </row>
    <row r="1078" spans="4:8">
      <c r="D1078" s="31"/>
      <c r="H1078" s="29"/>
    </row>
    <row r="1079" spans="4:8">
      <c r="D1079" s="31"/>
      <c r="H1079" s="29"/>
    </row>
    <row r="1080" spans="4:8">
      <c r="D1080" s="31"/>
      <c r="H1080" s="29"/>
    </row>
    <row r="1081" spans="4:8">
      <c r="D1081" s="31"/>
      <c r="H1081" s="29"/>
    </row>
    <row r="1082" spans="4:8">
      <c r="D1082" s="31"/>
      <c r="H1082" s="29"/>
    </row>
    <row r="1083" spans="4:8">
      <c r="D1083" s="31"/>
      <c r="H1083" s="29"/>
    </row>
    <row r="1084" spans="4:8">
      <c r="D1084" s="31"/>
      <c r="H1084" s="29"/>
    </row>
    <row r="1085" spans="4:8">
      <c r="D1085" s="31"/>
      <c r="H1085" s="29"/>
    </row>
    <row r="1086" spans="4:8">
      <c r="D1086" s="31"/>
      <c r="H1086" s="29"/>
    </row>
    <row r="1087" spans="4:8">
      <c r="D1087" s="31"/>
      <c r="H1087" s="29"/>
    </row>
    <row r="1088" spans="4:8">
      <c r="D1088" s="31"/>
      <c r="H1088" s="29"/>
    </row>
    <row r="1089" spans="4:8">
      <c r="D1089" s="31"/>
      <c r="H1089" s="29"/>
    </row>
    <row r="1090" spans="4:8">
      <c r="D1090" s="31"/>
      <c r="H1090" s="29"/>
    </row>
    <row r="1091" spans="4:8">
      <c r="D1091" s="31"/>
      <c r="H1091" s="29"/>
    </row>
    <row r="1092" spans="4:8">
      <c r="D1092" s="31"/>
      <c r="H1092" s="29"/>
    </row>
    <row r="1093" spans="4:8">
      <c r="D1093" s="31"/>
      <c r="H1093" s="29"/>
    </row>
    <row r="1094" spans="4:8">
      <c r="D1094" s="31"/>
      <c r="H1094" s="29"/>
    </row>
    <row r="1095" spans="4:8">
      <c r="D1095" s="31"/>
      <c r="H1095" s="29"/>
    </row>
    <row r="1096" spans="4:8">
      <c r="D1096" s="31"/>
      <c r="H1096" s="29"/>
    </row>
    <row r="1097" spans="4:8">
      <c r="D1097" s="31"/>
      <c r="H1097" s="29"/>
    </row>
    <row r="1098" spans="4:8">
      <c r="D1098" s="31"/>
      <c r="H1098" s="29"/>
    </row>
    <row r="1099" spans="4:8">
      <c r="D1099" s="31"/>
      <c r="H1099" s="29"/>
    </row>
    <row r="1100" spans="4:8">
      <c r="D1100" s="31"/>
      <c r="H1100" s="29"/>
    </row>
    <row r="1101" spans="4:8">
      <c r="D1101" s="31"/>
      <c r="H1101" s="29"/>
    </row>
    <row r="1102" spans="4:8">
      <c r="D1102" s="31"/>
      <c r="H1102" s="29"/>
    </row>
    <row r="1103" spans="4:8">
      <c r="D1103" s="31"/>
      <c r="H1103" s="29"/>
    </row>
    <row r="1104" spans="4:8">
      <c r="D1104" s="31"/>
      <c r="H1104" s="29"/>
    </row>
    <row r="1105" spans="4:8">
      <c r="D1105" s="31"/>
      <c r="H1105" s="29"/>
    </row>
    <row r="1106" spans="4:8">
      <c r="D1106" s="31"/>
      <c r="H1106" s="29"/>
    </row>
    <row r="1107" spans="4:8">
      <c r="D1107" s="31"/>
      <c r="H1107" s="29"/>
    </row>
    <row r="1108" spans="4:8">
      <c r="D1108" s="31"/>
      <c r="H1108" s="29"/>
    </row>
    <row r="1109" spans="4:8">
      <c r="D1109" s="31"/>
      <c r="H1109" s="29"/>
    </row>
    <row r="1110" spans="4:8">
      <c r="D1110" s="31"/>
      <c r="H1110" s="29"/>
    </row>
    <row r="1111" spans="4:8">
      <c r="D1111" s="31"/>
      <c r="H1111" s="29"/>
    </row>
    <row r="1112" spans="4:8">
      <c r="D1112" s="31"/>
      <c r="H1112" s="29"/>
    </row>
    <row r="1113" spans="4:8">
      <c r="D1113" s="31"/>
      <c r="H1113" s="29"/>
    </row>
    <row r="1114" spans="4:8">
      <c r="D1114" s="31"/>
      <c r="H1114" s="29"/>
    </row>
    <row r="1115" spans="4:8">
      <c r="D1115" s="31"/>
      <c r="H1115" s="29"/>
    </row>
    <row r="1116" spans="4:8">
      <c r="D1116" s="31"/>
      <c r="H1116" s="29"/>
    </row>
    <row r="1117" spans="4:8">
      <c r="D1117" s="31"/>
      <c r="H1117" s="29"/>
    </row>
    <row r="1118" spans="4:8">
      <c r="D1118" s="31"/>
      <c r="H1118" s="29"/>
    </row>
    <row r="1119" spans="4:8">
      <c r="D1119" s="31"/>
      <c r="H1119" s="29"/>
    </row>
    <row r="1120" spans="4:8">
      <c r="D1120" s="31"/>
      <c r="H1120" s="29"/>
    </row>
    <row r="1121" spans="4:8">
      <c r="D1121" s="31"/>
      <c r="H1121" s="29"/>
    </row>
    <row r="1122" spans="4:8">
      <c r="D1122" s="31"/>
      <c r="H1122" s="29"/>
    </row>
    <row r="1123" spans="4:8">
      <c r="D1123" s="31"/>
      <c r="H1123" s="29"/>
    </row>
    <row r="1124" spans="4:8">
      <c r="D1124" s="31"/>
      <c r="H1124" s="29"/>
    </row>
    <row r="1125" spans="4:8">
      <c r="D1125" s="31"/>
      <c r="H1125" s="29"/>
    </row>
    <row r="1126" spans="4:8">
      <c r="D1126" s="31"/>
      <c r="H1126" s="29"/>
    </row>
    <row r="1127" spans="4:8">
      <c r="D1127" s="31"/>
      <c r="H1127" s="29"/>
    </row>
    <row r="1128" spans="4:8">
      <c r="D1128" s="31"/>
      <c r="H1128" s="29"/>
    </row>
    <row r="1129" spans="4:8">
      <c r="D1129" s="31"/>
      <c r="H1129" s="29"/>
    </row>
    <row r="1130" spans="4:8">
      <c r="D1130" s="31"/>
      <c r="H1130" s="29"/>
    </row>
    <row r="1131" spans="4:8">
      <c r="D1131" s="31"/>
      <c r="H1131" s="29"/>
    </row>
    <row r="1132" spans="4:8">
      <c r="D1132" s="31"/>
      <c r="H1132" s="29"/>
    </row>
    <row r="1133" spans="4:8">
      <c r="D1133" s="31"/>
      <c r="H1133" s="29"/>
    </row>
    <row r="1134" spans="4:8">
      <c r="D1134" s="31"/>
      <c r="H1134" s="29"/>
    </row>
    <row r="1135" spans="4:8">
      <c r="D1135" s="31"/>
      <c r="H1135" s="29"/>
    </row>
    <row r="1136" spans="4:8">
      <c r="D1136" s="31"/>
      <c r="H1136" s="29"/>
    </row>
    <row r="1137" spans="4:8">
      <c r="D1137" s="31"/>
      <c r="H1137" s="29"/>
    </row>
    <row r="1138" spans="4:8">
      <c r="D1138" s="31"/>
      <c r="H1138" s="29"/>
    </row>
    <row r="1139" spans="4:8">
      <c r="D1139" s="31"/>
      <c r="H1139" s="29"/>
    </row>
    <row r="1140" spans="4:8">
      <c r="D1140" s="31"/>
      <c r="H1140" s="29"/>
    </row>
    <row r="1141" spans="4:8">
      <c r="D1141" s="31"/>
      <c r="H1141" s="29"/>
    </row>
    <row r="1142" spans="4:8">
      <c r="D1142" s="31"/>
      <c r="H1142" s="29"/>
    </row>
    <row r="1143" spans="4:8">
      <c r="D1143" s="31"/>
      <c r="H1143" s="29"/>
    </row>
    <row r="1144" spans="4:8">
      <c r="D1144" s="31"/>
      <c r="H1144" s="29"/>
    </row>
    <row r="1145" spans="4:8">
      <c r="D1145" s="31"/>
      <c r="H1145" s="29"/>
    </row>
    <row r="1146" spans="4:8">
      <c r="D1146" s="31"/>
      <c r="H1146" s="29"/>
    </row>
    <row r="1147" spans="4:8">
      <c r="D1147" s="31"/>
      <c r="H1147" s="29"/>
    </row>
    <row r="1148" spans="4:8">
      <c r="D1148" s="31"/>
      <c r="H1148" s="29"/>
    </row>
    <row r="1149" spans="4:8">
      <c r="D1149" s="31"/>
      <c r="H1149" s="29"/>
    </row>
    <row r="1150" spans="4:8">
      <c r="D1150" s="31"/>
      <c r="H1150" s="29"/>
    </row>
    <row r="1151" spans="4:8">
      <c r="D1151" s="31"/>
      <c r="H1151" s="29"/>
    </row>
    <row r="1152" spans="4:8">
      <c r="D1152" s="31"/>
      <c r="H1152" s="29"/>
    </row>
    <row r="1153" spans="4:8">
      <c r="D1153" s="31"/>
      <c r="H1153" s="29"/>
    </row>
    <row r="1154" spans="4:8">
      <c r="D1154" s="31"/>
      <c r="H1154" s="29"/>
    </row>
    <row r="1155" spans="4:8">
      <c r="D1155" s="31"/>
      <c r="H1155" s="29"/>
    </row>
    <row r="1156" spans="4:8">
      <c r="D1156" s="31"/>
      <c r="H1156" s="29"/>
    </row>
    <row r="1157" spans="4:8">
      <c r="D1157" s="31"/>
      <c r="H1157" s="29"/>
    </row>
    <row r="1158" spans="4:8">
      <c r="D1158" s="31"/>
      <c r="H1158" s="29"/>
    </row>
    <row r="1159" spans="4:8">
      <c r="D1159" s="31"/>
      <c r="H1159" s="29"/>
    </row>
    <row r="1160" spans="4:8">
      <c r="D1160" s="31"/>
      <c r="H1160" s="29"/>
    </row>
    <row r="1161" spans="4:8">
      <c r="D1161" s="31"/>
      <c r="H1161" s="29"/>
    </row>
    <row r="1162" spans="4:8">
      <c r="D1162" s="31"/>
      <c r="H1162" s="29"/>
    </row>
    <row r="1163" spans="4:8">
      <c r="D1163" s="31"/>
      <c r="H1163" s="29"/>
    </row>
    <row r="1164" spans="4:8">
      <c r="D1164" s="31"/>
      <c r="H1164" s="29"/>
    </row>
    <row r="1165" spans="4:8">
      <c r="D1165" s="31"/>
      <c r="H1165" s="29"/>
    </row>
    <row r="1166" spans="4:8">
      <c r="D1166" s="31"/>
      <c r="H1166" s="29"/>
    </row>
    <row r="1167" spans="4:8">
      <c r="D1167" s="31"/>
      <c r="H1167" s="29"/>
    </row>
    <row r="1168" spans="4:8">
      <c r="D1168" s="31"/>
      <c r="H1168" s="29"/>
    </row>
    <row r="1169" spans="4:8">
      <c r="D1169" s="31"/>
      <c r="H1169" s="29"/>
    </row>
    <row r="1170" spans="4:8">
      <c r="D1170" s="31"/>
      <c r="H1170" s="29"/>
    </row>
    <row r="1171" spans="4:8">
      <c r="D1171" s="31"/>
      <c r="H1171" s="29"/>
    </row>
    <row r="1172" spans="4:8">
      <c r="D1172" s="31"/>
      <c r="H1172" s="29"/>
    </row>
    <row r="1173" spans="4:8">
      <c r="D1173" s="31"/>
      <c r="H1173" s="29"/>
    </row>
    <row r="1174" spans="4:8">
      <c r="D1174" s="31"/>
      <c r="H1174" s="29"/>
    </row>
    <row r="1175" spans="4:8">
      <c r="D1175" s="31"/>
      <c r="H1175" s="29"/>
    </row>
    <row r="1176" spans="4:8">
      <c r="D1176" s="31"/>
      <c r="H1176" s="29"/>
    </row>
    <row r="1177" spans="4:8">
      <c r="D1177" s="31"/>
      <c r="H1177" s="29"/>
    </row>
    <row r="1178" spans="4:8">
      <c r="D1178" s="31"/>
      <c r="H1178" s="29"/>
    </row>
    <row r="1179" spans="4:8">
      <c r="D1179" s="31"/>
      <c r="H1179" s="29"/>
    </row>
    <row r="1180" spans="4:8">
      <c r="D1180" s="31"/>
      <c r="H1180" s="29"/>
    </row>
    <row r="1181" spans="4:8">
      <c r="D1181" s="31"/>
      <c r="H1181" s="29"/>
    </row>
    <row r="1182" spans="4:8">
      <c r="D1182" s="31"/>
      <c r="H1182" s="29"/>
    </row>
    <row r="1183" spans="4:8">
      <c r="D1183" s="31"/>
      <c r="H1183" s="29"/>
    </row>
    <row r="1184" spans="4:8">
      <c r="D1184" s="31"/>
      <c r="H1184" s="29"/>
    </row>
    <row r="1185" spans="4:8">
      <c r="D1185" s="31"/>
      <c r="H1185" s="29"/>
    </row>
    <row r="1186" spans="4:8">
      <c r="D1186" s="31"/>
      <c r="H1186" s="29"/>
    </row>
    <row r="1187" spans="4:8">
      <c r="D1187" s="31"/>
      <c r="H1187" s="29"/>
    </row>
    <row r="1188" spans="4:8">
      <c r="D1188" s="31"/>
      <c r="H1188" s="29"/>
    </row>
    <row r="1189" spans="4:8">
      <c r="D1189" s="31"/>
      <c r="H1189" s="29"/>
    </row>
    <row r="1190" spans="4:8">
      <c r="D1190" s="31"/>
      <c r="H1190" s="29"/>
    </row>
    <row r="1191" spans="4:8">
      <c r="D1191" s="31"/>
      <c r="H1191" s="29"/>
    </row>
    <row r="1192" spans="4:8">
      <c r="D1192" s="31"/>
      <c r="H1192" s="29"/>
    </row>
    <row r="1193" spans="4:8">
      <c r="D1193" s="31"/>
      <c r="H1193" s="29"/>
    </row>
    <row r="1194" spans="4:8">
      <c r="D1194" s="31"/>
      <c r="H1194" s="29"/>
    </row>
    <row r="1195" spans="4:8">
      <c r="D1195" s="31"/>
      <c r="H1195" s="29"/>
    </row>
    <row r="1196" spans="4:8">
      <c r="D1196" s="31"/>
      <c r="H1196" s="29"/>
    </row>
    <row r="1197" spans="4:8">
      <c r="D1197" s="31"/>
      <c r="H1197" s="29"/>
    </row>
    <row r="1198" spans="4:8">
      <c r="D1198" s="31"/>
      <c r="H1198" s="29"/>
    </row>
    <row r="1199" spans="4:8">
      <c r="D1199" s="31"/>
      <c r="H1199" s="29"/>
    </row>
    <row r="1200" spans="4:8">
      <c r="D1200" s="31"/>
      <c r="H1200" s="29"/>
    </row>
    <row r="1201" spans="4:8">
      <c r="D1201" s="31"/>
      <c r="H1201" s="29"/>
    </row>
    <row r="1202" spans="4:8">
      <c r="D1202" s="31"/>
      <c r="H1202" s="29"/>
    </row>
    <row r="1203" spans="4:8">
      <c r="D1203" s="31"/>
      <c r="H1203" s="29"/>
    </row>
    <row r="1204" spans="4:8">
      <c r="D1204" s="31"/>
      <c r="H1204" s="29"/>
    </row>
    <row r="1205" spans="4:8">
      <c r="D1205" s="31"/>
      <c r="H1205" s="29"/>
    </row>
    <row r="1206" spans="4:8">
      <c r="D1206" s="31"/>
      <c r="H1206" s="29"/>
    </row>
    <row r="1207" spans="4:8">
      <c r="D1207" s="31"/>
      <c r="H1207" s="29"/>
    </row>
    <row r="1208" spans="4:8">
      <c r="D1208" s="31"/>
      <c r="H1208" s="29"/>
    </row>
    <row r="1209" spans="4:8">
      <c r="D1209" s="31"/>
      <c r="H1209" s="29"/>
    </row>
    <row r="1210" spans="4:8">
      <c r="D1210" s="31"/>
      <c r="H1210" s="29"/>
    </row>
    <row r="1211" spans="4:8">
      <c r="D1211" s="31"/>
      <c r="H1211" s="29"/>
    </row>
    <row r="1212" spans="4:8">
      <c r="D1212" s="31"/>
      <c r="H1212" s="29"/>
    </row>
    <row r="1213" spans="4:8">
      <c r="D1213" s="31"/>
      <c r="H1213" s="29"/>
    </row>
    <row r="1214" spans="4:8">
      <c r="D1214" s="31"/>
      <c r="H1214" s="29"/>
    </row>
    <row r="1215" spans="4:8">
      <c r="D1215" s="31"/>
      <c r="H1215" s="29"/>
    </row>
    <row r="1216" spans="4:8">
      <c r="D1216" s="31"/>
      <c r="H1216" s="29"/>
    </row>
    <row r="1217" spans="4:8">
      <c r="D1217" s="31"/>
      <c r="H1217" s="29"/>
    </row>
    <row r="1218" spans="4:8">
      <c r="D1218" s="31"/>
      <c r="H1218" s="29"/>
    </row>
    <row r="1219" spans="4:8">
      <c r="D1219" s="31"/>
      <c r="H1219" s="29"/>
    </row>
    <row r="1220" spans="4:8">
      <c r="D1220" s="31"/>
      <c r="H1220" s="29"/>
    </row>
    <row r="1221" spans="4:8">
      <c r="D1221" s="31"/>
      <c r="H1221" s="29"/>
    </row>
    <row r="1222" spans="4:8">
      <c r="D1222" s="31"/>
      <c r="H1222" s="29"/>
    </row>
    <row r="1223" spans="4:8">
      <c r="D1223" s="31"/>
      <c r="H1223" s="29"/>
    </row>
    <row r="1224" spans="4:8">
      <c r="D1224" s="31"/>
      <c r="H1224" s="29"/>
    </row>
    <row r="1225" spans="4:8">
      <c r="D1225" s="31"/>
      <c r="H1225" s="29"/>
    </row>
    <row r="1226" spans="4:8">
      <c r="D1226" s="31"/>
      <c r="H1226" s="29"/>
    </row>
    <row r="1227" spans="4:8">
      <c r="D1227" s="31"/>
      <c r="H1227" s="29"/>
    </row>
    <row r="1228" spans="4:8">
      <c r="D1228" s="31"/>
      <c r="H1228" s="29"/>
    </row>
    <row r="1229" spans="4:8">
      <c r="D1229" s="31"/>
      <c r="H1229" s="29"/>
    </row>
    <row r="1230" spans="4:8">
      <c r="D1230" s="31"/>
      <c r="H1230" s="29"/>
    </row>
    <row r="1231" spans="4:8">
      <c r="D1231" s="31"/>
      <c r="H1231" s="29"/>
    </row>
    <row r="1232" spans="4:8">
      <c r="D1232" s="31"/>
      <c r="H1232" s="29"/>
    </row>
    <row r="1233" spans="4:8">
      <c r="D1233" s="31"/>
      <c r="H1233" s="29"/>
    </row>
    <row r="1234" spans="4:8">
      <c r="D1234" s="31"/>
      <c r="H1234" s="29"/>
    </row>
    <row r="1235" spans="4:8">
      <c r="D1235" s="31"/>
      <c r="H1235" s="29"/>
    </row>
    <row r="1236" spans="4:8">
      <c r="D1236" s="31"/>
      <c r="H1236" s="29"/>
    </row>
    <row r="1237" spans="4:8">
      <c r="D1237" s="31"/>
      <c r="H1237" s="29"/>
    </row>
    <row r="1238" spans="4:8">
      <c r="D1238" s="31"/>
      <c r="H1238" s="29"/>
    </row>
    <row r="1239" spans="4:8">
      <c r="D1239" s="31"/>
      <c r="H1239" s="29"/>
    </row>
    <row r="1240" spans="4:8">
      <c r="D1240" s="31"/>
      <c r="H1240" s="29"/>
    </row>
    <row r="1241" spans="4:8">
      <c r="D1241" s="31"/>
      <c r="H1241" s="29"/>
    </row>
    <row r="1242" spans="4:8">
      <c r="D1242" s="31"/>
      <c r="H1242" s="29"/>
    </row>
    <row r="1243" spans="4:8">
      <c r="D1243" s="31"/>
      <c r="H1243" s="29"/>
    </row>
    <row r="1244" spans="4:8">
      <c r="D1244" s="31"/>
      <c r="H1244" s="29"/>
    </row>
    <row r="1245" spans="4:8">
      <c r="D1245" s="31"/>
      <c r="H1245" s="29"/>
    </row>
    <row r="1246" spans="4:8">
      <c r="D1246" s="31"/>
      <c r="H1246" s="29"/>
    </row>
    <row r="1247" spans="4:8">
      <c r="D1247" s="31"/>
      <c r="H1247" s="29"/>
    </row>
    <row r="1248" spans="4:8">
      <c r="D1248" s="31"/>
      <c r="H1248" s="29"/>
    </row>
    <row r="1249" spans="4:8">
      <c r="D1249" s="31"/>
      <c r="H1249" s="29"/>
    </row>
    <row r="1250" spans="4:8">
      <c r="D1250" s="31"/>
      <c r="H1250" s="29"/>
    </row>
    <row r="1251" spans="4:8">
      <c r="D1251" s="31"/>
      <c r="H1251" s="29"/>
    </row>
    <row r="1252" spans="4:8">
      <c r="D1252" s="31"/>
      <c r="H1252" s="29"/>
    </row>
    <row r="1253" spans="4:8">
      <c r="D1253" s="31"/>
      <c r="H1253" s="29"/>
    </row>
    <row r="1254" spans="4:8">
      <c r="D1254" s="31"/>
      <c r="H1254" s="29"/>
    </row>
    <row r="1255" spans="4:8">
      <c r="D1255" s="31"/>
      <c r="H1255" s="29"/>
    </row>
    <row r="1256" spans="4:8">
      <c r="D1256" s="31"/>
      <c r="H1256" s="29"/>
    </row>
    <row r="1257" spans="4:8">
      <c r="D1257" s="31"/>
      <c r="H1257" s="29"/>
    </row>
    <row r="1258" spans="4:8">
      <c r="D1258" s="31"/>
      <c r="H1258" s="29"/>
    </row>
    <row r="1259" spans="4:8">
      <c r="D1259" s="31"/>
      <c r="H1259" s="29"/>
    </row>
    <row r="1260" spans="4:8">
      <c r="D1260" s="31"/>
      <c r="H1260" s="29"/>
    </row>
    <row r="1261" spans="4:8">
      <c r="D1261" s="31"/>
      <c r="H1261" s="29"/>
    </row>
    <row r="1262" spans="4:8">
      <c r="D1262" s="31"/>
      <c r="H1262" s="29"/>
    </row>
    <row r="1263" spans="4:8">
      <c r="D1263" s="31"/>
      <c r="H1263" s="29"/>
    </row>
    <row r="1264" spans="4:8">
      <c r="D1264" s="31"/>
      <c r="H1264" s="29"/>
    </row>
    <row r="1265" spans="4:8">
      <c r="D1265" s="31"/>
      <c r="H1265" s="29"/>
    </row>
    <row r="1266" spans="4:8">
      <c r="D1266" s="31"/>
      <c r="H1266" s="29"/>
    </row>
    <row r="1267" spans="4:8">
      <c r="D1267" s="31"/>
      <c r="H1267" s="29"/>
    </row>
    <row r="1268" spans="4:8">
      <c r="D1268" s="31"/>
      <c r="H1268" s="29"/>
    </row>
    <row r="1269" spans="4:8">
      <c r="D1269" s="31"/>
      <c r="H1269" s="29"/>
    </row>
    <row r="1270" spans="4:8">
      <c r="D1270" s="31"/>
      <c r="H1270" s="29"/>
    </row>
    <row r="1271" spans="4:8">
      <c r="D1271" s="31"/>
      <c r="H1271" s="29"/>
    </row>
    <row r="1272" spans="4:8">
      <c r="D1272" s="31"/>
      <c r="H1272" s="29"/>
    </row>
    <row r="1273" spans="4:8">
      <c r="D1273" s="31"/>
      <c r="H1273" s="29"/>
    </row>
    <row r="1274" spans="4:8">
      <c r="D1274" s="31"/>
      <c r="H1274" s="29"/>
    </row>
    <row r="1275" spans="4:8">
      <c r="D1275" s="31"/>
      <c r="H1275" s="29"/>
    </row>
    <row r="1276" spans="4:8">
      <c r="D1276" s="31"/>
      <c r="H1276" s="29"/>
    </row>
    <row r="1277" spans="4:8">
      <c r="D1277" s="31"/>
      <c r="H1277" s="29"/>
    </row>
    <row r="1278" spans="4:8">
      <c r="D1278" s="31"/>
      <c r="H1278" s="29"/>
    </row>
    <row r="1279" spans="4:8">
      <c r="D1279" s="31"/>
      <c r="H1279" s="29"/>
    </row>
    <row r="1280" spans="4:8">
      <c r="D1280" s="31"/>
      <c r="H1280" s="29"/>
    </row>
    <row r="1281" spans="4:8">
      <c r="D1281" s="31"/>
      <c r="H1281" s="29"/>
    </row>
    <row r="1282" spans="4:8">
      <c r="D1282" s="31"/>
      <c r="H1282" s="29"/>
    </row>
    <row r="1283" spans="4:8">
      <c r="D1283" s="31"/>
      <c r="H1283" s="29"/>
    </row>
    <row r="1284" spans="4:8">
      <c r="D1284" s="31"/>
      <c r="H1284" s="29"/>
    </row>
    <row r="1285" spans="4:8">
      <c r="D1285" s="31"/>
      <c r="H1285" s="29"/>
    </row>
    <row r="1286" spans="4:8">
      <c r="D1286" s="31"/>
      <c r="H1286" s="29"/>
    </row>
    <row r="1287" spans="4:8">
      <c r="D1287" s="31"/>
      <c r="H1287" s="29"/>
    </row>
    <row r="1288" spans="4:8">
      <c r="D1288" s="31"/>
      <c r="H1288" s="29"/>
    </row>
    <row r="1289" spans="4:8">
      <c r="D1289" s="31"/>
      <c r="H1289" s="29"/>
    </row>
    <row r="1290" spans="4:8">
      <c r="D1290" s="31"/>
      <c r="H1290" s="29"/>
    </row>
    <row r="1291" spans="4:8">
      <c r="D1291" s="31"/>
      <c r="H1291" s="29"/>
    </row>
    <row r="1292" spans="4:8">
      <c r="D1292" s="31"/>
      <c r="H1292" s="29"/>
    </row>
    <row r="1293" spans="4:8">
      <c r="D1293" s="31"/>
      <c r="H1293" s="29"/>
    </row>
    <row r="1294" spans="4:8">
      <c r="D1294" s="31"/>
      <c r="H1294" s="29"/>
    </row>
    <row r="1295" spans="4:8">
      <c r="D1295" s="31"/>
      <c r="H1295" s="29"/>
    </row>
    <row r="1296" spans="4:8">
      <c r="D1296" s="31"/>
      <c r="H1296" s="29"/>
    </row>
    <row r="1297" spans="4:8">
      <c r="D1297" s="31"/>
      <c r="H1297" s="29"/>
    </row>
    <row r="1298" spans="4:8">
      <c r="D1298" s="31"/>
      <c r="H1298" s="29"/>
    </row>
    <row r="1299" spans="4:8">
      <c r="D1299" s="31"/>
      <c r="H1299" s="29"/>
    </row>
    <row r="1300" spans="4:8">
      <c r="D1300" s="31"/>
      <c r="H1300" s="29"/>
    </row>
    <row r="1301" spans="4:8">
      <c r="D1301" s="31"/>
      <c r="H1301" s="29"/>
    </row>
    <row r="1302" spans="4:8">
      <c r="D1302" s="31"/>
      <c r="H1302" s="29"/>
    </row>
    <row r="1303" spans="4:8">
      <c r="D1303" s="31"/>
      <c r="H1303" s="29"/>
    </row>
    <row r="1304" spans="4:8">
      <c r="D1304" s="31"/>
      <c r="H1304" s="29"/>
    </row>
    <row r="1305" spans="4:8">
      <c r="D1305" s="31"/>
      <c r="H1305" s="29"/>
    </row>
    <row r="1306" spans="4:8">
      <c r="D1306" s="31"/>
      <c r="H1306" s="29"/>
    </row>
    <row r="1307" spans="4:8">
      <c r="D1307" s="31"/>
      <c r="H1307" s="29"/>
    </row>
    <row r="1308" spans="4:8">
      <c r="D1308" s="31"/>
      <c r="H1308" s="29"/>
    </row>
    <row r="1309" spans="4:8">
      <c r="D1309" s="31"/>
      <c r="H1309" s="29"/>
    </row>
    <row r="1310" spans="4:8">
      <c r="D1310" s="31"/>
      <c r="H1310" s="29"/>
    </row>
    <row r="1311" spans="4:8">
      <c r="D1311" s="31"/>
      <c r="H1311" s="29"/>
    </row>
    <row r="1312" spans="4:8">
      <c r="D1312" s="31"/>
      <c r="H1312" s="29"/>
    </row>
    <row r="1313" spans="4:8">
      <c r="D1313" s="31"/>
      <c r="H1313" s="29"/>
    </row>
    <row r="1314" spans="4:8">
      <c r="D1314" s="31"/>
      <c r="H1314" s="29"/>
    </row>
    <row r="1315" spans="4:8">
      <c r="D1315" s="31"/>
      <c r="H1315" s="29"/>
    </row>
    <row r="1316" spans="4:8">
      <c r="D1316" s="31"/>
      <c r="H1316" s="29"/>
    </row>
    <row r="1317" spans="4:8">
      <c r="D1317" s="31"/>
      <c r="H1317" s="29"/>
    </row>
    <row r="1318" spans="4:8">
      <c r="D1318" s="31"/>
      <c r="H1318" s="29"/>
    </row>
    <row r="1319" spans="4:8">
      <c r="D1319" s="31"/>
      <c r="H1319" s="29"/>
    </row>
    <row r="1320" spans="4:8">
      <c r="D1320" s="31"/>
      <c r="H1320" s="29"/>
    </row>
    <row r="1321" spans="4:8">
      <c r="D1321" s="31"/>
      <c r="H1321" s="29"/>
    </row>
    <row r="1322" spans="4:8">
      <c r="D1322" s="31"/>
      <c r="H1322" s="29"/>
    </row>
    <row r="1323" spans="4:8">
      <c r="D1323" s="31"/>
      <c r="H1323" s="29"/>
    </row>
    <row r="1324" spans="4:8">
      <c r="D1324" s="31"/>
      <c r="H1324" s="29"/>
    </row>
    <row r="1325" spans="4:8">
      <c r="D1325" s="31"/>
      <c r="H1325" s="29"/>
    </row>
    <row r="1326" spans="4:8">
      <c r="D1326" s="31"/>
      <c r="H1326" s="29"/>
    </row>
    <row r="1327" spans="4:8">
      <c r="D1327" s="31"/>
      <c r="H1327" s="29"/>
    </row>
    <row r="1328" spans="4:8">
      <c r="D1328" s="31"/>
      <c r="H1328" s="29"/>
    </row>
    <row r="1329" spans="4:8">
      <c r="D1329" s="31"/>
      <c r="H1329" s="29"/>
    </row>
    <row r="1330" spans="4:8">
      <c r="D1330" s="31"/>
      <c r="H1330" s="29"/>
    </row>
    <row r="1331" spans="4:8">
      <c r="D1331" s="31"/>
      <c r="H1331" s="29"/>
    </row>
    <row r="1332" spans="4:8">
      <c r="D1332" s="31"/>
      <c r="H1332" s="29"/>
    </row>
    <row r="1333" spans="4:8">
      <c r="D1333" s="31"/>
      <c r="H1333" s="29"/>
    </row>
    <row r="1334" spans="4:8">
      <c r="D1334" s="31"/>
      <c r="H1334" s="29"/>
    </row>
    <row r="1335" spans="4:8">
      <c r="D1335" s="31"/>
      <c r="H1335" s="29"/>
    </row>
    <row r="1336" spans="4:8">
      <c r="D1336" s="31"/>
      <c r="H1336" s="29"/>
    </row>
    <row r="1337" spans="4:8">
      <c r="D1337" s="31"/>
      <c r="H1337" s="29"/>
    </row>
    <row r="1338" spans="4:8">
      <c r="D1338" s="31"/>
      <c r="H1338" s="29"/>
    </row>
    <row r="1339" spans="4:8">
      <c r="D1339" s="31"/>
      <c r="H1339" s="29"/>
    </row>
    <row r="1340" spans="4:8">
      <c r="D1340" s="31"/>
      <c r="H1340" s="29"/>
    </row>
    <row r="1341" spans="4:8">
      <c r="D1341" s="31"/>
      <c r="H1341" s="29"/>
    </row>
    <row r="1342" spans="4:8">
      <c r="D1342" s="31"/>
      <c r="H1342" s="29"/>
    </row>
    <row r="1343" spans="4:8">
      <c r="D1343" s="31"/>
      <c r="H1343" s="29"/>
    </row>
    <row r="1344" spans="4:8">
      <c r="D1344" s="31"/>
      <c r="H1344" s="29"/>
    </row>
    <row r="1345" spans="4:8">
      <c r="D1345" s="31"/>
      <c r="H1345" s="29"/>
    </row>
    <row r="1346" spans="4:8">
      <c r="D1346" s="31"/>
      <c r="H1346" s="29"/>
    </row>
    <row r="1347" spans="4:8">
      <c r="D1347" s="31"/>
      <c r="H1347" s="29"/>
    </row>
    <row r="1348" spans="4:8">
      <c r="D1348" s="31"/>
      <c r="H1348" s="29"/>
    </row>
    <row r="1349" spans="4:8">
      <c r="D1349" s="31"/>
      <c r="H1349" s="29"/>
    </row>
    <row r="1350" spans="4:8">
      <c r="D1350" s="31"/>
      <c r="H1350" s="29"/>
    </row>
    <row r="1351" spans="4:8">
      <c r="D1351" s="31"/>
      <c r="H1351" s="29"/>
    </row>
    <row r="1352" spans="4:8">
      <c r="D1352" s="31"/>
      <c r="H1352" s="29"/>
    </row>
    <row r="1353" spans="4:8">
      <c r="D1353" s="31"/>
      <c r="H1353" s="29"/>
    </row>
    <row r="1354" spans="4:8">
      <c r="D1354" s="31"/>
      <c r="H1354" s="29"/>
    </row>
    <row r="1355" spans="4:8">
      <c r="D1355" s="31"/>
      <c r="H1355" s="29"/>
    </row>
    <row r="1356" spans="4:8">
      <c r="D1356" s="31"/>
      <c r="H1356" s="29"/>
    </row>
    <row r="1357" spans="4:8">
      <c r="D1357" s="31"/>
      <c r="H1357" s="29"/>
    </row>
    <row r="1358" spans="4:8">
      <c r="D1358" s="31"/>
      <c r="H1358" s="29"/>
    </row>
    <row r="1359" spans="4:8">
      <c r="D1359" s="31"/>
      <c r="H1359" s="29"/>
    </row>
    <row r="1360" spans="4:8">
      <c r="D1360" s="31"/>
      <c r="H1360" s="29"/>
    </row>
    <row r="1361" spans="4:8">
      <c r="D1361" s="31"/>
      <c r="H1361" s="29"/>
    </row>
    <row r="1362" spans="4:8">
      <c r="D1362" s="31"/>
      <c r="H1362" s="29"/>
    </row>
    <row r="1363" spans="4:8">
      <c r="D1363" s="31"/>
      <c r="H1363" s="29"/>
    </row>
    <row r="1364" spans="4:8">
      <c r="D1364" s="31"/>
      <c r="H1364" s="29"/>
    </row>
    <row r="1365" spans="4:8">
      <c r="D1365" s="31"/>
      <c r="H1365" s="29"/>
    </row>
    <row r="1366" spans="4:8">
      <c r="D1366" s="31"/>
      <c r="H1366" s="29"/>
    </row>
    <row r="1367" spans="4:8">
      <c r="D1367" s="31"/>
      <c r="H1367" s="29"/>
    </row>
    <row r="1368" spans="4:8">
      <c r="D1368" s="31"/>
      <c r="H1368" s="29"/>
    </row>
    <row r="1369" spans="4:8">
      <c r="D1369" s="31"/>
      <c r="H1369" s="29"/>
    </row>
    <row r="1370" spans="4:8">
      <c r="D1370" s="31"/>
      <c r="H1370" s="29"/>
    </row>
    <row r="1371" spans="4:8">
      <c r="D1371" s="31"/>
      <c r="H1371" s="29"/>
    </row>
    <row r="1372" spans="4:8">
      <c r="D1372" s="31"/>
      <c r="H1372" s="29"/>
    </row>
    <row r="1373" spans="4:8">
      <c r="D1373" s="31"/>
      <c r="H1373" s="29"/>
    </row>
    <row r="1374" spans="4:8">
      <c r="D1374" s="31"/>
      <c r="H1374" s="29"/>
    </row>
    <row r="1375" spans="4:8">
      <c r="D1375" s="31"/>
      <c r="H1375" s="29"/>
    </row>
    <row r="1376" spans="4:8">
      <c r="D1376" s="31"/>
      <c r="H1376" s="29"/>
    </row>
    <row r="1377" spans="4:8">
      <c r="D1377" s="31"/>
      <c r="H1377" s="29"/>
    </row>
    <row r="1378" spans="4:8">
      <c r="D1378" s="31"/>
      <c r="H1378" s="29"/>
    </row>
    <row r="1379" spans="4:8">
      <c r="D1379" s="31"/>
      <c r="H1379" s="29"/>
    </row>
    <row r="1380" spans="4:8">
      <c r="D1380" s="31"/>
      <c r="H1380" s="29"/>
    </row>
    <row r="1381" spans="4:8">
      <c r="D1381" s="31"/>
      <c r="H1381" s="29"/>
    </row>
    <row r="1382" spans="4:8">
      <c r="D1382" s="31"/>
      <c r="H1382" s="29"/>
    </row>
    <row r="1383" spans="4:8">
      <c r="D1383" s="31"/>
      <c r="H1383" s="29"/>
    </row>
    <row r="1384" spans="4:8">
      <c r="D1384" s="31"/>
      <c r="H1384" s="29"/>
    </row>
    <row r="1385" spans="4:8">
      <c r="D1385" s="31"/>
      <c r="H1385" s="29"/>
    </row>
    <row r="1386" spans="4:8">
      <c r="D1386" s="31"/>
      <c r="H1386" s="29"/>
    </row>
    <row r="1387" spans="4:8">
      <c r="D1387" s="31"/>
      <c r="H1387" s="29"/>
    </row>
    <row r="1388" spans="4:8">
      <c r="D1388" s="31"/>
      <c r="H1388" s="29"/>
    </row>
    <row r="1389" spans="4:8">
      <c r="D1389" s="31"/>
      <c r="H1389" s="29"/>
    </row>
    <row r="1390" spans="4:8">
      <c r="D1390" s="31"/>
      <c r="H1390" s="29"/>
    </row>
    <row r="1391" spans="4:8">
      <c r="D1391" s="31"/>
      <c r="H1391" s="29"/>
    </row>
    <row r="1392" spans="4:8">
      <c r="D1392" s="31"/>
      <c r="H1392" s="29"/>
    </row>
    <row r="1393" spans="4:8">
      <c r="D1393" s="31"/>
      <c r="H1393" s="29"/>
    </row>
    <row r="1394" spans="4:8">
      <c r="D1394" s="31"/>
      <c r="H1394" s="29"/>
    </row>
    <row r="1395" spans="4:8">
      <c r="D1395" s="31"/>
      <c r="H1395" s="29"/>
    </row>
    <row r="1396" spans="4:8">
      <c r="D1396" s="31"/>
      <c r="H1396" s="29"/>
    </row>
    <row r="1397" spans="4:8">
      <c r="D1397" s="31"/>
      <c r="H1397" s="29"/>
    </row>
    <row r="1398" spans="4:8">
      <c r="D1398" s="31"/>
      <c r="H1398" s="29"/>
    </row>
    <row r="1399" spans="4:8">
      <c r="D1399" s="31"/>
      <c r="H1399" s="29"/>
    </row>
    <row r="1400" spans="4:8">
      <c r="D1400" s="31"/>
      <c r="H1400" s="29"/>
    </row>
    <row r="1401" spans="4:8">
      <c r="D1401" s="31"/>
      <c r="H1401" s="29"/>
    </row>
    <row r="1402" spans="4:8">
      <c r="D1402" s="31"/>
      <c r="H1402" s="29"/>
    </row>
    <row r="1403" spans="4:8">
      <c r="D1403" s="31"/>
      <c r="H1403" s="29"/>
    </row>
    <row r="1404" spans="4:8">
      <c r="D1404" s="31"/>
      <c r="H1404" s="29"/>
    </row>
    <row r="1405" spans="4:8">
      <c r="D1405" s="31"/>
      <c r="H1405" s="29"/>
    </row>
    <row r="1406" spans="4:8">
      <c r="D1406" s="31"/>
      <c r="H1406" s="29"/>
    </row>
    <row r="1407" spans="4:8">
      <c r="D1407" s="31"/>
      <c r="H1407" s="29"/>
    </row>
    <row r="1408" spans="4:8">
      <c r="D1408" s="31"/>
      <c r="H1408" s="29"/>
    </row>
    <row r="1409" spans="4:8">
      <c r="D1409" s="31"/>
      <c r="H1409" s="29"/>
    </row>
    <row r="1410" spans="4:8">
      <c r="D1410" s="31"/>
      <c r="H1410" s="29"/>
    </row>
    <row r="1411" spans="4:8">
      <c r="D1411" s="31"/>
      <c r="H1411" s="29"/>
    </row>
    <row r="1412" spans="4:8">
      <c r="D1412" s="31"/>
      <c r="H1412" s="29"/>
    </row>
    <row r="1413" spans="4:8">
      <c r="D1413" s="31"/>
      <c r="H1413" s="29"/>
    </row>
    <row r="1414" spans="4:8">
      <c r="D1414" s="31"/>
      <c r="H1414" s="29"/>
    </row>
    <row r="1415" spans="4:8">
      <c r="D1415" s="31"/>
      <c r="H1415" s="29"/>
    </row>
    <row r="1416" spans="4:8">
      <c r="D1416" s="31"/>
      <c r="H1416" s="29"/>
    </row>
    <row r="1417" spans="4:8">
      <c r="D1417" s="31"/>
      <c r="H1417" s="29"/>
    </row>
    <row r="1418" spans="4:8">
      <c r="D1418" s="31"/>
      <c r="H1418" s="29"/>
    </row>
    <row r="1419" spans="4:8">
      <c r="D1419" s="31"/>
      <c r="H1419" s="29"/>
    </row>
    <row r="1420" spans="4:8">
      <c r="D1420" s="31"/>
      <c r="H1420" s="29"/>
    </row>
    <row r="1421" spans="4:8">
      <c r="D1421" s="31"/>
      <c r="H1421" s="29"/>
    </row>
    <row r="1422" spans="4:8">
      <c r="D1422" s="31"/>
      <c r="H1422" s="29"/>
    </row>
    <row r="1423" spans="4:8">
      <c r="D1423" s="31"/>
      <c r="H1423" s="29"/>
    </row>
    <row r="1424" spans="4:8">
      <c r="D1424" s="31"/>
      <c r="H1424" s="29"/>
    </row>
    <row r="1425" spans="4:8">
      <c r="D1425" s="31"/>
      <c r="H1425" s="29"/>
    </row>
    <row r="1426" spans="4:8">
      <c r="D1426" s="31"/>
      <c r="H1426" s="29"/>
    </row>
    <row r="1427" spans="4:8">
      <c r="D1427" s="31"/>
      <c r="H1427" s="29"/>
    </row>
    <row r="1428" spans="4:8">
      <c r="D1428" s="31"/>
      <c r="H1428" s="29"/>
    </row>
    <row r="1429" spans="4:8">
      <c r="D1429" s="31"/>
      <c r="H1429" s="29"/>
    </row>
    <row r="1430" spans="4:8">
      <c r="D1430" s="31"/>
      <c r="H1430" s="29"/>
    </row>
    <row r="1431" spans="4:8">
      <c r="D1431" s="31"/>
      <c r="H1431" s="29"/>
    </row>
    <row r="1432" spans="4:8">
      <c r="D1432" s="31"/>
      <c r="H1432" s="29"/>
    </row>
    <row r="1433" spans="4:8">
      <c r="D1433" s="31"/>
      <c r="H1433" s="29"/>
    </row>
    <row r="1434" spans="4:8">
      <c r="D1434" s="31"/>
      <c r="H1434" s="29"/>
    </row>
    <row r="1435" spans="4:8">
      <c r="D1435" s="31"/>
      <c r="H1435" s="29"/>
    </row>
    <row r="1436" spans="4:8">
      <c r="D1436" s="31"/>
      <c r="H1436" s="29"/>
    </row>
    <row r="1437" spans="4:8">
      <c r="D1437" s="31"/>
      <c r="H1437" s="29"/>
    </row>
    <row r="1438" spans="4:8">
      <c r="D1438" s="31"/>
      <c r="H1438" s="29"/>
    </row>
    <row r="1439" spans="4:8">
      <c r="D1439" s="31"/>
      <c r="H1439" s="29"/>
    </row>
    <row r="1440" spans="4:8">
      <c r="D1440" s="31"/>
      <c r="H1440" s="29"/>
    </row>
    <row r="1441" spans="4:8">
      <c r="D1441" s="31"/>
      <c r="H1441" s="29"/>
    </row>
    <row r="1442" spans="4:8">
      <c r="D1442" s="31"/>
      <c r="H1442" s="29"/>
    </row>
    <row r="1443" spans="4:8">
      <c r="D1443" s="31"/>
      <c r="H1443" s="29"/>
    </row>
    <row r="1444" spans="4:8">
      <c r="D1444" s="31"/>
      <c r="H1444" s="29"/>
    </row>
    <row r="1445" spans="4:8">
      <c r="D1445" s="31"/>
      <c r="H1445" s="29"/>
    </row>
    <row r="1446" spans="4:8">
      <c r="D1446" s="31"/>
      <c r="H1446" s="29"/>
    </row>
    <row r="1447" spans="4:8">
      <c r="D1447" s="31"/>
      <c r="H1447" s="29"/>
    </row>
    <row r="1448" spans="4:8">
      <c r="D1448" s="31"/>
      <c r="H1448" s="29"/>
    </row>
    <row r="1449" spans="4:8">
      <c r="D1449" s="31"/>
      <c r="H1449" s="29"/>
    </row>
    <row r="1450" spans="4:8">
      <c r="D1450" s="31"/>
      <c r="H1450" s="29"/>
    </row>
    <row r="1451" spans="4:8">
      <c r="D1451" s="31"/>
      <c r="H1451" s="29"/>
    </row>
    <row r="1452" spans="4:8">
      <c r="D1452" s="31"/>
      <c r="H1452" s="29"/>
    </row>
    <row r="1453" spans="4:8">
      <c r="D1453" s="31"/>
      <c r="H1453" s="29"/>
    </row>
    <row r="1454" spans="4:8">
      <c r="D1454" s="31"/>
      <c r="H1454" s="29"/>
    </row>
    <row r="1455" spans="4:8">
      <c r="D1455" s="31"/>
      <c r="H1455" s="29"/>
    </row>
    <row r="1456" spans="4:8">
      <c r="D1456" s="31"/>
      <c r="H1456" s="29"/>
    </row>
    <row r="1457" spans="4:8">
      <c r="D1457" s="31"/>
      <c r="H1457" s="29"/>
    </row>
    <row r="1458" spans="4:8">
      <c r="D1458" s="31"/>
      <c r="H1458" s="29"/>
    </row>
    <row r="1459" spans="4:8">
      <c r="D1459" s="31"/>
      <c r="H1459" s="29"/>
    </row>
    <row r="1460" spans="4:8">
      <c r="D1460" s="31"/>
      <c r="H1460" s="29"/>
    </row>
    <row r="1461" spans="4:8">
      <c r="D1461" s="31"/>
      <c r="H1461" s="29"/>
    </row>
    <row r="1462" spans="4:8">
      <c r="D1462" s="31"/>
      <c r="H1462" s="29"/>
    </row>
    <row r="1463" spans="4:8">
      <c r="D1463" s="31"/>
      <c r="H1463" s="29"/>
    </row>
    <row r="1464" spans="4:8">
      <c r="D1464" s="31"/>
      <c r="H1464" s="29"/>
    </row>
    <row r="1465" spans="4:8">
      <c r="D1465" s="31"/>
      <c r="H1465" s="29"/>
    </row>
    <row r="1466" spans="4:8">
      <c r="D1466" s="31"/>
      <c r="H1466" s="29"/>
    </row>
    <row r="1467" spans="4:8">
      <c r="D1467" s="31"/>
      <c r="H1467" s="29"/>
    </row>
    <row r="1468" spans="4:8">
      <c r="D1468" s="31"/>
      <c r="H1468" s="29"/>
    </row>
    <row r="1469" spans="4:8">
      <c r="D1469" s="31"/>
      <c r="H1469" s="29"/>
    </row>
    <row r="1470" spans="4:8">
      <c r="D1470" s="31"/>
      <c r="H1470" s="29"/>
    </row>
    <row r="1471" spans="4:8">
      <c r="D1471" s="31"/>
      <c r="H1471" s="29"/>
    </row>
    <row r="1472" spans="4:8">
      <c r="D1472" s="31"/>
      <c r="H1472" s="29"/>
    </row>
    <row r="1473" spans="4:8">
      <c r="D1473" s="31"/>
      <c r="H1473" s="29"/>
    </row>
    <row r="1474" spans="4:8">
      <c r="D1474" s="31"/>
      <c r="H1474" s="29"/>
    </row>
    <row r="1475" spans="4:8">
      <c r="D1475" s="31"/>
      <c r="H1475" s="29"/>
    </row>
    <row r="1476" spans="4:8">
      <c r="D1476" s="31"/>
      <c r="H1476" s="29"/>
    </row>
    <row r="1477" spans="4:8">
      <c r="D1477" s="31"/>
      <c r="H1477" s="29"/>
    </row>
    <row r="1478" spans="4:8">
      <c r="D1478" s="31"/>
      <c r="H1478" s="29"/>
    </row>
    <row r="1479" spans="4:8">
      <c r="D1479" s="31"/>
      <c r="H1479" s="29"/>
    </row>
    <row r="1480" spans="4:8">
      <c r="D1480" s="31"/>
      <c r="H1480" s="29"/>
    </row>
    <row r="1481" spans="4:8">
      <c r="D1481" s="31"/>
      <c r="H1481" s="29"/>
    </row>
    <row r="1482" spans="4:8">
      <c r="D1482" s="31"/>
      <c r="H1482" s="29"/>
    </row>
    <row r="1483" spans="4:8">
      <c r="D1483" s="31"/>
      <c r="H1483" s="29"/>
    </row>
    <row r="1484" spans="4:8">
      <c r="D1484" s="31"/>
      <c r="H1484" s="29"/>
    </row>
    <row r="1485" spans="4:8">
      <c r="D1485" s="31"/>
      <c r="H1485" s="29"/>
    </row>
    <row r="1486" spans="4:8">
      <c r="D1486" s="31"/>
      <c r="H1486" s="29"/>
    </row>
    <row r="1487" spans="4:8">
      <c r="D1487" s="31"/>
      <c r="H1487" s="29"/>
    </row>
    <row r="1488" spans="4:8">
      <c r="D1488" s="31"/>
      <c r="H1488" s="29"/>
    </row>
    <row r="1489" spans="4:8">
      <c r="D1489" s="31"/>
      <c r="H1489" s="29"/>
    </row>
    <row r="1490" spans="4:8">
      <c r="D1490" s="31"/>
      <c r="H1490" s="29"/>
    </row>
    <row r="1491" spans="4:8">
      <c r="D1491" s="31"/>
      <c r="H1491" s="29"/>
    </row>
    <row r="1492" spans="4:8">
      <c r="D1492" s="31"/>
      <c r="H1492" s="29"/>
    </row>
    <row r="1493" spans="4:8">
      <c r="D1493" s="31"/>
      <c r="H1493" s="29"/>
    </row>
    <row r="1494" spans="4:8">
      <c r="D1494" s="31"/>
      <c r="H1494" s="29"/>
    </row>
    <row r="1495" spans="4:8">
      <c r="D1495" s="31"/>
      <c r="H1495" s="29"/>
    </row>
    <row r="1496" spans="4:8">
      <c r="D1496" s="31"/>
      <c r="H1496" s="29"/>
    </row>
    <row r="1497" spans="4:8">
      <c r="D1497" s="31"/>
      <c r="H1497" s="29"/>
    </row>
    <row r="1498" spans="4:8">
      <c r="D1498" s="31"/>
      <c r="H1498" s="29"/>
    </row>
    <row r="1499" spans="4:8">
      <c r="D1499" s="31"/>
      <c r="H1499" s="29"/>
    </row>
    <row r="1500" spans="4:8">
      <c r="D1500" s="31"/>
      <c r="H1500" s="29"/>
    </row>
    <row r="1501" spans="4:8">
      <c r="D1501" s="31"/>
      <c r="H1501" s="29"/>
    </row>
    <row r="1502" spans="4:8">
      <c r="D1502" s="31"/>
      <c r="H1502" s="29"/>
    </row>
    <row r="1503" spans="4:8">
      <c r="D1503" s="31"/>
      <c r="H1503" s="29"/>
    </row>
    <row r="1504" spans="4:8">
      <c r="D1504" s="31"/>
      <c r="H1504" s="29"/>
    </row>
    <row r="1505" spans="4:8">
      <c r="D1505" s="31"/>
      <c r="H1505" s="29"/>
    </row>
    <row r="1506" spans="4:8">
      <c r="D1506" s="31"/>
      <c r="H1506" s="29"/>
    </row>
    <row r="1507" spans="4:8">
      <c r="D1507" s="31"/>
      <c r="H1507" s="29"/>
    </row>
    <row r="1508" spans="4:8">
      <c r="D1508" s="31"/>
      <c r="H1508" s="29"/>
    </row>
    <row r="1509" spans="4:8">
      <c r="D1509" s="31"/>
      <c r="H1509" s="29"/>
    </row>
    <row r="1510" spans="4:8">
      <c r="D1510" s="31"/>
      <c r="H1510" s="29"/>
    </row>
    <row r="1511" spans="4:8">
      <c r="D1511" s="31"/>
      <c r="H1511" s="29"/>
    </row>
    <row r="1512" spans="4:8">
      <c r="D1512" s="31"/>
      <c r="H1512" s="29"/>
    </row>
    <row r="1513" spans="4:8">
      <c r="D1513" s="31"/>
      <c r="H1513" s="29"/>
    </row>
    <row r="1514" spans="4:8">
      <c r="D1514" s="31"/>
      <c r="H1514" s="29"/>
    </row>
    <row r="1515" spans="4:8">
      <c r="D1515" s="31"/>
      <c r="H1515" s="29"/>
    </row>
    <row r="1516" spans="4:8">
      <c r="D1516" s="31"/>
      <c r="H1516" s="29"/>
    </row>
    <row r="1517" spans="4:8">
      <c r="D1517" s="31"/>
      <c r="H1517" s="29"/>
    </row>
    <row r="1518" spans="4:8">
      <c r="D1518" s="31"/>
      <c r="H1518" s="29"/>
    </row>
    <row r="1519" spans="4:8">
      <c r="D1519" s="31"/>
      <c r="H1519" s="29"/>
    </row>
    <row r="1520" spans="4:8">
      <c r="D1520" s="31"/>
      <c r="H1520" s="29"/>
    </row>
    <row r="1521" spans="4:8">
      <c r="D1521" s="31"/>
      <c r="H1521" s="29"/>
    </row>
    <row r="1522" spans="4:8">
      <c r="D1522" s="31"/>
      <c r="H1522" s="29"/>
    </row>
    <row r="1523" spans="4:8">
      <c r="D1523" s="31"/>
      <c r="H1523" s="29"/>
    </row>
    <row r="1524" spans="4:8">
      <c r="D1524" s="31"/>
      <c r="H1524" s="29"/>
    </row>
    <row r="1525" spans="4:8">
      <c r="D1525" s="31"/>
      <c r="H1525" s="29"/>
    </row>
    <row r="1526" spans="4:8">
      <c r="D1526" s="31"/>
      <c r="H1526" s="29"/>
    </row>
    <row r="1527" spans="4:8">
      <c r="D1527" s="31"/>
      <c r="H1527" s="29"/>
    </row>
    <row r="1528" spans="4:8">
      <c r="D1528" s="31"/>
      <c r="H1528" s="29"/>
    </row>
    <row r="1529" spans="4:8">
      <c r="D1529" s="31"/>
      <c r="H1529" s="29"/>
    </row>
    <row r="1530" spans="4:8">
      <c r="D1530" s="31"/>
      <c r="H1530" s="29"/>
    </row>
    <row r="1531" spans="4:8">
      <c r="D1531" s="31"/>
      <c r="H1531" s="29"/>
    </row>
    <row r="1532" spans="4:8">
      <c r="D1532" s="31"/>
      <c r="H1532" s="29"/>
    </row>
    <row r="1533" spans="4:8">
      <c r="D1533" s="31"/>
      <c r="H1533" s="29"/>
    </row>
    <row r="1534" spans="4:8">
      <c r="D1534" s="31"/>
      <c r="H1534" s="29"/>
    </row>
    <row r="1535" spans="4:8">
      <c r="D1535" s="31"/>
      <c r="H1535" s="29"/>
    </row>
    <row r="1536" spans="4:8">
      <c r="D1536" s="31"/>
      <c r="H1536" s="29"/>
    </row>
    <row r="1537" spans="4:8">
      <c r="D1537" s="31"/>
      <c r="H1537" s="29"/>
    </row>
    <row r="1538" spans="4:8">
      <c r="D1538" s="31"/>
      <c r="H1538" s="29"/>
    </row>
    <row r="1539" spans="4:8">
      <c r="D1539" s="31"/>
      <c r="H1539" s="29"/>
    </row>
    <row r="1540" spans="4:8">
      <c r="D1540" s="31"/>
      <c r="H1540" s="29"/>
    </row>
    <row r="1541" spans="4:8">
      <c r="D1541" s="31"/>
      <c r="H1541" s="29"/>
    </row>
    <row r="1542" spans="4:8">
      <c r="D1542" s="31"/>
      <c r="H1542" s="29"/>
    </row>
    <row r="1543" spans="4:8">
      <c r="D1543" s="31"/>
      <c r="H1543" s="29"/>
    </row>
    <row r="1544" spans="4:8">
      <c r="D1544" s="31"/>
      <c r="H1544" s="29"/>
    </row>
    <row r="1545" spans="4:8">
      <c r="D1545" s="31"/>
      <c r="H1545" s="29"/>
    </row>
    <row r="1546" spans="4:8">
      <c r="D1546" s="31"/>
      <c r="H1546" s="29"/>
    </row>
    <row r="1547" spans="4:8">
      <c r="D1547" s="31"/>
      <c r="H1547" s="29"/>
    </row>
    <row r="1548" spans="4:8">
      <c r="D1548" s="31"/>
      <c r="H1548" s="29"/>
    </row>
    <row r="1549" spans="4:8">
      <c r="D1549" s="31"/>
      <c r="H1549" s="29"/>
    </row>
    <row r="1550" spans="4:8">
      <c r="D1550" s="31"/>
      <c r="H1550" s="29"/>
    </row>
    <row r="1551" spans="4:8">
      <c r="D1551" s="31"/>
      <c r="H1551" s="29"/>
    </row>
    <row r="1552" spans="4:8">
      <c r="D1552" s="31"/>
      <c r="H1552" s="29"/>
    </row>
    <row r="1553" spans="4:8">
      <c r="D1553" s="31"/>
      <c r="H1553" s="29"/>
    </row>
    <row r="1554" spans="4:8">
      <c r="D1554" s="31"/>
      <c r="H1554" s="29"/>
    </row>
    <row r="1555" spans="4:8">
      <c r="D1555" s="31"/>
      <c r="H1555" s="29"/>
    </row>
    <row r="1556" spans="4:8">
      <c r="D1556" s="31"/>
      <c r="H1556" s="29"/>
    </row>
    <row r="1557" spans="4:8">
      <c r="D1557" s="31"/>
      <c r="H1557" s="29"/>
    </row>
    <row r="1558" spans="4:8">
      <c r="D1558" s="31"/>
      <c r="H1558" s="29"/>
    </row>
    <row r="1559" spans="4:8">
      <c r="D1559" s="31"/>
      <c r="H1559" s="29"/>
    </row>
    <row r="1560" spans="4:8">
      <c r="D1560" s="31"/>
      <c r="H1560" s="29"/>
    </row>
    <row r="1561" spans="4:8">
      <c r="D1561" s="31"/>
      <c r="H1561" s="29"/>
    </row>
    <row r="1562" spans="4:8">
      <c r="D1562" s="31"/>
      <c r="H1562" s="29"/>
    </row>
    <row r="1563" spans="4:8">
      <c r="D1563" s="31"/>
      <c r="H1563" s="29"/>
    </row>
    <row r="1564" spans="4:8">
      <c r="D1564" s="31"/>
      <c r="H1564" s="29"/>
    </row>
    <row r="1565" spans="4:8">
      <c r="D1565" s="31"/>
      <c r="H1565" s="29"/>
    </row>
    <row r="1566" spans="4:8">
      <c r="D1566" s="31"/>
      <c r="H1566" s="29"/>
    </row>
    <row r="1567" spans="4:8">
      <c r="D1567" s="31"/>
      <c r="H1567" s="29"/>
    </row>
    <row r="1568" spans="4:8">
      <c r="D1568" s="31"/>
      <c r="H1568" s="29"/>
    </row>
    <row r="1569" spans="4:8">
      <c r="D1569" s="31"/>
      <c r="H1569" s="29"/>
    </row>
    <row r="1570" spans="4:8">
      <c r="D1570" s="31"/>
      <c r="H1570" s="29"/>
    </row>
    <row r="1571" spans="4:8">
      <c r="D1571" s="31"/>
      <c r="H1571" s="29"/>
    </row>
    <row r="1572" spans="4:8">
      <c r="D1572" s="31"/>
      <c r="H1572" s="29"/>
    </row>
    <row r="1573" spans="4:8">
      <c r="D1573" s="31"/>
      <c r="H1573" s="29"/>
    </row>
    <row r="1574" spans="4:8">
      <c r="D1574" s="31"/>
      <c r="H1574" s="29"/>
    </row>
    <row r="1575" spans="4:8">
      <c r="D1575" s="31"/>
      <c r="H1575" s="29"/>
    </row>
    <row r="1576" spans="4:8">
      <c r="D1576" s="31"/>
      <c r="H1576" s="29"/>
    </row>
    <row r="1577" spans="4:8">
      <c r="D1577" s="31"/>
      <c r="H1577" s="29"/>
    </row>
    <row r="1578" spans="4:8">
      <c r="D1578" s="31"/>
      <c r="H1578" s="29"/>
    </row>
    <row r="1579" spans="4:8">
      <c r="D1579" s="31"/>
      <c r="H1579" s="29"/>
    </row>
    <row r="1580" spans="4:8">
      <c r="D1580" s="31"/>
      <c r="H1580" s="29"/>
    </row>
    <row r="1581" spans="4:8">
      <c r="D1581" s="31"/>
      <c r="H1581" s="29"/>
    </row>
    <row r="1582" spans="4:8">
      <c r="D1582" s="31"/>
      <c r="H1582" s="29"/>
    </row>
    <row r="1583" spans="4:8">
      <c r="D1583" s="31"/>
      <c r="H1583" s="29"/>
    </row>
    <row r="1584" spans="4:8">
      <c r="D1584" s="31"/>
      <c r="H1584" s="29"/>
    </row>
    <row r="1585" spans="4:8">
      <c r="D1585" s="31"/>
      <c r="H1585" s="29"/>
    </row>
    <row r="1586" spans="4:8">
      <c r="D1586" s="31"/>
      <c r="H1586" s="29"/>
    </row>
    <row r="1587" spans="4:8">
      <c r="D1587" s="31"/>
      <c r="H1587" s="29"/>
    </row>
    <row r="1588" spans="4:8">
      <c r="D1588" s="31"/>
      <c r="H1588" s="29"/>
    </row>
    <row r="1589" spans="4:8">
      <c r="D1589" s="31"/>
      <c r="H1589" s="29"/>
    </row>
    <row r="1590" spans="4:8">
      <c r="D1590" s="31"/>
      <c r="H1590" s="29"/>
    </row>
    <row r="1591" spans="4:8">
      <c r="D1591" s="31"/>
      <c r="H1591" s="29"/>
    </row>
    <row r="1592" spans="4:8">
      <c r="D1592" s="31"/>
      <c r="H1592" s="29"/>
    </row>
    <row r="1593" spans="4:8">
      <c r="D1593" s="31"/>
      <c r="H1593" s="29"/>
    </row>
    <row r="1594" spans="4:8">
      <c r="D1594" s="31"/>
      <c r="H1594" s="29"/>
    </row>
    <row r="1595" spans="4:8">
      <c r="D1595" s="31"/>
      <c r="H1595" s="29"/>
    </row>
    <row r="1596" spans="4:8">
      <c r="D1596" s="31"/>
      <c r="H1596" s="29"/>
    </row>
    <row r="1597" spans="4:8">
      <c r="D1597" s="31"/>
      <c r="H1597" s="29"/>
    </row>
    <row r="1598" spans="4:8">
      <c r="D1598" s="31"/>
      <c r="H1598" s="29"/>
    </row>
    <row r="1599" spans="4:8">
      <c r="D1599" s="31"/>
      <c r="H1599" s="29"/>
    </row>
    <row r="1600" spans="4:8">
      <c r="D1600" s="31"/>
      <c r="H1600" s="29"/>
    </row>
    <row r="1601" spans="4:8">
      <c r="D1601" s="31"/>
      <c r="H1601" s="29"/>
    </row>
    <row r="1602" spans="4:8">
      <c r="D1602" s="31"/>
      <c r="H1602" s="29"/>
    </row>
    <row r="1603" spans="4:8">
      <c r="D1603" s="31"/>
      <c r="H1603" s="29"/>
    </row>
    <row r="1604" spans="4:8">
      <c r="D1604" s="31"/>
      <c r="H1604" s="29"/>
    </row>
    <row r="1605" spans="4:8">
      <c r="D1605" s="31"/>
      <c r="H1605" s="29"/>
    </row>
    <row r="1606" spans="4:8">
      <c r="D1606" s="31"/>
      <c r="H1606" s="29"/>
    </row>
    <row r="1607" spans="4:8">
      <c r="D1607" s="31"/>
      <c r="H1607" s="29"/>
    </row>
    <row r="1608" spans="4:8">
      <c r="D1608" s="31"/>
      <c r="H1608" s="29"/>
    </row>
    <row r="1609" spans="4:8">
      <c r="D1609" s="31"/>
      <c r="H1609" s="29"/>
    </row>
    <row r="1610" spans="4:8">
      <c r="D1610" s="31"/>
      <c r="H1610" s="29"/>
    </row>
    <row r="1611" spans="4:8">
      <c r="D1611" s="31"/>
      <c r="H1611" s="29"/>
    </row>
    <row r="1612" spans="4:8">
      <c r="D1612" s="31"/>
      <c r="H1612" s="29"/>
    </row>
    <row r="1613" spans="4:8">
      <c r="D1613" s="31"/>
      <c r="H1613" s="29"/>
    </row>
    <row r="1614" spans="4:8">
      <c r="D1614" s="31"/>
      <c r="H1614" s="29"/>
    </row>
    <row r="1615" spans="4:8">
      <c r="D1615" s="31"/>
      <c r="H1615" s="29"/>
    </row>
    <row r="1616" spans="4:8">
      <c r="D1616" s="31"/>
      <c r="H1616" s="29"/>
    </row>
    <row r="1617" spans="4:8">
      <c r="D1617" s="31"/>
      <c r="H1617" s="29"/>
    </row>
    <row r="1618" spans="4:8">
      <c r="D1618" s="31"/>
      <c r="H1618" s="29"/>
    </row>
    <row r="1619" spans="4:8">
      <c r="D1619" s="31"/>
      <c r="H1619" s="29"/>
    </row>
    <row r="1620" spans="4:8">
      <c r="D1620" s="31"/>
      <c r="H1620" s="29"/>
    </row>
    <row r="1621" spans="4:8">
      <c r="D1621" s="31"/>
      <c r="H1621" s="29"/>
    </row>
    <row r="1622" spans="4:8">
      <c r="D1622" s="31"/>
      <c r="H1622" s="29"/>
    </row>
    <row r="1623" spans="4:8">
      <c r="D1623" s="31"/>
      <c r="H1623" s="29"/>
    </row>
    <row r="1624" spans="4:8">
      <c r="D1624" s="31"/>
      <c r="H1624" s="29"/>
    </row>
    <row r="1625" spans="4:8">
      <c r="D1625" s="31"/>
      <c r="H1625" s="29"/>
    </row>
    <row r="1626" spans="4:8">
      <c r="D1626" s="31"/>
      <c r="H1626" s="29"/>
    </row>
    <row r="1627" spans="4:8">
      <c r="D1627" s="31"/>
      <c r="H1627" s="29"/>
    </row>
    <row r="1628" spans="4:8">
      <c r="D1628" s="31"/>
      <c r="H1628" s="29"/>
    </row>
    <row r="1629" spans="4:8">
      <c r="D1629" s="31"/>
      <c r="H1629" s="29"/>
    </row>
    <row r="1630" spans="4:8">
      <c r="D1630" s="31"/>
      <c r="H1630" s="29"/>
    </row>
    <row r="1631" spans="4:8">
      <c r="D1631" s="31"/>
      <c r="H1631" s="29"/>
    </row>
    <row r="1632" spans="4:8">
      <c r="D1632" s="31"/>
      <c r="H1632" s="29"/>
    </row>
    <row r="1633" spans="4:8">
      <c r="D1633" s="31"/>
      <c r="H1633" s="29"/>
    </row>
    <row r="1634" spans="4:8">
      <c r="D1634" s="31"/>
      <c r="H1634" s="29"/>
    </row>
    <row r="1635" spans="4:8">
      <c r="D1635" s="31"/>
      <c r="H1635" s="29"/>
    </row>
    <row r="1636" spans="4:8">
      <c r="D1636" s="31"/>
      <c r="H1636" s="29"/>
    </row>
    <row r="1637" spans="4:8">
      <c r="D1637" s="31"/>
      <c r="H1637" s="29"/>
    </row>
    <row r="1638" spans="4:8">
      <c r="D1638" s="31"/>
      <c r="H1638" s="29"/>
    </row>
    <row r="1639" spans="4:8">
      <c r="D1639" s="31"/>
      <c r="H1639" s="29"/>
    </row>
    <row r="1640" spans="4:8">
      <c r="D1640" s="31"/>
      <c r="H1640" s="29"/>
    </row>
    <row r="1641" spans="4:8">
      <c r="D1641" s="31"/>
      <c r="H1641" s="29"/>
    </row>
    <row r="1642" spans="4:8">
      <c r="D1642" s="31"/>
      <c r="H1642" s="29"/>
    </row>
    <row r="1643" spans="4:8">
      <c r="D1643" s="31"/>
      <c r="H1643" s="29"/>
    </row>
    <row r="1644" spans="4:8">
      <c r="D1644" s="31"/>
      <c r="H1644" s="29"/>
    </row>
    <row r="1645" spans="4:8">
      <c r="D1645" s="31"/>
      <c r="H1645" s="29"/>
    </row>
    <row r="1646" spans="4:8">
      <c r="D1646" s="31"/>
      <c r="H1646" s="29"/>
    </row>
    <row r="1647" spans="4:8">
      <c r="D1647" s="31"/>
      <c r="H1647" s="29"/>
    </row>
    <row r="1648" spans="4:8">
      <c r="D1648" s="31"/>
      <c r="H1648" s="29"/>
    </row>
    <row r="1649" spans="4:8">
      <c r="D1649" s="31"/>
      <c r="H1649" s="29"/>
    </row>
    <row r="1650" spans="4:8">
      <c r="D1650" s="31"/>
      <c r="H1650" s="29"/>
    </row>
    <row r="1651" spans="4:8">
      <c r="D1651" s="31"/>
      <c r="H1651" s="29"/>
    </row>
    <row r="1652" spans="4:8">
      <c r="D1652" s="31"/>
      <c r="H1652" s="29"/>
    </row>
    <row r="1653" spans="4:8">
      <c r="D1653" s="31"/>
      <c r="H1653" s="29"/>
    </row>
    <row r="1654" spans="4:8">
      <c r="D1654" s="31"/>
      <c r="H1654" s="29"/>
    </row>
    <row r="1655" spans="4:8">
      <c r="D1655" s="31"/>
      <c r="H1655" s="29"/>
    </row>
    <row r="1656" spans="4:8">
      <c r="D1656" s="31"/>
      <c r="H1656" s="29"/>
    </row>
    <row r="1657" spans="4:8">
      <c r="D1657" s="31"/>
      <c r="H1657" s="29"/>
    </row>
    <row r="1658" spans="4:8">
      <c r="D1658" s="31"/>
      <c r="H1658" s="29"/>
    </row>
    <row r="1659" spans="4:8">
      <c r="D1659" s="31"/>
      <c r="H1659" s="29"/>
    </row>
    <row r="1660" spans="4:8">
      <c r="D1660" s="31"/>
      <c r="H1660" s="29"/>
    </row>
    <row r="1661" spans="4:8">
      <c r="D1661" s="31"/>
      <c r="H1661" s="29"/>
    </row>
    <row r="1662" spans="4:8">
      <c r="D1662" s="31"/>
      <c r="H1662" s="29"/>
    </row>
    <row r="1663" spans="4:8">
      <c r="D1663" s="31"/>
      <c r="H1663" s="29"/>
    </row>
    <row r="1664" spans="4:8">
      <c r="D1664" s="31"/>
      <c r="H1664" s="29"/>
    </row>
    <row r="1665" spans="4:8">
      <c r="D1665" s="31"/>
      <c r="H1665" s="29"/>
    </row>
    <row r="1666" spans="4:8">
      <c r="D1666" s="31"/>
      <c r="H1666" s="29"/>
    </row>
    <row r="1667" spans="4:8">
      <c r="D1667" s="31"/>
      <c r="H1667" s="29"/>
    </row>
    <row r="1668" spans="4:8">
      <c r="D1668" s="31"/>
      <c r="H1668" s="29"/>
    </row>
    <row r="1669" spans="4:8">
      <c r="D1669" s="31"/>
      <c r="H1669" s="29"/>
    </row>
    <row r="1670" spans="4:8">
      <c r="D1670" s="31"/>
      <c r="H1670" s="29"/>
    </row>
    <row r="1671" spans="4:8">
      <c r="D1671" s="31"/>
      <c r="H1671" s="29"/>
    </row>
    <row r="1672" spans="4:8">
      <c r="D1672" s="31"/>
      <c r="H1672" s="29"/>
    </row>
    <row r="1673" spans="4:8">
      <c r="D1673" s="31"/>
      <c r="H1673" s="29"/>
    </row>
    <row r="1674" spans="4:8">
      <c r="D1674" s="31"/>
      <c r="H1674" s="29"/>
    </row>
    <row r="1675" spans="4:8">
      <c r="D1675" s="31"/>
      <c r="H1675" s="29"/>
    </row>
    <row r="1676" spans="4:8">
      <c r="D1676" s="31"/>
      <c r="H1676" s="29"/>
    </row>
    <row r="1677" spans="4:8">
      <c r="D1677" s="31"/>
      <c r="H1677" s="29"/>
    </row>
    <row r="1678" spans="4:8">
      <c r="D1678" s="31"/>
      <c r="H1678" s="29"/>
    </row>
    <row r="1679" spans="4:8">
      <c r="D1679" s="31"/>
      <c r="H1679" s="29"/>
    </row>
    <row r="1680" spans="4:8">
      <c r="D1680" s="31"/>
      <c r="H1680" s="29"/>
    </row>
    <row r="1681" spans="4:8">
      <c r="D1681" s="31"/>
      <c r="H1681" s="29"/>
    </row>
    <row r="1682" spans="4:8">
      <c r="D1682" s="31"/>
      <c r="H1682" s="29"/>
    </row>
    <row r="1683" spans="4:8">
      <c r="D1683" s="31"/>
      <c r="H1683" s="29"/>
    </row>
    <row r="1684" spans="4:8">
      <c r="D1684" s="31"/>
      <c r="H1684" s="29"/>
    </row>
    <row r="1685" spans="4:8">
      <c r="D1685" s="31"/>
      <c r="H1685" s="29"/>
    </row>
    <row r="1686" spans="4:8">
      <c r="D1686" s="31"/>
      <c r="H1686" s="29"/>
    </row>
    <row r="1687" spans="4:8">
      <c r="D1687" s="31"/>
      <c r="H1687" s="29"/>
    </row>
    <row r="1688" spans="4:8">
      <c r="D1688" s="31"/>
      <c r="H1688" s="29"/>
    </row>
    <row r="1689" spans="4:8">
      <c r="D1689" s="31"/>
      <c r="H1689" s="29"/>
    </row>
    <row r="1690" spans="4:8">
      <c r="D1690" s="31"/>
      <c r="H1690" s="29"/>
    </row>
    <row r="1691" spans="4:8">
      <c r="D1691" s="31"/>
      <c r="H1691" s="29"/>
    </row>
    <row r="1692" spans="4:8">
      <c r="D1692" s="31"/>
      <c r="H1692" s="29"/>
    </row>
    <row r="1693" spans="4:8">
      <c r="D1693" s="31"/>
      <c r="H1693" s="29"/>
    </row>
    <row r="1694" spans="4:8">
      <c r="D1694" s="31"/>
      <c r="H1694" s="29"/>
    </row>
    <row r="1695" spans="4:8">
      <c r="D1695" s="31"/>
      <c r="H1695" s="29"/>
    </row>
    <row r="1696" spans="4:8">
      <c r="D1696" s="31"/>
      <c r="H1696" s="29"/>
    </row>
    <row r="1697" spans="4:8">
      <c r="D1697" s="31"/>
      <c r="H1697" s="29"/>
    </row>
    <row r="1698" spans="4:8">
      <c r="D1698" s="31"/>
      <c r="H1698" s="29"/>
    </row>
    <row r="1699" spans="4:8">
      <c r="D1699" s="31"/>
      <c r="H1699" s="29"/>
    </row>
    <row r="1700" spans="4:8">
      <c r="D1700" s="31"/>
      <c r="H1700" s="29"/>
    </row>
    <row r="1701" spans="4:8">
      <c r="D1701" s="31"/>
      <c r="H1701" s="29"/>
    </row>
    <row r="1702" spans="4:8">
      <c r="D1702" s="31"/>
      <c r="H1702" s="29"/>
    </row>
    <row r="1703" spans="4:8">
      <c r="D1703" s="31"/>
      <c r="H1703" s="29"/>
    </row>
    <row r="1704" spans="4:8">
      <c r="D1704" s="31"/>
      <c r="H1704" s="29"/>
    </row>
    <row r="1705" spans="4:8">
      <c r="D1705" s="31"/>
      <c r="H1705" s="29"/>
    </row>
    <row r="1706" spans="4:8">
      <c r="D1706" s="31"/>
      <c r="H1706" s="29"/>
    </row>
    <row r="1707" spans="4:8">
      <c r="D1707" s="31"/>
      <c r="H1707" s="29"/>
    </row>
    <row r="1708" spans="4:8">
      <c r="D1708" s="31"/>
      <c r="H1708" s="29"/>
    </row>
    <row r="1709" spans="4:8">
      <c r="D1709" s="31"/>
      <c r="H1709" s="29"/>
    </row>
    <row r="1710" spans="4:8">
      <c r="D1710" s="31"/>
      <c r="H1710" s="29"/>
    </row>
    <row r="1711" spans="4:8">
      <c r="D1711" s="31"/>
      <c r="H1711" s="29"/>
    </row>
    <row r="1712" spans="4:8">
      <c r="D1712" s="31"/>
      <c r="H1712" s="29"/>
    </row>
    <row r="1713" spans="4:8">
      <c r="D1713" s="31"/>
      <c r="H1713" s="29"/>
    </row>
    <row r="1714" spans="4:8">
      <c r="D1714" s="31"/>
      <c r="H1714" s="29"/>
    </row>
    <row r="1715" spans="4:8">
      <c r="D1715" s="31"/>
      <c r="H1715" s="29"/>
    </row>
    <row r="1716" spans="4:8">
      <c r="D1716" s="31"/>
      <c r="H1716" s="29"/>
    </row>
    <row r="1717" spans="4:8">
      <c r="D1717" s="31"/>
      <c r="H1717" s="29"/>
    </row>
    <row r="1718" spans="4:8">
      <c r="D1718" s="31"/>
      <c r="H1718" s="29"/>
    </row>
    <row r="1719" spans="4:8">
      <c r="D1719" s="31"/>
      <c r="H1719" s="29"/>
    </row>
    <row r="1720" spans="4:8">
      <c r="D1720" s="31"/>
      <c r="H1720" s="29"/>
    </row>
    <row r="1721" spans="4:8">
      <c r="D1721" s="31"/>
      <c r="H1721" s="29"/>
    </row>
    <row r="1722" spans="4:8">
      <c r="D1722" s="31"/>
      <c r="H1722" s="29"/>
    </row>
    <row r="1723" spans="4:8">
      <c r="D1723" s="31"/>
      <c r="H1723" s="29"/>
    </row>
    <row r="1724" spans="4:8">
      <c r="D1724" s="31"/>
      <c r="H1724" s="29"/>
    </row>
    <row r="1725" spans="4:8">
      <c r="D1725" s="31"/>
      <c r="H1725" s="29"/>
    </row>
    <row r="1726" spans="4:8">
      <c r="D1726" s="31"/>
      <c r="H1726" s="29"/>
    </row>
    <row r="1727" spans="4:8">
      <c r="D1727" s="31"/>
      <c r="H1727" s="29"/>
    </row>
    <row r="1728" spans="4:8">
      <c r="D1728" s="31"/>
      <c r="H1728" s="29"/>
    </row>
    <row r="1729" spans="4:8">
      <c r="D1729" s="31"/>
      <c r="H1729" s="29"/>
    </row>
    <row r="1730" spans="4:8">
      <c r="D1730" s="31"/>
      <c r="H1730" s="29"/>
    </row>
    <row r="1731" spans="4:8">
      <c r="D1731" s="31"/>
      <c r="H1731" s="29"/>
    </row>
    <row r="1732" spans="4:8">
      <c r="D1732" s="31"/>
      <c r="H1732" s="29"/>
    </row>
    <row r="1733" spans="4:8">
      <c r="D1733" s="31"/>
      <c r="H1733" s="29"/>
    </row>
    <row r="1734" spans="4:8">
      <c r="D1734" s="31"/>
      <c r="H1734" s="29"/>
    </row>
    <row r="1735" spans="4:8">
      <c r="D1735" s="31"/>
      <c r="H1735" s="29"/>
    </row>
    <row r="1736" spans="4:8">
      <c r="D1736" s="31"/>
      <c r="H1736" s="29"/>
    </row>
    <row r="1737" spans="4:8">
      <c r="D1737" s="31"/>
      <c r="H1737" s="29"/>
    </row>
    <row r="1738" spans="4:8">
      <c r="D1738" s="31"/>
      <c r="H1738" s="29"/>
    </row>
    <row r="1739" spans="4:8">
      <c r="D1739" s="31"/>
      <c r="H1739" s="29"/>
    </row>
    <row r="1740" spans="4:8">
      <c r="D1740" s="31"/>
      <c r="H1740" s="29"/>
    </row>
    <row r="1741" spans="4:8">
      <c r="D1741" s="31"/>
      <c r="H1741" s="29"/>
    </row>
    <row r="1742" spans="4:8">
      <c r="D1742" s="31"/>
      <c r="H1742" s="29"/>
    </row>
    <row r="1743" spans="4:8">
      <c r="D1743" s="31"/>
      <c r="H1743" s="29"/>
    </row>
    <row r="1744" spans="4:8">
      <c r="D1744" s="31"/>
      <c r="H1744" s="29"/>
    </row>
    <row r="1745" spans="4:8">
      <c r="D1745" s="31"/>
      <c r="H1745" s="29"/>
    </row>
    <row r="1746" spans="4:8">
      <c r="D1746" s="31"/>
      <c r="H1746" s="29"/>
    </row>
    <row r="1747" spans="4:8">
      <c r="D1747" s="31"/>
      <c r="H1747" s="29"/>
    </row>
    <row r="1748" spans="4:8">
      <c r="D1748" s="31"/>
      <c r="H1748" s="29"/>
    </row>
    <row r="1749" spans="4:8">
      <c r="D1749" s="31"/>
      <c r="H1749" s="29"/>
    </row>
    <row r="1750" spans="4:8">
      <c r="D1750" s="31"/>
      <c r="H1750" s="29"/>
    </row>
    <row r="1751" spans="4:8">
      <c r="D1751" s="31"/>
      <c r="H1751" s="29"/>
    </row>
    <row r="1752" spans="4:8">
      <c r="D1752" s="31"/>
      <c r="H1752" s="29"/>
    </row>
    <row r="1753" spans="4:8">
      <c r="D1753" s="31"/>
      <c r="H1753" s="29"/>
    </row>
    <row r="1754" spans="4:8">
      <c r="D1754" s="31"/>
      <c r="H1754" s="29"/>
    </row>
    <row r="1755" spans="4:8">
      <c r="D1755" s="31"/>
      <c r="H1755" s="29"/>
    </row>
    <row r="1756" spans="4:8">
      <c r="D1756" s="31"/>
      <c r="H1756" s="29"/>
    </row>
    <row r="1757" spans="4:8">
      <c r="D1757" s="31"/>
      <c r="H1757" s="29"/>
    </row>
    <row r="1758" spans="4:8">
      <c r="D1758" s="31"/>
      <c r="H1758" s="29"/>
    </row>
    <row r="1759" spans="4:8">
      <c r="D1759" s="31"/>
      <c r="H1759" s="29"/>
    </row>
    <row r="1760" spans="4:8">
      <c r="D1760" s="31"/>
      <c r="H1760" s="29"/>
    </row>
    <row r="1761" spans="4:8">
      <c r="D1761" s="31"/>
      <c r="H1761" s="29"/>
    </row>
    <row r="1762" spans="4:8">
      <c r="D1762" s="31"/>
      <c r="H1762" s="29"/>
    </row>
    <row r="1763" spans="4:8">
      <c r="D1763" s="31"/>
      <c r="H1763" s="29"/>
    </row>
    <row r="1764" spans="4:8">
      <c r="D1764" s="31"/>
      <c r="H1764" s="29"/>
    </row>
    <row r="1765" spans="4:8">
      <c r="D1765" s="31"/>
      <c r="H1765" s="29"/>
    </row>
    <row r="1766" spans="4:8">
      <c r="D1766" s="31"/>
      <c r="H1766" s="29"/>
    </row>
    <row r="1767" spans="4:8">
      <c r="D1767" s="31"/>
      <c r="H1767" s="29"/>
    </row>
    <row r="1768" spans="4:8">
      <c r="D1768" s="31"/>
      <c r="H1768" s="29"/>
    </row>
    <row r="1769" spans="4:8">
      <c r="D1769" s="31"/>
      <c r="H1769" s="29"/>
    </row>
    <row r="1770" spans="4:8">
      <c r="D1770" s="31"/>
      <c r="H1770" s="29"/>
    </row>
    <row r="1771" spans="4:8">
      <c r="D1771" s="31"/>
      <c r="H1771" s="29"/>
    </row>
    <row r="1772" spans="4:8">
      <c r="D1772" s="31"/>
      <c r="H1772" s="29"/>
    </row>
    <row r="1773" spans="4:8">
      <c r="D1773" s="31"/>
      <c r="H1773" s="29"/>
    </row>
    <row r="1774" spans="4:8">
      <c r="D1774" s="31"/>
      <c r="H1774" s="29"/>
    </row>
    <row r="1775" spans="4:8">
      <c r="D1775" s="31"/>
      <c r="H1775" s="29"/>
    </row>
    <row r="1776" spans="4:8">
      <c r="D1776" s="31"/>
      <c r="H1776" s="29"/>
    </row>
    <row r="1777" spans="4:8">
      <c r="D1777" s="31"/>
      <c r="H1777" s="29"/>
    </row>
    <row r="1778" spans="4:8">
      <c r="D1778" s="31"/>
      <c r="H1778" s="29"/>
    </row>
    <row r="1779" spans="4:8">
      <c r="D1779" s="31"/>
      <c r="H1779" s="29"/>
    </row>
    <row r="1780" spans="4:8">
      <c r="D1780" s="31"/>
      <c r="H1780" s="29"/>
    </row>
    <row r="1781" spans="4:8">
      <c r="D1781" s="31"/>
      <c r="H1781" s="29"/>
    </row>
    <row r="1782" spans="4:8">
      <c r="D1782" s="31"/>
      <c r="H1782" s="29"/>
    </row>
    <row r="1783" spans="4:8">
      <c r="D1783" s="31"/>
      <c r="H1783" s="29"/>
    </row>
    <row r="1784" spans="4:8">
      <c r="D1784" s="31"/>
      <c r="H1784" s="29"/>
    </row>
    <row r="1785" spans="4:8">
      <c r="D1785" s="31"/>
      <c r="H1785" s="29"/>
    </row>
    <row r="1786" spans="4:8">
      <c r="D1786" s="31"/>
      <c r="H1786" s="29"/>
    </row>
    <row r="1787" spans="4:8">
      <c r="D1787" s="31"/>
      <c r="H1787" s="29"/>
    </row>
    <row r="1788" spans="4:8">
      <c r="D1788" s="31"/>
      <c r="H1788" s="29"/>
    </row>
    <row r="1789" spans="4:8">
      <c r="D1789" s="31"/>
      <c r="H1789" s="29"/>
    </row>
    <row r="1790" spans="4:8">
      <c r="D1790" s="31"/>
      <c r="H1790" s="29"/>
    </row>
    <row r="1791" spans="4:8">
      <c r="D1791" s="31"/>
      <c r="H1791" s="29"/>
    </row>
    <row r="1792" spans="4:8">
      <c r="D1792" s="31"/>
      <c r="H1792" s="29"/>
    </row>
    <row r="1793" spans="4:8">
      <c r="D1793" s="31"/>
      <c r="H1793" s="29"/>
    </row>
    <row r="1794" spans="4:8">
      <c r="D1794" s="31"/>
      <c r="H1794" s="29"/>
    </row>
    <row r="1795" spans="4:8">
      <c r="D1795" s="31"/>
      <c r="H1795" s="29"/>
    </row>
    <row r="1796" spans="4:8">
      <c r="D1796" s="31"/>
      <c r="H1796" s="29"/>
    </row>
    <row r="1797" spans="4:8">
      <c r="D1797" s="31"/>
      <c r="H1797" s="29"/>
    </row>
    <row r="1798" spans="4:8">
      <c r="D1798" s="31"/>
      <c r="H1798" s="29"/>
    </row>
    <row r="1799" spans="4:8">
      <c r="D1799" s="31"/>
      <c r="H1799" s="29"/>
    </row>
    <row r="1800" spans="4:8">
      <c r="D1800" s="31"/>
      <c r="H1800" s="29"/>
    </row>
    <row r="1801" spans="4:8">
      <c r="D1801" s="31"/>
      <c r="H1801" s="29"/>
    </row>
    <row r="1802" spans="4:8">
      <c r="D1802" s="31"/>
      <c r="H1802" s="29"/>
    </row>
    <row r="1803" spans="4:8">
      <c r="D1803" s="31"/>
      <c r="H1803" s="29"/>
    </row>
    <row r="1804" spans="4:8">
      <c r="D1804" s="31"/>
      <c r="H1804" s="29"/>
    </row>
    <row r="1805" spans="4:8">
      <c r="D1805" s="31"/>
      <c r="H1805" s="29"/>
    </row>
    <row r="1806" spans="4:8">
      <c r="D1806" s="31"/>
      <c r="H1806" s="29"/>
    </row>
    <row r="1807" spans="4:8">
      <c r="D1807" s="31"/>
      <c r="H1807" s="29"/>
    </row>
    <row r="1808" spans="4:8">
      <c r="D1808" s="31"/>
      <c r="H1808" s="29"/>
    </row>
    <row r="1809" spans="4:8">
      <c r="D1809" s="31"/>
      <c r="H1809" s="29"/>
    </row>
    <row r="1810" spans="4:8">
      <c r="D1810" s="31"/>
      <c r="H1810" s="29"/>
    </row>
    <row r="1811" spans="4:8">
      <c r="D1811" s="31"/>
      <c r="H1811" s="29"/>
    </row>
    <row r="1812" spans="4:8">
      <c r="D1812" s="31"/>
      <c r="H1812" s="29"/>
    </row>
    <row r="1813" spans="4:8">
      <c r="D1813" s="31"/>
      <c r="H1813" s="29"/>
    </row>
    <row r="1814" spans="4:8">
      <c r="D1814" s="31"/>
      <c r="H1814" s="29"/>
    </row>
    <row r="1815" spans="4:8">
      <c r="D1815" s="31"/>
      <c r="H1815" s="29"/>
    </row>
    <row r="1816" spans="4:8">
      <c r="D1816" s="31"/>
      <c r="H1816" s="29"/>
    </row>
    <row r="1817" spans="4:8">
      <c r="D1817" s="31"/>
      <c r="H1817" s="29"/>
    </row>
    <row r="1818" spans="4:8">
      <c r="D1818" s="31"/>
      <c r="H1818" s="29"/>
    </row>
    <row r="1819" spans="4:8">
      <c r="D1819" s="31"/>
      <c r="H1819" s="29"/>
    </row>
    <row r="1820" spans="4:8">
      <c r="D1820" s="31"/>
      <c r="H1820" s="29"/>
    </row>
    <row r="1821" spans="4:8">
      <c r="D1821" s="31"/>
      <c r="H1821" s="29"/>
    </row>
    <row r="1822" spans="4:8">
      <c r="D1822" s="31"/>
      <c r="H1822" s="29"/>
    </row>
    <row r="1823" spans="4:8">
      <c r="D1823" s="31"/>
      <c r="H1823" s="29"/>
    </row>
    <row r="1824" spans="4:8">
      <c r="D1824" s="31"/>
      <c r="H1824" s="29"/>
    </row>
    <row r="1825" spans="4:8">
      <c r="D1825" s="31"/>
      <c r="H1825" s="29"/>
    </row>
    <row r="1826" spans="4:8">
      <c r="D1826" s="31"/>
      <c r="H1826" s="29"/>
    </row>
    <row r="1827" spans="4:8">
      <c r="D1827" s="31"/>
      <c r="H1827" s="29"/>
    </row>
    <row r="1828" spans="4:8">
      <c r="D1828" s="31"/>
      <c r="H1828" s="29"/>
    </row>
    <row r="1829" spans="4:8">
      <c r="D1829" s="31"/>
      <c r="H1829" s="29"/>
    </row>
    <row r="1830" spans="4:8">
      <c r="D1830" s="31"/>
      <c r="H1830" s="29"/>
    </row>
    <row r="1831" spans="4:8">
      <c r="D1831" s="31"/>
      <c r="H1831" s="29"/>
    </row>
    <row r="1832" spans="4:8">
      <c r="D1832" s="31"/>
      <c r="H1832" s="29"/>
    </row>
    <row r="1833" spans="4:8">
      <c r="D1833" s="31"/>
      <c r="H1833" s="29"/>
    </row>
    <row r="1834" spans="4:8">
      <c r="D1834" s="31"/>
      <c r="H1834" s="29"/>
    </row>
    <row r="1835" spans="4:8">
      <c r="D1835" s="31"/>
      <c r="H1835" s="29"/>
    </row>
    <row r="1836" spans="4:8">
      <c r="D1836" s="31"/>
      <c r="H1836" s="29"/>
    </row>
    <row r="1837" spans="4:8">
      <c r="D1837" s="31"/>
      <c r="H1837" s="29"/>
    </row>
    <row r="1838" spans="4:8">
      <c r="D1838" s="31"/>
      <c r="H1838" s="29"/>
    </row>
    <row r="1839" spans="4:8">
      <c r="D1839" s="31"/>
      <c r="H1839" s="29"/>
    </row>
    <row r="1840" spans="4:8">
      <c r="D1840" s="31"/>
      <c r="H1840" s="29"/>
    </row>
    <row r="1841" spans="4:8">
      <c r="D1841" s="31"/>
      <c r="H1841" s="29"/>
    </row>
    <row r="1842" spans="4:8">
      <c r="D1842" s="31"/>
      <c r="H1842" s="29"/>
    </row>
    <row r="1843" spans="4:8">
      <c r="D1843" s="31"/>
      <c r="H1843" s="29"/>
    </row>
    <row r="1844" spans="4:8">
      <c r="D1844" s="31"/>
      <c r="H1844" s="29"/>
    </row>
    <row r="1845" spans="4:8">
      <c r="D1845" s="31"/>
      <c r="H1845" s="29"/>
    </row>
    <row r="1846" spans="4:8">
      <c r="D1846" s="31"/>
      <c r="H1846" s="29"/>
    </row>
    <row r="1847" spans="4:8">
      <c r="D1847" s="31"/>
      <c r="H1847" s="29"/>
    </row>
    <row r="1848" spans="4:8">
      <c r="D1848" s="31"/>
      <c r="H1848" s="29"/>
    </row>
    <row r="1849" spans="4:8">
      <c r="D1849" s="31"/>
      <c r="H1849" s="29"/>
    </row>
    <row r="1850" spans="4:8">
      <c r="D1850" s="31"/>
      <c r="H1850" s="29"/>
    </row>
    <row r="1851" spans="4:8">
      <c r="D1851" s="31"/>
      <c r="H1851" s="29"/>
    </row>
    <row r="1852" spans="4:8">
      <c r="D1852" s="31"/>
      <c r="H1852" s="29"/>
    </row>
    <row r="1853" spans="4:8">
      <c r="D1853" s="31"/>
      <c r="H1853" s="29"/>
    </row>
    <row r="1854" spans="4:8">
      <c r="D1854" s="31"/>
      <c r="H1854" s="29"/>
    </row>
    <row r="1855" spans="4:8">
      <c r="D1855" s="31"/>
      <c r="H1855" s="29"/>
    </row>
    <row r="1856" spans="4:8">
      <c r="D1856" s="31"/>
      <c r="H1856" s="29"/>
    </row>
    <row r="1857" spans="4:8">
      <c r="D1857" s="31"/>
      <c r="H1857" s="29"/>
    </row>
    <row r="1858" spans="4:8">
      <c r="D1858" s="31"/>
      <c r="H1858" s="29"/>
    </row>
    <row r="1859" spans="4:8">
      <c r="D1859" s="31"/>
      <c r="H1859" s="29"/>
    </row>
    <row r="1860" spans="4:8">
      <c r="D1860" s="31"/>
      <c r="H1860" s="29"/>
    </row>
    <row r="1861" spans="4:8">
      <c r="D1861" s="31"/>
      <c r="H1861" s="29"/>
    </row>
    <row r="1862" spans="4:8">
      <c r="D1862" s="31"/>
      <c r="H1862" s="29"/>
    </row>
    <row r="1863" spans="4:8">
      <c r="D1863" s="31"/>
      <c r="H1863" s="29"/>
    </row>
    <row r="1864" spans="4:8">
      <c r="D1864" s="31"/>
      <c r="H1864" s="29"/>
    </row>
    <row r="1865" spans="4:8">
      <c r="D1865" s="31"/>
      <c r="H1865" s="29"/>
    </row>
    <row r="1866" spans="4:8">
      <c r="D1866" s="31"/>
      <c r="H1866" s="29"/>
    </row>
    <row r="1867" spans="4:8">
      <c r="D1867" s="31"/>
      <c r="H1867" s="29"/>
    </row>
    <row r="1868" spans="4:8">
      <c r="D1868" s="31"/>
      <c r="H1868" s="29"/>
    </row>
    <row r="1869" spans="4:8">
      <c r="D1869" s="31"/>
      <c r="H1869" s="29"/>
    </row>
    <row r="1870" spans="4:8">
      <c r="D1870" s="31"/>
      <c r="H1870" s="29"/>
    </row>
    <row r="1871" spans="4:8">
      <c r="D1871" s="31"/>
      <c r="H1871" s="29"/>
    </row>
    <row r="1872" spans="4:8">
      <c r="D1872" s="31"/>
      <c r="H1872" s="29"/>
    </row>
    <row r="1873" spans="4:8">
      <c r="D1873" s="31"/>
      <c r="H1873" s="29"/>
    </row>
    <row r="1874" spans="4:8">
      <c r="D1874" s="31"/>
      <c r="H1874" s="29"/>
    </row>
    <row r="1875" spans="4:8">
      <c r="D1875" s="31"/>
      <c r="H1875" s="29"/>
    </row>
    <row r="1876" spans="4:8">
      <c r="D1876" s="31"/>
      <c r="H1876" s="29"/>
    </row>
    <row r="1877" spans="4:8">
      <c r="D1877" s="31"/>
      <c r="H1877" s="29"/>
    </row>
    <row r="1878" spans="4:8">
      <c r="D1878" s="31"/>
      <c r="H1878" s="29"/>
    </row>
    <row r="1879" spans="4:8">
      <c r="D1879" s="31"/>
      <c r="H1879" s="29"/>
    </row>
    <row r="1880" spans="4:8">
      <c r="D1880" s="31"/>
      <c r="H1880" s="29"/>
    </row>
    <row r="1881" spans="4:8">
      <c r="D1881" s="31"/>
      <c r="H1881" s="29"/>
    </row>
    <row r="1882" spans="4:8">
      <c r="D1882" s="31"/>
      <c r="H1882" s="29"/>
    </row>
    <row r="1883" spans="4:8">
      <c r="D1883" s="31"/>
      <c r="H1883" s="29"/>
    </row>
    <row r="1884" spans="4:8">
      <c r="D1884" s="31"/>
      <c r="H1884" s="29"/>
    </row>
    <row r="1885" spans="4:8">
      <c r="D1885" s="31"/>
      <c r="H1885" s="29"/>
    </row>
    <row r="1886" spans="4:8">
      <c r="D1886" s="31"/>
      <c r="H1886" s="29"/>
    </row>
    <row r="1887" spans="4:8">
      <c r="D1887" s="31"/>
      <c r="H1887" s="29"/>
    </row>
    <row r="1888" spans="4:8">
      <c r="D1888" s="31"/>
      <c r="H1888" s="29"/>
    </row>
    <row r="1889" spans="4:8">
      <c r="D1889" s="31"/>
      <c r="H1889" s="29"/>
    </row>
    <row r="1890" spans="4:8">
      <c r="D1890" s="31"/>
      <c r="H1890" s="29"/>
    </row>
    <row r="1891" spans="4:8">
      <c r="D1891" s="31"/>
      <c r="H1891" s="29"/>
    </row>
    <row r="1892" spans="4:8">
      <c r="D1892" s="31"/>
      <c r="H1892" s="29"/>
    </row>
    <row r="1893" spans="4:8">
      <c r="D1893" s="31"/>
      <c r="H1893" s="29"/>
    </row>
    <row r="1894" spans="4:8">
      <c r="D1894" s="31"/>
      <c r="H1894" s="29"/>
    </row>
    <row r="1895" spans="4:8">
      <c r="D1895" s="31"/>
      <c r="H1895" s="29"/>
    </row>
    <row r="1896" spans="4:8">
      <c r="D1896" s="31"/>
      <c r="H1896" s="29"/>
    </row>
    <row r="1897" spans="4:8">
      <c r="D1897" s="31"/>
      <c r="H1897" s="29"/>
    </row>
    <row r="1898" spans="4:8">
      <c r="D1898" s="31"/>
      <c r="H1898" s="29"/>
    </row>
    <row r="1899" spans="4:8">
      <c r="D1899" s="31"/>
      <c r="H1899" s="29"/>
    </row>
    <row r="1900" spans="4:8">
      <c r="D1900" s="31"/>
      <c r="H1900" s="29"/>
    </row>
    <row r="1901" spans="4:8">
      <c r="D1901" s="31"/>
      <c r="H1901" s="29"/>
    </row>
    <row r="1902" spans="4:8">
      <c r="D1902" s="31"/>
      <c r="H1902" s="29"/>
    </row>
    <row r="1903" spans="4:8">
      <c r="D1903" s="31"/>
      <c r="H1903" s="29"/>
    </row>
    <row r="1904" spans="4:8">
      <c r="D1904" s="31"/>
      <c r="H1904" s="29"/>
    </row>
    <row r="1905" spans="4:8">
      <c r="D1905" s="31"/>
      <c r="H1905" s="29"/>
    </row>
    <row r="1906" spans="4:8">
      <c r="D1906" s="31"/>
      <c r="H1906" s="29"/>
    </row>
    <row r="1907" spans="4:8">
      <c r="D1907" s="31"/>
      <c r="H1907" s="29"/>
    </row>
    <row r="1908" spans="4:8">
      <c r="D1908" s="31"/>
      <c r="H1908" s="29"/>
    </row>
    <row r="1909" spans="4:8">
      <c r="D1909" s="31"/>
      <c r="H1909" s="29"/>
    </row>
    <row r="1910" spans="4:8">
      <c r="D1910" s="31"/>
      <c r="H1910" s="29"/>
    </row>
    <row r="1911" spans="4:8">
      <c r="D1911" s="31"/>
      <c r="H1911" s="29"/>
    </row>
    <row r="1912" spans="4:8">
      <c r="D1912" s="31"/>
      <c r="H1912" s="29"/>
    </row>
    <row r="1913" spans="4:8">
      <c r="D1913" s="31"/>
      <c r="H1913" s="29"/>
    </row>
    <row r="1914" spans="4:8">
      <c r="D1914" s="31"/>
      <c r="H1914" s="29"/>
    </row>
    <row r="1915" spans="4:8">
      <c r="D1915" s="31"/>
      <c r="H1915" s="29"/>
    </row>
    <row r="1916" spans="4:8">
      <c r="D1916" s="31"/>
      <c r="H1916" s="29"/>
    </row>
    <row r="1917" spans="4:8">
      <c r="D1917" s="31"/>
      <c r="H1917" s="29"/>
    </row>
    <row r="1918" spans="4:8">
      <c r="D1918" s="31"/>
      <c r="H1918" s="29"/>
    </row>
    <row r="1919" spans="4:8">
      <c r="D1919" s="31"/>
      <c r="H1919" s="29"/>
    </row>
    <row r="1920" spans="4:8">
      <c r="D1920" s="31"/>
      <c r="H1920" s="29"/>
    </row>
    <row r="1921" spans="4:8">
      <c r="D1921" s="31"/>
      <c r="H1921" s="29"/>
    </row>
    <row r="1922" spans="4:8">
      <c r="D1922" s="31"/>
      <c r="H1922" s="29"/>
    </row>
    <row r="1923" spans="4:8">
      <c r="D1923" s="31"/>
      <c r="H1923" s="29"/>
    </row>
    <row r="1924" spans="4:8">
      <c r="D1924" s="31"/>
      <c r="H1924" s="29"/>
    </row>
    <row r="1925" spans="4:8">
      <c r="D1925" s="31"/>
      <c r="H1925" s="29"/>
    </row>
    <row r="1926" spans="4:8">
      <c r="D1926" s="31"/>
      <c r="H1926" s="29"/>
    </row>
    <row r="1927" spans="4:8">
      <c r="D1927" s="31"/>
      <c r="H1927" s="29"/>
    </row>
    <row r="1928" spans="4:8">
      <c r="D1928" s="31"/>
      <c r="H1928" s="29"/>
    </row>
    <row r="1929" spans="4:8">
      <c r="D1929" s="31"/>
      <c r="H1929" s="29"/>
    </row>
    <row r="1930" spans="4:8">
      <c r="D1930" s="31"/>
      <c r="H1930" s="29"/>
    </row>
    <row r="1931" spans="4:8">
      <c r="D1931" s="31"/>
      <c r="H1931" s="29"/>
    </row>
    <row r="1932" spans="4:8">
      <c r="D1932" s="31"/>
      <c r="H1932" s="29"/>
    </row>
    <row r="1933" spans="4:8">
      <c r="D1933" s="31"/>
      <c r="H1933" s="29"/>
    </row>
    <row r="1934" spans="4:8">
      <c r="D1934" s="31"/>
      <c r="H1934" s="29"/>
    </row>
    <row r="1935" spans="4:8">
      <c r="D1935" s="31"/>
      <c r="H1935" s="29"/>
    </row>
    <row r="1936" spans="4:8">
      <c r="D1936" s="31"/>
      <c r="H1936" s="29"/>
    </row>
    <row r="1937" spans="4:8">
      <c r="D1937" s="31"/>
      <c r="H1937" s="29"/>
    </row>
    <row r="1938" spans="4:8">
      <c r="D1938" s="31"/>
      <c r="H1938" s="29"/>
    </row>
    <row r="1939" spans="4:8">
      <c r="D1939" s="31"/>
      <c r="H1939" s="29"/>
    </row>
    <row r="1940" spans="4:8">
      <c r="D1940" s="31"/>
      <c r="H1940" s="29"/>
    </row>
    <row r="1941" spans="4:8">
      <c r="D1941" s="31"/>
      <c r="H1941" s="29"/>
    </row>
    <row r="1942" spans="4:8">
      <c r="D1942" s="31"/>
      <c r="H1942" s="29"/>
    </row>
    <row r="1943" spans="4:8">
      <c r="D1943" s="31"/>
      <c r="H1943" s="29"/>
    </row>
    <row r="1944" spans="4:8">
      <c r="D1944" s="31"/>
      <c r="H1944" s="29"/>
    </row>
    <row r="1945" spans="4:8">
      <c r="D1945" s="31"/>
      <c r="H1945" s="29"/>
    </row>
    <row r="1946" spans="4:8">
      <c r="D1946" s="31"/>
      <c r="H1946" s="29"/>
    </row>
    <row r="1947" spans="4:8">
      <c r="D1947" s="31"/>
      <c r="H1947" s="29"/>
    </row>
    <row r="1948" spans="4:8">
      <c r="D1948" s="31"/>
      <c r="H1948" s="29"/>
    </row>
    <row r="1949" spans="4:8">
      <c r="D1949" s="31"/>
      <c r="H1949" s="29"/>
    </row>
    <row r="1950" spans="4:8">
      <c r="D1950" s="31"/>
      <c r="H1950" s="29"/>
    </row>
    <row r="1951" spans="4:8">
      <c r="D1951" s="31"/>
      <c r="H1951" s="29"/>
    </row>
    <row r="1952" spans="4:8">
      <c r="D1952" s="31"/>
      <c r="H1952" s="29"/>
    </row>
    <row r="1953" spans="4:8">
      <c r="D1953" s="31"/>
      <c r="H1953" s="29"/>
    </row>
    <row r="1954" spans="4:8">
      <c r="D1954" s="31"/>
      <c r="H1954" s="29"/>
    </row>
    <row r="1955" spans="4:8">
      <c r="D1955" s="31"/>
      <c r="H1955" s="29"/>
    </row>
    <row r="1956" spans="4:8">
      <c r="D1956" s="31"/>
      <c r="H1956" s="29"/>
    </row>
    <row r="1957" spans="4:8">
      <c r="D1957" s="31"/>
      <c r="H1957" s="29"/>
    </row>
    <row r="1958" spans="4:8">
      <c r="D1958" s="31"/>
      <c r="H1958" s="29"/>
    </row>
    <row r="1959" spans="4:8">
      <c r="D1959" s="31"/>
      <c r="H1959" s="29"/>
    </row>
    <row r="1960" spans="4:8">
      <c r="D1960" s="31"/>
      <c r="H1960" s="29"/>
    </row>
    <row r="1961" spans="4:8">
      <c r="D1961" s="31"/>
      <c r="H1961" s="29"/>
    </row>
    <row r="1962" spans="4:8">
      <c r="D1962" s="31"/>
      <c r="H1962" s="29"/>
    </row>
    <row r="1963" spans="4:8">
      <c r="D1963" s="31"/>
      <c r="H1963" s="29"/>
    </row>
    <row r="1964" spans="4:8">
      <c r="D1964" s="31"/>
      <c r="H1964" s="29"/>
    </row>
    <row r="1965" spans="4:8">
      <c r="D1965" s="31"/>
      <c r="H1965" s="29"/>
    </row>
    <row r="1966" spans="4:8">
      <c r="D1966" s="31"/>
      <c r="H1966" s="29"/>
    </row>
    <row r="1967" spans="4:8">
      <c r="D1967" s="31"/>
      <c r="H1967" s="29"/>
    </row>
    <row r="1968" spans="4:8">
      <c r="D1968" s="31"/>
      <c r="H1968" s="29"/>
    </row>
    <row r="1969" spans="4:8">
      <c r="D1969" s="31"/>
      <c r="H1969" s="29"/>
    </row>
    <row r="1970" spans="4:8">
      <c r="D1970" s="31"/>
      <c r="H1970" s="29"/>
    </row>
    <row r="1971" spans="4:8">
      <c r="D1971" s="31"/>
      <c r="H1971" s="29"/>
    </row>
    <row r="1972" spans="4:8">
      <c r="D1972" s="31"/>
      <c r="H1972" s="29"/>
    </row>
    <row r="1973" spans="4:8">
      <c r="D1973" s="31"/>
      <c r="H1973" s="29"/>
    </row>
    <row r="1974" spans="4:8">
      <c r="D1974" s="31"/>
      <c r="H1974" s="29"/>
    </row>
    <row r="1975" spans="4:8">
      <c r="D1975" s="31"/>
      <c r="H1975" s="29"/>
    </row>
    <row r="1976" spans="4:8">
      <c r="D1976" s="31"/>
      <c r="H1976" s="29"/>
    </row>
    <row r="1977" spans="4:8">
      <c r="D1977" s="31"/>
      <c r="H1977" s="29"/>
    </row>
    <row r="1978" spans="4:8">
      <c r="D1978" s="31"/>
      <c r="H1978" s="29"/>
    </row>
    <row r="1979" spans="4:8">
      <c r="D1979" s="31"/>
      <c r="H1979" s="29"/>
    </row>
    <row r="1980" spans="4:8">
      <c r="D1980" s="31"/>
      <c r="H1980" s="29"/>
    </row>
    <row r="1981" spans="4:8">
      <c r="D1981" s="31"/>
      <c r="H1981" s="29"/>
    </row>
    <row r="1982" spans="4:8">
      <c r="D1982" s="31"/>
      <c r="H1982" s="29"/>
    </row>
    <row r="1983" spans="4:8">
      <c r="D1983" s="31"/>
      <c r="H1983" s="29"/>
    </row>
    <row r="1984" spans="4:8">
      <c r="D1984" s="31"/>
      <c r="H1984" s="29"/>
    </row>
    <row r="1985" spans="4:8">
      <c r="D1985" s="31"/>
      <c r="H1985" s="29"/>
    </row>
    <row r="1986" spans="4:8">
      <c r="D1986" s="31"/>
      <c r="H1986" s="29"/>
    </row>
    <row r="1987" spans="4:8">
      <c r="D1987" s="31"/>
      <c r="H1987" s="29"/>
    </row>
    <row r="1988" spans="4:8">
      <c r="D1988" s="31"/>
      <c r="H1988" s="29"/>
    </row>
    <row r="1989" spans="4:8">
      <c r="D1989" s="31"/>
      <c r="H1989" s="29"/>
    </row>
    <row r="1990" spans="4:8">
      <c r="D1990" s="31"/>
      <c r="H1990" s="29"/>
    </row>
    <row r="1991" spans="4:8">
      <c r="D1991" s="31"/>
      <c r="H1991" s="29"/>
    </row>
    <row r="1992" spans="4:8">
      <c r="D1992" s="31"/>
      <c r="H1992" s="29"/>
    </row>
    <row r="1993" spans="4:8">
      <c r="D1993" s="31"/>
      <c r="H1993" s="29"/>
    </row>
    <row r="1994" spans="4:8">
      <c r="D1994" s="31"/>
      <c r="H1994" s="29"/>
    </row>
    <row r="1995" spans="4:8">
      <c r="D1995" s="31"/>
      <c r="H1995" s="29"/>
    </row>
    <row r="1996" spans="4:8">
      <c r="D1996" s="31"/>
      <c r="H1996" s="29"/>
    </row>
    <row r="1997" spans="4:8">
      <c r="D1997" s="31"/>
      <c r="H1997" s="29"/>
    </row>
    <row r="1998" spans="4:8">
      <c r="D1998" s="31"/>
      <c r="H1998" s="29"/>
    </row>
    <row r="1999" spans="4:8">
      <c r="D1999" s="31"/>
      <c r="H1999" s="29"/>
    </row>
    <row r="2000" spans="4:8">
      <c r="D2000" s="31"/>
      <c r="H2000" s="29"/>
    </row>
    <row r="2001" spans="4:8">
      <c r="D2001" s="31"/>
      <c r="H2001" s="29"/>
    </row>
    <row r="2002" spans="4:8">
      <c r="D2002" s="31"/>
      <c r="H2002" s="29"/>
    </row>
    <row r="2003" spans="4:8">
      <c r="D2003" s="31"/>
      <c r="H2003" s="29"/>
    </row>
    <row r="2004" spans="4:8">
      <c r="D2004" s="31"/>
      <c r="H2004" s="29"/>
    </row>
    <row r="2005" spans="4:8">
      <c r="D2005" s="31"/>
      <c r="H2005" s="29"/>
    </row>
    <row r="2006" spans="4:8">
      <c r="D2006" s="31"/>
      <c r="H2006" s="29"/>
    </row>
    <row r="2007" spans="4:8">
      <c r="D2007" s="31"/>
      <c r="H2007" s="29"/>
    </row>
    <row r="2008" spans="4:8">
      <c r="D2008" s="31"/>
      <c r="H2008" s="29"/>
    </row>
    <row r="2009" spans="4:8">
      <c r="D2009" s="31"/>
      <c r="H2009" s="29"/>
    </row>
    <row r="2010" spans="4:8">
      <c r="D2010" s="31"/>
      <c r="H2010" s="29"/>
    </row>
    <row r="2011" spans="4:8">
      <c r="D2011" s="31"/>
      <c r="H2011" s="29"/>
    </row>
    <row r="2012" spans="4:8">
      <c r="D2012" s="31"/>
      <c r="H2012" s="29"/>
    </row>
    <row r="2013" spans="4:8">
      <c r="D2013" s="31"/>
      <c r="H2013" s="29"/>
    </row>
    <row r="2014" spans="4:8">
      <c r="D2014" s="31"/>
      <c r="H2014" s="29"/>
    </row>
    <row r="2015" spans="4:8">
      <c r="D2015" s="31"/>
      <c r="H2015" s="29"/>
    </row>
    <row r="2016" spans="4:8">
      <c r="D2016" s="31"/>
      <c r="H2016" s="29"/>
    </row>
    <row r="2017" spans="4:8">
      <c r="D2017" s="31"/>
      <c r="H2017" s="29"/>
    </row>
    <row r="2018" spans="4:8">
      <c r="D2018" s="31"/>
      <c r="H2018" s="29"/>
    </row>
    <row r="2019" spans="4:8">
      <c r="D2019" s="31"/>
      <c r="H2019" s="29"/>
    </row>
    <row r="2020" spans="4:8">
      <c r="D2020" s="31"/>
      <c r="H2020" s="29"/>
    </row>
    <row r="2021" spans="4:8">
      <c r="D2021" s="31"/>
      <c r="H2021" s="29"/>
    </row>
    <row r="2022" spans="4:8">
      <c r="D2022" s="31"/>
      <c r="H2022" s="29"/>
    </row>
    <row r="2023" spans="4:8">
      <c r="D2023" s="31"/>
      <c r="H2023" s="29"/>
    </row>
    <row r="2024" spans="4:8">
      <c r="D2024" s="31"/>
      <c r="H2024" s="29"/>
    </row>
    <row r="2025" spans="4:8">
      <c r="D2025" s="31"/>
      <c r="H2025" s="29"/>
    </row>
    <row r="2026" spans="4:8">
      <c r="D2026" s="31"/>
      <c r="H2026" s="29"/>
    </row>
    <row r="2027" spans="4:8">
      <c r="D2027" s="31"/>
      <c r="H2027" s="29"/>
    </row>
    <row r="2028" spans="4:8">
      <c r="D2028" s="31"/>
      <c r="H2028" s="29"/>
    </row>
    <row r="2029" spans="4:8">
      <c r="D2029" s="31"/>
      <c r="H2029" s="29"/>
    </row>
    <row r="2030" spans="4:8">
      <c r="D2030" s="31"/>
      <c r="H2030" s="29"/>
    </row>
    <row r="2031" spans="4:8">
      <c r="D2031" s="31"/>
      <c r="H2031" s="29"/>
    </row>
    <row r="2032" spans="4:8">
      <c r="D2032" s="31"/>
      <c r="H2032" s="29"/>
    </row>
    <row r="2033" spans="4:8">
      <c r="D2033" s="31"/>
      <c r="H2033" s="29"/>
    </row>
    <row r="2034" spans="4:8">
      <c r="D2034" s="31"/>
      <c r="H2034" s="29"/>
    </row>
    <row r="2035" spans="4:8">
      <c r="D2035" s="31"/>
      <c r="H2035" s="29"/>
    </row>
    <row r="2036" spans="4:8">
      <c r="D2036" s="31"/>
      <c r="H2036" s="29"/>
    </row>
    <row r="2037" spans="4:8">
      <c r="D2037" s="31"/>
      <c r="H2037" s="29"/>
    </row>
    <row r="2038" spans="4:8">
      <c r="D2038" s="31"/>
      <c r="H2038" s="29"/>
    </row>
    <row r="2039" spans="4:8">
      <c r="D2039" s="31"/>
      <c r="H2039" s="29"/>
    </row>
    <row r="2040" spans="4:8">
      <c r="D2040" s="31"/>
      <c r="H2040" s="29"/>
    </row>
    <row r="2041" spans="4:8">
      <c r="D2041" s="31"/>
      <c r="H2041" s="29"/>
    </row>
    <row r="2042" spans="4:8">
      <c r="D2042" s="31"/>
      <c r="H2042" s="29"/>
    </row>
    <row r="2043" spans="4:8">
      <c r="D2043" s="31"/>
      <c r="H2043" s="29"/>
    </row>
    <row r="2044" spans="4:8">
      <c r="D2044" s="31"/>
      <c r="H2044" s="29"/>
    </row>
    <row r="2045" spans="4:8">
      <c r="D2045" s="31"/>
      <c r="H2045" s="29"/>
    </row>
    <row r="2046" spans="4:8">
      <c r="D2046" s="31"/>
      <c r="H2046" s="29"/>
    </row>
    <row r="2047" spans="4:8">
      <c r="D2047" s="31"/>
      <c r="H2047" s="29"/>
    </row>
    <row r="2048" spans="4:8">
      <c r="D2048" s="31"/>
      <c r="H2048" s="29"/>
    </row>
    <row r="2049" spans="4:8">
      <c r="D2049" s="31"/>
      <c r="H2049" s="29"/>
    </row>
    <row r="2050" spans="4:8">
      <c r="D2050" s="31"/>
      <c r="H2050" s="29"/>
    </row>
    <row r="2051" spans="4:8">
      <c r="D2051" s="31"/>
      <c r="H2051" s="29"/>
    </row>
    <row r="2052" spans="4:8">
      <c r="D2052" s="31"/>
      <c r="H2052" s="29"/>
    </row>
    <row r="2053" spans="4:8">
      <c r="D2053" s="31"/>
      <c r="H2053" s="29"/>
    </row>
    <row r="2054" spans="4:8">
      <c r="D2054" s="31"/>
      <c r="H2054" s="29"/>
    </row>
    <row r="2055" spans="4:8">
      <c r="D2055" s="31"/>
      <c r="H2055" s="29"/>
    </row>
    <row r="2056" spans="4:8">
      <c r="D2056" s="31"/>
      <c r="H2056" s="29"/>
    </row>
    <row r="2057" spans="4:8">
      <c r="D2057" s="31"/>
      <c r="H2057" s="29"/>
    </row>
    <row r="2058" spans="4:8">
      <c r="D2058" s="31"/>
      <c r="H2058" s="29"/>
    </row>
    <row r="2059" spans="4:8">
      <c r="D2059" s="31"/>
      <c r="H2059" s="29"/>
    </row>
    <row r="2060" spans="4:8">
      <c r="D2060" s="31"/>
      <c r="H2060" s="29"/>
    </row>
    <row r="2061" spans="4:8">
      <c r="D2061" s="31"/>
      <c r="H2061" s="29"/>
    </row>
    <row r="2062" spans="4:8">
      <c r="D2062" s="31"/>
      <c r="H2062" s="29"/>
    </row>
    <row r="2063" spans="4:8">
      <c r="D2063" s="31"/>
      <c r="H2063" s="29"/>
    </row>
    <row r="2064" spans="4:8">
      <c r="D2064" s="31"/>
      <c r="H2064" s="29"/>
    </row>
    <row r="2065" spans="4:8">
      <c r="D2065" s="31"/>
      <c r="H2065" s="29"/>
    </row>
    <row r="2066" spans="4:8">
      <c r="D2066" s="31"/>
      <c r="H2066" s="29"/>
    </row>
    <row r="2067" spans="4:8">
      <c r="D2067" s="31"/>
      <c r="H2067" s="29"/>
    </row>
    <row r="2068" spans="4:8">
      <c r="D2068" s="31"/>
      <c r="H2068" s="29"/>
    </row>
    <row r="2069" spans="4:8">
      <c r="D2069" s="31"/>
      <c r="H2069" s="29"/>
    </row>
    <row r="2070" spans="4:8">
      <c r="D2070" s="31"/>
      <c r="H2070" s="29"/>
    </row>
    <row r="2071" spans="4:8">
      <c r="D2071" s="31"/>
      <c r="H2071" s="29"/>
    </row>
    <row r="2072" spans="4:8">
      <c r="D2072" s="31"/>
      <c r="H2072" s="29"/>
    </row>
    <row r="2073" spans="4:8">
      <c r="D2073" s="31"/>
      <c r="H2073" s="29"/>
    </row>
    <row r="2074" spans="4:8">
      <c r="D2074" s="31"/>
      <c r="H2074" s="29"/>
    </row>
    <row r="2075" spans="4:8">
      <c r="D2075" s="31"/>
      <c r="H2075" s="29"/>
    </row>
    <row r="2076" spans="4:8">
      <c r="D2076" s="31"/>
      <c r="H2076" s="29"/>
    </row>
    <row r="2077" spans="4:8">
      <c r="D2077" s="31"/>
      <c r="H2077" s="29"/>
    </row>
    <row r="2078" spans="4:8">
      <c r="D2078" s="31"/>
      <c r="H2078" s="29"/>
    </row>
    <row r="2079" spans="4:8">
      <c r="D2079" s="31"/>
      <c r="H2079" s="29"/>
    </row>
    <row r="2080" spans="4:8">
      <c r="D2080" s="31"/>
      <c r="H2080" s="29"/>
    </row>
    <row r="2081" spans="4:8">
      <c r="D2081" s="31"/>
      <c r="H2081" s="29"/>
    </row>
    <row r="2082" spans="4:8">
      <c r="D2082" s="31"/>
      <c r="H2082" s="29"/>
    </row>
    <row r="2083" spans="4:8">
      <c r="D2083" s="31"/>
      <c r="H2083" s="29"/>
    </row>
    <row r="2084" spans="4:8">
      <c r="D2084" s="31"/>
      <c r="H2084" s="29"/>
    </row>
    <row r="2085" spans="4:8">
      <c r="D2085" s="31"/>
      <c r="H2085" s="29"/>
    </row>
    <row r="2086" spans="4:8">
      <c r="D2086" s="31"/>
      <c r="H2086" s="29"/>
    </row>
    <row r="2087" spans="4:8">
      <c r="D2087" s="31"/>
      <c r="H2087" s="29"/>
    </row>
    <row r="2088" spans="4:8">
      <c r="D2088" s="31"/>
      <c r="H2088" s="29"/>
    </row>
    <row r="2089" spans="4:8">
      <c r="D2089" s="31"/>
      <c r="H2089" s="29"/>
    </row>
    <row r="2090" spans="4:8">
      <c r="D2090" s="31"/>
      <c r="H2090" s="29"/>
    </row>
    <row r="2091" spans="4:8">
      <c r="D2091" s="31"/>
      <c r="H2091" s="29"/>
    </row>
    <row r="2092" spans="4:8">
      <c r="D2092" s="31"/>
      <c r="H2092" s="29"/>
    </row>
    <row r="2093" spans="4:8">
      <c r="D2093" s="31"/>
      <c r="H2093" s="29"/>
    </row>
    <row r="2094" spans="4:8">
      <c r="D2094" s="31"/>
      <c r="H2094" s="29"/>
    </row>
    <row r="2095" spans="4:8">
      <c r="D2095" s="31"/>
      <c r="H2095" s="29"/>
    </row>
    <row r="2096" spans="4:8">
      <c r="D2096" s="31"/>
      <c r="H2096" s="29"/>
    </row>
    <row r="2097" spans="4:8">
      <c r="D2097" s="31"/>
      <c r="H2097" s="29"/>
    </row>
    <row r="2098" spans="4:8">
      <c r="D2098" s="31"/>
      <c r="H2098" s="29"/>
    </row>
    <row r="2099" spans="4:8">
      <c r="D2099" s="31"/>
      <c r="H2099" s="29"/>
    </row>
    <row r="2100" spans="4:8">
      <c r="D2100" s="31"/>
      <c r="H2100" s="29"/>
    </row>
    <row r="2101" spans="4:8">
      <c r="D2101" s="31"/>
      <c r="H2101" s="29"/>
    </row>
    <row r="2102" spans="4:8">
      <c r="D2102" s="31"/>
      <c r="H2102" s="29"/>
    </row>
    <row r="2103" spans="4:8">
      <c r="D2103" s="31"/>
      <c r="H2103" s="29"/>
    </row>
    <row r="2104" spans="4:8">
      <c r="D2104" s="31"/>
      <c r="H2104" s="29"/>
    </row>
    <row r="2105" spans="4:8">
      <c r="D2105" s="31"/>
      <c r="H2105" s="29"/>
    </row>
    <row r="2106" spans="4:8">
      <c r="D2106" s="31"/>
      <c r="H2106" s="29"/>
    </row>
    <row r="2107" spans="4:8">
      <c r="D2107" s="31"/>
      <c r="H2107" s="29"/>
    </row>
    <row r="2108" spans="4:8">
      <c r="D2108" s="31"/>
      <c r="H2108" s="29"/>
    </row>
    <row r="2109" spans="4:8">
      <c r="D2109" s="31"/>
      <c r="H2109" s="29"/>
    </row>
    <row r="2110" spans="4:8">
      <c r="D2110" s="31"/>
      <c r="H2110" s="29"/>
    </row>
    <row r="2111" spans="4:8">
      <c r="D2111" s="31"/>
      <c r="H2111" s="29"/>
    </row>
    <row r="2112" spans="4:8">
      <c r="D2112" s="31"/>
      <c r="H2112" s="29"/>
    </row>
    <row r="2113" spans="4:8">
      <c r="D2113" s="31"/>
      <c r="H2113" s="29"/>
    </row>
    <row r="2114" spans="4:8">
      <c r="D2114" s="31"/>
      <c r="H2114" s="29"/>
    </row>
    <row r="2115" spans="4:8">
      <c r="D2115" s="31"/>
      <c r="H2115" s="29"/>
    </row>
    <row r="2116" spans="4:8">
      <c r="D2116" s="31"/>
      <c r="H2116" s="29"/>
    </row>
    <row r="2117" spans="4:8">
      <c r="D2117" s="31"/>
      <c r="H2117" s="29"/>
    </row>
    <row r="2118" spans="4:8">
      <c r="D2118" s="31"/>
      <c r="H2118" s="29"/>
    </row>
    <row r="2119" spans="4:8">
      <c r="D2119" s="31"/>
      <c r="H2119" s="29"/>
    </row>
    <row r="2120" spans="4:8">
      <c r="D2120" s="31"/>
      <c r="H2120" s="29"/>
    </row>
    <row r="2121" spans="4:8">
      <c r="D2121" s="31"/>
      <c r="H2121" s="29"/>
    </row>
    <row r="2122" spans="4:8">
      <c r="D2122" s="31"/>
      <c r="H2122" s="29"/>
    </row>
    <row r="2123" spans="4:8">
      <c r="D2123" s="31"/>
      <c r="H2123" s="29"/>
    </row>
    <row r="2124" spans="4:8">
      <c r="D2124" s="31"/>
      <c r="H2124" s="29"/>
    </row>
    <row r="2125" spans="4:8">
      <c r="D2125" s="31"/>
      <c r="H2125" s="29"/>
    </row>
    <row r="2126" spans="4:8">
      <c r="D2126" s="31"/>
      <c r="H2126" s="29"/>
    </row>
    <row r="2127" spans="4:8">
      <c r="D2127" s="31"/>
      <c r="H2127" s="29"/>
    </row>
    <row r="2128" spans="4:8">
      <c r="D2128" s="31"/>
      <c r="H2128" s="29"/>
    </row>
    <row r="2129" spans="4:8">
      <c r="D2129" s="31"/>
      <c r="H2129" s="29"/>
    </row>
    <row r="2130" spans="4:8">
      <c r="D2130" s="31"/>
      <c r="H2130" s="29"/>
    </row>
    <row r="2131" spans="4:8">
      <c r="D2131" s="31"/>
      <c r="H2131" s="29"/>
    </row>
    <row r="2132" spans="4:8">
      <c r="D2132" s="31"/>
      <c r="H2132" s="29"/>
    </row>
    <row r="2133" spans="4:8">
      <c r="D2133" s="31"/>
      <c r="H2133" s="29"/>
    </row>
    <row r="2134" spans="4:8">
      <c r="D2134" s="31"/>
      <c r="H2134" s="29"/>
    </row>
    <row r="2135" spans="4:8">
      <c r="D2135" s="31"/>
      <c r="H2135" s="29"/>
    </row>
    <row r="2136" spans="4:8">
      <c r="D2136" s="31"/>
      <c r="H2136" s="29"/>
    </row>
    <row r="2137" spans="4:8">
      <c r="D2137" s="31"/>
      <c r="H2137" s="29"/>
    </row>
    <row r="2138" spans="4:8">
      <c r="D2138" s="31"/>
      <c r="H2138" s="29"/>
    </row>
    <row r="2139" spans="4:8">
      <c r="D2139" s="31"/>
      <c r="H2139" s="29"/>
    </row>
    <row r="2140" spans="4:8">
      <c r="D2140" s="31"/>
      <c r="H2140" s="29"/>
    </row>
    <row r="2141" spans="4:8">
      <c r="D2141" s="31"/>
      <c r="H2141" s="29"/>
    </row>
    <row r="2142" spans="4:8">
      <c r="D2142" s="31"/>
      <c r="H2142" s="29"/>
    </row>
    <row r="2143" spans="4:8">
      <c r="D2143" s="31"/>
      <c r="H2143" s="29"/>
    </row>
    <row r="2144" spans="4:8">
      <c r="D2144" s="31"/>
      <c r="H2144" s="29"/>
    </row>
    <row r="2145" spans="4:8">
      <c r="D2145" s="31"/>
      <c r="H2145" s="29"/>
    </row>
    <row r="2146" spans="4:8">
      <c r="D2146" s="31"/>
      <c r="H2146" s="29"/>
    </row>
    <row r="2147" spans="4:8">
      <c r="D2147" s="31"/>
      <c r="H2147" s="29"/>
    </row>
    <row r="2148" spans="4:8">
      <c r="D2148" s="31"/>
      <c r="H2148" s="29"/>
    </row>
    <row r="2149" spans="4:8">
      <c r="D2149" s="31"/>
      <c r="H2149" s="29"/>
    </row>
    <row r="2150" spans="4:8">
      <c r="D2150" s="31"/>
      <c r="H2150" s="29"/>
    </row>
    <row r="2151" spans="4:8">
      <c r="D2151" s="31"/>
      <c r="H2151" s="29"/>
    </row>
    <row r="2152" spans="4:8">
      <c r="D2152" s="31"/>
      <c r="H2152" s="29"/>
    </row>
    <row r="2153" spans="4:8">
      <c r="D2153" s="31"/>
      <c r="H2153" s="29"/>
    </row>
    <row r="2154" spans="4:8">
      <c r="D2154" s="31"/>
      <c r="H2154" s="29"/>
    </row>
    <row r="2155" spans="4:8">
      <c r="D2155" s="31"/>
      <c r="H2155" s="29"/>
    </row>
    <row r="2156" spans="4:8">
      <c r="D2156" s="31"/>
      <c r="H2156" s="29"/>
    </row>
    <row r="2157" spans="4:8">
      <c r="D2157" s="31"/>
      <c r="H2157" s="29"/>
    </row>
    <row r="2158" spans="4:8">
      <c r="D2158" s="31"/>
      <c r="H2158" s="29"/>
    </row>
    <row r="2159" spans="4:8">
      <c r="D2159" s="31"/>
      <c r="H2159" s="29"/>
    </row>
    <row r="2160" spans="4:8">
      <c r="D2160" s="31"/>
      <c r="H2160" s="29"/>
    </row>
    <row r="2161" spans="4:8">
      <c r="D2161" s="31"/>
      <c r="H2161" s="29"/>
    </row>
    <row r="2162" spans="4:8">
      <c r="D2162" s="31"/>
      <c r="H2162" s="29"/>
    </row>
    <row r="2163" spans="4:8">
      <c r="D2163" s="31"/>
      <c r="H2163" s="29"/>
    </row>
    <row r="2164" spans="4:8">
      <c r="D2164" s="31"/>
      <c r="H2164" s="29"/>
    </row>
    <row r="2165" spans="4:8">
      <c r="D2165" s="31"/>
      <c r="H2165" s="29"/>
    </row>
    <row r="2166" spans="4:8">
      <c r="D2166" s="31"/>
      <c r="H2166" s="29"/>
    </row>
    <row r="2167" spans="4:8">
      <c r="D2167" s="31"/>
      <c r="H2167" s="29"/>
    </row>
    <row r="2168" spans="4:8">
      <c r="D2168" s="31"/>
      <c r="H2168" s="29"/>
    </row>
    <row r="2169" spans="4:8">
      <c r="D2169" s="31"/>
      <c r="H2169" s="29"/>
    </row>
    <row r="2170" spans="4:8">
      <c r="D2170" s="31"/>
      <c r="H2170" s="29"/>
    </row>
    <row r="2171" spans="4:8">
      <c r="D2171" s="31"/>
      <c r="H2171" s="29"/>
    </row>
    <row r="2172" spans="4:8">
      <c r="D2172" s="31"/>
      <c r="H2172" s="29"/>
    </row>
    <row r="2173" spans="4:8">
      <c r="D2173" s="31"/>
      <c r="H2173" s="29"/>
    </row>
    <row r="2174" spans="4:8">
      <c r="D2174" s="31"/>
      <c r="H2174" s="29"/>
    </row>
    <row r="2175" spans="4:8">
      <c r="D2175" s="31"/>
      <c r="H2175" s="29"/>
    </row>
    <row r="2176" spans="4:8">
      <c r="D2176" s="31"/>
      <c r="H2176" s="29"/>
    </row>
    <row r="2177" spans="4:8">
      <c r="D2177" s="31"/>
      <c r="H2177" s="29"/>
    </row>
    <row r="2178" spans="4:8">
      <c r="D2178" s="31"/>
      <c r="H2178" s="29"/>
    </row>
    <row r="2179" spans="4:8">
      <c r="D2179" s="31"/>
      <c r="H2179" s="29"/>
    </row>
    <row r="2180" spans="4:8">
      <c r="D2180" s="31"/>
      <c r="H2180" s="29"/>
    </row>
    <row r="2181" spans="4:8">
      <c r="D2181" s="31"/>
      <c r="H2181" s="29"/>
    </row>
    <row r="2182" spans="4:8">
      <c r="D2182" s="31"/>
      <c r="H2182" s="29"/>
    </row>
    <row r="2183" spans="4:8">
      <c r="D2183" s="31"/>
      <c r="H2183" s="29"/>
    </row>
    <row r="2184" spans="4:8">
      <c r="D2184" s="31"/>
      <c r="H2184" s="29"/>
    </row>
    <row r="2185" spans="4:8">
      <c r="D2185" s="31"/>
      <c r="H2185" s="29"/>
    </row>
    <row r="2186" spans="4:8">
      <c r="D2186" s="31"/>
      <c r="H2186" s="29"/>
    </row>
    <row r="2187" spans="4:8">
      <c r="D2187" s="31"/>
      <c r="H2187" s="29"/>
    </row>
    <row r="2188" spans="4:8">
      <c r="D2188" s="31"/>
      <c r="H2188" s="29"/>
    </row>
    <row r="2189" spans="4:8">
      <c r="D2189" s="31"/>
      <c r="H2189" s="29"/>
    </row>
    <row r="2190" spans="4:8">
      <c r="D2190" s="31"/>
      <c r="H2190" s="29"/>
    </row>
    <row r="2191" spans="4:8">
      <c r="D2191" s="31"/>
      <c r="H2191" s="29"/>
    </row>
    <row r="2192" spans="4:8">
      <c r="D2192" s="31"/>
      <c r="H2192" s="29"/>
    </row>
    <row r="2193" spans="4:8">
      <c r="D2193" s="31"/>
      <c r="H2193" s="29"/>
    </row>
    <row r="2194" spans="4:8">
      <c r="D2194" s="31"/>
      <c r="H2194" s="29"/>
    </row>
    <row r="2195" spans="4:8">
      <c r="D2195" s="31"/>
      <c r="H2195" s="29"/>
    </row>
    <row r="2196" spans="4:8">
      <c r="D2196" s="31"/>
      <c r="H2196" s="29"/>
    </row>
    <row r="2197" spans="4:8">
      <c r="D2197" s="31"/>
      <c r="H2197" s="29"/>
    </row>
    <row r="2198" spans="4:8">
      <c r="D2198" s="31"/>
      <c r="H2198" s="29"/>
    </row>
    <row r="2199" spans="4:8">
      <c r="D2199" s="31"/>
      <c r="H2199" s="29"/>
    </row>
    <row r="2200" spans="4:8">
      <c r="D2200" s="31"/>
      <c r="H2200" s="29"/>
    </row>
    <row r="2201" spans="4:8">
      <c r="D2201" s="31"/>
      <c r="H2201" s="29"/>
    </row>
    <row r="2202" spans="4:8">
      <c r="D2202" s="31"/>
      <c r="H2202" s="29"/>
    </row>
    <row r="2203" spans="4:8">
      <c r="D2203" s="31"/>
      <c r="H2203" s="29"/>
    </row>
    <row r="2204" spans="4:8">
      <c r="D2204" s="31"/>
      <c r="H2204" s="29"/>
    </row>
    <row r="2205" spans="4:8">
      <c r="D2205" s="31"/>
      <c r="H2205" s="29"/>
    </row>
    <row r="2206" spans="4:8">
      <c r="D2206" s="31"/>
      <c r="H2206" s="29"/>
    </row>
    <row r="2207" spans="4:8">
      <c r="D2207" s="31"/>
      <c r="H2207" s="29"/>
    </row>
    <row r="2208" spans="4:8">
      <c r="D2208" s="31"/>
      <c r="H2208" s="29"/>
    </row>
    <row r="2209" spans="4:8">
      <c r="D2209" s="31"/>
      <c r="H2209" s="29"/>
    </row>
    <row r="2210" spans="4:8">
      <c r="D2210" s="31"/>
      <c r="H2210" s="29"/>
    </row>
    <row r="2211" spans="4:8">
      <c r="D2211" s="31"/>
      <c r="H2211" s="29"/>
    </row>
    <row r="2212" spans="4:8">
      <c r="D2212" s="31"/>
      <c r="H2212" s="29"/>
    </row>
    <row r="2213" spans="4:8">
      <c r="D2213" s="31"/>
      <c r="H2213" s="29"/>
    </row>
    <row r="2214" spans="4:8">
      <c r="D2214" s="31"/>
      <c r="H2214" s="29"/>
    </row>
    <row r="2215" spans="4:8">
      <c r="D2215" s="31"/>
      <c r="H2215" s="29"/>
    </row>
    <row r="2216" spans="4:8">
      <c r="D2216" s="31"/>
      <c r="H2216" s="29"/>
    </row>
    <row r="2217" spans="4:8">
      <c r="D2217" s="31"/>
      <c r="H2217" s="29"/>
    </row>
    <row r="2218" spans="4:8">
      <c r="D2218" s="31"/>
      <c r="H2218" s="29"/>
    </row>
    <row r="2219" spans="4:8">
      <c r="D2219" s="31"/>
      <c r="H2219" s="29"/>
    </row>
    <row r="2220" spans="4:8">
      <c r="D2220" s="31"/>
      <c r="H2220" s="29"/>
    </row>
    <row r="2221" spans="4:8">
      <c r="D2221" s="31"/>
      <c r="H2221" s="29"/>
    </row>
    <row r="2222" spans="4:8">
      <c r="D2222" s="31"/>
      <c r="H2222" s="29"/>
    </row>
    <row r="2223" spans="4:8">
      <c r="D2223" s="31"/>
      <c r="H2223" s="29"/>
    </row>
    <row r="2224" spans="4:8">
      <c r="D2224" s="31"/>
      <c r="H2224" s="29"/>
    </row>
    <row r="2225" spans="4:8">
      <c r="D2225" s="31"/>
      <c r="H2225" s="29"/>
    </row>
    <row r="2226" spans="4:8">
      <c r="D2226" s="31"/>
      <c r="H2226" s="29"/>
    </row>
    <row r="2227" spans="4:8">
      <c r="D2227" s="31"/>
      <c r="H2227" s="29"/>
    </row>
    <row r="2228" spans="4:8">
      <c r="D2228" s="31"/>
      <c r="H2228" s="29"/>
    </row>
    <row r="2229" spans="4:8">
      <c r="D2229" s="31"/>
      <c r="H2229" s="29"/>
    </row>
    <row r="2230" spans="4:8">
      <c r="D2230" s="31"/>
      <c r="H2230" s="29"/>
    </row>
    <row r="2231" spans="4:8">
      <c r="D2231" s="31"/>
      <c r="H2231" s="29"/>
    </row>
    <row r="2232" spans="4:8">
      <c r="D2232" s="31"/>
      <c r="H2232" s="29"/>
    </row>
    <row r="2233" spans="4:8">
      <c r="D2233" s="31"/>
      <c r="H2233" s="29"/>
    </row>
    <row r="2234" spans="4:8">
      <c r="D2234" s="31"/>
      <c r="H2234" s="29"/>
    </row>
    <row r="2235" spans="4:8">
      <c r="D2235" s="31"/>
      <c r="H2235" s="29"/>
    </row>
    <row r="2236" spans="4:8">
      <c r="D2236" s="31"/>
      <c r="H2236" s="29"/>
    </row>
    <row r="2237" spans="4:8">
      <c r="D2237" s="31"/>
      <c r="H2237" s="29"/>
    </row>
    <row r="2238" spans="4:8">
      <c r="D2238" s="31"/>
      <c r="H2238" s="29"/>
    </row>
    <row r="2239" spans="4:8">
      <c r="D2239" s="31"/>
      <c r="H2239" s="29"/>
    </row>
    <row r="2240" spans="4:8">
      <c r="D2240" s="31"/>
      <c r="H2240" s="29"/>
    </row>
    <row r="2241" spans="4:8">
      <c r="D2241" s="31"/>
      <c r="H2241" s="29"/>
    </row>
    <row r="2242" spans="4:8">
      <c r="D2242" s="31"/>
      <c r="H2242" s="29"/>
    </row>
    <row r="2243" spans="4:8">
      <c r="D2243" s="31"/>
      <c r="H2243" s="29"/>
    </row>
    <row r="2244" spans="4:8">
      <c r="D2244" s="31"/>
      <c r="H2244" s="29"/>
    </row>
    <row r="2245" spans="4:8">
      <c r="D2245" s="31"/>
      <c r="H2245" s="29"/>
    </row>
    <row r="2246" spans="4:8">
      <c r="D2246" s="31"/>
      <c r="H2246" s="29"/>
    </row>
    <row r="2247" spans="4:8">
      <c r="D2247" s="31"/>
      <c r="H2247" s="29"/>
    </row>
    <row r="2248" spans="4:8">
      <c r="D2248" s="31"/>
      <c r="H2248" s="29"/>
    </row>
    <row r="2249" spans="4:8">
      <c r="D2249" s="31"/>
      <c r="H2249" s="29"/>
    </row>
    <row r="2250" spans="4:8">
      <c r="D2250" s="31"/>
      <c r="H2250" s="29"/>
    </row>
    <row r="2251" spans="4:8">
      <c r="D2251" s="31"/>
      <c r="H2251" s="29"/>
    </row>
    <row r="2252" spans="4:8">
      <c r="D2252" s="31"/>
      <c r="H2252" s="29"/>
    </row>
    <row r="2253" spans="4:8">
      <c r="D2253" s="31"/>
      <c r="H2253" s="29"/>
    </row>
    <row r="2254" spans="4:8">
      <c r="D2254" s="31"/>
      <c r="H2254" s="29"/>
    </row>
    <row r="2255" spans="4:8">
      <c r="D2255" s="31"/>
      <c r="H2255" s="29"/>
    </row>
    <row r="2256" spans="4:8">
      <c r="D2256" s="31"/>
      <c r="H2256" s="29"/>
    </row>
    <row r="2257" spans="4:8">
      <c r="D2257" s="31"/>
      <c r="H2257" s="29"/>
    </row>
    <row r="2258" spans="4:8">
      <c r="D2258" s="31"/>
      <c r="H2258" s="29"/>
    </row>
    <row r="2259" spans="4:8">
      <c r="D2259" s="31"/>
      <c r="H2259" s="29"/>
    </row>
    <row r="2260" spans="4:8">
      <c r="D2260" s="31"/>
      <c r="H2260" s="29"/>
    </row>
    <row r="2261" spans="4:8">
      <c r="D2261" s="31"/>
      <c r="H2261" s="29"/>
    </row>
    <row r="2262" spans="4:8">
      <c r="D2262" s="31"/>
      <c r="H2262" s="29"/>
    </row>
    <row r="2263" spans="4:8">
      <c r="D2263" s="31"/>
      <c r="H2263" s="29"/>
    </row>
    <row r="2264" spans="4:8">
      <c r="D2264" s="31"/>
      <c r="H2264" s="29"/>
    </row>
    <row r="2265" spans="4:8">
      <c r="D2265" s="31"/>
      <c r="H2265" s="29"/>
    </row>
    <row r="2266" spans="4:8">
      <c r="D2266" s="31"/>
      <c r="H2266" s="29"/>
    </row>
    <row r="2267" spans="4:8">
      <c r="D2267" s="31"/>
      <c r="H2267" s="29"/>
    </row>
    <row r="2268" spans="4:8">
      <c r="D2268" s="31"/>
      <c r="H2268" s="29"/>
    </row>
    <row r="2269" spans="4:8">
      <c r="D2269" s="31"/>
      <c r="H2269" s="29"/>
    </row>
    <row r="2270" spans="4:8">
      <c r="D2270" s="31"/>
      <c r="H2270" s="29"/>
    </row>
    <row r="2271" spans="4:8">
      <c r="D2271" s="31"/>
      <c r="H2271" s="29"/>
    </row>
    <row r="2272" spans="4:8">
      <c r="D2272" s="31"/>
      <c r="H2272" s="29"/>
    </row>
    <row r="2273" spans="4:8">
      <c r="D2273" s="31"/>
      <c r="H2273" s="29"/>
    </row>
    <row r="2274" spans="4:8">
      <c r="D2274" s="31"/>
      <c r="H2274" s="29"/>
    </row>
    <row r="2275" spans="4:8">
      <c r="D2275" s="31"/>
      <c r="H2275" s="29"/>
    </row>
    <row r="2276" spans="4:8">
      <c r="D2276" s="31"/>
      <c r="H2276" s="29"/>
    </row>
    <row r="2277" spans="4:8">
      <c r="D2277" s="31"/>
      <c r="H2277" s="29"/>
    </row>
    <row r="2278" spans="4:8">
      <c r="D2278" s="31"/>
      <c r="H2278" s="29"/>
    </row>
    <row r="2279" spans="4:8">
      <c r="D2279" s="31"/>
      <c r="H2279" s="29"/>
    </row>
    <row r="2280" spans="4:8">
      <c r="D2280" s="31"/>
      <c r="H2280" s="29"/>
    </row>
    <row r="2281" spans="4:8">
      <c r="D2281" s="31"/>
      <c r="H2281" s="29"/>
    </row>
    <row r="2282" spans="4:8">
      <c r="D2282" s="31"/>
      <c r="H2282" s="29"/>
    </row>
    <row r="2283" spans="4:8">
      <c r="D2283" s="31"/>
      <c r="H2283" s="29"/>
    </row>
    <row r="2284" spans="4:8">
      <c r="D2284" s="31"/>
      <c r="H2284" s="29"/>
    </row>
    <row r="2285" spans="4:8">
      <c r="D2285" s="31"/>
      <c r="H2285" s="29"/>
    </row>
    <row r="2286" spans="4:8">
      <c r="D2286" s="31"/>
      <c r="H2286" s="29"/>
    </row>
    <row r="2287" spans="4:8">
      <c r="D2287" s="31"/>
      <c r="H2287" s="29"/>
    </row>
    <row r="2288" spans="4:8">
      <c r="D2288" s="31"/>
      <c r="H2288" s="29"/>
    </row>
    <row r="2289" spans="4:8">
      <c r="D2289" s="31"/>
      <c r="H2289" s="29"/>
    </row>
    <row r="2290" spans="4:8">
      <c r="D2290" s="31"/>
      <c r="H2290" s="29"/>
    </row>
    <row r="2291" spans="4:8">
      <c r="D2291" s="31"/>
      <c r="H2291" s="29"/>
    </row>
    <row r="2292" spans="4:8">
      <c r="D2292" s="31"/>
      <c r="H2292" s="29"/>
    </row>
    <row r="2293" spans="4:8">
      <c r="D2293" s="31"/>
      <c r="H2293" s="29"/>
    </row>
    <row r="2294" spans="4:8">
      <c r="D2294" s="31"/>
      <c r="H2294" s="29"/>
    </row>
    <row r="2295" spans="4:8">
      <c r="D2295" s="31"/>
      <c r="H2295" s="29"/>
    </row>
    <row r="2296" spans="4:8">
      <c r="D2296" s="31"/>
      <c r="H2296" s="29"/>
    </row>
    <row r="2297" spans="4:8">
      <c r="D2297" s="31"/>
      <c r="H2297" s="29"/>
    </row>
    <row r="2298" spans="4:8">
      <c r="D2298" s="31"/>
      <c r="H2298" s="29"/>
    </row>
    <row r="2299" spans="4:8">
      <c r="D2299" s="31"/>
      <c r="H2299" s="29"/>
    </row>
    <row r="2300" spans="4:8">
      <c r="D2300" s="31"/>
      <c r="H2300" s="29"/>
    </row>
    <row r="2301" spans="4:8">
      <c r="D2301" s="31"/>
      <c r="H2301" s="29"/>
    </row>
    <row r="2302" spans="4:8">
      <c r="D2302" s="31"/>
      <c r="H2302" s="29"/>
    </row>
    <row r="2303" spans="4:8">
      <c r="D2303" s="31"/>
      <c r="H2303" s="29"/>
    </row>
    <row r="2304" spans="4:8">
      <c r="D2304" s="31"/>
      <c r="H2304" s="29"/>
    </row>
    <row r="2305" spans="4:8">
      <c r="D2305" s="31"/>
      <c r="H2305" s="29"/>
    </row>
    <row r="2306" spans="4:8">
      <c r="D2306" s="31"/>
      <c r="H2306" s="29"/>
    </row>
    <row r="2307" spans="4:8">
      <c r="D2307" s="31"/>
      <c r="H2307" s="29"/>
    </row>
    <row r="2308" spans="4:8">
      <c r="D2308" s="31"/>
      <c r="H2308" s="29"/>
    </row>
    <row r="2309" spans="4:8">
      <c r="D2309" s="31"/>
      <c r="H2309" s="29"/>
    </row>
    <row r="2310" spans="4:8">
      <c r="D2310" s="31"/>
      <c r="H2310" s="29"/>
    </row>
    <row r="2311" spans="4:8">
      <c r="D2311" s="31"/>
      <c r="H2311" s="29"/>
    </row>
    <row r="2312" spans="4:8">
      <c r="D2312" s="31"/>
      <c r="H2312" s="29"/>
    </row>
    <row r="2313" spans="4:8">
      <c r="D2313" s="31"/>
      <c r="H2313" s="29"/>
    </row>
    <row r="2314" spans="4:8">
      <c r="D2314" s="31"/>
      <c r="H2314" s="29"/>
    </row>
    <row r="2315" spans="4:8">
      <c r="D2315" s="31"/>
      <c r="H2315" s="29"/>
    </row>
    <row r="2316" spans="4:8">
      <c r="D2316" s="31"/>
      <c r="H2316" s="29"/>
    </row>
    <row r="2317" spans="4:8">
      <c r="D2317" s="31"/>
      <c r="H2317" s="29"/>
    </row>
    <row r="2318" spans="4:8">
      <c r="D2318" s="31"/>
      <c r="H2318" s="29"/>
    </row>
    <row r="2319" spans="4:8">
      <c r="D2319" s="31"/>
      <c r="H2319" s="29"/>
    </row>
    <row r="2320" spans="4:8">
      <c r="D2320" s="31"/>
      <c r="H2320" s="29"/>
    </row>
    <row r="2321" spans="4:8">
      <c r="D2321" s="31"/>
      <c r="H2321" s="29"/>
    </row>
    <row r="2322" spans="4:8">
      <c r="D2322" s="31"/>
      <c r="H2322" s="29"/>
    </row>
    <row r="2323" spans="4:8">
      <c r="D2323" s="31"/>
      <c r="H2323" s="29"/>
    </row>
    <row r="2324" spans="4:8">
      <c r="D2324" s="31"/>
      <c r="H2324" s="29"/>
    </row>
    <row r="2325" spans="4:8">
      <c r="D2325" s="31"/>
      <c r="H2325" s="29"/>
    </row>
    <row r="2326" spans="4:8">
      <c r="D2326" s="31"/>
      <c r="H2326" s="29"/>
    </row>
    <row r="2327" spans="4:8">
      <c r="D2327" s="31"/>
      <c r="H2327" s="29"/>
    </row>
    <row r="2328" spans="4:8">
      <c r="D2328" s="31"/>
      <c r="H2328" s="29"/>
    </row>
    <row r="2329" spans="4:8">
      <c r="D2329" s="31"/>
      <c r="H2329" s="29"/>
    </row>
    <row r="2330" spans="4:8">
      <c r="D2330" s="31"/>
      <c r="H2330" s="29"/>
    </row>
    <row r="2331" spans="4:8">
      <c r="D2331" s="31"/>
      <c r="H2331" s="29"/>
    </row>
    <row r="2332" spans="4:8">
      <c r="D2332" s="31"/>
      <c r="H2332" s="29"/>
    </row>
    <row r="2333" spans="4:8">
      <c r="D2333" s="31"/>
      <c r="H2333" s="29"/>
    </row>
    <row r="2334" spans="4:8">
      <c r="D2334" s="31"/>
      <c r="H2334" s="29"/>
    </row>
    <row r="2335" spans="4:8">
      <c r="D2335" s="31"/>
      <c r="H2335" s="29"/>
    </row>
    <row r="2336" spans="4:8">
      <c r="D2336" s="31"/>
      <c r="H2336" s="29"/>
    </row>
    <row r="2337" spans="4:8">
      <c r="D2337" s="31"/>
      <c r="H2337" s="29"/>
    </row>
    <row r="2338" spans="4:8">
      <c r="D2338" s="31"/>
      <c r="H2338" s="29"/>
    </row>
    <row r="2339" spans="4:8">
      <c r="D2339" s="31"/>
      <c r="H2339" s="29"/>
    </row>
    <row r="2340" spans="4:8">
      <c r="D2340" s="31"/>
      <c r="H2340" s="29"/>
    </row>
    <row r="2341" spans="4:8">
      <c r="D2341" s="31"/>
      <c r="H2341" s="29"/>
    </row>
    <row r="2342" spans="4:8">
      <c r="D2342" s="31"/>
      <c r="H2342" s="29"/>
    </row>
    <row r="2343" spans="4:8">
      <c r="D2343" s="31"/>
      <c r="H2343" s="29"/>
    </row>
    <row r="2344" spans="4:8">
      <c r="D2344" s="31"/>
      <c r="H2344" s="29"/>
    </row>
    <row r="2345" spans="4:8">
      <c r="D2345" s="31"/>
      <c r="H2345" s="29"/>
    </row>
    <row r="2346" spans="4:8">
      <c r="D2346" s="31"/>
      <c r="H2346" s="29"/>
    </row>
    <row r="2347" spans="4:8">
      <c r="D2347" s="31"/>
      <c r="H2347" s="29"/>
    </row>
    <row r="2348" spans="4:8">
      <c r="D2348" s="31"/>
      <c r="H2348" s="29"/>
    </row>
    <row r="2349" spans="4:8">
      <c r="D2349" s="31"/>
      <c r="H2349" s="29"/>
    </row>
    <row r="2350" spans="4:8">
      <c r="D2350" s="31"/>
      <c r="H2350" s="29"/>
    </row>
    <row r="2351" spans="4:8">
      <c r="D2351" s="31"/>
      <c r="H2351" s="29"/>
    </row>
    <row r="2352" spans="4:8">
      <c r="D2352" s="31"/>
      <c r="H2352" s="29"/>
    </row>
    <row r="2353" spans="4:8">
      <c r="D2353" s="31"/>
      <c r="H2353" s="29"/>
    </row>
    <row r="2354" spans="4:8">
      <c r="D2354" s="31"/>
      <c r="H2354" s="29"/>
    </row>
    <row r="2355" spans="4:8">
      <c r="D2355" s="31"/>
      <c r="H2355" s="29"/>
    </row>
    <row r="2356" spans="4:8">
      <c r="D2356" s="31"/>
      <c r="H2356" s="29"/>
    </row>
    <row r="2357" spans="4:8">
      <c r="D2357" s="31"/>
      <c r="H2357" s="29"/>
    </row>
    <row r="2358" spans="4:8">
      <c r="D2358" s="31"/>
      <c r="H2358" s="29"/>
    </row>
    <row r="2359" spans="4:8">
      <c r="D2359" s="31"/>
      <c r="H2359" s="29"/>
    </row>
    <row r="2360" spans="4:8">
      <c r="D2360" s="31"/>
      <c r="H2360" s="29"/>
    </row>
    <row r="2361" spans="4:8">
      <c r="D2361" s="31"/>
      <c r="H2361" s="29"/>
    </row>
    <row r="2362" spans="4:8">
      <c r="D2362" s="31"/>
      <c r="H2362" s="29"/>
    </row>
    <row r="2363" spans="4:8">
      <c r="D2363" s="31"/>
      <c r="H2363" s="29"/>
    </row>
    <row r="2364" spans="4:8">
      <c r="D2364" s="31"/>
      <c r="H2364" s="29"/>
    </row>
    <row r="2365" spans="4:8">
      <c r="D2365" s="31"/>
      <c r="H2365" s="29"/>
    </row>
    <row r="2366" spans="4:8">
      <c r="D2366" s="31"/>
      <c r="H2366" s="29"/>
    </row>
    <row r="2367" spans="4:8">
      <c r="D2367" s="31"/>
      <c r="H2367" s="29"/>
    </row>
    <row r="2368" spans="4:8">
      <c r="D2368" s="31"/>
      <c r="H2368" s="29"/>
    </row>
    <row r="2369" spans="4:8">
      <c r="D2369" s="31"/>
      <c r="H2369" s="29"/>
    </row>
    <row r="2370" spans="4:8">
      <c r="D2370" s="31"/>
      <c r="H2370" s="29"/>
    </row>
    <row r="2371" spans="4:8">
      <c r="D2371" s="31"/>
      <c r="H2371" s="29"/>
    </row>
    <row r="2372" spans="4:8">
      <c r="D2372" s="31"/>
      <c r="H2372" s="29"/>
    </row>
    <row r="2373" spans="4:8">
      <c r="D2373" s="31"/>
      <c r="H2373" s="29"/>
    </row>
    <row r="2374" spans="4:8">
      <c r="D2374" s="31"/>
      <c r="H2374" s="29"/>
    </row>
    <row r="2375" spans="4:8">
      <c r="D2375" s="31"/>
      <c r="H2375" s="29"/>
    </row>
    <row r="2376" spans="4:8">
      <c r="D2376" s="31"/>
      <c r="H2376" s="29"/>
    </row>
    <row r="2377" spans="4:8">
      <c r="D2377" s="31"/>
      <c r="H2377" s="29"/>
    </row>
    <row r="2378" spans="4:8">
      <c r="D2378" s="31"/>
      <c r="H2378" s="29"/>
    </row>
    <row r="2379" spans="4:8">
      <c r="D2379" s="31"/>
      <c r="H2379" s="29"/>
    </row>
    <row r="2380" spans="4:8">
      <c r="D2380" s="31"/>
      <c r="H2380" s="29"/>
    </row>
    <row r="2381" spans="4:8">
      <c r="D2381" s="31"/>
      <c r="H2381" s="29"/>
    </row>
    <row r="2382" spans="4:8">
      <c r="D2382" s="31"/>
      <c r="H2382" s="29"/>
    </row>
    <row r="2383" spans="4:8">
      <c r="D2383" s="31"/>
      <c r="H2383" s="29"/>
    </row>
    <row r="2384" spans="4:8">
      <c r="D2384" s="31"/>
      <c r="H2384" s="29"/>
    </row>
    <row r="2385" spans="4:8">
      <c r="D2385" s="31"/>
      <c r="H2385" s="29"/>
    </row>
    <row r="2386" spans="4:8">
      <c r="D2386" s="31"/>
      <c r="H2386" s="29"/>
    </row>
    <row r="2387" spans="4:8">
      <c r="D2387" s="31"/>
      <c r="H2387" s="29"/>
    </row>
    <row r="2388" spans="4:8">
      <c r="D2388" s="31"/>
      <c r="H2388" s="29"/>
    </row>
    <row r="2389" spans="4:8">
      <c r="D2389" s="31"/>
      <c r="H2389" s="29"/>
    </row>
    <row r="2390" spans="4:8">
      <c r="D2390" s="31"/>
      <c r="H2390" s="29"/>
    </row>
    <row r="2391" spans="4:8">
      <c r="D2391" s="31"/>
      <c r="H2391" s="29"/>
    </row>
    <row r="2392" spans="4:8">
      <c r="D2392" s="31"/>
      <c r="H2392" s="29"/>
    </row>
    <row r="2393" spans="4:8">
      <c r="D2393" s="31"/>
      <c r="H2393" s="29"/>
    </row>
    <row r="2394" spans="4:8">
      <c r="D2394" s="31"/>
      <c r="H2394" s="29"/>
    </row>
    <row r="2395" spans="4:8">
      <c r="D2395" s="31"/>
      <c r="H2395" s="29"/>
    </row>
    <row r="2396" spans="4:8">
      <c r="D2396" s="31"/>
      <c r="H2396" s="29"/>
    </row>
    <row r="2397" spans="4:8">
      <c r="D2397" s="31"/>
      <c r="H2397" s="29"/>
    </row>
    <row r="2398" spans="4:8">
      <c r="D2398" s="31"/>
      <c r="H2398" s="29"/>
    </row>
    <row r="2399" spans="4:8">
      <c r="D2399" s="31"/>
      <c r="H2399" s="29"/>
    </row>
    <row r="2400" spans="4:8">
      <c r="D2400" s="31"/>
      <c r="H2400" s="29"/>
    </row>
    <row r="2401" spans="4:8">
      <c r="D2401" s="31"/>
      <c r="H2401" s="29"/>
    </row>
    <row r="2402" spans="4:8">
      <c r="D2402" s="31"/>
      <c r="H2402" s="29"/>
    </row>
    <row r="2403" spans="4:8">
      <c r="D2403" s="31"/>
      <c r="H2403" s="29"/>
    </row>
    <row r="2404" spans="4:8">
      <c r="D2404" s="31"/>
      <c r="H2404" s="29"/>
    </row>
    <row r="2405" spans="4:8">
      <c r="D2405" s="31"/>
      <c r="H2405" s="29"/>
    </row>
    <row r="2406" spans="4:8">
      <c r="D2406" s="31"/>
      <c r="H2406" s="29"/>
    </row>
    <row r="2407" spans="4:8">
      <c r="D2407" s="31"/>
      <c r="H2407" s="29"/>
    </row>
    <row r="2408" spans="4:8">
      <c r="D2408" s="31"/>
      <c r="H2408" s="29"/>
    </row>
    <row r="2409" spans="4:8">
      <c r="D2409" s="31"/>
      <c r="H2409" s="29"/>
    </row>
    <row r="2410" spans="4:8">
      <c r="D2410" s="31"/>
      <c r="H2410" s="29"/>
    </row>
    <row r="2411" spans="4:8">
      <c r="D2411" s="31"/>
      <c r="H2411" s="29"/>
    </row>
    <row r="2412" spans="4:8">
      <c r="D2412" s="31"/>
      <c r="H2412" s="29"/>
    </row>
    <row r="2413" spans="4:8">
      <c r="D2413" s="31"/>
      <c r="H2413" s="29"/>
    </row>
    <row r="2414" spans="4:8">
      <c r="D2414" s="31"/>
      <c r="H2414" s="29"/>
    </row>
    <row r="2415" spans="4:8">
      <c r="D2415" s="31"/>
      <c r="H2415" s="29"/>
    </row>
    <row r="2416" spans="4:8">
      <c r="D2416" s="31"/>
      <c r="H2416" s="29"/>
    </row>
    <row r="2417" spans="4:8">
      <c r="D2417" s="31"/>
      <c r="H2417" s="29"/>
    </row>
    <row r="2418" spans="4:8">
      <c r="D2418" s="31"/>
      <c r="H2418" s="29"/>
    </row>
    <row r="2419" spans="4:8">
      <c r="D2419" s="31"/>
      <c r="H2419" s="29"/>
    </row>
    <row r="2420" spans="4:8">
      <c r="D2420" s="31"/>
      <c r="H2420" s="29"/>
    </row>
    <row r="2421" spans="4:8">
      <c r="D2421" s="31"/>
      <c r="H2421" s="29"/>
    </row>
    <row r="2422" spans="4:8">
      <c r="D2422" s="31"/>
      <c r="H2422" s="29"/>
    </row>
    <row r="2423" spans="4:8">
      <c r="D2423" s="31"/>
      <c r="H2423" s="29"/>
    </row>
    <row r="2424" spans="4:8">
      <c r="D2424" s="31"/>
      <c r="H2424" s="29"/>
    </row>
    <row r="2425" spans="4:8">
      <c r="D2425" s="31"/>
      <c r="H2425" s="29"/>
    </row>
    <row r="2426" spans="4:8">
      <c r="D2426" s="31"/>
      <c r="H2426" s="29"/>
    </row>
    <row r="2427" spans="4:8">
      <c r="D2427" s="31"/>
      <c r="H2427" s="29"/>
    </row>
    <row r="2428" spans="4:8">
      <c r="D2428" s="31"/>
      <c r="H2428" s="29"/>
    </row>
    <row r="2429" spans="4:8">
      <c r="D2429" s="31"/>
      <c r="H2429" s="29"/>
    </row>
    <row r="2430" spans="4:8">
      <c r="D2430" s="31"/>
      <c r="H2430" s="29"/>
    </row>
    <row r="2431" spans="4:8">
      <c r="D2431" s="31"/>
      <c r="H2431" s="29"/>
    </row>
    <row r="2432" spans="4:8">
      <c r="D2432" s="31"/>
      <c r="H2432" s="29"/>
    </row>
    <row r="2433" spans="4:8">
      <c r="D2433" s="31"/>
      <c r="H2433" s="29"/>
    </row>
    <row r="2434" spans="4:8">
      <c r="D2434" s="31"/>
      <c r="H2434" s="29"/>
    </row>
    <row r="2435" spans="4:8">
      <c r="D2435" s="31"/>
      <c r="H2435" s="29"/>
    </row>
    <row r="2436" spans="4:8">
      <c r="D2436" s="31"/>
      <c r="H2436" s="29"/>
    </row>
    <row r="2437" spans="4:8">
      <c r="D2437" s="31"/>
      <c r="H2437" s="29"/>
    </row>
    <row r="2438" spans="4:8">
      <c r="D2438" s="31"/>
      <c r="H2438" s="29"/>
    </row>
    <row r="2439" spans="4:8">
      <c r="D2439" s="31"/>
      <c r="H2439" s="29"/>
    </row>
    <row r="2440" spans="4:8">
      <c r="D2440" s="31"/>
      <c r="H2440" s="29"/>
    </row>
    <row r="2441" spans="4:8">
      <c r="D2441" s="31"/>
      <c r="H2441" s="29"/>
    </row>
    <row r="2442" spans="4:8">
      <c r="D2442" s="31"/>
      <c r="H2442" s="29"/>
    </row>
    <row r="2443" spans="4:8">
      <c r="D2443" s="31"/>
      <c r="H2443" s="29"/>
    </row>
    <row r="2444" spans="4:8">
      <c r="D2444" s="31"/>
      <c r="H2444" s="29"/>
    </row>
    <row r="2445" spans="4:8">
      <c r="D2445" s="31"/>
      <c r="H2445" s="29"/>
    </row>
    <row r="2446" spans="4:8">
      <c r="D2446" s="31"/>
      <c r="H2446" s="29"/>
    </row>
    <row r="2447" spans="4:8">
      <c r="D2447" s="31"/>
      <c r="H2447" s="29"/>
    </row>
    <row r="2448" spans="4:8">
      <c r="D2448" s="31"/>
      <c r="H2448" s="29"/>
    </row>
    <row r="2449" spans="4:8">
      <c r="D2449" s="31"/>
      <c r="H2449" s="29"/>
    </row>
    <row r="2450" spans="4:8">
      <c r="D2450" s="31"/>
      <c r="H2450" s="29"/>
    </row>
    <row r="2451" spans="4:8">
      <c r="D2451" s="31"/>
      <c r="H2451" s="29"/>
    </row>
    <row r="2452" spans="4:8">
      <c r="D2452" s="31"/>
      <c r="H2452" s="29"/>
    </row>
    <row r="2453" spans="4:8">
      <c r="D2453" s="31"/>
      <c r="H2453" s="29"/>
    </row>
    <row r="2454" spans="4:8">
      <c r="D2454" s="31"/>
      <c r="H2454" s="29"/>
    </row>
    <row r="2455" spans="4:8">
      <c r="D2455" s="31"/>
      <c r="H2455" s="29"/>
    </row>
    <row r="2456" spans="4:8">
      <c r="D2456" s="31"/>
      <c r="H2456" s="29"/>
    </row>
    <row r="2457" spans="4:8">
      <c r="D2457" s="31"/>
      <c r="H2457" s="29"/>
    </row>
    <row r="2458" spans="4:8">
      <c r="D2458" s="31"/>
      <c r="H2458" s="29"/>
    </row>
    <row r="2459" spans="4:8">
      <c r="D2459" s="31"/>
      <c r="H2459" s="29"/>
    </row>
    <row r="2460" spans="4:8">
      <c r="D2460" s="31"/>
      <c r="H2460" s="29"/>
    </row>
    <row r="2461" spans="4:8">
      <c r="D2461" s="31"/>
      <c r="H2461" s="29"/>
    </row>
    <row r="2462" spans="4:8">
      <c r="D2462" s="31"/>
      <c r="H2462" s="29"/>
    </row>
    <row r="2463" spans="4:8">
      <c r="D2463" s="31"/>
      <c r="H2463" s="29"/>
    </row>
    <row r="2464" spans="4:8">
      <c r="D2464" s="31"/>
      <c r="H2464" s="29"/>
    </row>
    <row r="2465" spans="4:8">
      <c r="D2465" s="31"/>
      <c r="H2465" s="29"/>
    </row>
    <row r="2466" spans="4:8">
      <c r="D2466" s="31"/>
      <c r="H2466" s="29"/>
    </row>
    <row r="2467" spans="4:8">
      <c r="D2467" s="31"/>
      <c r="H2467" s="29"/>
    </row>
    <row r="2468" spans="4:8">
      <c r="D2468" s="31"/>
      <c r="H2468" s="29"/>
    </row>
    <row r="2469" spans="4:8">
      <c r="D2469" s="31"/>
      <c r="H2469" s="29"/>
    </row>
    <row r="2470" spans="4:8">
      <c r="D2470" s="31"/>
      <c r="H2470" s="29"/>
    </row>
    <row r="2471" spans="4:8">
      <c r="D2471" s="31"/>
      <c r="H2471" s="29"/>
    </row>
    <row r="2472" spans="4:8">
      <c r="D2472" s="31"/>
      <c r="H2472" s="29"/>
    </row>
    <row r="2473" spans="4:8">
      <c r="D2473" s="31"/>
      <c r="H2473" s="29"/>
    </row>
    <row r="2474" spans="4:8">
      <c r="D2474" s="31"/>
      <c r="H2474" s="29"/>
    </row>
    <row r="2475" spans="4:8">
      <c r="D2475" s="31"/>
      <c r="H2475" s="29"/>
    </row>
    <row r="2476" spans="4:8">
      <c r="D2476" s="31"/>
      <c r="H2476" s="29"/>
    </row>
    <row r="2477" spans="4:8">
      <c r="D2477" s="31"/>
      <c r="H2477" s="29"/>
    </row>
    <row r="2478" spans="4:8">
      <c r="D2478" s="31"/>
      <c r="H2478" s="29"/>
    </row>
    <row r="2479" spans="4:8">
      <c r="D2479" s="31"/>
      <c r="H2479" s="29"/>
    </row>
    <row r="2480" spans="4:8">
      <c r="D2480" s="31"/>
      <c r="H2480" s="29"/>
    </row>
    <row r="2481" spans="4:8">
      <c r="D2481" s="31"/>
      <c r="H2481" s="29"/>
    </row>
    <row r="2482" spans="4:8">
      <c r="D2482" s="31"/>
      <c r="H2482" s="29"/>
    </row>
    <row r="2483" spans="4:8">
      <c r="D2483" s="31"/>
      <c r="H2483" s="29"/>
    </row>
    <row r="2484" spans="4:8">
      <c r="D2484" s="31"/>
      <c r="H2484" s="29"/>
    </row>
    <row r="2485" spans="4:8">
      <c r="D2485" s="31"/>
      <c r="H2485" s="29"/>
    </row>
    <row r="2486" spans="4:8">
      <c r="D2486" s="31"/>
      <c r="H2486" s="29"/>
    </row>
    <row r="2487" spans="4:8">
      <c r="D2487" s="31"/>
      <c r="H2487" s="29"/>
    </row>
    <row r="2488" spans="4:8">
      <c r="D2488" s="31"/>
      <c r="H2488" s="29"/>
    </row>
    <row r="2489" spans="4:8">
      <c r="D2489" s="31"/>
      <c r="H2489" s="29"/>
    </row>
    <row r="2490" spans="4:8">
      <c r="D2490" s="31"/>
      <c r="H2490" s="29"/>
    </row>
    <row r="2491" spans="4:8">
      <c r="D2491" s="31"/>
      <c r="H2491" s="29"/>
    </row>
    <row r="2492" spans="4:8">
      <c r="D2492" s="31"/>
      <c r="H2492" s="29"/>
    </row>
    <row r="2493" spans="4:8">
      <c r="D2493" s="31"/>
      <c r="H2493" s="29"/>
    </row>
    <row r="2494" spans="4:8">
      <c r="D2494" s="31"/>
      <c r="H2494" s="29"/>
    </row>
    <row r="2495" spans="4:8">
      <c r="D2495" s="31"/>
      <c r="H2495" s="29"/>
    </row>
    <row r="2496" spans="4:8">
      <c r="D2496" s="31"/>
      <c r="H2496" s="29"/>
    </row>
    <row r="2497" spans="4:8">
      <c r="D2497" s="31"/>
      <c r="H2497" s="29"/>
    </row>
    <row r="2498" spans="4:8">
      <c r="D2498" s="31"/>
      <c r="H2498" s="29"/>
    </row>
    <row r="2499" spans="4:8">
      <c r="D2499" s="31"/>
      <c r="H2499" s="29"/>
    </row>
    <row r="2500" spans="4:8">
      <c r="D2500" s="31"/>
      <c r="H2500" s="29"/>
    </row>
    <row r="2501" spans="4:8">
      <c r="D2501" s="31"/>
      <c r="H2501" s="29"/>
    </row>
    <row r="2502" spans="4:8">
      <c r="D2502" s="31"/>
      <c r="H2502" s="29"/>
    </row>
    <row r="2503" spans="4:8">
      <c r="D2503" s="31"/>
      <c r="H2503" s="29"/>
    </row>
    <row r="2504" spans="4:8">
      <c r="D2504" s="31"/>
      <c r="H2504" s="29"/>
    </row>
    <row r="2505" spans="4:8">
      <c r="D2505" s="31"/>
      <c r="H2505" s="29"/>
    </row>
    <row r="2506" spans="4:8">
      <c r="D2506" s="31"/>
      <c r="H2506" s="29"/>
    </row>
    <row r="2507" spans="4:8">
      <c r="D2507" s="31"/>
      <c r="H2507" s="29"/>
    </row>
    <row r="2508" spans="4:8">
      <c r="D2508" s="31"/>
      <c r="H2508" s="29"/>
    </row>
    <row r="2509" spans="4:8">
      <c r="D2509" s="31"/>
      <c r="H2509" s="29"/>
    </row>
    <row r="2510" spans="4:8">
      <c r="D2510" s="31"/>
      <c r="H2510" s="29"/>
    </row>
    <row r="2511" spans="4:8">
      <c r="D2511" s="31"/>
      <c r="H2511" s="29"/>
    </row>
    <row r="2512" spans="4:8">
      <c r="D2512" s="31"/>
      <c r="H2512" s="29"/>
    </row>
    <row r="2513" spans="4:8">
      <c r="D2513" s="31"/>
      <c r="H2513" s="29"/>
    </row>
    <row r="2514" spans="4:8">
      <c r="D2514" s="31"/>
      <c r="H2514" s="29"/>
    </row>
    <row r="2515" spans="4:8">
      <c r="D2515" s="31"/>
      <c r="H2515" s="29"/>
    </row>
    <row r="2516" spans="4:8">
      <c r="D2516" s="31"/>
      <c r="H2516" s="29"/>
    </row>
    <row r="2517" spans="4:8">
      <c r="D2517" s="31"/>
      <c r="H2517" s="29"/>
    </row>
    <row r="2518" spans="4:8">
      <c r="D2518" s="31"/>
      <c r="H2518" s="29"/>
    </row>
    <row r="2519" spans="4:8">
      <c r="D2519" s="31"/>
      <c r="H2519" s="29"/>
    </row>
    <row r="2520" spans="4:8">
      <c r="D2520" s="31"/>
      <c r="H2520" s="29"/>
    </row>
    <row r="2521" spans="4:8">
      <c r="D2521" s="31"/>
      <c r="H2521" s="29"/>
    </row>
    <row r="2522" spans="4:8">
      <c r="D2522" s="31"/>
      <c r="H2522" s="29"/>
    </row>
    <row r="2523" spans="4:8">
      <c r="D2523" s="31"/>
      <c r="H2523" s="29"/>
    </row>
    <row r="2524" spans="4:8">
      <c r="D2524" s="31"/>
      <c r="H2524" s="29"/>
    </row>
    <row r="2525" spans="4:8">
      <c r="D2525" s="31"/>
      <c r="H2525" s="29"/>
    </row>
    <row r="2526" spans="4:8">
      <c r="D2526" s="31"/>
      <c r="H2526" s="29"/>
    </row>
    <row r="2527" spans="4:8">
      <c r="D2527" s="31"/>
      <c r="H2527" s="29"/>
    </row>
    <row r="2528" spans="4:8">
      <c r="D2528" s="31"/>
      <c r="H2528" s="29"/>
    </row>
    <row r="2529" spans="4:8">
      <c r="D2529" s="31"/>
      <c r="H2529" s="29"/>
    </row>
    <row r="2530" spans="4:8">
      <c r="D2530" s="31"/>
      <c r="H2530" s="29"/>
    </row>
    <row r="2531" spans="4:8">
      <c r="D2531" s="31"/>
      <c r="H2531" s="29"/>
    </row>
    <row r="2532" spans="4:8">
      <c r="D2532" s="31"/>
      <c r="H2532" s="29"/>
    </row>
    <row r="2533" spans="4:8">
      <c r="D2533" s="31"/>
      <c r="H2533" s="29"/>
    </row>
    <row r="2534" spans="4:8">
      <c r="D2534" s="31"/>
      <c r="H2534" s="29"/>
    </row>
    <row r="2535" spans="4:8">
      <c r="D2535" s="31"/>
      <c r="H2535" s="29"/>
    </row>
    <row r="2536" spans="4:8">
      <c r="D2536" s="31"/>
      <c r="H2536" s="29"/>
    </row>
    <row r="2537" spans="4:8">
      <c r="D2537" s="31"/>
      <c r="H2537" s="29"/>
    </row>
    <row r="2538" spans="4:8">
      <c r="D2538" s="31"/>
      <c r="H2538" s="29"/>
    </row>
    <row r="2539" spans="4:8">
      <c r="D2539" s="31"/>
      <c r="H2539" s="29"/>
    </row>
    <row r="2540" spans="4:8">
      <c r="D2540" s="31"/>
      <c r="H2540" s="29"/>
    </row>
    <row r="2541" spans="4:8">
      <c r="D2541" s="31"/>
      <c r="H2541" s="29"/>
    </row>
    <row r="2542" spans="4:8">
      <c r="D2542" s="31"/>
      <c r="H2542" s="29"/>
    </row>
    <row r="2543" spans="4:8">
      <c r="D2543" s="31"/>
      <c r="H2543" s="29"/>
    </row>
    <row r="2544" spans="4:8">
      <c r="D2544" s="31"/>
      <c r="H2544" s="29"/>
    </row>
    <row r="2545" spans="4:8">
      <c r="D2545" s="31"/>
      <c r="H2545" s="29"/>
    </row>
    <row r="2546" spans="4:8">
      <c r="D2546" s="31"/>
      <c r="H2546" s="29"/>
    </row>
    <row r="2547" spans="4:8">
      <c r="D2547" s="31"/>
      <c r="H2547" s="29"/>
    </row>
    <row r="2548" spans="4:8">
      <c r="D2548" s="31"/>
      <c r="H2548" s="29"/>
    </row>
    <row r="2549" spans="4:8">
      <c r="D2549" s="31"/>
      <c r="H2549" s="29"/>
    </row>
    <row r="2550" spans="4:8">
      <c r="D2550" s="31"/>
      <c r="H2550" s="29"/>
    </row>
    <row r="2551" spans="4:8">
      <c r="D2551" s="31"/>
      <c r="H2551" s="29"/>
    </row>
    <row r="2552" spans="4:8">
      <c r="D2552" s="31"/>
      <c r="H2552" s="29"/>
    </row>
    <row r="2553" spans="4:8">
      <c r="D2553" s="31"/>
      <c r="H2553" s="29"/>
    </row>
    <row r="2554" spans="4:8">
      <c r="D2554" s="31"/>
      <c r="H2554" s="29"/>
    </row>
    <row r="2555" spans="4:8">
      <c r="D2555" s="31"/>
      <c r="H2555" s="29"/>
    </row>
    <row r="2556" spans="4:8">
      <c r="D2556" s="31"/>
      <c r="H2556" s="29"/>
    </row>
    <row r="2557" spans="4:8">
      <c r="D2557" s="31"/>
      <c r="H2557" s="29"/>
    </row>
    <row r="2558" spans="4:8">
      <c r="D2558" s="31"/>
      <c r="H2558" s="29"/>
    </row>
    <row r="2559" spans="4:8">
      <c r="D2559" s="31"/>
      <c r="H2559" s="29"/>
    </row>
    <row r="2560" spans="4:8">
      <c r="D2560" s="31"/>
      <c r="H2560" s="29"/>
    </row>
    <row r="2561" spans="4:8">
      <c r="D2561" s="31"/>
      <c r="H2561" s="29"/>
    </row>
    <row r="2562" spans="4:8">
      <c r="D2562" s="31"/>
      <c r="H2562" s="29"/>
    </row>
    <row r="2563" spans="4:8">
      <c r="D2563" s="31"/>
      <c r="H2563" s="29"/>
    </row>
    <row r="2564" spans="4:8">
      <c r="D2564" s="31"/>
      <c r="H2564" s="29"/>
    </row>
    <row r="2565" spans="4:8">
      <c r="D2565" s="31"/>
      <c r="H2565" s="29"/>
    </row>
    <row r="2566" spans="4:8">
      <c r="D2566" s="31"/>
      <c r="H2566" s="29"/>
    </row>
    <row r="2567" spans="4:8">
      <c r="D2567" s="31"/>
      <c r="H2567" s="29"/>
    </row>
    <row r="2568" spans="4:8">
      <c r="D2568" s="31"/>
      <c r="H2568" s="29"/>
    </row>
    <row r="2569" spans="4:8">
      <c r="D2569" s="31"/>
      <c r="H2569" s="29"/>
    </row>
    <row r="2570" spans="4:8">
      <c r="D2570" s="31"/>
      <c r="H2570" s="29"/>
    </row>
    <row r="2571" spans="4:8">
      <c r="D2571" s="31"/>
      <c r="H2571" s="29"/>
    </row>
    <row r="2572" spans="4:8">
      <c r="D2572" s="31"/>
      <c r="H2572" s="29"/>
    </row>
    <row r="2573" spans="4:8">
      <c r="D2573" s="31"/>
      <c r="H2573" s="29"/>
    </row>
    <row r="2574" spans="4:8">
      <c r="D2574" s="31"/>
      <c r="H2574" s="29"/>
    </row>
    <row r="2575" spans="4:8">
      <c r="D2575" s="31"/>
      <c r="H2575" s="29"/>
    </row>
    <row r="2576" spans="4:8">
      <c r="D2576" s="31"/>
      <c r="H2576" s="29"/>
    </row>
    <row r="2577" spans="4:8">
      <c r="D2577" s="31"/>
      <c r="H2577" s="29"/>
    </row>
    <row r="2578" spans="4:8">
      <c r="D2578" s="31"/>
      <c r="H2578" s="29"/>
    </row>
    <row r="2579" spans="4:8">
      <c r="D2579" s="31"/>
      <c r="H2579" s="29"/>
    </row>
    <row r="2580" spans="4:8">
      <c r="D2580" s="31"/>
      <c r="H2580" s="29"/>
    </row>
    <row r="2581" spans="4:8">
      <c r="D2581" s="31"/>
      <c r="H2581" s="29"/>
    </row>
    <row r="2582" spans="4:8">
      <c r="D2582" s="31"/>
      <c r="H2582" s="29"/>
    </row>
    <row r="2583" spans="4:8">
      <c r="D2583" s="31"/>
      <c r="H2583" s="29"/>
    </row>
    <row r="2584" spans="4:8">
      <c r="D2584" s="31"/>
      <c r="H2584" s="29"/>
    </row>
    <row r="2585" spans="4:8">
      <c r="D2585" s="31"/>
      <c r="H2585" s="29"/>
    </row>
    <row r="2586" spans="4:8">
      <c r="D2586" s="31"/>
      <c r="H2586" s="29"/>
    </row>
    <row r="2587" spans="4:8">
      <c r="D2587" s="31"/>
      <c r="H2587" s="29"/>
    </row>
    <row r="2588" spans="4:8">
      <c r="D2588" s="31"/>
      <c r="H2588" s="29"/>
    </row>
    <row r="2589" spans="4:8">
      <c r="D2589" s="31"/>
      <c r="H2589" s="29"/>
    </row>
    <row r="2590" spans="4:8">
      <c r="D2590" s="31"/>
      <c r="H2590" s="29"/>
    </row>
    <row r="2591" spans="4:8">
      <c r="D2591" s="31"/>
      <c r="H2591" s="29"/>
    </row>
    <row r="2592" spans="4:8">
      <c r="D2592" s="31"/>
      <c r="H2592" s="29"/>
    </row>
    <row r="2593" spans="4:8">
      <c r="D2593" s="31"/>
      <c r="H2593" s="29"/>
    </row>
    <row r="2594" spans="4:8">
      <c r="D2594" s="31"/>
      <c r="H2594" s="29"/>
    </row>
    <row r="2595" spans="4:8">
      <c r="D2595" s="31"/>
      <c r="H2595" s="29"/>
    </row>
    <row r="2596" spans="4:8">
      <c r="D2596" s="31"/>
      <c r="H2596" s="29"/>
    </row>
    <row r="2597" spans="4:8">
      <c r="D2597" s="31"/>
      <c r="H2597" s="29"/>
    </row>
    <row r="2598" spans="4:8">
      <c r="D2598" s="31"/>
      <c r="H2598" s="29"/>
    </row>
    <row r="2599" spans="4:8">
      <c r="D2599" s="31"/>
      <c r="H2599" s="29"/>
    </row>
    <row r="2600" spans="4:8">
      <c r="D2600" s="31"/>
      <c r="H2600" s="29"/>
    </row>
    <row r="2601" spans="4:8">
      <c r="D2601" s="31"/>
      <c r="H2601" s="29"/>
    </row>
    <row r="2602" spans="4:8">
      <c r="D2602" s="31"/>
      <c r="H2602" s="29"/>
    </row>
    <row r="2603" spans="4:8">
      <c r="D2603" s="31"/>
      <c r="H2603" s="29"/>
    </row>
    <row r="2604" spans="4:8">
      <c r="D2604" s="31"/>
      <c r="H2604" s="29"/>
    </row>
    <row r="2605" spans="4:8">
      <c r="D2605" s="31"/>
      <c r="H2605" s="29"/>
    </row>
    <row r="2606" spans="4:8">
      <c r="D2606" s="31"/>
      <c r="H2606" s="29"/>
    </row>
    <row r="2607" spans="4:8">
      <c r="D2607" s="31"/>
      <c r="H2607" s="29"/>
    </row>
    <row r="2608" spans="4:8">
      <c r="D2608" s="31"/>
      <c r="H2608" s="29"/>
    </row>
    <row r="2609" spans="4:8">
      <c r="D2609" s="31"/>
      <c r="H2609" s="29"/>
    </row>
    <row r="2610" spans="4:8">
      <c r="D2610" s="31"/>
      <c r="H2610" s="29"/>
    </row>
    <row r="2611" spans="4:8">
      <c r="D2611" s="31"/>
      <c r="H2611" s="29"/>
    </row>
    <row r="2612" spans="4:8">
      <c r="D2612" s="31"/>
      <c r="H2612" s="29"/>
    </row>
    <row r="2613" spans="4:8">
      <c r="D2613" s="31"/>
      <c r="H2613" s="29"/>
    </row>
    <row r="2614" spans="4:8">
      <c r="D2614" s="31"/>
      <c r="H2614" s="29"/>
    </row>
    <row r="2615" spans="4:8">
      <c r="D2615" s="31"/>
      <c r="H2615" s="29"/>
    </row>
    <row r="2616" spans="4:8">
      <c r="D2616" s="31"/>
      <c r="H2616" s="29"/>
    </row>
    <row r="2617" spans="4:8">
      <c r="D2617" s="31"/>
      <c r="H2617" s="29"/>
    </row>
    <row r="2618" spans="4:8">
      <c r="D2618" s="31"/>
      <c r="H2618" s="29"/>
    </row>
    <row r="2619" spans="4:8">
      <c r="D2619" s="31"/>
      <c r="H2619" s="29"/>
    </row>
    <row r="2620" spans="4:8">
      <c r="D2620" s="31"/>
      <c r="H2620" s="29"/>
    </row>
    <row r="2621" spans="4:8">
      <c r="D2621" s="31"/>
      <c r="H2621" s="29"/>
    </row>
    <row r="2622" spans="4:8">
      <c r="D2622" s="31"/>
      <c r="H2622" s="29"/>
    </row>
    <row r="2623" spans="4:8">
      <c r="D2623" s="31"/>
      <c r="H2623" s="29"/>
    </row>
    <row r="2624" spans="4:8">
      <c r="D2624" s="31"/>
      <c r="H2624" s="29"/>
    </row>
    <row r="2625" spans="4:8">
      <c r="D2625" s="31"/>
      <c r="H2625" s="29"/>
    </row>
    <row r="2626" spans="4:8">
      <c r="D2626" s="31"/>
      <c r="H2626" s="29"/>
    </row>
    <row r="2627" spans="4:8">
      <c r="D2627" s="31"/>
      <c r="H2627" s="29"/>
    </row>
    <row r="2628" spans="4:8">
      <c r="D2628" s="31"/>
      <c r="H2628" s="29"/>
    </row>
    <row r="2629" spans="4:8">
      <c r="D2629" s="31"/>
      <c r="H2629" s="29"/>
    </row>
    <row r="2630" spans="4:8">
      <c r="D2630" s="31"/>
      <c r="H2630" s="29"/>
    </row>
    <row r="2631" spans="4:8">
      <c r="D2631" s="31"/>
      <c r="H2631" s="29"/>
    </row>
    <row r="2632" spans="4:8">
      <c r="D2632" s="31"/>
      <c r="H2632" s="29"/>
    </row>
    <row r="2633" spans="4:8">
      <c r="D2633" s="31"/>
      <c r="H2633" s="29"/>
    </row>
    <row r="2634" spans="4:8">
      <c r="D2634" s="31"/>
      <c r="H2634" s="29"/>
    </row>
    <row r="2635" spans="4:8">
      <c r="D2635" s="31"/>
      <c r="H2635" s="29"/>
    </row>
    <row r="2636" spans="4:8">
      <c r="D2636" s="31"/>
      <c r="H2636" s="29"/>
    </row>
    <row r="2637" spans="4:8">
      <c r="D2637" s="31"/>
      <c r="H2637" s="29"/>
    </row>
    <row r="2638" spans="4:8">
      <c r="D2638" s="31"/>
      <c r="H2638" s="29"/>
    </row>
    <row r="2639" spans="4:8">
      <c r="D2639" s="31"/>
      <c r="H2639" s="29"/>
    </row>
    <row r="2640" spans="4:8">
      <c r="D2640" s="31"/>
      <c r="H2640" s="29"/>
    </row>
    <row r="2641" spans="4:8">
      <c r="D2641" s="31"/>
      <c r="H2641" s="29"/>
    </row>
    <row r="2642" spans="4:8">
      <c r="D2642" s="31"/>
      <c r="H2642" s="29"/>
    </row>
    <row r="2643" spans="4:8">
      <c r="D2643" s="31"/>
      <c r="H2643" s="29"/>
    </row>
    <row r="2644" spans="4:8">
      <c r="D2644" s="31"/>
      <c r="H2644" s="29"/>
    </row>
    <row r="2645" spans="4:8">
      <c r="D2645" s="31"/>
      <c r="H2645" s="29"/>
    </row>
    <row r="2646" spans="4:8">
      <c r="D2646" s="31"/>
      <c r="H2646" s="29"/>
    </row>
    <row r="2647" spans="4:8">
      <c r="D2647" s="31"/>
      <c r="H2647" s="29"/>
    </row>
    <row r="2648" spans="4:8">
      <c r="D2648" s="31"/>
      <c r="H2648" s="29"/>
    </row>
    <row r="2649" spans="4:8">
      <c r="D2649" s="31"/>
      <c r="H2649" s="29"/>
    </row>
    <row r="2650" spans="4:8">
      <c r="D2650" s="31"/>
      <c r="H2650" s="29"/>
    </row>
    <row r="2651" spans="4:8">
      <c r="D2651" s="31"/>
      <c r="H2651" s="29"/>
    </row>
    <row r="2652" spans="4:8">
      <c r="D2652" s="31"/>
      <c r="H2652" s="29"/>
    </row>
    <row r="2653" spans="4:8">
      <c r="D2653" s="31"/>
      <c r="H2653" s="29"/>
    </row>
    <row r="2654" spans="4:8">
      <c r="D2654" s="31"/>
      <c r="H2654" s="29"/>
    </row>
    <row r="2655" spans="4:8">
      <c r="D2655" s="31"/>
      <c r="H2655" s="29"/>
    </row>
    <row r="2656" spans="4:8">
      <c r="D2656" s="31"/>
      <c r="H2656" s="29"/>
    </row>
    <row r="2657" spans="4:8">
      <c r="D2657" s="31"/>
      <c r="H2657" s="29"/>
    </row>
    <row r="2658" spans="4:8">
      <c r="D2658" s="31"/>
      <c r="H2658" s="29"/>
    </row>
    <row r="2659" spans="4:8">
      <c r="D2659" s="31"/>
      <c r="H2659" s="29"/>
    </row>
    <row r="2660" spans="4:8">
      <c r="D2660" s="31"/>
      <c r="H2660" s="29"/>
    </row>
    <row r="2661" spans="4:8">
      <c r="D2661" s="31"/>
      <c r="H2661" s="29"/>
    </row>
    <row r="2662" spans="4:8">
      <c r="D2662" s="31"/>
      <c r="H2662" s="29"/>
    </row>
    <row r="2663" spans="4:8">
      <c r="D2663" s="31"/>
      <c r="H2663" s="29"/>
    </row>
    <row r="2664" spans="4:8">
      <c r="D2664" s="31"/>
      <c r="H2664" s="29"/>
    </row>
    <row r="2665" spans="4:8">
      <c r="D2665" s="31"/>
      <c r="H2665" s="29"/>
    </row>
    <row r="2666" spans="4:8">
      <c r="D2666" s="31"/>
      <c r="H2666" s="29"/>
    </row>
    <row r="2667" spans="4:8">
      <c r="D2667" s="31"/>
      <c r="H2667" s="29"/>
    </row>
    <row r="2668" spans="4:8">
      <c r="D2668" s="31"/>
      <c r="H2668" s="29"/>
    </row>
    <row r="2669" spans="4:8">
      <c r="D2669" s="31"/>
      <c r="H2669" s="29"/>
    </row>
    <row r="2670" spans="4:8">
      <c r="D2670" s="31"/>
      <c r="H2670" s="29"/>
    </row>
    <row r="2671" spans="4:8">
      <c r="D2671" s="31"/>
      <c r="H2671" s="29"/>
    </row>
    <row r="2672" spans="4:8">
      <c r="D2672" s="31"/>
      <c r="H2672" s="29"/>
    </row>
    <row r="2673" spans="4:8">
      <c r="D2673" s="31"/>
      <c r="H2673" s="29"/>
    </row>
    <row r="2674" spans="4:8">
      <c r="D2674" s="31"/>
      <c r="H2674" s="29"/>
    </row>
    <row r="2675" spans="4:8">
      <c r="D2675" s="31"/>
      <c r="H2675" s="29"/>
    </row>
    <row r="2676" spans="4:8">
      <c r="D2676" s="31"/>
      <c r="H2676" s="29"/>
    </row>
    <row r="2677" spans="4:8">
      <c r="D2677" s="31"/>
      <c r="H2677" s="29"/>
    </row>
    <row r="2678" spans="4:8">
      <c r="D2678" s="31"/>
      <c r="H2678" s="29"/>
    </row>
    <row r="2679" spans="4:8">
      <c r="D2679" s="31"/>
      <c r="H2679" s="29"/>
    </row>
    <row r="2680" spans="4:8">
      <c r="D2680" s="31"/>
      <c r="H2680" s="29"/>
    </row>
    <row r="2681" spans="4:8">
      <c r="D2681" s="31"/>
      <c r="H2681" s="29"/>
    </row>
    <row r="2682" spans="4:8">
      <c r="D2682" s="31"/>
      <c r="H2682" s="29"/>
    </row>
    <row r="2683" spans="4:8">
      <c r="D2683" s="31"/>
      <c r="H2683" s="29"/>
    </row>
    <row r="2684" spans="4:8">
      <c r="D2684" s="31"/>
      <c r="H2684" s="29"/>
    </row>
    <row r="2685" spans="4:8">
      <c r="D2685" s="31"/>
      <c r="H2685" s="29"/>
    </row>
    <row r="2686" spans="4:8">
      <c r="D2686" s="31"/>
      <c r="H2686" s="29"/>
    </row>
    <row r="2687" spans="4:8">
      <c r="D2687" s="31"/>
      <c r="H2687" s="29"/>
    </row>
    <row r="2688" spans="4:8">
      <c r="D2688" s="31"/>
      <c r="H2688" s="29"/>
    </row>
    <row r="2689" spans="4:8">
      <c r="D2689" s="31"/>
      <c r="H2689" s="29"/>
    </row>
    <row r="2690" spans="4:8">
      <c r="D2690" s="31"/>
      <c r="H2690" s="29"/>
    </row>
    <row r="2691" spans="4:8">
      <c r="D2691" s="31"/>
      <c r="H2691" s="29"/>
    </row>
    <row r="2692" spans="4:8">
      <c r="D2692" s="31"/>
      <c r="H2692" s="29"/>
    </row>
    <row r="2693" spans="4:8">
      <c r="D2693" s="31"/>
      <c r="H2693" s="29"/>
    </row>
    <row r="2694" spans="4:8">
      <c r="D2694" s="31"/>
      <c r="H2694" s="29"/>
    </row>
    <row r="2695" spans="4:8">
      <c r="D2695" s="31"/>
      <c r="H2695" s="29"/>
    </row>
    <row r="2696" spans="4:8">
      <c r="D2696" s="31"/>
      <c r="H2696" s="29"/>
    </row>
    <row r="2697" spans="4:8">
      <c r="D2697" s="31"/>
      <c r="H2697" s="29"/>
    </row>
    <row r="2698" spans="4:8">
      <c r="D2698" s="31"/>
      <c r="H2698" s="29"/>
    </row>
    <row r="2699" spans="4:8">
      <c r="D2699" s="31"/>
      <c r="H2699" s="29"/>
    </row>
    <row r="2700" spans="4:8">
      <c r="D2700" s="31"/>
      <c r="H2700" s="29"/>
    </row>
    <row r="2701" spans="4:8">
      <c r="D2701" s="31"/>
      <c r="H2701" s="29"/>
    </row>
    <row r="2702" spans="4:8">
      <c r="D2702" s="31"/>
      <c r="H2702" s="29"/>
    </row>
    <row r="2703" spans="4:8">
      <c r="D2703" s="31"/>
      <c r="H2703" s="29"/>
    </row>
    <row r="2704" spans="4:8">
      <c r="D2704" s="31"/>
      <c r="H2704" s="29"/>
    </row>
    <row r="2705" spans="4:8">
      <c r="D2705" s="31"/>
      <c r="H2705" s="29"/>
    </row>
    <row r="2706" spans="4:8">
      <c r="D2706" s="31"/>
      <c r="H2706" s="29"/>
    </row>
    <row r="2707" spans="4:8">
      <c r="D2707" s="31"/>
      <c r="H2707" s="29"/>
    </row>
    <row r="2708" spans="4:8">
      <c r="D2708" s="31"/>
      <c r="H2708" s="29"/>
    </row>
    <row r="2709" spans="4:8">
      <c r="D2709" s="31"/>
      <c r="H2709" s="29"/>
    </row>
    <row r="2710" spans="4:8">
      <c r="D2710" s="31"/>
      <c r="H2710" s="29"/>
    </row>
    <row r="2711" spans="4:8">
      <c r="D2711" s="31"/>
      <c r="H2711" s="29"/>
    </row>
    <row r="2712" spans="4:8">
      <c r="D2712" s="31"/>
      <c r="H2712" s="29"/>
    </row>
    <row r="2713" spans="4:8">
      <c r="D2713" s="31"/>
      <c r="H2713" s="29"/>
    </row>
    <row r="2714" spans="4:8">
      <c r="D2714" s="31"/>
      <c r="H2714" s="29"/>
    </row>
    <row r="2715" spans="4:8">
      <c r="D2715" s="31"/>
      <c r="H2715" s="29"/>
    </row>
    <row r="2716" spans="4:8">
      <c r="D2716" s="31"/>
      <c r="H2716" s="29"/>
    </row>
    <row r="2717" spans="4:8">
      <c r="D2717" s="31"/>
      <c r="H2717" s="29"/>
    </row>
    <row r="2718" spans="4:8">
      <c r="D2718" s="31"/>
      <c r="H2718" s="29"/>
    </row>
    <row r="2719" spans="4:8">
      <c r="D2719" s="31"/>
      <c r="H2719" s="29"/>
    </row>
    <row r="2720" spans="4:8">
      <c r="D2720" s="31"/>
      <c r="H2720" s="29"/>
    </row>
    <row r="2721" spans="4:8">
      <c r="D2721" s="31"/>
      <c r="H2721" s="29"/>
    </row>
    <row r="2722" spans="4:8">
      <c r="D2722" s="31"/>
      <c r="H2722" s="29"/>
    </row>
    <row r="2723" spans="4:8">
      <c r="D2723" s="31"/>
      <c r="H2723" s="29"/>
    </row>
    <row r="2724" spans="4:8">
      <c r="D2724" s="31"/>
      <c r="H2724" s="29"/>
    </row>
    <row r="2725" spans="4:8">
      <c r="D2725" s="31"/>
      <c r="H2725" s="29"/>
    </row>
    <row r="2726" spans="4:8">
      <c r="D2726" s="31"/>
      <c r="H2726" s="29"/>
    </row>
    <row r="2727" spans="4:8">
      <c r="D2727" s="31"/>
      <c r="H2727" s="29"/>
    </row>
    <row r="2728" spans="4:8">
      <c r="D2728" s="31"/>
      <c r="H2728" s="29"/>
    </row>
    <row r="2729" spans="4:8">
      <c r="D2729" s="31"/>
      <c r="H2729" s="29"/>
    </row>
    <row r="2730" spans="4:8">
      <c r="D2730" s="31"/>
      <c r="H2730" s="29"/>
    </row>
    <row r="2731" spans="4:8">
      <c r="D2731" s="31"/>
      <c r="H2731" s="29"/>
    </row>
    <row r="2732" spans="4:8">
      <c r="D2732" s="31"/>
      <c r="H2732" s="29"/>
    </row>
    <row r="2733" spans="4:8">
      <c r="D2733" s="31"/>
      <c r="H2733" s="29"/>
    </row>
    <row r="2734" spans="4:8">
      <c r="D2734" s="31"/>
      <c r="H2734" s="29"/>
    </row>
    <row r="2735" spans="4:8">
      <c r="D2735" s="31"/>
      <c r="H2735" s="29"/>
    </row>
    <row r="2736" spans="4:8">
      <c r="D2736" s="31"/>
      <c r="H2736" s="29"/>
    </row>
    <row r="2737" spans="4:8">
      <c r="D2737" s="31"/>
      <c r="H2737" s="29"/>
    </row>
    <row r="2738" spans="4:8">
      <c r="D2738" s="31"/>
      <c r="H2738" s="29"/>
    </row>
    <row r="2739" spans="4:8">
      <c r="D2739" s="31"/>
      <c r="H2739" s="29"/>
    </row>
    <row r="2740" spans="4:8">
      <c r="D2740" s="31"/>
      <c r="H2740" s="29"/>
    </row>
    <row r="2741" spans="4:8">
      <c r="D2741" s="31"/>
      <c r="H2741" s="29"/>
    </row>
    <row r="2742" spans="4:8">
      <c r="D2742" s="31"/>
      <c r="H2742" s="29"/>
    </row>
    <row r="2743" spans="4:8">
      <c r="D2743" s="31"/>
      <c r="H2743" s="29"/>
    </row>
    <row r="2744" spans="4:8">
      <c r="D2744" s="31"/>
      <c r="H2744" s="29"/>
    </row>
    <row r="2745" spans="4:8">
      <c r="D2745" s="31"/>
      <c r="H2745" s="29"/>
    </row>
    <row r="2746" spans="4:8">
      <c r="D2746" s="31"/>
      <c r="H2746" s="29"/>
    </row>
    <row r="2747" spans="4:8">
      <c r="D2747" s="31"/>
      <c r="H2747" s="29"/>
    </row>
    <row r="2748" spans="4:8">
      <c r="D2748" s="31"/>
      <c r="H2748" s="29"/>
    </row>
    <row r="2749" spans="4:8">
      <c r="D2749" s="31"/>
      <c r="H2749" s="29"/>
    </row>
    <row r="2750" spans="4:8">
      <c r="D2750" s="31"/>
      <c r="H2750" s="29"/>
    </row>
    <row r="2751" spans="4:8">
      <c r="D2751" s="31"/>
      <c r="H2751" s="29"/>
    </row>
    <row r="2752" spans="4:8">
      <c r="D2752" s="31"/>
      <c r="H2752" s="29"/>
    </row>
    <row r="2753" spans="4:8">
      <c r="D2753" s="31"/>
      <c r="H2753" s="29"/>
    </row>
    <row r="2754" spans="4:8">
      <c r="D2754" s="31"/>
      <c r="H2754" s="29"/>
    </row>
    <row r="2755" spans="4:8">
      <c r="D2755" s="31"/>
      <c r="H2755" s="29"/>
    </row>
    <row r="2756" spans="4:8">
      <c r="D2756" s="31"/>
      <c r="H2756" s="29"/>
    </row>
    <row r="2757" spans="4:8">
      <c r="D2757" s="31"/>
      <c r="H2757" s="29"/>
    </row>
    <row r="2758" spans="4:8">
      <c r="D2758" s="31"/>
      <c r="H2758" s="29"/>
    </row>
    <row r="2759" spans="4:8">
      <c r="D2759" s="31"/>
      <c r="H2759" s="29"/>
    </row>
    <row r="2760" spans="4:8">
      <c r="D2760" s="31"/>
      <c r="H2760" s="29"/>
    </row>
    <row r="2761" spans="4:8">
      <c r="D2761" s="31"/>
      <c r="H2761" s="29"/>
    </row>
    <row r="2762" spans="4:8">
      <c r="D2762" s="31"/>
      <c r="H2762" s="29"/>
    </row>
    <row r="2763" spans="4:8">
      <c r="D2763" s="31"/>
      <c r="H2763" s="29"/>
    </row>
    <row r="2764" spans="4:8">
      <c r="D2764" s="31"/>
      <c r="H2764" s="29"/>
    </row>
    <row r="2765" spans="4:8">
      <c r="D2765" s="31"/>
      <c r="H2765" s="29"/>
    </row>
    <row r="2766" spans="4:8">
      <c r="D2766" s="31"/>
      <c r="H2766" s="29"/>
    </row>
    <row r="2767" spans="4:8">
      <c r="D2767" s="31"/>
      <c r="H2767" s="29"/>
    </row>
    <row r="2768" spans="4:8">
      <c r="D2768" s="31"/>
      <c r="H2768" s="29"/>
    </row>
    <row r="2769" spans="4:8">
      <c r="D2769" s="31"/>
      <c r="H2769" s="29"/>
    </row>
    <row r="2770" spans="4:8">
      <c r="D2770" s="31"/>
      <c r="H2770" s="29"/>
    </row>
    <row r="2771" spans="4:8">
      <c r="D2771" s="31"/>
      <c r="H2771" s="29"/>
    </row>
    <row r="2772" spans="4:8">
      <c r="D2772" s="31"/>
      <c r="H2772" s="29"/>
    </row>
    <row r="2773" spans="4:8">
      <c r="D2773" s="31"/>
      <c r="H2773" s="29"/>
    </row>
    <row r="2774" spans="4:8">
      <c r="D2774" s="31"/>
      <c r="H2774" s="29"/>
    </row>
    <row r="2775" spans="4:8">
      <c r="D2775" s="31"/>
      <c r="H2775" s="29"/>
    </row>
    <row r="2776" spans="4:8">
      <c r="D2776" s="31"/>
      <c r="H2776" s="29"/>
    </row>
    <row r="2777" spans="4:8">
      <c r="D2777" s="31"/>
      <c r="H2777" s="29"/>
    </row>
    <row r="2778" spans="4:8">
      <c r="D2778" s="31"/>
      <c r="H2778" s="29"/>
    </row>
    <row r="2779" spans="4:8">
      <c r="D2779" s="31"/>
      <c r="H2779" s="29"/>
    </row>
    <row r="2780" spans="4:8">
      <c r="D2780" s="31"/>
      <c r="H2780" s="29"/>
    </row>
    <row r="2781" spans="4:8">
      <c r="D2781" s="31"/>
      <c r="H2781" s="29"/>
    </row>
    <row r="2782" spans="4:8">
      <c r="D2782" s="31"/>
      <c r="H2782" s="29"/>
    </row>
    <row r="2783" spans="4:8">
      <c r="D2783" s="31"/>
      <c r="H2783" s="29"/>
    </row>
    <row r="2784" spans="4:8">
      <c r="D2784" s="31"/>
      <c r="H2784" s="29"/>
    </row>
    <row r="2785" spans="4:8">
      <c r="D2785" s="31"/>
      <c r="H2785" s="29"/>
    </row>
    <row r="2786" spans="4:8">
      <c r="D2786" s="31"/>
      <c r="H2786" s="29"/>
    </row>
    <row r="2787" spans="4:8">
      <c r="D2787" s="31"/>
      <c r="H2787" s="29"/>
    </row>
    <row r="2788" spans="4:8">
      <c r="D2788" s="31"/>
      <c r="H2788" s="29"/>
    </row>
    <row r="2789" spans="4:8">
      <c r="D2789" s="31"/>
      <c r="H2789" s="29"/>
    </row>
    <row r="2790" spans="4:8">
      <c r="D2790" s="31"/>
      <c r="H2790" s="29"/>
    </row>
    <row r="2791" spans="4:8">
      <c r="D2791" s="31"/>
      <c r="H2791" s="29"/>
    </row>
    <row r="2792" spans="4:8">
      <c r="D2792" s="31"/>
      <c r="H2792" s="29"/>
    </row>
    <row r="2793" spans="4:8">
      <c r="D2793" s="31"/>
      <c r="H2793" s="29"/>
    </row>
    <row r="2794" spans="4:8">
      <c r="D2794" s="31"/>
      <c r="H2794" s="29"/>
    </row>
    <row r="2795" spans="4:8">
      <c r="D2795" s="31"/>
      <c r="H2795" s="29"/>
    </row>
    <row r="2796" spans="4:8">
      <c r="D2796" s="31"/>
      <c r="H2796" s="29"/>
    </row>
    <row r="2797" spans="4:8">
      <c r="D2797" s="31"/>
      <c r="H2797" s="29"/>
    </row>
    <row r="2798" spans="4:8">
      <c r="D2798" s="31"/>
      <c r="H2798" s="29"/>
    </row>
    <row r="2799" spans="4:8">
      <c r="D2799" s="31"/>
      <c r="H2799" s="29"/>
    </row>
    <row r="2800" spans="4:8">
      <c r="D2800" s="31"/>
      <c r="H2800" s="29"/>
    </row>
    <row r="2801" spans="4:8">
      <c r="D2801" s="31"/>
      <c r="H2801" s="29"/>
    </row>
    <row r="2802" spans="4:8">
      <c r="D2802" s="31"/>
      <c r="H2802" s="29"/>
    </row>
    <row r="2803" spans="4:8">
      <c r="D2803" s="31"/>
      <c r="H2803" s="29"/>
    </row>
    <row r="2804" spans="4:8">
      <c r="D2804" s="31"/>
      <c r="H2804" s="29"/>
    </row>
    <row r="2805" spans="4:8">
      <c r="D2805" s="31"/>
      <c r="H2805" s="29"/>
    </row>
    <row r="2806" spans="4:8">
      <c r="D2806" s="31"/>
      <c r="H2806" s="29"/>
    </row>
    <row r="2807" spans="4:8">
      <c r="D2807" s="31"/>
      <c r="H2807" s="29"/>
    </row>
    <row r="2808" spans="4:8">
      <c r="D2808" s="31"/>
      <c r="H2808" s="29"/>
    </row>
    <row r="2809" spans="4:8">
      <c r="D2809" s="31"/>
      <c r="H2809" s="29"/>
    </row>
    <row r="2810" spans="4:8">
      <c r="D2810" s="31"/>
      <c r="H2810" s="29"/>
    </row>
    <row r="2811" spans="4:8">
      <c r="D2811" s="31"/>
      <c r="H2811" s="29"/>
    </row>
    <row r="2812" spans="4:8">
      <c r="D2812" s="31"/>
      <c r="H2812" s="29"/>
    </row>
    <row r="2813" spans="4:8">
      <c r="D2813" s="31"/>
      <c r="H2813" s="29"/>
    </row>
    <row r="2814" spans="4:8">
      <c r="D2814" s="31"/>
      <c r="H2814" s="29"/>
    </row>
    <row r="2815" spans="4:8">
      <c r="D2815" s="31"/>
      <c r="H2815" s="29"/>
    </row>
    <row r="2816" spans="4:8">
      <c r="D2816" s="31"/>
      <c r="H2816" s="29"/>
    </row>
    <row r="2817" spans="4:8">
      <c r="D2817" s="31"/>
      <c r="H2817" s="29"/>
    </row>
    <row r="2818" spans="4:8">
      <c r="D2818" s="31"/>
      <c r="H2818" s="29"/>
    </row>
    <row r="2819" spans="4:8">
      <c r="D2819" s="31"/>
      <c r="H2819" s="29"/>
    </row>
    <row r="2820" spans="4:8">
      <c r="D2820" s="31"/>
      <c r="H2820" s="29"/>
    </row>
    <row r="2821" spans="4:8">
      <c r="D2821" s="31"/>
      <c r="H2821" s="29"/>
    </row>
    <row r="2822" spans="4:8">
      <c r="D2822" s="31"/>
      <c r="H2822" s="29"/>
    </row>
    <row r="2823" spans="4:8">
      <c r="D2823" s="31"/>
      <c r="H2823" s="29"/>
    </row>
    <row r="2824" spans="4:8">
      <c r="D2824" s="31"/>
      <c r="H2824" s="29"/>
    </row>
    <row r="2825" spans="4:8">
      <c r="D2825" s="31"/>
      <c r="H2825" s="29"/>
    </row>
    <row r="2826" spans="4:8">
      <c r="D2826" s="31"/>
      <c r="H2826" s="29"/>
    </row>
    <row r="2827" spans="4:8">
      <c r="D2827" s="31"/>
      <c r="H2827" s="29"/>
    </row>
    <row r="2828" spans="4:8">
      <c r="D2828" s="31"/>
      <c r="H2828" s="29"/>
    </row>
    <row r="2829" spans="4:8">
      <c r="D2829" s="31"/>
      <c r="H2829" s="29"/>
    </row>
    <row r="2830" spans="4:8">
      <c r="D2830" s="31"/>
      <c r="H2830" s="29"/>
    </row>
    <row r="2831" spans="4:8">
      <c r="D2831" s="31"/>
      <c r="H2831" s="29"/>
    </row>
    <row r="2832" spans="4:8">
      <c r="D2832" s="31"/>
      <c r="H2832" s="29"/>
    </row>
    <row r="2833" spans="4:8">
      <c r="D2833" s="31"/>
      <c r="H2833" s="29"/>
    </row>
    <row r="2834" spans="4:8">
      <c r="D2834" s="31"/>
      <c r="H2834" s="29"/>
    </row>
    <row r="2835" spans="4:8">
      <c r="D2835" s="31"/>
      <c r="H2835" s="29"/>
    </row>
    <row r="2836" spans="4:8">
      <c r="D2836" s="31"/>
      <c r="H2836" s="29"/>
    </row>
    <row r="2837" spans="4:8">
      <c r="D2837" s="31"/>
      <c r="H2837" s="29"/>
    </row>
    <row r="2838" spans="4:8">
      <c r="D2838" s="31"/>
      <c r="H2838" s="29"/>
    </row>
    <row r="2839" spans="4:8">
      <c r="D2839" s="31"/>
      <c r="H2839" s="29"/>
    </row>
    <row r="2840" spans="4:8">
      <c r="D2840" s="31"/>
      <c r="H2840" s="29"/>
    </row>
    <row r="2841" spans="4:8">
      <c r="D2841" s="31"/>
      <c r="H2841" s="29"/>
    </row>
    <row r="2842" spans="4:8">
      <c r="D2842" s="31"/>
      <c r="H2842" s="29"/>
    </row>
    <row r="2843" spans="4:8">
      <c r="D2843" s="31"/>
      <c r="H2843" s="29"/>
    </row>
    <row r="2844" spans="4:8">
      <c r="D2844" s="31"/>
      <c r="H2844" s="29"/>
    </row>
    <row r="2845" spans="4:8">
      <c r="D2845" s="31"/>
      <c r="H2845" s="29"/>
    </row>
    <row r="2846" spans="4:8">
      <c r="D2846" s="31"/>
      <c r="H2846" s="29"/>
    </row>
    <row r="2847" spans="4:8">
      <c r="D2847" s="31"/>
      <c r="H2847" s="29"/>
    </row>
    <row r="2848" spans="4:8">
      <c r="D2848" s="31"/>
      <c r="H2848" s="29"/>
    </row>
    <row r="2849" spans="4:8">
      <c r="D2849" s="31"/>
      <c r="H2849" s="29"/>
    </row>
    <row r="2850" spans="4:8">
      <c r="D2850" s="31"/>
      <c r="H2850" s="29"/>
    </row>
    <row r="2851" spans="4:8">
      <c r="D2851" s="31"/>
      <c r="H2851" s="29"/>
    </row>
    <row r="2852" spans="4:8">
      <c r="D2852" s="31"/>
      <c r="H2852" s="29"/>
    </row>
    <row r="2853" spans="4:8">
      <c r="D2853" s="31"/>
      <c r="H2853" s="29"/>
    </row>
    <row r="2854" spans="4:8">
      <c r="D2854" s="31"/>
      <c r="H2854" s="29"/>
    </row>
    <row r="2855" spans="4:8">
      <c r="D2855" s="31"/>
      <c r="H2855" s="29"/>
    </row>
    <row r="2856" spans="4:8">
      <c r="D2856" s="31"/>
      <c r="H2856" s="29"/>
    </row>
    <row r="2857" spans="4:8">
      <c r="D2857" s="31"/>
      <c r="H2857" s="29"/>
    </row>
    <row r="2858" spans="4:8">
      <c r="D2858" s="31"/>
      <c r="H2858" s="29"/>
    </row>
    <row r="2859" spans="4:8">
      <c r="D2859" s="31"/>
      <c r="H2859" s="29"/>
    </row>
    <row r="2860" spans="4:8">
      <c r="D2860" s="31"/>
      <c r="H2860" s="29"/>
    </row>
    <row r="2861" spans="4:8">
      <c r="D2861" s="31"/>
      <c r="H2861" s="29"/>
    </row>
    <row r="2862" spans="4:8">
      <c r="D2862" s="31"/>
      <c r="H2862" s="29"/>
    </row>
    <row r="2863" spans="4:8">
      <c r="D2863" s="31"/>
      <c r="H2863" s="29"/>
    </row>
    <row r="2864" spans="4:8">
      <c r="D2864" s="31"/>
      <c r="H2864" s="29"/>
    </row>
    <row r="2865" spans="4:8">
      <c r="D2865" s="31"/>
      <c r="H2865" s="29"/>
    </row>
    <row r="2866" spans="4:8">
      <c r="D2866" s="31"/>
      <c r="H2866" s="29"/>
    </row>
    <row r="2867" spans="4:8">
      <c r="D2867" s="31"/>
      <c r="H2867" s="29"/>
    </row>
    <row r="2868" spans="4:8">
      <c r="D2868" s="31"/>
      <c r="H2868" s="29"/>
    </row>
    <row r="2869" spans="4:8">
      <c r="D2869" s="31"/>
      <c r="H2869" s="29"/>
    </row>
    <row r="2870" spans="4:8">
      <c r="D2870" s="31"/>
      <c r="H2870" s="29"/>
    </row>
    <row r="2871" spans="4:8">
      <c r="D2871" s="31"/>
      <c r="H2871" s="29"/>
    </row>
    <row r="2872" spans="4:8">
      <c r="D2872" s="31"/>
      <c r="H2872" s="29"/>
    </row>
    <row r="2873" spans="4:8">
      <c r="D2873" s="31"/>
      <c r="H2873" s="29"/>
    </row>
    <row r="2874" spans="4:8">
      <c r="D2874" s="31"/>
      <c r="H2874" s="29"/>
    </row>
    <row r="2875" spans="4:8">
      <c r="D2875" s="31"/>
      <c r="H2875" s="29"/>
    </row>
    <row r="2876" spans="4:8">
      <c r="D2876" s="31"/>
      <c r="H2876" s="29"/>
    </row>
    <row r="2877" spans="4:8">
      <c r="D2877" s="31"/>
      <c r="H2877" s="29"/>
    </row>
    <row r="2878" spans="4:8">
      <c r="D2878" s="31"/>
      <c r="H2878" s="29"/>
    </row>
    <row r="2879" spans="4:8">
      <c r="D2879" s="31"/>
      <c r="H2879" s="29"/>
    </row>
    <row r="2880" spans="4:8">
      <c r="D2880" s="31"/>
      <c r="H2880" s="29"/>
    </row>
    <row r="2881" spans="4:8">
      <c r="D2881" s="31"/>
      <c r="H2881" s="29"/>
    </row>
    <row r="2882" spans="4:8">
      <c r="D2882" s="31"/>
      <c r="H2882" s="29"/>
    </row>
    <row r="2883" spans="4:8">
      <c r="D2883" s="31"/>
      <c r="H2883" s="29"/>
    </row>
    <row r="2884" spans="4:8">
      <c r="D2884" s="31"/>
      <c r="H2884" s="29"/>
    </row>
    <row r="2885" spans="4:8">
      <c r="D2885" s="31"/>
      <c r="H2885" s="29"/>
    </row>
    <row r="2886" spans="4:8">
      <c r="D2886" s="31"/>
      <c r="H2886" s="29"/>
    </row>
    <row r="2887" spans="4:8">
      <c r="D2887" s="31"/>
      <c r="H2887" s="29"/>
    </row>
    <row r="2888" spans="4:8">
      <c r="D2888" s="31"/>
      <c r="H2888" s="29"/>
    </row>
    <row r="2889" spans="4:8">
      <c r="D2889" s="31"/>
      <c r="H2889" s="29"/>
    </row>
    <row r="2890" spans="4:8">
      <c r="D2890" s="31"/>
      <c r="H2890" s="29"/>
    </row>
    <row r="2891" spans="4:8">
      <c r="D2891" s="31"/>
      <c r="H2891" s="29"/>
    </row>
    <row r="2892" spans="4:8">
      <c r="D2892" s="31"/>
      <c r="H2892" s="29"/>
    </row>
    <row r="2893" spans="4:8">
      <c r="D2893" s="31"/>
      <c r="H2893" s="29"/>
    </row>
    <row r="2894" spans="4:8">
      <c r="D2894" s="31"/>
      <c r="H2894" s="29"/>
    </row>
    <row r="2895" spans="4:8">
      <c r="D2895" s="31"/>
      <c r="H2895" s="29"/>
    </row>
    <row r="2896" spans="4:8">
      <c r="D2896" s="31"/>
      <c r="H2896" s="29"/>
    </row>
    <row r="2897" spans="4:8">
      <c r="D2897" s="31"/>
      <c r="H2897" s="29"/>
    </row>
    <row r="2898" spans="4:8">
      <c r="D2898" s="31"/>
      <c r="H2898" s="29"/>
    </row>
    <row r="2899" spans="4:8">
      <c r="D2899" s="31"/>
      <c r="H2899" s="29"/>
    </row>
    <row r="2900" spans="4:8">
      <c r="D2900" s="31"/>
      <c r="H2900" s="29"/>
    </row>
    <row r="2901" spans="4:8">
      <c r="D2901" s="31"/>
      <c r="H2901" s="29"/>
    </row>
    <row r="2902" spans="4:8">
      <c r="D2902" s="31"/>
      <c r="H2902" s="29"/>
    </row>
    <row r="2903" spans="4:8">
      <c r="D2903" s="31"/>
      <c r="H2903" s="29"/>
    </row>
    <row r="2904" spans="4:8">
      <c r="D2904" s="31"/>
      <c r="H2904" s="29"/>
    </row>
    <row r="2905" spans="4:8">
      <c r="D2905" s="31"/>
      <c r="H2905" s="29"/>
    </row>
    <row r="2906" spans="4:8">
      <c r="D2906" s="31"/>
      <c r="H2906" s="29"/>
    </row>
    <row r="2907" spans="4:8">
      <c r="D2907" s="31"/>
      <c r="H2907" s="29"/>
    </row>
    <row r="2908" spans="4:8">
      <c r="D2908" s="31"/>
      <c r="H2908" s="29"/>
    </row>
    <row r="2909" spans="4:8">
      <c r="D2909" s="31"/>
      <c r="H2909" s="29"/>
    </row>
    <row r="2910" spans="4:8">
      <c r="D2910" s="31"/>
      <c r="H2910" s="29"/>
    </row>
    <row r="2911" spans="4:8">
      <c r="D2911" s="31"/>
      <c r="H2911" s="29"/>
    </row>
    <row r="2912" spans="4:8">
      <c r="D2912" s="31"/>
      <c r="H2912" s="29"/>
    </row>
    <row r="2913" spans="4:8">
      <c r="D2913" s="31"/>
      <c r="H2913" s="29"/>
    </row>
    <row r="2914" spans="4:8">
      <c r="D2914" s="31"/>
      <c r="H2914" s="29"/>
    </row>
    <row r="2915" spans="4:8">
      <c r="D2915" s="31"/>
      <c r="H2915" s="29"/>
    </row>
    <row r="2916" spans="4:8">
      <c r="D2916" s="31"/>
      <c r="H2916" s="29"/>
    </row>
    <row r="2917" spans="4:8">
      <c r="D2917" s="31"/>
      <c r="H2917" s="29"/>
    </row>
    <row r="2918" spans="4:8">
      <c r="D2918" s="31"/>
      <c r="H2918" s="29"/>
    </row>
    <row r="2919" spans="4:8">
      <c r="D2919" s="31"/>
      <c r="H2919" s="29"/>
    </row>
    <row r="2920" spans="4:8">
      <c r="D2920" s="31"/>
      <c r="H2920" s="29"/>
    </row>
    <row r="2921" spans="4:8">
      <c r="D2921" s="31"/>
      <c r="H2921" s="29"/>
    </row>
    <row r="2922" spans="4:8">
      <c r="D2922" s="31"/>
      <c r="H2922" s="29"/>
    </row>
    <row r="2923" spans="4:8">
      <c r="D2923" s="31"/>
      <c r="H2923" s="29"/>
    </row>
    <row r="2924" spans="4:8">
      <c r="D2924" s="31"/>
      <c r="H2924" s="29"/>
    </row>
    <row r="2925" spans="4:8">
      <c r="D2925" s="31"/>
      <c r="H2925" s="29"/>
    </row>
    <row r="2926" spans="4:8">
      <c r="D2926" s="31"/>
      <c r="H2926" s="29"/>
    </row>
    <row r="2927" spans="4:8">
      <c r="D2927" s="31"/>
      <c r="H2927" s="29"/>
    </row>
    <row r="2928" spans="4:8">
      <c r="D2928" s="31"/>
      <c r="H2928" s="29"/>
    </row>
    <row r="2929" spans="4:8">
      <c r="D2929" s="31"/>
      <c r="H2929" s="29"/>
    </row>
    <row r="2930" spans="4:8">
      <c r="D2930" s="31"/>
      <c r="H2930" s="29"/>
    </row>
    <row r="2931" spans="4:8">
      <c r="D2931" s="31"/>
      <c r="H2931" s="29"/>
    </row>
    <row r="2932" spans="4:8">
      <c r="D2932" s="31"/>
      <c r="H2932" s="29"/>
    </row>
    <row r="2933" spans="4:8">
      <c r="D2933" s="31"/>
      <c r="H2933" s="29"/>
    </row>
    <row r="2934" spans="4:8">
      <c r="D2934" s="31"/>
      <c r="H2934" s="29"/>
    </row>
    <row r="2935" spans="4:8">
      <c r="D2935" s="31"/>
      <c r="H2935" s="29"/>
    </row>
    <row r="2936" spans="4:8">
      <c r="D2936" s="31"/>
      <c r="H2936" s="29"/>
    </row>
    <row r="2937" spans="4:8">
      <c r="D2937" s="31"/>
      <c r="H2937" s="29"/>
    </row>
    <row r="2938" spans="4:8">
      <c r="D2938" s="31"/>
      <c r="H2938" s="29"/>
    </row>
    <row r="2939" spans="4:8">
      <c r="D2939" s="31"/>
      <c r="H2939" s="29"/>
    </row>
    <row r="2940" spans="4:8">
      <c r="D2940" s="31"/>
      <c r="H2940" s="29"/>
    </row>
    <row r="2941" spans="4:8">
      <c r="D2941" s="31"/>
      <c r="H2941" s="29"/>
    </row>
    <row r="2942" spans="4:8">
      <c r="D2942" s="31"/>
      <c r="H2942" s="29"/>
    </row>
    <row r="2943" spans="4:8">
      <c r="D2943" s="31"/>
      <c r="H2943" s="29"/>
    </row>
    <row r="2944" spans="4:8">
      <c r="D2944" s="31"/>
      <c r="H2944" s="29"/>
    </row>
    <row r="2945" spans="4:8">
      <c r="D2945" s="31"/>
      <c r="H2945" s="29"/>
    </row>
    <row r="2946" spans="4:8">
      <c r="D2946" s="31"/>
      <c r="H2946" s="29"/>
    </row>
    <row r="2947" spans="4:8">
      <c r="D2947" s="31"/>
      <c r="H2947" s="29"/>
    </row>
    <row r="2948" spans="4:8">
      <c r="D2948" s="31"/>
      <c r="H2948" s="29"/>
    </row>
    <row r="2949" spans="4:8">
      <c r="D2949" s="31"/>
      <c r="H2949" s="29"/>
    </row>
    <row r="2950" spans="4:8">
      <c r="D2950" s="31"/>
      <c r="H2950" s="29"/>
    </row>
    <row r="2951" spans="4:8">
      <c r="D2951" s="31"/>
      <c r="H2951" s="29"/>
    </row>
    <row r="2952" spans="4:8">
      <c r="D2952" s="31"/>
      <c r="H2952" s="29"/>
    </row>
    <row r="2953" spans="4:8">
      <c r="D2953" s="31"/>
      <c r="H2953" s="29"/>
    </row>
    <row r="2954" spans="4:8">
      <c r="D2954" s="31"/>
      <c r="H2954" s="29"/>
    </row>
    <row r="2955" spans="4:8">
      <c r="D2955" s="31"/>
      <c r="H2955" s="29"/>
    </row>
    <row r="2956" spans="4:8">
      <c r="D2956" s="31"/>
      <c r="H2956" s="29"/>
    </row>
    <row r="2957" spans="4:8">
      <c r="D2957" s="31"/>
      <c r="H2957" s="29"/>
    </row>
    <row r="2958" spans="4:8">
      <c r="D2958" s="31"/>
      <c r="H2958" s="29"/>
    </row>
    <row r="2959" spans="4:8">
      <c r="D2959" s="31"/>
      <c r="H2959" s="29"/>
    </row>
    <row r="2960" spans="4:8">
      <c r="D2960" s="31"/>
      <c r="H2960" s="29"/>
    </row>
    <row r="2961" spans="4:8">
      <c r="D2961" s="31"/>
      <c r="H2961" s="29"/>
    </row>
    <row r="2962" spans="4:8">
      <c r="D2962" s="31"/>
      <c r="H2962" s="29"/>
    </row>
    <row r="2963" spans="4:8">
      <c r="D2963" s="31"/>
      <c r="H2963" s="29"/>
    </row>
    <row r="2964" spans="4:8">
      <c r="D2964" s="31"/>
      <c r="H2964" s="29"/>
    </row>
    <row r="2965" spans="4:8">
      <c r="D2965" s="31"/>
      <c r="H2965" s="29"/>
    </row>
    <row r="2966" spans="4:8">
      <c r="D2966" s="31"/>
      <c r="H2966" s="29"/>
    </row>
    <row r="2967" spans="4:8">
      <c r="D2967" s="31"/>
      <c r="H2967" s="29"/>
    </row>
    <row r="2968" spans="4:8">
      <c r="D2968" s="31"/>
      <c r="H2968" s="29"/>
    </row>
    <row r="2969" spans="4:8">
      <c r="D2969" s="31"/>
      <c r="H2969" s="29"/>
    </row>
    <row r="2970" spans="4:8">
      <c r="D2970" s="31"/>
      <c r="H2970" s="29"/>
    </row>
    <row r="2971" spans="4:8">
      <c r="D2971" s="31"/>
      <c r="H2971" s="29"/>
    </row>
    <row r="2972" spans="4:8">
      <c r="D2972" s="31"/>
      <c r="H2972" s="29"/>
    </row>
    <row r="2973" spans="4:8">
      <c r="D2973" s="31"/>
      <c r="H2973" s="29"/>
    </row>
    <row r="2974" spans="4:8">
      <c r="D2974" s="31"/>
      <c r="H2974" s="29"/>
    </row>
    <row r="2975" spans="4:8">
      <c r="D2975" s="31"/>
      <c r="H2975" s="29"/>
    </row>
    <row r="2976" spans="4:8">
      <c r="D2976" s="31"/>
      <c r="H2976" s="29"/>
    </row>
    <row r="2977" spans="4:8">
      <c r="D2977" s="31"/>
      <c r="H2977" s="29"/>
    </row>
    <row r="2978" spans="4:8">
      <c r="D2978" s="31"/>
      <c r="H2978" s="29"/>
    </row>
    <row r="2979" spans="4:8">
      <c r="D2979" s="31"/>
      <c r="H2979" s="29"/>
    </row>
    <row r="2980" spans="4:8">
      <c r="D2980" s="31"/>
      <c r="H2980" s="29"/>
    </row>
    <row r="2981" spans="4:8">
      <c r="D2981" s="31"/>
      <c r="H2981" s="29"/>
    </row>
    <row r="2982" spans="4:8">
      <c r="D2982" s="31"/>
      <c r="H2982" s="29"/>
    </row>
    <row r="2983" spans="4:8">
      <c r="D2983" s="31"/>
      <c r="H2983" s="29"/>
    </row>
    <row r="2984" spans="4:8">
      <c r="D2984" s="31"/>
      <c r="H2984" s="29"/>
    </row>
    <row r="2985" spans="4:8">
      <c r="D2985" s="31"/>
      <c r="H2985" s="29"/>
    </row>
    <row r="2986" spans="4:8">
      <c r="D2986" s="31"/>
      <c r="H2986" s="29"/>
    </row>
    <row r="2987" spans="4:8">
      <c r="D2987" s="31"/>
      <c r="H2987" s="29"/>
    </row>
    <row r="2988" spans="4:8">
      <c r="D2988" s="31"/>
      <c r="H2988" s="29"/>
    </row>
    <row r="2989" spans="4:8">
      <c r="D2989" s="31"/>
      <c r="H2989" s="29"/>
    </row>
    <row r="2990" spans="4:8">
      <c r="D2990" s="31"/>
      <c r="H2990" s="29"/>
    </row>
    <row r="2991" spans="4:8">
      <c r="D2991" s="31"/>
      <c r="H2991" s="29"/>
    </row>
    <row r="2992" spans="4:8">
      <c r="D2992" s="31"/>
      <c r="H2992" s="29"/>
    </row>
    <row r="2993" spans="4:8">
      <c r="D2993" s="31"/>
      <c r="H2993" s="29"/>
    </row>
    <row r="2994" spans="4:8">
      <c r="D2994" s="31"/>
      <c r="H2994" s="29"/>
    </row>
    <row r="2995" spans="4:8">
      <c r="D2995" s="31"/>
      <c r="H2995" s="29"/>
    </row>
    <row r="2996" spans="4:8">
      <c r="D2996" s="31"/>
      <c r="H2996" s="29"/>
    </row>
    <row r="2997" spans="4:8">
      <c r="D2997" s="31"/>
      <c r="H2997" s="29"/>
    </row>
    <row r="2998" spans="4:8">
      <c r="D2998" s="31"/>
      <c r="H2998" s="29"/>
    </row>
    <row r="2999" spans="4:8">
      <c r="D2999" s="31"/>
      <c r="H2999" s="29"/>
    </row>
    <row r="3000" spans="4:8">
      <c r="D3000" s="31"/>
      <c r="H3000" s="29"/>
    </row>
    <row r="3001" spans="4:8">
      <c r="D3001" s="31"/>
      <c r="H3001" s="29"/>
    </row>
    <row r="3002" spans="4:8">
      <c r="D3002" s="31"/>
      <c r="H3002" s="29"/>
    </row>
    <row r="3003" spans="4:8">
      <c r="D3003" s="31"/>
      <c r="H3003" s="29"/>
    </row>
    <row r="3004" spans="4:8">
      <c r="D3004" s="31"/>
      <c r="H3004" s="29"/>
    </row>
    <row r="3005" spans="4:8">
      <c r="D3005" s="31"/>
      <c r="H3005" s="29"/>
    </row>
    <row r="3006" spans="4:8">
      <c r="D3006" s="31"/>
      <c r="H3006" s="29"/>
    </row>
    <row r="3007" spans="4:8">
      <c r="D3007" s="31"/>
      <c r="H3007" s="29"/>
    </row>
    <row r="3008" spans="4:8">
      <c r="D3008" s="31"/>
      <c r="H3008" s="29"/>
    </row>
    <row r="3009" spans="4:8">
      <c r="D3009" s="31"/>
      <c r="H3009" s="29"/>
    </row>
    <row r="3010" spans="4:8">
      <c r="D3010" s="31"/>
      <c r="H3010" s="29"/>
    </row>
    <row r="3011" spans="4:8">
      <c r="D3011" s="31"/>
      <c r="H3011" s="29"/>
    </row>
    <row r="3012" spans="4:8">
      <c r="D3012" s="31"/>
      <c r="H3012" s="29"/>
    </row>
    <row r="3013" spans="4:8">
      <c r="D3013" s="31"/>
      <c r="H3013" s="29"/>
    </row>
    <row r="3014" spans="4:8">
      <c r="D3014" s="31"/>
      <c r="H3014" s="29"/>
    </row>
    <row r="3015" spans="4:8">
      <c r="D3015" s="31"/>
      <c r="H3015" s="29"/>
    </row>
    <row r="3016" spans="4:8">
      <c r="D3016" s="31"/>
      <c r="H3016" s="29"/>
    </row>
    <row r="3017" spans="4:8">
      <c r="D3017" s="31"/>
      <c r="H3017" s="29"/>
    </row>
    <row r="3018" spans="4:8">
      <c r="D3018" s="31"/>
      <c r="H3018" s="29"/>
    </row>
    <row r="3019" spans="4:8">
      <c r="D3019" s="31"/>
      <c r="H3019" s="29"/>
    </row>
    <row r="3020" spans="4:8">
      <c r="D3020" s="31"/>
      <c r="H3020" s="29"/>
    </row>
    <row r="3021" spans="4:8">
      <c r="D3021" s="31"/>
      <c r="H3021" s="29"/>
    </row>
    <row r="3022" spans="4:8">
      <c r="D3022" s="31"/>
      <c r="H3022" s="29"/>
    </row>
    <row r="3023" spans="4:8">
      <c r="D3023" s="31"/>
      <c r="H3023" s="29"/>
    </row>
    <row r="3024" spans="4:8">
      <c r="D3024" s="31"/>
      <c r="H3024" s="29"/>
    </row>
    <row r="3025" spans="4:8">
      <c r="D3025" s="31"/>
      <c r="H3025" s="29"/>
    </row>
    <row r="3026" spans="4:8">
      <c r="D3026" s="31"/>
      <c r="H3026" s="29"/>
    </row>
    <row r="3027" spans="4:8">
      <c r="D3027" s="31"/>
      <c r="H3027" s="29"/>
    </row>
    <row r="3028" spans="4:8">
      <c r="D3028" s="31"/>
      <c r="H3028" s="29"/>
    </row>
    <row r="3029" spans="4:8">
      <c r="D3029" s="31"/>
      <c r="H3029" s="29"/>
    </row>
    <row r="3030" spans="4:8">
      <c r="D3030" s="31"/>
      <c r="H3030" s="29"/>
    </row>
    <row r="3031" spans="4:8">
      <c r="D3031" s="31"/>
      <c r="H3031" s="29"/>
    </row>
    <row r="3032" spans="4:8">
      <c r="D3032" s="31"/>
      <c r="H3032" s="29"/>
    </row>
    <row r="3033" spans="4:8">
      <c r="D3033" s="31"/>
      <c r="H3033" s="29"/>
    </row>
    <row r="3034" spans="4:8">
      <c r="D3034" s="31"/>
      <c r="H3034" s="29"/>
    </row>
    <row r="3035" spans="4:8">
      <c r="D3035" s="31"/>
      <c r="H3035" s="29"/>
    </row>
    <row r="3036" spans="4:8">
      <c r="D3036" s="31"/>
      <c r="H3036" s="29"/>
    </row>
    <row r="3037" spans="4:8">
      <c r="D3037" s="31"/>
      <c r="H3037" s="29"/>
    </row>
    <row r="3038" spans="4:8">
      <c r="D3038" s="31"/>
      <c r="H3038" s="29"/>
    </row>
    <row r="3039" spans="4:8">
      <c r="D3039" s="31"/>
      <c r="H3039" s="29"/>
    </row>
    <row r="3040" spans="4:8">
      <c r="D3040" s="31"/>
      <c r="H3040" s="29"/>
    </row>
    <row r="3041" spans="4:8">
      <c r="D3041" s="31"/>
      <c r="H3041" s="29"/>
    </row>
    <row r="3042" spans="4:8">
      <c r="D3042" s="31"/>
      <c r="H3042" s="29"/>
    </row>
    <row r="3043" spans="4:8">
      <c r="D3043" s="31"/>
      <c r="H3043" s="29"/>
    </row>
    <row r="3044" spans="4:8">
      <c r="D3044" s="31"/>
      <c r="H3044" s="29"/>
    </row>
    <row r="3045" spans="4:8">
      <c r="D3045" s="31"/>
      <c r="H3045" s="29"/>
    </row>
    <row r="3046" spans="4:8">
      <c r="D3046" s="31"/>
      <c r="H3046" s="29"/>
    </row>
    <row r="3047" spans="4:8">
      <c r="D3047" s="31"/>
      <c r="H3047" s="29"/>
    </row>
    <row r="3048" spans="4:8">
      <c r="D3048" s="31"/>
      <c r="H3048" s="29"/>
    </row>
    <row r="3049" spans="4:8">
      <c r="D3049" s="31"/>
      <c r="H3049" s="29"/>
    </row>
    <row r="3050" spans="4:8">
      <c r="D3050" s="31"/>
      <c r="H3050" s="29"/>
    </row>
    <row r="3051" spans="4:8">
      <c r="D3051" s="31"/>
      <c r="H3051" s="29"/>
    </row>
    <row r="3052" spans="4:8">
      <c r="D3052" s="31"/>
      <c r="H3052" s="29"/>
    </row>
    <row r="3053" spans="4:8">
      <c r="D3053" s="31"/>
      <c r="H3053" s="29"/>
    </row>
    <row r="3054" spans="4:8">
      <c r="D3054" s="31"/>
      <c r="H3054" s="29"/>
    </row>
    <row r="3055" spans="4:8">
      <c r="D3055" s="31"/>
      <c r="H3055" s="29"/>
    </row>
    <row r="3056" spans="4:8">
      <c r="D3056" s="31"/>
      <c r="H3056" s="29"/>
    </row>
    <row r="3057" spans="4:8">
      <c r="D3057" s="31"/>
      <c r="H3057" s="29"/>
    </row>
    <row r="3058" spans="4:8">
      <c r="D3058" s="31"/>
      <c r="H3058" s="29"/>
    </row>
    <row r="3059" spans="4:8">
      <c r="D3059" s="31"/>
      <c r="H3059" s="29"/>
    </row>
    <row r="3060" spans="4:8">
      <c r="D3060" s="31"/>
      <c r="H3060" s="29"/>
    </row>
    <row r="3061" spans="4:8">
      <c r="D3061" s="31"/>
      <c r="H3061" s="29"/>
    </row>
    <row r="3062" spans="4:8">
      <c r="D3062" s="31"/>
      <c r="H3062" s="29"/>
    </row>
    <row r="3063" spans="4:8">
      <c r="D3063" s="31"/>
      <c r="H3063" s="29"/>
    </row>
    <row r="3064" spans="4:8">
      <c r="D3064" s="31"/>
      <c r="H3064" s="29"/>
    </row>
    <row r="3065" spans="4:8">
      <c r="D3065" s="31"/>
      <c r="H3065" s="29"/>
    </row>
    <row r="3066" spans="4:8">
      <c r="D3066" s="31"/>
      <c r="H3066" s="29"/>
    </row>
    <row r="3067" spans="4:8">
      <c r="D3067" s="31"/>
      <c r="H3067" s="29"/>
    </row>
    <row r="3068" spans="4:8">
      <c r="D3068" s="31"/>
      <c r="H3068" s="29"/>
    </row>
    <row r="3069" spans="4:8">
      <c r="D3069" s="31"/>
      <c r="H3069" s="29"/>
    </row>
    <row r="3070" spans="4:8">
      <c r="D3070" s="31"/>
      <c r="H3070" s="29"/>
    </row>
    <row r="3071" spans="4:8">
      <c r="D3071" s="31"/>
      <c r="H3071" s="29"/>
    </row>
    <row r="3072" spans="4:8">
      <c r="D3072" s="31"/>
      <c r="H3072" s="29"/>
    </row>
    <row r="3073" spans="4:8">
      <c r="D3073" s="31"/>
      <c r="H3073" s="29"/>
    </row>
    <row r="3074" spans="4:8">
      <c r="D3074" s="31"/>
      <c r="H3074" s="29"/>
    </row>
    <row r="3075" spans="4:8">
      <c r="D3075" s="31"/>
      <c r="H3075" s="29"/>
    </row>
    <row r="3076" spans="4:8">
      <c r="D3076" s="31"/>
      <c r="H3076" s="29"/>
    </row>
    <row r="3077" spans="4:8">
      <c r="D3077" s="31"/>
      <c r="H3077" s="29"/>
    </row>
    <row r="3078" spans="4:8">
      <c r="D3078" s="31"/>
      <c r="H3078" s="29"/>
    </row>
    <row r="3079" spans="4:8">
      <c r="D3079" s="31"/>
      <c r="H3079" s="29"/>
    </row>
    <row r="3080" spans="4:8">
      <c r="D3080" s="31"/>
      <c r="H3080" s="29"/>
    </row>
    <row r="3081" spans="4:8">
      <c r="D3081" s="31"/>
      <c r="H3081" s="29"/>
    </row>
    <row r="3082" spans="4:8">
      <c r="D3082" s="31"/>
      <c r="H3082" s="29"/>
    </row>
    <row r="3083" spans="4:8">
      <c r="D3083" s="31"/>
      <c r="H3083" s="29"/>
    </row>
    <row r="3084" spans="4:8">
      <c r="D3084" s="31"/>
      <c r="H3084" s="29"/>
    </row>
    <row r="3085" spans="4:8">
      <c r="D3085" s="31"/>
      <c r="H3085" s="29"/>
    </row>
    <row r="3086" spans="4:8">
      <c r="D3086" s="31"/>
      <c r="H3086" s="29"/>
    </row>
    <row r="3087" spans="4:8">
      <c r="D3087" s="31"/>
      <c r="H3087" s="29"/>
    </row>
    <row r="3088" spans="4:8">
      <c r="D3088" s="31"/>
      <c r="H3088" s="29"/>
    </row>
    <row r="3089" spans="4:8">
      <c r="D3089" s="31"/>
      <c r="H3089" s="29"/>
    </row>
    <row r="3090" spans="4:8">
      <c r="D3090" s="31"/>
      <c r="H3090" s="29"/>
    </row>
    <row r="3091" spans="4:8">
      <c r="D3091" s="31"/>
      <c r="H3091" s="29"/>
    </row>
    <row r="3092" spans="4:8">
      <c r="D3092" s="31"/>
      <c r="H3092" s="29"/>
    </row>
    <row r="3093" spans="4:8">
      <c r="D3093" s="31"/>
      <c r="H3093" s="29"/>
    </row>
    <row r="3094" spans="4:8">
      <c r="D3094" s="31"/>
      <c r="H3094" s="29"/>
    </row>
    <row r="3095" spans="4:8">
      <c r="D3095" s="31"/>
      <c r="H3095" s="29"/>
    </row>
    <row r="3096" spans="4:8">
      <c r="D3096" s="31"/>
      <c r="H3096" s="29"/>
    </row>
    <row r="3097" spans="4:8">
      <c r="D3097" s="31"/>
      <c r="H3097" s="29"/>
    </row>
    <row r="3098" spans="4:8">
      <c r="D3098" s="31"/>
      <c r="H3098" s="29"/>
    </row>
    <row r="3099" spans="4:8">
      <c r="D3099" s="31"/>
      <c r="H3099" s="29"/>
    </row>
    <row r="3100" spans="4:8">
      <c r="D3100" s="31"/>
      <c r="H3100" s="29"/>
    </row>
    <row r="3101" spans="4:8">
      <c r="D3101" s="31"/>
      <c r="H3101" s="29"/>
    </row>
    <row r="3102" spans="4:8">
      <c r="D3102" s="31"/>
      <c r="H3102" s="29"/>
    </row>
    <row r="3103" spans="4:8">
      <c r="D3103" s="31"/>
      <c r="H3103" s="29"/>
    </row>
    <row r="3104" spans="4:8">
      <c r="D3104" s="31"/>
      <c r="H3104" s="29"/>
    </row>
    <row r="3105" spans="4:8">
      <c r="D3105" s="31"/>
      <c r="H3105" s="29"/>
    </row>
    <row r="3106" spans="4:8">
      <c r="D3106" s="31"/>
      <c r="H3106" s="29"/>
    </row>
    <row r="3107" spans="4:8">
      <c r="D3107" s="31"/>
      <c r="H3107" s="29"/>
    </row>
    <row r="3108" spans="4:8">
      <c r="D3108" s="31"/>
      <c r="H3108" s="29"/>
    </row>
    <row r="3109" spans="4:8">
      <c r="D3109" s="31"/>
      <c r="H3109" s="29"/>
    </row>
    <row r="3110" spans="4:8">
      <c r="D3110" s="31"/>
      <c r="H3110" s="29"/>
    </row>
    <row r="3111" spans="4:8">
      <c r="D3111" s="31"/>
      <c r="H3111" s="29"/>
    </row>
    <row r="3112" spans="4:8">
      <c r="D3112" s="31"/>
      <c r="H3112" s="29"/>
    </row>
    <row r="3113" spans="4:8">
      <c r="D3113" s="31"/>
      <c r="H3113" s="29"/>
    </row>
    <row r="3114" spans="4:8">
      <c r="D3114" s="31"/>
      <c r="H3114" s="29"/>
    </row>
    <row r="3115" spans="4:8">
      <c r="D3115" s="31"/>
      <c r="H3115" s="29"/>
    </row>
    <row r="3116" spans="4:8">
      <c r="D3116" s="31"/>
      <c r="H3116" s="29"/>
    </row>
    <row r="3117" spans="4:8">
      <c r="D3117" s="31"/>
      <c r="H3117" s="29"/>
    </row>
    <row r="3118" spans="4:8">
      <c r="D3118" s="31"/>
      <c r="H3118" s="29"/>
    </row>
    <row r="3119" spans="4:8">
      <c r="D3119" s="31"/>
      <c r="H3119" s="29"/>
    </row>
    <row r="3120" spans="4:8">
      <c r="D3120" s="31"/>
      <c r="H3120" s="29"/>
    </row>
    <row r="3121" spans="4:8">
      <c r="D3121" s="31"/>
      <c r="H3121" s="29"/>
    </row>
    <row r="3122" spans="4:8">
      <c r="D3122" s="31"/>
      <c r="H3122" s="29"/>
    </row>
    <row r="3123" spans="4:8">
      <c r="D3123" s="31"/>
      <c r="H3123" s="29"/>
    </row>
    <row r="3124" spans="4:8">
      <c r="D3124" s="31"/>
      <c r="H3124" s="29"/>
    </row>
    <row r="3125" spans="4:8">
      <c r="D3125" s="31"/>
      <c r="H3125" s="29"/>
    </row>
    <row r="3126" spans="4:8">
      <c r="D3126" s="31"/>
      <c r="H3126" s="29"/>
    </row>
    <row r="3127" spans="4:8">
      <c r="D3127" s="31"/>
      <c r="H3127" s="29"/>
    </row>
    <row r="3128" spans="4:8">
      <c r="D3128" s="31"/>
      <c r="H3128" s="29"/>
    </row>
    <row r="3129" spans="4:8">
      <c r="D3129" s="31"/>
      <c r="H3129" s="29"/>
    </row>
    <row r="3130" spans="4:8">
      <c r="D3130" s="31"/>
      <c r="H3130" s="29"/>
    </row>
    <row r="3131" spans="4:8">
      <c r="D3131" s="31"/>
      <c r="H3131" s="29"/>
    </row>
    <row r="3132" spans="4:8">
      <c r="D3132" s="31"/>
      <c r="H3132" s="29"/>
    </row>
    <row r="3133" spans="4:8">
      <c r="D3133" s="31"/>
      <c r="H3133" s="29"/>
    </row>
    <row r="3134" spans="4:8">
      <c r="D3134" s="31"/>
      <c r="H3134" s="29"/>
    </row>
    <row r="3135" spans="4:8">
      <c r="D3135" s="31"/>
      <c r="H3135" s="29"/>
    </row>
    <row r="3136" spans="4:8">
      <c r="D3136" s="31"/>
      <c r="H3136" s="29"/>
    </row>
    <row r="3137" spans="4:8">
      <c r="D3137" s="31"/>
      <c r="H3137" s="29"/>
    </row>
    <row r="3138" spans="4:8">
      <c r="D3138" s="31"/>
      <c r="H3138" s="29"/>
    </row>
    <row r="3139" spans="4:8">
      <c r="D3139" s="31"/>
      <c r="H3139" s="29"/>
    </row>
    <row r="3140" spans="4:8">
      <c r="D3140" s="31"/>
      <c r="H3140" s="29"/>
    </row>
    <row r="3141" spans="4:8">
      <c r="D3141" s="31"/>
      <c r="H3141" s="29"/>
    </row>
    <row r="3142" spans="4:8">
      <c r="D3142" s="31"/>
      <c r="H3142" s="29"/>
    </row>
    <row r="3143" spans="4:8">
      <c r="D3143" s="31"/>
      <c r="H3143" s="29"/>
    </row>
    <row r="3144" spans="4:8">
      <c r="D3144" s="31"/>
      <c r="H3144" s="29"/>
    </row>
    <row r="3145" spans="4:8">
      <c r="D3145" s="31"/>
      <c r="H3145" s="29"/>
    </row>
    <row r="3146" spans="4:8">
      <c r="D3146" s="31"/>
      <c r="H3146" s="29"/>
    </row>
    <row r="3147" spans="4:8">
      <c r="D3147" s="31"/>
      <c r="H3147" s="29"/>
    </row>
    <row r="3148" spans="4:8">
      <c r="D3148" s="31"/>
      <c r="H3148" s="29"/>
    </row>
    <row r="3149" spans="4:8">
      <c r="D3149" s="31"/>
      <c r="H3149" s="29"/>
    </row>
    <row r="3150" spans="4:8">
      <c r="D3150" s="31"/>
      <c r="H3150" s="29"/>
    </row>
    <row r="3151" spans="4:8">
      <c r="D3151" s="31"/>
      <c r="H3151" s="29"/>
    </row>
    <row r="3152" spans="4:8">
      <c r="D3152" s="31"/>
      <c r="H3152" s="29"/>
    </row>
    <row r="3153" spans="4:8">
      <c r="D3153" s="31"/>
      <c r="H3153" s="29"/>
    </row>
    <row r="3154" spans="4:8">
      <c r="D3154" s="31"/>
      <c r="H3154" s="29"/>
    </row>
    <row r="3155" spans="4:8">
      <c r="D3155" s="31"/>
      <c r="H3155" s="29"/>
    </row>
    <row r="3156" spans="4:8">
      <c r="D3156" s="31"/>
      <c r="H3156" s="29"/>
    </row>
    <row r="3157" spans="4:8">
      <c r="D3157" s="31"/>
      <c r="H3157" s="29"/>
    </row>
    <row r="3158" spans="4:8">
      <c r="D3158" s="31"/>
      <c r="H3158" s="29"/>
    </row>
    <row r="3159" spans="4:8">
      <c r="D3159" s="31"/>
      <c r="H3159" s="29"/>
    </row>
    <row r="3160" spans="4:8">
      <c r="D3160" s="31"/>
      <c r="H3160" s="29"/>
    </row>
    <row r="3161" spans="4:8">
      <c r="D3161" s="31"/>
      <c r="H3161" s="29"/>
    </row>
    <row r="3162" spans="4:8">
      <c r="D3162" s="31"/>
      <c r="H3162" s="29"/>
    </row>
    <row r="3163" spans="4:8">
      <c r="D3163" s="31"/>
      <c r="H3163" s="29"/>
    </row>
    <row r="3164" spans="4:8">
      <c r="D3164" s="31"/>
      <c r="H3164" s="29"/>
    </row>
    <row r="3165" spans="4:8">
      <c r="D3165" s="31"/>
      <c r="H3165" s="29"/>
    </row>
    <row r="3166" spans="4:8">
      <c r="D3166" s="31"/>
      <c r="H3166" s="29"/>
    </row>
    <row r="3167" spans="4:8">
      <c r="D3167" s="31"/>
      <c r="H3167" s="29"/>
    </row>
    <row r="3168" spans="4:8">
      <c r="D3168" s="31"/>
      <c r="H3168" s="29"/>
    </row>
    <row r="3169" spans="4:8">
      <c r="D3169" s="31"/>
      <c r="H3169" s="29"/>
    </row>
    <row r="3170" spans="4:8">
      <c r="D3170" s="31"/>
      <c r="H3170" s="29"/>
    </row>
    <row r="3171" spans="4:8">
      <c r="D3171" s="31"/>
      <c r="H3171" s="29"/>
    </row>
    <row r="3172" spans="4:8">
      <c r="D3172" s="31"/>
      <c r="H3172" s="29"/>
    </row>
    <row r="3173" spans="4:8">
      <c r="D3173" s="31"/>
      <c r="H3173" s="29"/>
    </row>
    <row r="3174" spans="4:8">
      <c r="D3174" s="31"/>
      <c r="H3174" s="29"/>
    </row>
    <row r="3175" spans="4:8">
      <c r="D3175" s="31"/>
      <c r="H3175" s="29"/>
    </row>
    <row r="3176" spans="4:8">
      <c r="D3176" s="31"/>
      <c r="H3176" s="29"/>
    </row>
    <row r="3177" spans="4:8">
      <c r="D3177" s="31"/>
      <c r="H3177" s="29"/>
    </row>
    <row r="3178" spans="4:8">
      <c r="D3178" s="31"/>
      <c r="H3178" s="29"/>
    </row>
    <row r="3179" spans="4:8">
      <c r="D3179" s="31"/>
      <c r="H3179" s="29"/>
    </row>
    <row r="3180" spans="4:8">
      <c r="D3180" s="31"/>
      <c r="H3180" s="29"/>
    </row>
    <row r="3181" spans="4:8">
      <c r="D3181" s="31"/>
      <c r="H3181" s="29"/>
    </row>
    <row r="3182" spans="4:8">
      <c r="D3182" s="31"/>
      <c r="H3182" s="29"/>
    </row>
    <row r="3183" spans="4:8">
      <c r="D3183" s="31"/>
      <c r="H3183" s="29"/>
    </row>
    <row r="3184" spans="4:8">
      <c r="D3184" s="31"/>
      <c r="H3184" s="29"/>
    </row>
    <row r="3185" spans="4:8">
      <c r="D3185" s="31"/>
      <c r="H3185" s="29"/>
    </row>
    <row r="3186" spans="4:8">
      <c r="D3186" s="31"/>
      <c r="H3186" s="29"/>
    </row>
    <row r="3187" spans="4:8">
      <c r="D3187" s="31"/>
      <c r="H3187" s="29"/>
    </row>
    <row r="3188" spans="4:8">
      <c r="D3188" s="31"/>
      <c r="H3188" s="29"/>
    </row>
    <row r="3189" spans="4:8">
      <c r="D3189" s="31"/>
      <c r="H3189" s="29"/>
    </row>
    <row r="3190" spans="4:8">
      <c r="D3190" s="31"/>
      <c r="H3190" s="29"/>
    </row>
    <row r="3191" spans="4:8">
      <c r="D3191" s="31"/>
      <c r="H3191" s="29"/>
    </row>
    <row r="3192" spans="4:8">
      <c r="D3192" s="31"/>
      <c r="H3192" s="29"/>
    </row>
    <row r="3193" spans="4:8">
      <c r="D3193" s="31"/>
      <c r="H3193" s="29"/>
    </row>
    <row r="3194" spans="4:8">
      <c r="D3194" s="31"/>
      <c r="H3194" s="29"/>
    </row>
    <row r="3195" spans="4:8">
      <c r="D3195" s="31"/>
      <c r="H3195" s="29"/>
    </row>
    <row r="3196" spans="4:8">
      <c r="D3196" s="31"/>
      <c r="H3196" s="29"/>
    </row>
    <row r="3197" spans="4:8">
      <c r="D3197" s="31"/>
      <c r="H3197" s="29"/>
    </row>
    <row r="3198" spans="4:8">
      <c r="D3198" s="31"/>
      <c r="H3198" s="29"/>
    </row>
    <row r="3199" spans="4:8">
      <c r="D3199" s="31"/>
      <c r="H3199" s="29"/>
    </row>
    <row r="3200" spans="4:8">
      <c r="D3200" s="31"/>
      <c r="H3200" s="29"/>
    </row>
    <row r="3201" spans="4:8">
      <c r="D3201" s="31"/>
      <c r="H3201" s="29"/>
    </row>
    <row r="3202" spans="4:8">
      <c r="D3202" s="31"/>
      <c r="H3202" s="29"/>
    </row>
    <row r="3203" spans="4:8">
      <c r="D3203" s="31"/>
      <c r="H3203" s="29"/>
    </row>
    <row r="3204" spans="4:8">
      <c r="D3204" s="31"/>
      <c r="H3204" s="29"/>
    </row>
    <row r="3205" spans="4:8">
      <c r="D3205" s="31"/>
      <c r="H3205" s="29"/>
    </row>
    <row r="3206" spans="4:8">
      <c r="D3206" s="31"/>
      <c r="H3206" s="29"/>
    </row>
    <row r="3207" spans="4:8">
      <c r="D3207" s="31"/>
      <c r="H3207" s="29"/>
    </row>
    <row r="3208" spans="4:8">
      <c r="D3208" s="31"/>
      <c r="H3208" s="29"/>
    </row>
    <row r="3209" spans="4:8">
      <c r="D3209" s="31"/>
      <c r="H3209" s="29"/>
    </row>
    <row r="3210" spans="4:8">
      <c r="D3210" s="31"/>
      <c r="H3210" s="29"/>
    </row>
    <row r="3211" spans="4:8">
      <c r="D3211" s="31"/>
      <c r="H3211" s="29"/>
    </row>
    <row r="3212" spans="4:8">
      <c r="D3212" s="31"/>
      <c r="H3212" s="29"/>
    </row>
    <row r="3213" spans="4:8">
      <c r="D3213" s="31"/>
      <c r="H3213" s="29"/>
    </row>
    <row r="3214" spans="4:8">
      <c r="D3214" s="31"/>
      <c r="H3214" s="29"/>
    </row>
    <row r="3215" spans="4:8">
      <c r="D3215" s="31"/>
      <c r="H3215" s="29"/>
    </row>
    <row r="3216" spans="4:8">
      <c r="D3216" s="31"/>
      <c r="H3216" s="29"/>
    </row>
    <row r="3217" spans="4:8">
      <c r="D3217" s="31"/>
      <c r="H3217" s="29"/>
    </row>
    <row r="3218" spans="4:8">
      <c r="D3218" s="31"/>
      <c r="H3218" s="29"/>
    </row>
    <row r="3219" spans="4:8">
      <c r="D3219" s="31"/>
      <c r="H3219" s="29"/>
    </row>
    <row r="3220" spans="4:8">
      <c r="D3220" s="31"/>
      <c r="H3220" s="29"/>
    </row>
    <row r="3221" spans="4:8">
      <c r="D3221" s="31"/>
      <c r="H3221" s="29"/>
    </row>
    <row r="3222" spans="4:8">
      <c r="D3222" s="31"/>
      <c r="H3222" s="29"/>
    </row>
    <row r="3223" spans="4:8">
      <c r="D3223" s="31"/>
      <c r="H3223" s="29"/>
    </row>
    <row r="3224" spans="4:8">
      <c r="D3224" s="31"/>
      <c r="H3224" s="29"/>
    </row>
    <row r="3225" spans="4:8">
      <c r="D3225" s="31"/>
      <c r="H3225" s="29"/>
    </row>
    <row r="3226" spans="4:8">
      <c r="D3226" s="31"/>
      <c r="H3226" s="29"/>
    </row>
    <row r="3227" spans="4:8">
      <c r="D3227" s="31"/>
      <c r="H3227" s="29"/>
    </row>
    <row r="3228" spans="4:8">
      <c r="D3228" s="31"/>
      <c r="H3228" s="29"/>
    </row>
    <row r="3229" spans="4:8">
      <c r="D3229" s="31"/>
      <c r="H3229" s="29"/>
    </row>
    <row r="3230" spans="4:8">
      <c r="D3230" s="31"/>
      <c r="H3230" s="29"/>
    </row>
    <row r="3231" spans="4:8">
      <c r="D3231" s="31"/>
      <c r="H3231" s="29"/>
    </row>
    <row r="3232" spans="4:8">
      <c r="D3232" s="31"/>
      <c r="H3232" s="29"/>
    </row>
    <row r="3233" spans="4:8">
      <c r="D3233" s="31"/>
      <c r="H3233" s="29"/>
    </row>
    <row r="3234" spans="4:8">
      <c r="D3234" s="31"/>
      <c r="H3234" s="29"/>
    </row>
    <row r="3235" spans="4:8">
      <c r="D3235" s="31"/>
      <c r="H3235" s="29"/>
    </row>
    <row r="3236" spans="4:8">
      <c r="D3236" s="31"/>
      <c r="H3236" s="29"/>
    </row>
    <row r="3237" spans="4:8">
      <c r="D3237" s="31"/>
      <c r="H3237" s="29"/>
    </row>
    <row r="3238" spans="4:8">
      <c r="D3238" s="31"/>
      <c r="H3238" s="29"/>
    </row>
    <row r="3239" spans="4:8">
      <c r="D3239" s="31"/>
      <c r="H3239" s="29"/>
    </row>
    <row r="3240" spans="4:8">
      <c r="D3240" s="31"/>
      <c r="H3240" s="29"/>
    </row>
    <row r="3241" spans="4:8">
      <c r="D3241" s="31"/>
      <c r="H3241" s="29"/>
    </row>
    <row r="3242" spans="4:8">
      <c r="D3242" s="31"/>
      <c r="H3242" s="29"/>
    </row>
    <row r="3243" spans="4:8">
      <c r="D3243" s="31"/>
      <c r="H3243" s="29"/>
    </row>
    <row r="3244" spans="4:8">
      <c r="D3244" s="31"/>
      <c r="H3244" s="29"/>
    </row>
    <row r="3245" spans="4:8">
      <c r="D3245" s="31"/>
      <c r="H3245" s="29"/>
    </row>
    <row r="3246" spans="4:8">
      <c r="D3246" s="31"/>
      <c r="H3246" s="29"/>
    </row>
    <row r="3247" spans="4:8">
      <c r="D3247" s="31"/>
      <c r="H3247" s="29"/>
    </row>
    <row r="3248" spans="4:8">
      <c r="D3248" s="31"/>
      <c r="H3248" s="29"/>
    </row>
    <row r="3249" spans="4:8">
      <c r="D3249" s="31"/>
      <c r="H3249" s="29"/>
    </row>
    <row r="3250" spans="4:8">
      <c r="D3250" s="31"/>
      <c r="H3250" s="29"/>
    </row>
    <row r="3251" spans="4:8">
      <c r="D3251" s="31"/>
      <c r="H3251" s="29"/>
    </row>
    <row r="3252" spans="4:8">
      <c r="D3252" s="31"/>
      <c r="H3252" s="29"/>
    </row>
    <row r="3253" spans="4:8">
      <c r="D3253" s="31"/>
      <c r="H3253" s="29"/>
    </row>
    <row r="3254" spans="4:8">
      <c r="D3254" s="31"/>
      <c r="H3254" s="29"/>
    </row>
    <row r="3255" spans="4:8">
      <c r="D3255" s="31"/>
      <c r="H3255" s="29"/>
    </row>
    <row r="3256" spans="4:8">
      <c r="D3256" s="31"/>
      <c r="H3256" s="29"/>
    </row>
    <row r="3257" spans="4:8">
      <c r="D3257" s="31"/>
      <c r="H3257" s="29"/>
    </row>
    <row r="3258" spans="4:8">
      <c r="D3258" s="31"/>
      <c r="H3258" s="29"/>
    </row>
    <row r="3259" spans="4:8">
      <c r="D3259" s="31"/>
      <c r="H3259" s="29"/>
    </row>
    <row r="3260" spans="4:8">
      <c r="D3260" s="31"/>
      <c r="H3260" s="29"/>
    </row>
    <row r="3261" spans="4:8">
      <c r="D3261" s="31"/>
      <c r="H3261" s="29"/>
    </row>
    <row r="3262" spans="4:8">
      <c r="D3262" s="31"/>
      <c r="H3262" s="29"/>
    </row>
    <row r="3263" spans="4:8">
      <c r="D3263" s="31"/>
      <c r="H3263" s="29"/>
    </row>
    <row r="3264" spans="4:8">
      <c r="D3264" s="31"/>
      <c r="H3264" s="29"/>
    </row>
    <row r="3265" spans="4:8">
      <c r="D3265" s="31"/>
      <c r="H3265" s="29"/>
    </row>
    <row r="3266" spans="4:8">
      <c r="D3266" s="31"/>
      <c r="H3266" s="29"/>
    </row>
    <row r="3267" spans="4:8">
      <c r="D3267" s="31"/>
      <c r="H3267" s="29"/>
    </row>
    <row r="3268" spans="4:8">
      <c r="D3268" s="31"/>
      <c r="H3268" s="29"/>
    </row>
    <row r="3269" spans="4:8">
      <c r="D3269" s="31"/>
      <c r="H3269" s="29"/>
    </row>
    <row r="3270" spans="4:8">
      <c r="D3270" s="31"/>
      <c r="H3270" s="29"/>
    </row>
    <row r="3271" spans="4:8">
      <c r="D3271" s="31"/>
      <c r="H3271" s="29"/>
    </row>
    <row r="3272" spans="4:8">
      <c r="D3272" s="31"/>
      <c r="H3272" s="29"/>
    </row>
    <row r="3273" spans="4:8">
      <c r="D3273" s="31"/>
      <c r="H3273" s="29"/>
    </row>
    <row r="3274" spans="4:8">
      <c r="D3274" s="31"/>
      <c r="H3274" s="29"/>
    </row>
    <row r="3275" spans="4:8">
      <c r="D3275" s="31"/>
      <c r="H3275" s="29"/>
    </row>
    <row r="3276" spans="4:8">
      <c r="D3276" s="31"/>
      <c r="H3276" s="29"/>
    </row>
    <row r="3277" spans="4:8">
      <c r="D3277" s="31"/>
      <c r="H3277" s="29"/>
    </row>
    <row r="3278" spans="4:8">
      <c r="D3278" s="31"/>
      <c r="H3278" s="29"/>
    </row>
    <row r="3279" spans="4:8">
      <c r="D3279" s="31"/>
      <c r="H3279" s="29"/>
    </row>
    <row r="3280" spans="4:8">
      <c r="D3280" s="31"/>
      <c r="H3280" s="29"/>
    </row>
    <row r="3281" spans="4:8">
      <c r="D3281" s="31"/>
      <c r="H3281" s="29"/>
    </row>
    <row r="3282" spans="4:8">
      <c r="D3282" s="31"/>
      <c r="H3282" s="29"/>
    </row>
    <row r="3283" spans="4:8">
      <c r="D3283" s="31"/>
      <c r="H3283" s="29"/>
    </row>
    <row r="3284" spans="4:8">
      <c r="D3284" s="31"/>
      <c r="H3284" s="29"/>
    </row>
    <row r="3285" spans="4:8">
      <c r="D3285" s="31"/>
      <c r="H3285" s="29"/>
    </row>
    <row r="3286" spans="4:8">
      <c r="D3286" s="31"/>
      <c r="H3286" s="29"/>
    </row>
    <row r="3287" spans="4:8">
      <c r="D3287" s="31"/>
      <c r="H3287" s="29"/>
    </row>
    <row r="3288" spans="4:8">
      <c r="D3288" s="31"/>
      <c r="H3288" s="29"/>
    </row>
    <row r="3289" spans="4:8">
      <c r="D3289" s="31"/>
      <c r="H3289" s="29"/>
    </row>
    <row r="3290" spans="4:8">
      <c r="D3290" s="31"/>
      <c r="H3290" s="29"/>
    </row>
    <row r="3291" spans="4:8">
      <c r="D3291" s="31"/>
      <c r="H3291" s="29"/>
    </row>
    <row r="3292" spans="4:8">
      <c r="D3292" s="31"/>
      <c r="H3292" s="29"/>
    </row>
    <row r="3293" spans="4:8">
      <c r="D3293" s="31"/>
      <c r="H3293" s="29"/>
    </row>
    <row r="3294" spans="4:8">
      <c r="D3294" s="31"/>
      <c r="H3294" s="29"/>
    </row>
    <row r="3295" spans="4:8">
      <c r="D3295" s="31"/>
      <c r="H3295" s="29"/>
    </row>
    <row r="3296" spans="4:8">
      <c r="D3296" s="31"/>
      <c r="H3296" s="29"/>
    </row>
    <row r="3297" spans="4:8">
      <c r="D3297" s="31"/>
      <c r="H3297" s="29"/>
    </row>
    <row r="3298" spans="4:8">
      <c r="D3298" s="31"/>
      <c r="H3298" s="29"/>
    </row>
    <row r="3299" spans="4:8">
      <c r="D3299" s="31"/>
      <c r="H3299" s="29"/>
    </row>
    <row r="3300" spans="4:8">
      <c r="D3300" s="31"/>
      <c r="H3300" s="29"/>
    </row>
    <row r="3301" spans="4:8">
      <c r="D3301" s="31"/>
      <c r="H3301" s="29"/>
    </row>
    <row r="3302" spans="4:8">
      <c r="D3302" s="31"/>
      <c r="H3302" s="29"/>
    </row>
    <row r="3303" spans="4:8">
      <c r="D3303" s="31"/>
      <c r="H3303" s="29"/>
    </row>
    <row r="3304" spans="4:8">
      <c r="D3304" s="31"/>
      <c r="H3304" s="29"/>
    </row>
    <row r="3305" spans="4:8">
      <c r="D3305" s="31"/>
      <c r="H3305" s="29"/>
    </row>
    <row r="3306" spans="4:8">
      <c r="D3306" s="31"/>
      <c r="H3306" s="29"/>
    </row>
    <row r="3307" spans="4:8">
      <c r="D3307" s="31"/>
      <c r="H3307" s="29"/>
    </row>
    <row r="3308" spans="4:8">
      <c r="D3308" s="31"/>
      <c r="H3308" s="29"/>
    </row>
    <row r="3309" spans="4:8">
      <c r="D3309" s="31"/>
      <c r="H3309" s="29"/>
    </row>
    <row r="3310" spans="4:8">
      <c r="D3310" s="31"/>
      <c r="H3310" s="29"/>
    </row>
    <row r="3311" spans="4:8">
      <c r="D3311" s="31"/>
      <c r="H3311" s="29"/>
    </row>
    <row r="3312" spans="4:8">
      <c r="D3312" s="31"/>
      <c r="H3312" s="29"/>
    </row>
    <row r="3313" spans="4:8">
      <c r="D3313" s="31"/>
      <c r="H3313" s="29"/>
    </row>
    <row r="3314" spans="4:8">
      <c r="D3314" s="31"/>
      <c r="H3314" s="29"/>
    </row>
    <row r="3315" spans="4:8">
      <c r="D3315" s="31"/>
      <c r="H3315" s="29"/>
    </row>
    <row r="3316" spans="4:8">
      <c r="D3316" s="31"/>
      <c r="H3316" s="29"/>
    </row>
    <row r="3317" spans="4:8">
      <c r="D3317" s="31"/>
      <c r="H3317" s="29"/>
    </row>
    <row r="3318" spans="4:8">
      <c r="D3318" s="31"/>
      <c r="H3318" s="29"/>
    </row>
    <row r="3319" spans="4:8">
      <c r="D3319" s="31"/>
      <c r="H3319" s="29"/>
    </row>
    <row r="3320" spans="4:8">
      <c r="D3320" s="31"/>
      <c r="H3320" s="29"/>
    </row>
    <row r="3321" spans="4:8">
      <c r="D3321" s="31"/>
      <c r="H3321" s="29"/>
    </row>
    <row r="3322" spans="4:8">
      <c r="D3322" s="31"/>
      <c r="H3322" s="29"/>
    </row>
    <row r="3323" spans="4:8">
      <c r="D3323" s="31"/>
      <c r="H3323" s="29"/>
    </row>
    <row r="3324" spans="4:8">
      <c r="D3324" s="31"/>
      <c r="H3324" s="29"/>
    </row>
    <row r="3325" spans="4:8">
      <c r="D3325" s="31"/>
      <c r="H3325" s="29"/>
    </row>
    <row r="3326" spans="4:8">
      <c r="D3326" s="31"/>
      <c r="H3326" s="29"/>
    </row>
    <row r="3327" spans="4:8">
      <c r="D3327" s="31"/>
      <c r="H3327" s="29"/>
    </row>
    <row r="3328" spans="4:8">
      <c r="D3328" s="31"/>
      <c r="H3328" s="29"/>
    </row>
    <row r="3329" spans="4:8">
      <c r="D3329" s="31"/>
      <c r="H3329" s="29"/>
    </row>
    <row r="3330" spans="4:8">
      <c r="D3330" s="31"/>
      <c r="H3330" s="29"/>
    </row>
    <row r="3331" spans="4:8">
      <c r="D3331" s="31"/>
      <c r="H3331" s="29"/>
    </row>
    <row r="3332" spans="4:8">
      <c r="D3332" s="31"/>
      <c r="H3332" s="29"/>
    </row>
    <row r="3333" spans="4:8">
      <c r="D3333" s="31"/>
      <c r="H3333" s="29"/>
    </row>
    <row r="3334" spans="4:8">
      <c r="D3334" s="31"/>
      <c r="H3334" s="29"/>
    </row>
    <row r="3335" spans="4:8">
      <c r="D3335" s="31"/>
      <c r="H3335" s="29"/>
    </row>
    <row r="3336" spans="4:8">
      <c r="D3336" s="31"/>
      <c r="H3336" s="29"/>
    </row>
    <row r="3337" spans="4:8">
      <c r="D3337" s="31"/>
      <c r="H3337" s="29"/>
    </row>
    <row r="3338" spans="4:8">
      <c r="D3338" s="31"/>
      <c r="H3338" s="29"/>
    </row>
    <row r="3339" spans="4:8">
      <c r="D3339" s="31"/>
      <c r="H3339" s="29"/>
    </row>
    <row r="3340" spans="4:8">
      <c r="D3340" s="31"/>
      <c r="H3340" s="29"/>
    </row>
    <row r="3341" spans="4:8">
      <c r="D3341" s="31"/>
      <c r="H3341" s="29"/>
    </row>
    <row r="3342" spans="4:8">
      <c r="D3342" s="31"/>
      <c r="H3342" s="29"/>
    </row>
    <row r="3343" spans="4:8">
      <c r="D3343" s="31"/>
      <c r="H3343" s="29"/>
    </row>
    <row r="3344" spans="4:8">
      <c r="D3344" s="31"/>
      <c r="H3344" s="29"/>
    </row>
    <row r="3345" spans="4:8">
      <c r="D3345" s="31"/>
      <c r="H3345" s="29"/>
    </row>
    <row r="3346" spans="4:8">
      <c r="D3346" s="31"/>
      <c r="H3346" s="29"/>
    </row>
    <row r="3347" spans="4:8">
      <c r="D3347" s="31"/>
      <c r="H3347" s="29"/>
    </row>
    <row r="3348" spans="4:8">
      <c r="D3348" s="31"/>
      <c r="H3348" s="29"/>
    </row>
    <row r="3349" spans="4:8">
      <c r="D3349" s="31"/>
      <c r="H3349" s="29"/>
    </row>
    <row r="3350" spans="4:8">
      <c r="D3350" s="31"/>
      <c r="H3350" s="29"/>
    </row>
    <row r="3351" spans="4:8">
      <c r="D3351" s="31"/>
      <c r="H3351" s="29"/>
    </row>
    <row r="3352" spans="4:8">
      <c r="D3352" s="31"/>
      <c r="H3352" s="29"/>
    </row>
    <row r="3353" spans="4:8">
      <c r="D3353" s="31"/>
      <c r="H3353" s="29"/>
    </row>
    <row r="3354" spans="4:8">
      <c r="D3354" s="31"/>
      <c r="H3354" s="29"/>
    </row>
    <row r="3355" spans="4:8">
      <c r="D3355" s="31"/>
      <c r="H3355" s="29"/>
    </row>
    <row r="3356" spans="4:8">
      <c r="D3356" s="31"/>
      <c r="H3356" s="29"/>
    </row>
    <row r="3357" spans="4:8">
      <c r="D3357" s="31"/>
      <c r="H3357" s="29"/>
    </row>
    <row r="3358" spans="4:8">
      <c r="D3358" s="31"/>
      <c r="H3358" s="29"/>
    </row>
    <row r="3359" spans="4:8">
      <c r="D3359" s="31"/>
      <c r="H3359" s="29"/>
    </row>
    <row r="3360" spans="4:8">
      <c r="D3360" s="31"/>
      <c r="H3360" s="29"/>
    </row>
    <row r="3361" spans="4:8">
      <c r="D3361" s="31"/>
      <c r="H3361" s="29"/>
    </row>
    <row r="3362" spans="4:8">
      <c r="D3362" s="31"/>
      <c r="H3362" s="29"/>
    </row>
    <row r="3363" spans="4:8">
      <c r="D3363" s="31"/>
      <c r="H3363" s="29"/>
    </row>
    <row r="3364" spans="4:8">
      <c r="D3364" s="31"/>
      <c r="H3364" s="29"/>
    </row>
    <row r="3365" spans="4:8">
      <c r="D3365" s="31"/>
      <c r="H3365" s="29"/>
    </row>
    <row r="3366" spans="4:8">
      <c r="D3366" s="31"/>
      <c r="H3366" s="29"/>
    </row>
    <row r="3367" spans="4:8">
      <c r="D3367" s="31"/>
      <c r="H3367" s="29"/>
    </row>
    <row r="3368" spans="4:8">
      <c r="D3368" s="31"/>
      <c r="H3368" s="29"/>
    </row>
    <row r="3369" spans="4:8">
      <c r="D3369" s="31"/>
      <c r="H3369" s="29"/>
    </row>
    <row r="3370" spans="4:8">
      <c r="D3370" s="31"/>
      <c r="H3370" s="29"/>
    </row>
    <row r="3371" spans="4:8">
      <c r="D3371" s="31"/>
      <c r="H3371" s="29"/>
    </row>
    <row r="3372" spans="4:8">
      <c r="D3372" s="31"/>
      <c r="H3372" s="29"/>
    </row>
    <row r="3373" spans="4:8">
      <c r="D3373" s="31"/>
      <c r="H3373" s="29"/>
    </row>
    <row r="3374" spans="4:8">
      <c r="D3374" s="31"/>
      <c r="H3374" s="29"/>
    </row>
    <row r="3375" spans="4:8">
      <c r="D3375" s="31"/>
      <c r="H3375" s="29"/>
    </row>
    <row r="3376" spans="4:8">
      <c r="D3376" s="31"/>
      <c r="H3376" s="29"/>
    </row>
    <row r="3377" spans="4:8">
      <c r="D3377" s="31"/>
      <c r="H3377" s="29"/>
    </row>
    <row r="3378" spans="4:8">
      <c r="D3378" s="31"/>
      <c r="H3378" s="29"/>
    </row>
    <row r="3379" spans="4:8">
      <c r="D3379" s="31"/>
      <c r="H3379" s="29"/>
    </row>
    <row r="3380" spans="4:8">
      <c r="D3380" s="31"/>
      <c r="H3380" s="29"/>
    </row>
    <row r="3381" spans="4:8">
      <c r="D3381" s="31"/>
      <c r="H3381" s="29"/>
    </row>
    <row r="3382" spans="4:8">
      <c r="D3382" s="31"/>
      <c r="H3382" s="29"/>
    </row>
    <row r="3383" spans="4:8">
      <c r="D3383" s="31"/>
      <c r="H3383" s="29"/>
    </row>
    <row r="3384" spans="4:8">
      <c r="D3384" s="31"/>
      <c r="H3384" s="29"/>
    </row>
    <row r="3385" spans="4:8">
      <c r="D3385" s="31"/>
      <c r="H3385" s="29"/>
    </row>
    <row r="3386" spans="4:8">
      <c r="D3386" s="31"/>
      <c r="H3386" s="29"/>
    </row>
    <row r="3387" spans="4:8">
      <c r="D3387" s="31"/>
      <c r="H3387" s="29"/>
    </row>
    <row r="3388" spans="4:8">
      <c r="D3388" s="31"/>
      <c r="H3388" s="29"/>
    </row>
    <row r="3389" spans="4:8">
      <c r="D3389" s="31"/>
      <c r="H3389" s="29"/>
    </row>
    <row r="3390" spans="4:8">
      <c r="D3390" s="31"/>
      <c r="H3390" s="29"/>
    </row>
    <row r="3391" spans="4:8">
      <c r="D3391" s="31"/>
      <c r="H3391" s="29"/>
    </row>
    <row r="3392" spans="4:8">
      <c r="D3392" s="31"/>
      <c r="H3392" s="29"/>
    </row>
    <row r="3393" spans="4:8">
      <c r="D3393" s="31"/>
      <c r="H3393" s="29"/>
    </row>
    <row r="3394" spans="4:8">
      <c r="D3394" s="31"/>
      <c r="H3394" s="29"/>
    </row>
    <row r="3395" spans="4:8">
      <c r="D3395" s="31"/>
      <c r="H3395" s="29"/>
    </row>
    <row r="3396" spans="4:8">
      <c r="D3396" s="31"/>
      <c r="H3396" s="29"/>
    </row>
    <row r="3397" spans="4:8">
      <c r="D3397" s="31"/>
      <c r="H3397" s="29"/>
    </row>
    <row r="3398" spans="4:8">
      <c r="D3398" s="31"/>
      <c r="H3398" s="29"/>
    </row>
    <row r="3399" spans="4:8">
      <c r="D3399" s="31"/>
      <c r="H3399" s="29"/>
    </row>
    <row r="3400" spans="4:8">
      <c r="D3400" s="31"/>
      <c r="H3400" s="29"/>
    </row>
    <row r="3401" spans="4:8">
      <c r="D3401" s="31"/>
      <c r="H3401" s="29"/>
    </row>
    <row r="3402" spans="4:8">
      <c r="D3402" s="31"/>
      <c r="H3402" s="29"/>
    </row>
    <row r="3403" spans="4:8">
      <c r="D3403" s="31"/>
      <c r="H3403" s="29"/>
    </row>
    <row r="3404" spans="4:8">
      <c r="D3404" s="31"/>
      <c r="H3404" s="29"/>
    </row>
    <row r="3405" spans="4:8">
      <c r="D3405" s="31"/>
      <c r="H3405" s="29"/>
    </row>
    <row r="3406" spans="4:8">
      <c r="D3406" s="31"/>
      <c r="H3406" s="29"/>
    </row>
    <row r="3407" spans="4:8">
      <c r="D3407" s="31"/>
      <c r="H3407" s="29"/>
    </row>
    <row r="3408" spans="4:8">
      <c r="D3408" s="31"/>
      <c r="H3408" s="29"/>
    </row>
    <row r="3409" spans="4:8">
      <c r="D3409" s="31"/>
      <c r="H3409" s="29"/>
    </row>
    <row r="3410" spans="4:8">
      <c r="D3410" s="31"/>
      <c r="H3410" s="29"/>
    </row>
    <row r="3411" spans="4:8">
      <c r="D3411" s="31"/>
      <c r="H3411" s="29"/>
    </row>
    <row r="3412" spans="4:8">
      <c r="D3412" s="31"/>
      <c r="H3412" s="29"/>
    </row>
    <row r="3413" spans="4:8">
      <c r="D3413" s="31"/>
      <c r="H3413" s="29"/>
    </row>
    <row r="3414" spans="4:8">
      <c r="D3414" s="31"/>
      <c r="H3414" s="29"/>
    </row>
    <row r="3415" spans="4:8">
      <c r="D3415" s="31"/>
      <c r="H3415" s="29"/>
    </row>
    <row r="3416" spans="4:8">
      <c r="D3416" s="31"/>
      <c r="H3416" s="29"/>
    </row>
    <row r="3417" spans="4:8">
      <c r="D3417" s="31"/>
      <c r="H3417" s="29"/>
    </row>
    <row r="3418" spans="4:8">
      <c r="D3418" s="31"/>
      <c r="H3418" s="29"/>
    </row>
    <row r="3419" spans="4:8">
      <c r="D3419" s="31"/>
      <c r="H3419" s="29"/>
    </row>
    <row r="3420" spans="4:8">
      <c r="D3420" s="31"/>
      <c r="H3420" s="29"/>
    </row>
    <row r="3421" spans="4:8">
      <c r="D3421" s="31"/>
      <c r="H3421" s="29"/>
    </row>
    <row r="3422" spans="4:8">
      <c r="D3422" s="31"/>
      <c r="H3422" s="29"/>
    </row>
    <row r="3423" spans="4:8">
      <c r="D3423" s="31"/>
      <c r="H3423" s="29"/>
    </row>
    <row r="3424" spans="4:8">
      <c r="D3424" s="31"/>
      <c r="H3424" s="29"/>
    </row>
    <row r="3425" spans="4:8">
      <c r="D3425" s="31"/>
      <c r="H3425" s="29"/>
    </row>
    <row r="3426" spans="4:8">
      <c r="D3426" s="31"/>
      <c r="H3426" s="29"/>
    </row>
    <row r="3427" spans="4:8">
      <c r="D3427" s="31"/>
      <c r="H3427" s="29"/>
    </row>
    <row r="3428" spans="4:8">
      <c r="D3428" s="31"/>
      <c r="H3428" s="29"/>
    </row>
    <row r="3429" spans="4:8">
      <c r="D3429" s="31"/>
      <c r="H3429" s="29"/>
    </row>
    <row r="3430" spans="4:8">
      <c r="D3430" s="31"/>
      <c r="H3430" s="29"/>
    </row>
    <row r="3431" spans="4:8">
      <c r="D3431" s="31"/>
      <c r="H3431" s="29"/>
    </row>
    <row r="3432" spans="4:8">
      <c r="D3432" s="31"/>
      <c r="H3432" s="29"/>
    </row>
    <row r="3433" spans="4:8">
      <c r="D3433" s="31"/>
      <c r="H3433" s="29"/>
    </row>
    <row r="3434" spans="4:8">
      <c r="D3434" s="31"/>
      <c r="H3434" s="29"/>
    </row>
    <row r="3435" spans="4:8">
      <c r="D3435" s="31"/>
      <c r="H3435" s="29"/>
    </row>
    <row r="3436" spans="4:8">
      <c r="D3436" s="31"/>
      <c r="H3436" s="29"/>
    </row>
    <row r="3437" spans="4:8">
      <c r="D3437" s="31"/>
      <c r="H3437" s="29"/>
    </row>
    <row r="3438" spans="4:8">
      <c r="D3438" s="31"/>
      <c r="H3438" s="29"/>
    </row>
    <row r="3439" spans="4:8">
      <c r="D3439" s="31"/>
      <c r="H3439" s="29"/>
    </row>
    <row r="3440" spans="4:8">
      <c r="D3440" s="31"/>
      <c r="H3440" s="29"/>
    </row>
    <row r="3441" spans="4:8">
      <c r="D3441" s="31"/>
      <c r="H3441" s="29"/>
    </row>
    <row r="3442" spans="4:8">
      <c r="D3442" s="31"/>
      <c r="H3442" s="29"/>
    </row>
    <row r="3443" spans="4:8">
      <c r="D3443" s="31"/>
      <c r="H3443" s="29"/>
    </row>
    <row r="3444" spans="4:8">
      <c r="D3444" s="31"/>
      <c r="H3444" s="29"/>
    </row>
    <row r="3445" spans="4:8">
      <c r="D3445" s="31"/>
      <c r="H3445" s="29"/>
    </row>
    <row r="3446" spans="4:8">
      <c r="D3446" s="31"/>
      <c r="H3446" s="29"/>
    </row>
    <row r="3447" spans="4:8">
      <c r="D3447" s="31"/>
      <c r="H3447" s="29"/>
    </row>
    <row r="3448" spans="4:8">
      <c r="D3448" s="31"/>
      <c r="H3448" s="29"/>
    </row>
    <row r="3449" spans="4:8">
      <c r="D3449" s="31"/>
      <c r="H3449" s="29"/>
    </row>
    <row r="3450" spans="4:8">
      <c r="D3450" s="31"/>
      <c r="H3450" s="29"/>
    </row>
    <row r="3451" spans="4:8">
      <c r="D3451" s="31"/>
      <c r="H3451" s="29"/>
    </row>
    <row r="3452" spans="4:8">
      <c r="D3452" s="31"/>
      <c r="H3452" s="29"/>
    </row>
    <row r="3453" spans="4:8">
      <c r="D3453" s="31"/>
      <c r="H3453" s="29"/>
    </row>
    <row r="3454" spans="4:8">
      <c r="D3454" s="31"/>
      <c r="H3454" s="29"/>
    </row>
    <row r="3455" spans="4:8">
      <c r="D3455" s="31"/>
      <c r="H3455" s="29"/>
    </row>
    <row r="3456" spans="4:8">
      <c r="D3456" s="31"/>
      <c r="H3456" s="29"/>
    </row>
    <row r="3457" spans="4:8">
      <c r="D3457" s="31"/>
      <c r="H3457" s="29"/>
    </row>
    <row r="3458" spans="4:8">
      <c r="D3458" s="31"/>
      <c r="H3458" s="29"/>
    </row>
    <row r="3459" spans="4:8">
      <c r="D3459" s="31"/>
      <c r="H3459" s="29"/>
    </row>
    <row r="3460" spans="4:8">
      <c r="D3460" s="31"/>
      <c r="H3460" s="29"/>
    </row>
    <row r="3461" spans="4:8">
      <c r="D3461" s="31"/>
      <c r="H3461" s="29"/>
    </row>
    <row r="3462" spans="4:8">
      <c r="D3462" s="31"/>
      <c r="H3462" s="29"/>
    </row>
    <row r="3463" spans="4:8">
      <c r="D3463" s="31"/>
      <c r="H3463" s="29"/>
    </row>
    <row r="3464" spans="4:8">
      <c r="D3464" s="31"/>
      <c r="H3464" s="29"/>
    </row>
    <row r="3465" spans="4:8">
      <c r="D3465" s="31"/>
      <c r="H3465" s="29"/>
    </row>
    <row r="3466" spans="4:8">
      <c r="D3466" s="31"/>
      <c r="H3466" s="29"/>
    </row>
    <row r="3467" spans="4:8">
      <c r="D3467" s="31"/>
      <c r="H3467" s="29"/>
    </row>
    <row r="3468" spans="4:8">
      <c r="D3468" s="31"/>
      <c r="H3468" s="29"/>
    </row>
    <row r="3469" spans="4:8">
      <c r="D3469" s="31"/>
      <c r="H3469" s="29"/>
    </row>
    <row r="3470" spans="4:8">
      <c r="D3470" s="31"/>
      <c r="H3470" s="29"/>
    </row>
    <row r="3471" spans="4:8">
      <c r="D3471" s="31"/>
      <c r="H3471" s="29"/>
    </row>
    <row r="3472" spans="4:8">
      <c r="D3472" s="31"/>
      <c r="H3472" s="29"/>
    </row>
    <row r="3473" spans="4:8">
      <c r="D3473" s="31"/>
      <c r="H3473" s="29"/>
    </row>
    <row r="3474" spans="4:8">
      <c r="D3474" s="31"/>
      <c r="H3474" s="29"/>
    </row>
    <row r="3475" spans="4:8">
      <c r="D3475" s="31"/>
      <c r="H3475" s="29"/>
    </row>
    <row r="3476" spans="4:8">
      <c r="D3476" s="31"/>
      <c r="H3476" s="29"/>
    </row>
    <row r="3477" spans="4:8">
      <c r="D3477" s="31"/>
      <c r="H3477" s="29"/>
    </row>
    <row r="3478" spans="4:8">
      <c r="D3478" s="31"/>
      <c r="H3478" s="29"/>
    </row>
    <row r="3479" spans="4:8">
      <c r="D3479" s="31"/>
      <c r="H3479" s="29"/>
    </row>
    <row r="3480" spans="4:8">
      <c r="D3480" s="31"/>
      <c r="H3480" s="29"/>
    </row>
    <row r="3481" spans="4:8">
      <c r="D3481" s="31"/>
      <c r="H3481" s="29"/>
    </row>
    <row r="3482" spans="4:8">
      <c r="D3482" s="31"/>
      <c r="H3482" s="29"/>
    </row>
    <row r="3483" spans="4:8">
      <c r="D3483" s="31"/>
      <c r="H3483" s="29"/>
    </row>
    <row r="3484" spans="4:8">
      <c r="D3484" s="31"/>
      <c r="H3484" s="29"/>
    </row>
    <row r="3485" spans="4:8">
      <c r="D3485" s="31"/>
      <c r="H3485" s="29"/>
    </row>
    <row r="3486" spans="4:8">
      <c r="D3486" s="31"/>
      <c r="H3486" s="29"/>
    </row>
    <row r="3487" spans="4:8">
      <c r="D3487" s="31"/>
      <c r="H3487" s="29"/>
    </row>
    <row r="3488" spans="4:8">
      <c r="D3488" s="31"/>
      <c r="H3488" s="29"/>
    </row>
    <row r="3489" spans="4:8">
      <c r="D3489" s="31"/>
      <c r="H3489" s="29"/>
    </row>
    <row r="3490" spans="4:8">
      <c r="D3490" s="31"/>
      <c r="H3490" s="29"/>
    </row>
    <row r="3491" spans="4:8">
      <c r="D3491" s="31"/>
      <c r="H3491" s="29"/>
    </row>
    <row r="3492" spans="4:8">
      <c r="D3492" s="31"/>
      <c r="H3492" s="29"/>
    </row>
    <row r="3493" spans="4:8">
      <c r="D3493" s="31"/>
      <c r="H3493" s="29"/>
    </row>
    <row r="3494" spans="4:8">
      <c r="D3494" s="31"/>
      <c r="H3494" s="29"/>
    </row>
    <row r="3495" spans="4:8">
      <c r="D3495" s="31"/>
      <c r="H3495" s="29"/>
    </row>
    <row r="3496" spans="4:8">
      <c r="D3496" s="31"/>
      <c r="H3496" s="29"/>
    </row>
    <row r="3497" spans="4:8">
      <c r="D3497" s="31"/>
      <c r="H3497" s="29"/>
    </row>
    <row r="3498" spans="4:8">
      <c r="D3498" s="31"/>
      <c r="H3498" s="29"/>
    </row>
    <row r="3499" spans="4:8">
      <c r="D3499" s="31"/>
      <c r="H3499" s="29"/>
    </row>
    <row r="3500" spans="4:8">
      <c r="D3500" s="31"/>
      <c r="H3500" s="29"/>
    </row>
    <row r="3501" spans="4:8">
      <c r="D3501" s="31"/>
      <c r="H3501" s="29"/>
    </row>
    <row r="3502" spans="4:8">
      <c r="D3502" s="31"/>
      <c r="H3502" s="29"/>
    </row>
    <row r="3503" spans="4:8">
      <c r="D3503" s="31"/>
      <c r="H3503" s="29"/>
    </row>
    <row r="3504" spans="4:8">
      <c r="D3504" s="31"/>
      <c r="H3504" s="29"/>
    </row>
    <row r="3505" spans="4:8">
      <c r="D3505" s="31"/>
      <c r="H3505" s="29"/>
    </row>
    <row r="3506" spans="4:8">
      <c r="D3506" s="31"/>
      <c r="H3506" s="29"/>
    </row>
    <row r="3507" spans="4:8">
      <c r="D3507" s="31"/>
      <c r="H3507" s="29"/>
    </row>
    <row r="3508" spans="4:8">
      <c r="D3508" s="31"/>
      <c r="H3508" s="29"/>
    </row>
    <row r="3509" spans="4:8">
      <c r="D3509" s="31"/>
      <c r="H3509" s="29"/>
    </row>
    <row r="3510" spans="4:8">
      <c r="D3510" s="31"/>
      <c r="H3510" s="29"/>
    </row>
    <row r="3511" spans="4:8">
      <c r="D3511" s="31"/>
      <c r="H3511" s="29"/>
    </row>
    <row r="3512" spans="4:8">
      <c r="D3512" s="31"/>
      <c r="H3512" s="29"/>
    </row>
    <row r="3513" spans="4:8">
      <c r="D3513" s="31"/>
      <c r="H3513" s="29"/>
    </row>
    <row r="3514" spans="4:8">
      <c r="D3514" s="31"/>
      <c r="H3514" s="29"/>
    </row>
    <row r="3515" spans="4:8">
      <c r="D3515" s="31"/>
      <c r="H3515" s="29"/>
    </row>
    <row r="3516" spans="4:8">
      <c r="D3516" s="31"/>
      <c r="H3516" s="29"/>
    </row>
    <row r="3517" spans="4:8">
      <c r="D3517" s="31"/>
      <c r="H3517" s="29"/>
    </row>
    <row r="3518" spans="4:8">
      <c r="D3518" s="31"/>
      <c r="H3518" s="29"/>
    </row>
    <row r="3519" spans="4:8">
      <c r="D3519" s="31"/>
      <c r="H3519" s="29"/>
    </row>
    <row r="3520" spans="4:8">
      <c r="D3520" s="31"/>
      <c r="H3520" s="29"/>
    </row>
    <row r="3521" spans="4:8">
      <c r="D3521" s="31"/>
      <c r="H3521" s="29"/>
    </row>
    <row r="3522" spans="4:8">
      <c r="D3522" s="31"/>
      <c r="H3522" s="29"/>
    </row>
    <row r="3523" spans="4:8">
      <c r="D3523" s="31"/>
      <c r="H3523" s="29"/>
    </row>
    <row r="3524" spans="4:8">
      <c r="D3524" s="31"/>
      <c r="H3524" s="29"/>
    </row>
    <row r="3525" spans="4:8">
      <c r="D3525" s="31"/>
      <c r="H3525" s="29"/>
    </row>
    <row r="3526" spans="4:8">
      <c r="D3526" s="31"/>
      <c r="H3526" s="29"/>
    </row>
    <row r="3527" spans="4:8">
      <c r="D3527" s="31"/>
      <c r="H3527" s="29"/>
    </row>
    <row r="3528" spans="4:8">
      <c r="D3528" s="31"/>
      <c r="H3528" s="29"/>
    </row>
    <row r="3529" spans="4:8">
      <c r="D3529" s="31"/>
      <c r="H3529" s="29"/>
    </row>
    <row r="3530" spans="4:8">
      <c r="D3530" s="31"/>
      <c r="H3530" s="29"/>
    </row>
    <row r="3531" spans="4:8">
      <c r="D3531" s="31"/>
      <c r="H3531" s="29"/>
    </row>
    <row r="3532" spans="4:8">
      <c r="D3532" s="31"/>
      <c r="H3532" s="29"/>
    </row>
    <row r="3533" spans="4:8">
      <c r="D3533" s="31"/>
      <c r="H3533" s="29"/>
    </row>
    <row r="3534" spans="4:8">
      <c r="D3534" s="31"/>
      <c r="H3534" s="29"/>
    </row>
    <row r="3535" spans="4:8">
      <c r="D3535" s="31"/>
      <c r="H3535" s="29"/>
    </row>
    <row r="3536" spans="4:8">
      <c r="D3536" s="31"/>
      <c r="H3536" s="29"/>
    </row>
    <row r="3537" spans="4:8">
      <c r="D3537" s="31"/>
      <c r="H3537" s="29"/>
    </row>
    <row r="3538" spans="4:8">
      <c r="D3538" s="31"/>
      <c r="H3538" s="29"/>
    </row>
    <row r="3539" spans="4:8">
      <c r="D3539" s="31"/>
      <c r="H3539" s="29"/>
    </row>
    <row r="3540" spans="4:8">
      <c r="D3540" s="31"/>
      <c r="H3540" s="29"/>
    </row>
    <row r="3541" spans="4:8">
      <c r="D3541" s="31"/>
      <c r="H3541" s="29"/>
    </row>
    <row r="3542" spans="4:8">
      <c r="D3542" s="31"/>
      <c r="H3542" s="29"/>
    </row>
    <row r="3543" spans="4:8">
      <c r="D3543" s="31"/>
      <c r="H3543" s="29"/>
    </row>
    <row r="3544" spans="4:8">
      <c r="D3544" s="31"/>
      <c r="H3544" s="29"/>
    </row>
    <row r="3545" spans="4:8">
      <c r="D3545" s="31"/>
      <c r="H3545" s="29"/>
    </row>
    <row r="3546" spans="4:8">
      <c r="D3546" s="31"/>
      <c r="H3546" s="29"/>
    </row>
    <row r="3547" spans="4:8">
      <c r="D3547" s="31"/>
      <c r="H3547" s="29"/>
    </row>
    <row r="3548" spans="4:8">
      <c r="D3548" s="31"/>
      <c r="H3548" s="29"/>
    </row>
    <row r="3549" spans="4:8">
      <c r="D3549" s="31"/>
      <c r="H3549" s="29"/>
    </row>
    <row r="3550" spans="4:8">
      <c r="D3550" s="31"/>
      <c r="H3550" s="29"/>
    </row>
    <row r="3551" spans="4:8">
      <c r="D3551" s="31"/>
      <c r="H3551" s="29"/>
    </row>
    <row r="3552" spans="4:8">
      <c r="D3552" s="31"/>
      <c r="H3552" s="29"/>
    </row>
    <row r="3553" spans="4:8">
      <c r="D3553" s="31"/>
      <c r="H3553" s="29"/>
    </row>
    <row r="3554" spans="4:8">
      <c r="D3554" s="31"/>
      <c r="H3554" s="29"/>
    </row>
    <row r="3555" spans="4:8">
      <c r="D3555" s="31"/>
      <c r="H3555" s="29"/>
    </row>
    <row r="3556" spans="4:8">
      <c r="D3556" s="31"/>
      <c r="H3556" s="29"/>
    </row>
    <row r="3557" spans="4:8">
      <c r="D3557" s="31"/>
      <c r="H3557" s="29"/>
    </row>
    <row r="3558" spans="4:8">
      <c r="D3558" s="31"/>
      <c r="H3558" s="29"/>
    </row>
    <row r="3559" spans="4:8">
      <c r="D3559" s="31"/>
      <c r="H3559" s="29"/>
    </row>
    <row r="3560" spans="4:8">
      <c r="D3560" s="31"/>
      <c r="H3560" s="29"/>
    </row>
    <row r="3561" spans="4:8">
      <c r="D3561" s="31"/>
      <c r="H3561" s="29"/>
    </row>
    <row r="3562" spans="4:8">
      <c r="D3562" s="31"/>
      <c r="H3562" s="29"/>
    </row>
    <row r="3563" spans="4:8">
      <c r="D3563" s="31"/>
      <c r="H3563" s="29"/>
    </row>
    <row r="3564" spans="4:8">
      <c r="D3564" s="31"/>
      <c r="H3564" s="29"/>
    </row>
    <row r="3565" spans="4:8">
      <c r="D3565" s="31"/>
      <c r="H3565" s="29"/>
    </row>
    <row r="3566" spans="4:8">
      <c r="D3566" s="31"/>
      <c r="H3566" s="29"/>
    </row>
    <row r="3567" spans="4:8">
      <c r="D3567" s="31"/>
      <c r="H3567" s="29"/>
    </row>
    <row r="3568" spans="4:8">
      <c r="D3568" s="31"/>
      <c r="H3568" s="29"/>
    </row>
    <row r="3569" spans="4:8">
      <c r="D3569" s="31"/>
      <c r="H3569" s="29"/>
    </row>
    <row r="3570" spans="4:8">
      <c r="D3570" s="31"/>
      <c r="H3570" s="29"/>
    </row>
    <row r="3571" spans="4:8">
      <c r="D3571" s="31"/>
      <c r="H3571" s="29"/>
    </row>
    <row r="3572" spans="4:8">
      <c r="D3572" s="31"/>
      <c r="H3572" s="29"/>
    </row>
    <row r="3573" spans="4:8">
      <c r="D3573" s="31"/>
      <c r="H3573" s="29"/>
    </row>
    <row r="3574" spans="4:8">
      <c r="D3574" s="31"/>
      <c r="H3574" s="29"/>
    </row>
    <row r="3575" spans="4:8">
      <c r="D3575" s="31"/>
      <c r="H3575" s="29"/>
    </row>
    <row r="3576" spans="4:8">
      <c r="D3576" s="31"/>
      <c r="H3576" s="29"/>
    </row>
    <row r="3577" spans="4:8">
      <c r="D3577" s="31"/>
      <c r="H3577" s="29"/>
    </row>
    <row r="3578" spans="4:8">
      <c r="D3578" s="31"/>
      <c r="H3578" s="29"/>
    </row>
    <row r="3579" spans="4:8">
      <c r="D3579" s="31"/>
      <c r="H3579" s="29"/>
    </row>
    <row r="3580" spans="4:8">
      <c r="D3580" s="31"/>
      <c r="H3580" s="29"/>
    </row>
    <row r="3581" spans="4:8">
      <c r="D3581" s="31"/>
      <c r="H3581" s="29"/>
    </row>
    <row r="3582" spans="4:8">
      <c r="D3582" s="31"/>
      <c r="H3582" s="29"/>
    </row>
    <row r="3583" spans="4:8">
      <c r="D3583" s="31"/>
      <c r="H3583" s="29"/>
    </row>
    <row r="3584" spans="4:8">
      <c r="D3584" s="31"/>
      <c r="H3584" s="29"/>
    </row>
    <row r="3585" spans="4:8">
      <c r="D3585" s="31"/>
      <c r="H3585" s="29"/>
    </row>
    <row r="3586" spans="4:8">
      <c r="D3586" s="31"/>
      <c r="H3586" s="29"/>
    </row>
    <row r="3587" spans="4:8">
      <c r="D3587" s="31"/>
      <c r="H3587" s="29"/>
    </row>
    <row r="3588" spans="4:8">
      <c r="D3588" s="31"/>
      <c r="H3588" s="29"/>
    </row>
    <row r="3589" spans="4:8">
      <c r="D3589" s="31"/>
      <c r="H3589" s="29"/>
    </row>
    <row r="3590" spans="4:8">
      <c r="D3590" s="31"/>
      <c r="H3590" s="29"/>
    </row>
    <row r="3591" spans="4:8">
      <c r="D3591" s="31"/>
      <c r="H3591" s="29"/>
    </row>
    <row r="3592" spans="4:8">
      <c r="D3592" s="31"/>
      <c r="H3592" s="29"/>
    </row>
    <row r="3593" spans="4:8">
      <c r="D3593" s="31"/>
      <c r="H3593" s="29"/>
    </row>
    <row r="3594" spans="4:8">
      <c r="D3594" s="31"/>
      <c r="H3594" s="29"/>
    </row>
    <row r="3595" spans="4:8">
      <c r="D3595" s="31"/>
      <c r="H3595" s="29"/>
    </row>
    <row r="3596" spans="4:8">
      <c r="D3596" s="31"/>
      <c r="H3596" s="29"/>
    </row>
    <row r="3597" spans="4:8">
      <c r="D3597" s="31"/>
      <c r="H3597" s="29"/>
    </row>
    <row r="3598" spans="4:8">
      <c r="D3598" s="31"/>
      <c r="H3598" s="29"/>
    </row>
    <row r="3599" spans="4:8">
      <c r="D3599" s="31"/>
      <c r="H3599" s="29"/>
    </row>
    <row r="3600" spans="4:8">
      <c r="D3600" s="31"/>
      <c r="H3600" s="29"/>
    </row>
    <row r="3601" spans="4:8">
      <c r="D3601" s="31"/>
      <c r="H3601" s="29"/>
    </row>
    <row r="3602" spans="4:8">
      <c r="D3602" s="31"/>
      <c r="H3602" s="29"/>
    </row>
    <row r="3603" spans="4:8">
      <c r="D3603" s="31"/>
      <c r="H3603" s="29"/>
    </row>
    <row r="3604" spans="4:8">
      <c r="D3604" s="31"/>
      <c r="H3604" s="29"/>
    </row>
    <row r="3605" spans="4:8">
      <c r="D3605" s="31"/>
      <c r="H3605" s="29"/>
    </row>
    <row r="3606" spans="4:8">
      <c r="D3606" s="31"/>
      <c r="H3606" s="29"/>
    </row>
    <row r="3607" spans="4:8">
      <c r="D3607" s="31"/>
      <c r="H3607" s="29"/>
    </row>
    <row r="3608" spans="4:8">
      <c r="D3608" s="31"/>
      <c r="H3608" s="29"/>
    </row>
    <row r="3609" spans="4:8">
      <c r="D3609" s="31"/>
      <c r="H3609" s="29"/>
    </row>
    <row r="3610" spans="4:8">
      <c r="D3610" s="31"/>
      <c r="H3610" s="29"/>
    </row>
    <row r="3611" spans="4:8">
      <c r="D3611" s="31"/>
      <c r="H3611" s="29"/>
    </row>
    <row r="3612" spans="4:8">
      <c r="D3612" s="31"/>
      <c r="H3612" s="29"/>
    </row>
    <row r="3613" spans="4:8">
      <c r="D3613" s="31"/>
      <c r="H3613" s="29"/>
    </row>
    <row r="3614" spans="4:8">
      <c r="D3614" s="31"/>
      <c r="H3614" s="29"/>
    </row>
    <row r="3615" spans="4:8">
      <c r="D3615" s="31"/>
      <c r="H3615" s="29"/>
    </row>
    <row r="3616" spans="4:8">
      <c r="D3616" s="31"/>
      <c r="H3616" s="29"/>
    </row>
    <row r="3617" spans="4:8">
      <c r="D3617" s="31"/>
      <c r="H3617" s="29"/>
    </row>
    <row r="3618" spans="4:8">
      <c r="D3618" s="31"/>
      <c r="H3618" s="29"/>
    </row>
    <row r="3619" spans="4:8">
      <c r="D3619" s="31"/>
      <c r="H3619" s="29"/>
    </row>
    <row r="3620" spans="4:8">
      <c r="D3620" s="31"/>
      <c r="H3620" s="29"/>
    </row>
    <row r="3621" spans="4:8">
      <c r="D3621" s="31"/>
      <c r="H3621" s="29"/>
    </row>
    <row r="3622" spans="4:8">
      <c r="D3622" s="31"/>
      <c r="H3622" s="29"/>
    </row>
    <row r="3623" spans="4:8">
      <c r="D3623" s="31"/>
      <c r="H3623" s="29"/>
    </row>
    <row r="3624" spans="4:8">
      <c r="D3624" s="31"/>
      <c r="H3624" s="29"/>
    </row>
    <row r="3625" spans="4:8">
      <c r="D3625" s="31"/>
      <c r="H3625" s="29"/>
    </row>
    <row r="3626" spans="4:8">
      <c r="D3626" s="31"/>
      <c r="H3626" s="29"/>
    </row>
    <row r="3627" spans="4:8">
      <c r="D3627" s="31"/>
      <c r="H3627" s="29"/>
    </row>
    <row r="3628" spans="4:8">
      <c r="D3628" s="31"/>
      <c r="H3628" s="29"/>
    </row>
    <row r="3629" spans="4:8">
      <c r="D3629" s="31"/>
      <c r="H3629" s="29"/>
    </row>
    <row r="3630" spans="4:8">
      <c r="D3630" s="31"/>
      <c r="H3630" s="29"/>
    </row>
    <row r="3631" spans="4:8">
      <c r="D3631" s="31"/>
      <c r="H3631" s="29"/>
    </row>
    <row r="3632" spans="4:8">
      <c r="D3632" s="31"/>
      <c r="H3632" s="29"/>
    </row>
    <row r="3633" spans="4:8">
      <c r="D3633" s="31"/>
      <c r="H3633" s="29"/>
    </row>
    <row r="3634" spans="4:8">
      <c r="D3634" s="31"/>
      <c r="H3634" s="29"/>
    </row>
    <row r="3635" spans="4:8">
      <c r="D3635" s="31"/>
      <c r="H3635" s="29"/>
    </row>
    <row r="3636" spans="4:8">
      <c r="D3636" s="31"/>
      <c r="H3636" s="29"/>
    </row>
    <row r="3637" spans="4:8">
      <c r="D3637" s="31"/>
      <c r="H3637" s="29"/>
    </row>
    <row r="3638" spans="4:8">
      <c r="D3638" s="31"/>
      <c r="H3638" s="29"/>
    </row>
    <row r="3639" spans="4:8">
      <c r="D3639" s="31"/>
      <c r="H3639" s="29"/>
    </row>
    <row r="3640" spans="4:8">
      <c r="D3640" s="31"/>
      <c r="H3640" s="29"/>
    </row>
    <row r="3641" spans="4:8">
      <c r="D3641" s="31"/>
      <c r="H3641" s="29"/>
    </row>
    <row r="3642" spans="4:8">
      <c r="D3642" s="31"/>
      <c r="H3642" s="29"/>
    </row>
    <row r="3643" spans="4:8">
      <c r="D3643" s="31"/>
      <c r="H3643" s="29"/>
    </row>
    <row r="3644" spans="4:8">
      <c r="D3644" s="31"/>
      <c r="H3644" s="29"/>
    </row>
    <row r="3645" spans="4:8">
      <c r="D3645" s="31"/>
      <c r="H3645" s="29"/>
    </row>
    <row r="3646" spans="4:8">
      <c r="D3646" s="31"/>
      <c r="H3646" s="29"/>
    </row>
    <row r="3647" spans="4:8">
      <c r="D3647" s="31"/>
      <c r="H3647" s="29"/>
    </row>
    <row r="3648" spans="4:8">
      <c r="D3648" s="31"/>
      <c r="H3648" s="29"/>
    </row>
    <row r="3649" spans="4:8">
      <c r="D3649" s="31"/>
      <c r="H3649" s="29"/>
    </row>
    <row r="3650" spans="4:8">
      <c r="D3650" s="31"/>
      <c r="H3650" s="29"/>
    </row>
    <row r="3651" spans="4:8">
      <c r="D3651" s="31"/>
      <c r="H3651" s="29"/>
    </row>
    <row r="3652" spans="4:8">
      <c r="D3652" s="31"/>
      <c r="H3652" s="29"/>
    </row>
    <row r="3653" spans="4:8">
      <c r="D3653" s="31"/>
      <c r="H3653" s="29"/>
    </row>
    <row r="3654" spans="4:8">
      <c r="D3654" s="31"/>
      <c r="H3654" s="29"/>
    </row>
    <row r="3655" spans="4:8">
      <c r="D3655" s="31"/>
      <c r="H3655" s="29"/>
    </row>
    <row r="3656" spans="4:8">
      <c r="D3656" s="31"/>
      <c r="H3656" s="29"/>
    </row>
    <row r="3657" spans="4:8">
      <c r="D3657" s="31"/>
      <c r="H3657" s="29"/>
    </row>
    <row r="3658" spans="4:8">
      <c r="D3658" s="31"/>
      <c r="H3658" s="29"/>
    </row>
    <row r="3659" spans="4:8">
      <c r="D3659" s="31"/>
      <c r="H3659" s="29"/>
    </row>
    <row r="3660" spans="4:8">
      <c r="D3660" s="31"/>
      <c r="H3660" s="29"/>
    </row>
    <row r="3661" spans="4:8">
      <c r="D3661" s="31"/>
      <c r="H3661" s="29"/>
    </row>
    <row r="3662" spans="4:8">
      <c r="D3662" s="31"/>
      <c r="H3662" s="29"/>
    </row>
    <row r="3663" spans="4:8">
      <c r="D3663" s="31"/>
      <c r="H3663" s="29"/>
    </row>
    <row r="3664" spans="4:8">
      <c r="D3664" s="31"/>
      <c r="H3664" s="29"/>
    </row>
    <row r="3665" spans="4:8">
      <c r="D3665" s="31"/>
      <c r="H3665" s="29"/>
    </row>
    <row r="3666" spans="4:8">
      <c r="D3666" s="31"/>
      <c r="H3666" s="29"/>
    </row>
    <row r="3667" spans="4:8">
      <c r="D3667" s="31"/>
      <c r="H3667" s="29"/>
    </row>
    <row r="3668" spans="4:8">
      <c r="D3668" s="31"/>
      <c r="H3668" s="29"/>
    </row>
    <row r="3669" spans="4:8">
      <c r="D3669" s="31"/>
      <c r="H3669" s="29"/>
    </row>
    <row r="3670" spans="4:8">
      <c r="D3670" s="31"/>
      <c r="H3670" s="29"/>
    </row>
    <row r="3671" spans="4:8">
      <c r="D3671" s="31"/>
      <c r="H3671" s="29"/>
    </row>
    <row r="3672" spans="4:8">
      <c r="D3672" s="31"/>
      <c r="H3672" s="29"/>
    </row>
    <row r="3673" spans="4:8">
      <c r="D3673" s="31"/>
      <c r="H3673" s="29"/>
    </row>
    <row r="3674" spans="4:8">
      <c r="D3674" s="31"/>
      <c r="H3674" s="29"/>
    </row>
    <row r="3675" spans="4:8">
      <c r="D3675" s="31"/>
      <c r="H3675" s="29"/>
    </row>
    <row r="3676" spans="4:8">
      <c r="D3676" s="31"/>
      <c r="H3676" s="29"/>
    </row>
    <row r="3677" spans="4:8">
      <c r="D3677" s="31"/>
      <c r="H3677" s="29"/>
    </row>
    <row r="3678" spans="4:8">
      <c r="D3678" s="31"/>
      <c r="H3678" s="29"/>
    </row>
    <row r="3679" spans="4:8">
      <c r="D3679" s="31"/>
      <c r="H3679" s="29"/>
    </row>
    <row r="3680" spans="4:8">
      <c r="D3680" s="31"/>
      <c r="H3680" s="29"/>
    </row>
    <row r="3681" spans="4:8">
      <c r="D3681" s="31"/>
      <c r="H3681" s="29"/>
    </row>
    <row r="3682" spans="4:8">
      <c r="D3682" s="31"/>
      <c r="H3682" s="29"/>
    </row>
    <row r="3683" spans="4:8">
      <c r="D3683" s="31"/>
      <c r="H3683" s="29"/>
    </row>
    <row r="3684" spans="4:8">
      <c r="D3684" s="31"/>
      <c r="H3684" s="29"/>
    </row>
    <row r="3685" spans="4:8">
      <c r="D3685" s="31"/>
      <c r="H3685" s="29"/>
    </row>
    <row r="3686" spans="4:8">
      <c r="D3686" s="31"/>
      <c r="H3686" s="29"/>
    </row>
    <row r="3687" spans="4:8">
      <c r="D3687" s="31"/>
      <c r="H3687" s="29"/>
    </row>
    <row r="3688" spans="4:8">
      <c r="D3688" s="31"/>
      <c r="H3688" s="29"/>
    </row>
    <row r="3689" spans="4:8">
      <c r="D3689" s="31"/>
      <c r="H3689" s="29"/>
    </row>
    <row r="3690" spans="4:8">
      <c r="D3690" s="31"/>
      <c r="H3690" s="29"/>
    </row>
    <row r="3691" spans="4:8">
      <c r="D3691" s="31"/>
      <c r="H3691" s="29"/>
    </row>
    <row r="3692" spans="4:8">
      <c r="D3692" s="31"/>
      <c r="H3692" s="29"/>
    </row>
    <row r="3693" spans="4:8">
      <c r="D3693" s="31"/>
      <c r="H3693" s="29"/>
    </row>
    <row r="3694" spans="4:8">
      <c r="D3694" s="31"/>
      <c r="H3694" s="29"/>
    </row>
    <row r="3695" spans="4:8">
      <c r="D3695" s="31"/>
      <c r="H3695" s="29"/>
    </row>
    <row r="3696" spans="4:8">
      <c r="D3696" s="31"/>
      <c r="H3696" s="29"/>
    </row>
    <row r="3697" spans="4:8">
      <c r="D3697" s="31"/>
      <c r="H3697" s="29"/>
    </row>
    <row r="3698" spans="4:8">
      <c r="D3698" s="31"/>
      <c r="H3698" s="29"/>
    </row>
    <row r="3699" spans="4:8">
      <c r="D3699" s="31"/>
      <c r="H3699" s="29"/>
    </row>
    <row r="3700" spans="4:8">
      <c r="D3700" s="31"/>
      <c r="H3700" s="29"/>
    </row>
    <row r="3701" spans="4:8">
      <c r="D3701" s="31"/>
      <c r="H3701" s="29"/>
    </row>
    <row r="3702" spans="4:8">
      <c r="D3702" s="31"/>
      <c r="H3702" s="29"/>
    </row>
    <row r="3703" spans="4:8">
      <c r="D3703" s="31"/>
      <c r="H3703" s="29"/>
    </row>
    <row r="3704" spans="4:8">
      <c r="D3704" s="31"/>
      <c r="H3704" s="29"/>
    </row>
    <row r="3705" spans="4:8">
      <c r="D3705" s="31"/>
      <c r="H3705" s="29"/>
    </row>
    <row r="3706" spans="4:8">
      <c r="D3706" s="31"/>
      <c r="H3706" s="29"/>
    </row>
    <row r="3707" spans="4:8">
      <c r="D3707" s="31"/>
      <c r="H3707" s="29"/>
    </row>
    <row r="3708" spans="4:8">
      <c r="D3708" s="31"/>
      <c r="H3708" s="29"/>
    </row>
    <row r="3709" spans="4:8">
      <c r="D3709" s="31"/>
      <c r="H3709" s="29"/>
    </row>
    <row r="3710" spans="4:8">
      <c r="D3710" s="31"/>
      <c r="H3710" s="29"/>
    </row>
    <row r="3711" spans="4:8">
      <c r="D3711" s="31"/>
      <c r="H3711" s="29"/>
    </row>
    <row r="3712" spans="4:8">
      <c r="D3712" s="31"/>
      <c r="H3712" s="29"/>
    </row>
    <row r="3713" spans="4:8">
      <c r="D3713" s="31"/>
      <c r="H3713" s="29"/>
    </row>
    <row r="3714" spans="4:8">
      <c r="D3714" s="31"/>
      <c r="H3714" s="29"/>
    </row>
    <row r="3715" spans="4:8">
      <c r="D3715" s="31"/>
      <c r="H3715" s="29"/>
    </row>
    <row r="3716" spans="4:8">
      <c r="D3716" s="31"/>
      <c r="H3716" s="29"/>
    </row>
    <row r="3717" spans="4:8">
      <c r="D3717" s="31"/>
      <c r="H3717" s="29"/>
    </row>
    <row r="3718" spans="4:8">
      <c r="D3718" s="31"/>
      <c r="H3718" s="29"/>
    </row>
    <row r="3719" spans="4:8">
      <c r="D3719" s="31"/>
      <c r="H3719" s="29"/>
    </row>
    <row r="3720" spans="4:8">
      <c r="D3720" s="31"/>
      <c r="H3720" s="29"/>
    </row>
    <row r="3721" spans="4:8">
      <c r="D3721" s="31"/>
      <c r="H3721" s="29"/>
    </row>
    <row r="3722" spans="4:8">
      <c r="D3722" s="31"/>
      <c r="H3722" s="29"/>
    </row>
    <row r="3723" spans="4:8">
      <c r="D3723" s="31"/>
      <c r="H3723" s="29"/>
    </row>
    <row r="3724" spans="4:8">
      <c r="D3724" s="31"/>
      <c r="H3724" s="29"/>
    </row>
    <row r="3725" spans="4:8">
      <c r="D3725" s="31"/>
      <c r="H3725" s="29"/>
    </row>
    <row r="3726" spans="4:8">
      <c r="D3726" s="31"/>
      <c r="H3726" s="29"/>
    </row>
    <row r="3727" spans="4:8">
      <c r="D3727" s="31"/>
      <c r="H3727" s="29"/>
    </row>
    <row r="3728" spans="4:8">
      <c r="D3728" s="31"/>
      <c r="H3728" s="29"/>
    </row>
    <row r="3729" spans="4:8">
      <c r="D3729" s="31"/>
      <c r="H3729" s="29"/>
    </row>
    <row r="3730" spans="4:8">
      <c r="D3730" s="31"/>
      <c r="H3730" s="29"/>
    </row>
    <row r="3731" spans="4:8">
      <c r="D3731" s="31"/>
      <c r="H3731" s="29"/>
    </row>
    <row r="3732" spans="4:8">
      <c r="D3732" s="31"/>
      <c r="H3732" s="29"/>
    </row>
    <row r="3733" spans="4:8">
      <c r="D3733" s="31"/>
      <c r="H3733" s="29"/>
    </row>
    <row r="3734" spans="4:8">
      <c r="D3734" s="31"/>
      <c r="H3734" s="29"/>
    </row>
    <row r="3735" spans="4:8">
      <c r="D3735" s="31"/>
      <c r="H3735" s="29"/>
    </row>
    <row r="3736" spans="4:8">
      <c r="D3736" s="31"/>
      <c r="H3736" s="29"/>
    </row>
    <row r="3737" spans="4:8">
      <c r="D3737" s="31"/>
      <c r="H3737" s="29"/>
    </row>
    <row r="3738" spans="4:8">
      <c r="D3738" s="31"/>
      <c r="H3738" s="29"/>
    </row>
    <row r="3739" spans="4:8">
      <c r="D3739" s="31"/>
      <c r="H3739" s="29"/>
    </row>
    <row r="3740" spans="4:8">
      <c r="D3740" s="31"/>
      <c r="H3740" s="29"/>
    </row>
    <row r="3741" spans="4:8">
      <c r="D3741" s="31"/>
      <c r="H3741" s="29"/>
    </row>
    <row r="3742" spans="4:8">
      <c r="D3742" s="31"/>
      <c r="H3742" s="29"/>
    </row>
    <row r="3743" spans="4:8">
      <c r="D3743" s="31"/>
      <c r="H3743" s="29"/>
    </row>
    <row r="3744" spans="4:8">
      <c r="D3744" s="31"/>
      <c r="H3744" s="29"/>
    </row>
    <row r="3745" spans="4:8">
      <c r="D3745" s="31"/>
      <c r="H3745" s="29"/>
    </row>
    <row r="3746" spans="4:8">
      <c r="D3746" s="31"/>
      <c r="H3746" s="29"/>
    </row>
    <row r="3747" spans="4:8">
      <c r="D3747" s="31"/>
      <c r="H3747" s="29"/>
    </row>
    <row r="3748" spans="4:8">
      <c r="D3748" s="31"/>
      <c r="H3748" s="29"/>
    </row>
    <row r="3749" spans="4:8">
      <c r="D3749" s="31"/>
      <c r="H3749" s="29"/>
    </row>
    <row r="3750" spans="4:8">
      <c r="D3750" s="31"/>
      <c r="H3750" s="29"/>
    </row>
    <row r="3751" spans="4:8">
      <c r="D3751" s="31"/>
      <c r="H3751" s="29"/>
    </row>
    <row r="3752" spans="4:8">
      <c r="D3752" s="31"/>
      <c r="H3752" s="29"/>
    </row>
    <row r="3753" spans="4:8">
      <c r="D3753" s="31"/>
      <c r="H3753" s="29"/>
    </row>
    <row r="3754" spans="4:8">
      <c r="D3754" s="31"/>
      <c r="H3754" s="29"/>
    </row>
    <row r="3755" spans="4:8">
      <c r="D3755" s="31"/>
      <c r="H3755" s="29"/>
    </row>
    <row r="3756" spans="4:8">
      <c r="D3756" s="31"/>
      <c r="H3756" s="29"/>
    </row>
    <row r="3757" spans="4:8">
      <c r="D3757" s="31"/>
      <c r="H3757" s="29"/>
    </row>
    <row r="3758" spans="4:8">
      <c r="D3758" s="31"/>
      <c r="H3758" s="29"/>
    </row>
    <row r="3759" spans="4:8">
      <c r="D3759" s="31"/>
      <c r="H3759" s="29"/>
    </row>
    <row r="3760" spans="4:8">
      <c r="D3760" s="31"/>
      <c r="H3760" s="29"/>
    </row>
    <row r="3761" spans="4:8">
      <c r="D3761" s="31"/>
      <c r="H3761" s="29"/>
    </row>
    <row r="3762" spans="4:8">
      <c r="D3762" s="31"/>
      <c r="H3762" s="29"/>
    </row>
    <row r="3763" spans="4:8">
      <c r="D3763" s="31"/>
      <c r="H3763" s="29"/>
    </row>
    <row r="3764" spans="4:8">
      <c r="D3764" s="31"/>
      <c r="H3764" s="29"/>
    </row>
    <row r="3765" spans="4:8">
      <c r="D3765" s="31"/>
      <c r="H3765" s="29"/>
    </row>
    <row r="3766" spans="4:8">
      <c r="D3766" s="31"/>
      <c r="H3766" s="29"/>
    </row>
    <row r="3767" spans="4:8">
      <c r="D3767" s="31"/>
      <c r="H3767" s="29"/>
    </row>
    <row r="3768" spans="4:8">
      <c r="D3768" s="31"/>
      <c r="H3768" s="29"/>
    </row>
    <row r="3769" spans="4:8">
      <c r="D3769" s="31"/>
      <c r="H3769" s="29"/>
    </row>
    <row r="3770" spans="4:8">
      <c r="D3770" s="31"/>
      <c r="H3770" s="29"/>
    </row>
    <row r="3771" spans="4:8">
      <c r="D3771" s="31"/>
      <c r="H3771" s="29"/>
    </row>
    <row r="3772" spans="4:8">
      <c r="D3772" s="31"/>
      <c r="H3772" s="29"/>
    </row>
    <row r="3773" spans="4:8">
      <c r="D3773" s="31"/>
      <c r="H3773" s="29"/>
    </row>
    <row r="3774" spans="4:8">
      <c r="D3774" s="31"/>
      <c r="H3774" s="29"/>
    </row>
    <row r="3775" spans="4:8">
      <c r="D3775" s="31"/>
      <c r="H3775" s="29"/>
    </row>
    <row r="3776" spans="4:8">
      <c r="D3776" s="31"/>
      <c r="H3776" s="29"/>
    </row>
    <row r="3777" spans="4:8">
      <c r="D3777" s="31"/>
      <c r="H3777" s="29"/>
    </row>
    <row r="3778" spans="4:8">
      <c r="D3778" s="31"/>
      <c r="H3778" s="29"/>
    </row>
    <row r="3779" spans="4:8">
      <c r="D3779" s="31"/>
      <c r="H3779" s="29"/>
    </row>
    <row r="3780" spans="4:8">
      <c r="D3780" s="31"/>
      <c r="H3780" s="29"/>
    </row>
    <row r="3781" spans="4:8">
      <c r="D3781" s="31"/>
      <c r="H3781" s="29"/>
    </row>
    <row r="3782" spans="4:8">
      <c r="D3782" s="31"/>
      <c r="H3782" s="29"/>
    </row>
    <row r="3783" spans="4:8">
      <c r="D3783" s="31"/>
      <c r="H3783" s="29"/>
    </row>
    <row r="3784" spans="4:8">
      <c r="D3784" s="31"/>
      <c r="H3784" s="29"/>
    </row>
    <row r="3785" spans="4:8">
      <c r="D3785" s="31"/>
      <c r="H3785" s="29"/>
    </row>
    <row r="3786" spans="4:8">
      <c r="D3786" s="31"/>
      <c r="H3786" s="29"/>
    </row>
    <row r="3787" spans="4:8">
      <c r="D3787" s="31"/>
      <c r="H3787" s="29"/>
    </row>
    <row r="3788" spans="4:8">
      <c r="D3788" s="31"/>
      <c r="H3788" s="29"/>
    </row>
    <row r="3789" spans="4:8">
      <c r="D3789" s="31"/>
      <c r="H3789" s="29"/>
    </row>
    <row r="3790" spans="4:8">
      <c r="D3790" s="31"/>
      <c r="H3790" s="29"/>
    </row>
    <row r="3791" spans="4:8">
      <c r="D3791" s="31"/>
      <c r="H3791" s="29"/>
    </row>
    <row r="3792" spans="4:8">
      <c r="D3792" s="31"/>
      <c r="H3792" s="29"/>
    </row>
    <row r="3793" spans="4:8">
      <c r="D3793" s="31"/>
      <c r="H3793" s="29"/>
    </row>
    <row r="3794" spans="4:8">
      <c r="D3794" s="31"/>
      <c r="H3794" s="29"/>
    </row>
    <row r="3795" spans="4:8">
      <c r="D3795" s="31"/>
      <c r="H3795" s="29"/>
    </row>
    <row r="3796" spans="4:8">
      <c r="D3796" s="31"/>
      <c r="H3796" s="29"/>
    </row>
    <row r="3797" spans="4:8">
      <c r="D3797" s="31"/>
      <c r="H3797" s="29"/>
    </row>
    <row r="3798" spans="4:8">
      <c r="D3798" s="31"/>
      <c r="H3798" s="29"/>
    </row>
    <row r="3799" spans="4:8">
      <c r="D3799" s="31"/>
      <c r="H3799" s="29"/>
    </row>
    <row r="3800" spans="4:8">
      <c r="D3800" s="31"/>
      <c r="H3800" s="29"/>
    </row>
    <row r="3801" spans="4:8">
      <c r="D3801" s="31"/>
      <c r="H3801" s="29"/>
    </row>
    <row r="3802" spans="4:8">
      <c r="D3802" s="31"/>
      <c r="H3802" s="29"/>
    </row>
    <row r="3803" spans="4:8">
      <c r="D3803" s="31"/>
      <c r="H3803" s="29"/>
    </row>
    <row r="3804" spans="4:8">
      <c r="D3804" s="31"/>
      <c r="H3804" s="29"/>
    </row>
    <row r="3805" spans="4:8">
      <c r="D3805" s="31"/>
      <c r="H3805" s="29"/>
    </row>
    <row r="3806" spans="4:8">
      <c r="D3806" s="31"/>
      <c r="H3806" s="29"/>
    </row>
    <row r="3807" spans="4:8">
      <c r="D3807" s="31"/>
      <c r="H3807" s="29"/>
    </row>
    <row r="3808" spans="4:8">
      <c r="D3808" s="31"/>
      <c r="H3808" s="29"/>
    </row>
    <row r="3809" spans="4:8">
      <c r="D3809" s="31"/>
      <c r="H3809" s="29"/>
    </row>
    <row r="3810" spans="4:8">
      <c r="D3810" s="31"/>
      <c r="H3810" s="29"/>
    </row>
    <row r="3811" spans="4:8">
      <c r="D3811" s="31"/>
      <c r="H3811" s="29"/>
    </row>
    <row r="3812" spans="4:8">
      <c r="D3812" s="31"/>
      <c r="H3812" s="29"/>
    </row>
    <row r="3813" spans="4:8">
      <c r="D3813" s="31"/>
      <c r="H3813" s="29"/>
    </row>
    <row r="3814" spans="4:8">
      <c r="D3814" s="31"/>
      <c r="H3814" s="29"/>
    </row>
    <row r="3815" spans="4:8">
      <c r="D3815" s="31"/>
      <c r="H3815" s="29"/>
    </row>
    <row r="3816" spans="4:8">
      <c r="D3816" s="31"/>
      <c r="H3816" s="29"/>
    </row>
    <row r="3817" spans="4:8">
      <c r="D3817" s="31"/>
      <c r="H3817" s="29"/>
    </row>
    <row r="3818" spans="4:8">
      <c r="D3818" s="31"/>
      <c r="H3818" s="29"/>
    </row>
    <row r="3819" spans="4:8">
      <c r="D3819" s="31"/>
      <c r="H3819" s="29"/>
    </row>
    <row r="3820" spans="4:8">
      <c r="D3820" s="31"/>
      <c r="H3820" s="29"/>
    </row>
    <row r="3821" spans="4:8">
      <c r="D3821" s="31"/>
      <c r="H3821" s="29"/>
    </row>
    <row r="3822" spans="4:8">
      <c r="D3822" s="31"/>
      <c r="H3822" s="29"/>
    </row>
    <row r="3823" spans="4:8">
      <c r="D3823" s="31"/>
      <c r="H3823" s="29"/>
    </row>
    <row r="3824" spans="4:8">
      <c r="D3824" s="31"/>
      <c r="H3824" s="29"/>
    </row>
    <row r="3825" spans="4:8">
      <c r="D3825" s="31"/>
      <c r="H3825" s="29"/>
    </row>
    <row r="3826" spans="4:8">
      <c r="D3826" s="31"/>
      <c r="H3826" s="29"/>
    </row>
    <row r="3827" spans="4:8">
      <c r="D3827" s="31"/>
      <c r="H3827" s="29"/>
    </row>
    <row r="3828" spans="4:8">
      <c r="D3828" s="31"/>
      <c r="H3828" s="29"/>
    </row>
    <row r="3829" spans="4:8">
      <c r="D3829" s="31"/>
      <c r="H3829" s="29"/>
    </row>
    <row r="3830" spans="4:8">
      <c r="D3830" s="31"/>
      <c r="H3830" s="29"/>
    </row>
    <row r="3831" spans="4:8">
      <c r="D3831" s="31"/>
      <c r="H3831" s="29"/>
    </row>
    <row r="3832" spans="4:8">
      <c r="D3832" s="31"/>
      <c r="H3832" s="29"/>
    </row>
    <row r="3833" spans="4:8">
      <c r="D3833" s="31"/>
      <c r="H3833" s="29"/>
    </row>
    <row r="3834" spans="4:8">
      <c r="D3834" s="31"/>
      <c r="H3834" s="29"/>
    </row>
    <row r="3835" spans="4:8">
      <c r="D3835" s="31"/>
      <c r="H3835" s="29"/>
    </row>
    <row r="3836" spans="4:8">
      <c r="D3836" s="31"/>
      <c r="H3836" s="29"/>
    </row>
    <row r="3837" spans="4:8">
      <c r="D3837" s="31"/>
      <c r="H3837" s="29"/>
    </row>
    <row r="3838" spans="4:8">
      <c r="D3838" s="31"/>
      <c r="H3838" s="29"/>
    </row>
    <row r="3839" spans="4:8">
      <c r="D3839" s="31"/>
      <c r="H3839" s="29"/>
    </row>
    <row r="3840" spans="4:8">
      <c r="D3840" s="31"/>
      <c r="H3840" s="29"/>
    </row>
    <row r="3841" spans="4:8">
      <c r="D3841" s="31"/>
      <c r="H3841" s="29"/>
    </row>
    <row r="3842" spans="4:8">
      <c r="D3842" s="31"/>
      <c r="H3842" s="29"/>
    </row>
    <row r="3843" spans="4:8">
      <c r="D3843" s="31"/>
      <c r="H3843" s="29"/>
    </row>
    <row r="3844" spans="4:8">
      <c r="D3844" s="31"/>
      <c r="H3844" s="29"/>
    </row>
    <row r="3845" spans="4:8">
      <c r="D3845" s="31"/>
      <c r="H3845" s="29"/>
    </row>
    <row r="3846" spans="4:8">
      <c r="D3846" s="31"/>
      <c r="H3846" s="29"/>
    </row>
    <row r="3847" spans="4:8">
      <c r="D3847" s="31"/>
      <c r="H3847" s="29"/>
    </row>
    <row r="3848" spans="4:8">
      <c r="D3848" s="31"/>
      <c r="H3848" s="29"/>
    </row>
    <row r="3849" spans="4:8">
      <c r="D3849" s="31"/>
      <c r="H3849" s="29"/>
    </row>
    <row r="3850" spans="4:8">
      <c r="D3850" s="31"/>
      <c r="H3850" s="29"/>
    </row>
    <row r="3851" spans="4:8">
      <c r="D3851" s="31"/>
      <c r="H3851" s="29"/>
    </row>
    <row r="3852" spans="4:8">
      <c r="D3852" s="31"/>
      <c r="H3852" s="29"/>
    </row>
    <row r="3853" spans="4:8">
      <c r="D3853" s="31"/>
      <c r="H3853" s="29"/>
    </row>
    <row r="3854" spans="4:8">
      <c r="D3854" s="31"/>
      <c r="H3854" s="29"/>
    </row>
    <row r="3855" spans="4:8">
      <c r="D3855" s="31"/>
      <c r="H3855" s="29"/>
    </row>
    <row r="3856" spans="4:8">
      <c r="D3856" s="31"/>
      <c r="H3856" s="29"/>
    </row>
    <row r="3857" spans="4:8">
      <c r="D3857" s="31"/>
      <c r="H3857" s="29"/>
    </row>
    <row r="3858" spans="4:8">
      <c r="D3858" s="31"/>
      <c r="H3858" s="29"/>
    </row>
    <row r="3859" spans="4:8">
      <c r="D3859" s="31"/>
      <c r="H3859" s="29"/>
    </row>
    <row r="3860" spans="4:8">
      <c r="D3860" s="31"/>
      <c r="H3860" s="29"/>
    </row>
    <row r="3861" spans="4:8">
      <c r="D3861" s="31"/>
      <c r="H3861" s="29"/>
    </row>
    <row r="3862" spans="4:8">
      <c r="D3862" s="31"/>
      <c r="H3862" s="29"/>
    </row>
    <row r="3863" spans="4:8">
      <c r="D3863" s="31"/>
      <c r="H3863" s="29"/>
    </row>
    <row r="3864" spans="4:8">
      <c r="D3864" s="31"/>
      <c r="H3864" s="29"/>
    </row>
    <row r="3865" spans="4:8">
      <c r="D3865" s="31"/>
      <c r="H3865" s="29"/>
    </row>
    <row r="3866" spans="4:8">
      <c r="D3866" s="31"/>
      <c r="H3866" s="29"/>
    </row>
    <row r="3867" spans="4:8">
      <c r="D3867" s="31"/>
      <c r="H3867" s="29"/>
    </row>
    <row r="3868" spans="4:8">
      <c r="D3868" s="31"/>
      <c r="H3868" s="29"/>
    </row>
    <row r="3869" spans="4:8">
      <c r="D3869" s="31"/>
      <c r="H3869" s="29"/>
    </row>
    <row r="3870" spans="4:8">
      <c r="D3870" s="31"/>
      <c r="H3870" s="29"/>
    </row>
    <row r="3871" spans="4:8">
      <c r="D3871" s="31"/>
      <c r="H3871" s="29"/>
    </row>
    <row r="3872" spans="4:8">
      <c r="D3872" s="31"/>
      <c r="H3872" s="29"/>
    </row>
    <row r="3873" spans="4:8">
      <c r="D3873" s="31"/>
      <c r="H3873" s="29"/>
    </row>
    <row r="3874" spans="4:8">
      <c r="D3874" s="31"/>
      <c r="H3874" s="29"/>
    </row>
    <row r="3875" spans="4:8">
      <c r="D3875" s="31"/>
      <c r="H3875" s="29"/>
    </row>
    <row r="3876" spans="4:8">
      <c r="D3876" s="31"/>
      <c r="H3876" s="29"/>
    </row>
    <row r="3877" spans="4:8">
      <c r="D3877" s="31"/>
      <c r="H3877" s="29"/>
    </row>
    <row r="3878" spans="4:8">
      <c r="D3878" s="31"/>
      <c r="H3878" s="29"/>
    </row>
    <row r="3879" spans="4:8">
      <c r="D3879" s="31"/>
      <c r="H3879" s="29"/>
    </row>
    <row r="3880" spans="4:8">
      <c r="D3880" s="31"/>
      <c r="H3880" s="29"/>
    </row>
    <row r="3881" spans="4:8">
      <c r="D3881" s="31"/>
      <c r="H3881" s="29"/>
    </row>
    <row r="3882" spans="4:8">
      <c r="D3882" s="31"/>
      <c r="H3882" s="29"/>
    </row>
    <row r="3883" spans="4:8">
      <c r="D3883" s="31"/>
      <c r="H3883" s="29"/>
    </row>
    <row r="3884" spans="4:8">
      <c r="D3884" s="31"/>
      <c r="H3884" s="29"/>
    </row>
    <row r="3885" spans="4:8">
      <c r="D3885" s="31"/>
      <c r="H3885" s="29"/>
    </row>
    <row r="3886" spans="4:8">
      <c r="D3886" s="31"/>
      <c r="H3886" s="29"/>
    </row>
    <row r="3887" spans="4:8">
      <c r="D3887" s="31"/>
      <c r="H3887" s="29"/>
    </row>
    <row r="3888" spans="4:8">
      <c r="D3888" s="31"/>
      <c r="H3888" s="29"/>
    </row>
    <row r="3889" spans="4:8">
      <c r="D3889" s="31"/>
      <c r="H3889" s="29"/>
    </row>
    <row r="3890" spans="4:8">
      <c r="D3890" s="31"/>
      <c r="H3890" s="29"/>
    </row>
    <row r="3891" spans="4:8">
      <c r="D3891" s="31"/>
      <c r="H3891" s="29"/>
    </row>
    <row r="3892" spans="4:8">
      <c r="D3892" s="31"/>
      <c r="H3892" s="29"/>
    </row>
    <row r="3893" spans="4:8">
      <c r="D3893" s="31"/>
      <c r="H3893" s="29"/>
    </row>
    <row r="3894" spans="4:8">
      <c r="D3894" s="31"/>
      <c r="H3894" s="29"/>
    </row>
    <row r="3895" spans="4:8">
      <c r="D3895" s="31"/>
      <c r="H3895" s="29"/>
    </row>
    <row r="3896" spans="4:8">
      <c r="D3896" s="31"/>
      <c r="H3896" s="29"/>
    </row>
    <row r="3897" spans="4:8">
      <c r="D3897" s="31"/>
      <c r="H3897" s="29"/>
    </row>
    <row r="3898" spans="4:8">
      <c r="D3898" s="31"/>
      <c r="H3898" s="29"/>
    </row>
    <row r="3899" spans="4:8">
      <c r="D3899" s="31"/>
      <c r="H3899" s="29"/>
    </row>
    <row r="3900" spans="4:8">
      <c r="D3900" s="31"/>
      <c r="H3900" s="29"/>
    </row>
    <row r="3901" spans="4:8">
      <c r="D3901" s="31"/>
      <c r="H3901" s="29"/>
    </row>
    <row r="3902" spans="4:8">
      <c r="D3902" s="31"/>
      <c r="H3902" s="29"/>
    </row>
    <row r="3903" spans="4:8">
      <c r="D3903" s="31"/>
      <c r="H3903" s="29"/>
    </row>
    <row r="3904" spans="4:8">
      <c r="D3904" s="31"/>
      <c r="H3904" s="29"/>
    </row>
    <row r="3905" spans="4:8">
      <c r="D3905" s="31"/>
      <c r="H3905" s="29"/>
    </row>
    <row r="3906" spans="4:8">
      <c r="D3906" s="31"/>
      <c r="H3906" s="29"/>
    </row>
    <row r="3907" spans="4:8">
      <c r="D3907" s="31"/>
      <c r="H3907" s="29"/>
    </row>
    <row r="3908" spans="4:8">
      <c r="D3908" s="31"/>
      <c r="H3908" s="29"/>
    </row>
    <row r="3909" spans="4:8">
      <c r="D3909" s="31"/>
      <c r="H3909" s="29"/>
    </row>
    <row r="3910" spans="4:8">
      <c r="D3910" s="31"/>
      <c r="H3910" s="29"/>
    </row>
    <row r="3911" spans="4:8">
      <c r="D3911" s="31"/>
      <c r="H3911" s="29"/>
    </row>
    <row r="3912" spans="4:8">
      <c r="D3912" s="31"/>
      <c r="H3912" s="29"/>
    </row>
    <row r="3913" spans="4:8">
      <c r="D3913" s="31"/>
      <c r="H3913" s="29"/>
    </row>
    <row r="3914" spans="4:8">
      <c r="D3914" s="31"/>
      <c r="H3914" s="29"/>
    </row>
    <row r="3915" spans="4:8">
      <c r="D3915" s="31"/>
      <c r="H3915" s="29"/>
    </row>
    <row r="3916" spans="4:8">
      <c r="D3916" s="31"/>
      <c r="H3916" s="29"/>
    </row>
    <row r="3917" spans="4:8">
      <c r="D3917" s="31"/>
      <c r="H3917" s="29"/>
    </row>
    <row r="3918" spans="4:8">
      <c r="D3918" s="31"/>
      <c r="H3918" s="29"/>
    </row>
    <row r="3919" spans="4:8">
      <c r="D3919" s="31"/>
      <c r="H3919" s="29"/>
    </row>
    <row r="3920" spans="4:8">
      <c r="D3920" s="31"/>
      <c r="H3920" s="29"/>
    </row>
    <row r="3921" spans="4:8">
      <c r="D3921" s="31"/>
      <c r="H3921" s="29"/>
    </row>
    <row r="3922" spans="4:8">
      <c r="D3922" s="31"/>
      <c r="H3922" s="29"/>
    </row>
    <row r="3923" spans="4:8">
      <c r="D3923" s="31"/>
      <c r="H3923" s="29"/>
    </row>
    <row r="3924" spans="4:8">
      <c r="D3924" s="31"/>
      <c r="H3924" s="29"/>
    </row>
    <row r="3925" spans="4:8">
      <c r="D3925" s="31"/>
      <c r="H3925" s="29"/>
    </row>
    <row r="3926" spans="4:8">
      <c r="D3926" s="31"/>
      <c r="H3926" s="29"/>
    </row>
    <row r="3927" spans="4:8">
      <c r="D3927" s="31"/>
      <c r="H3927" s="29"/>
    </row>
    <row r="3928" spans="4:8">
      <c r="D3928" s="31"/>
      <c r="H3928" s="29"/>
    </row>
    <row r="3929" spans="4:8">
      <c r="D3929" s="31"/>
      <c r="H3929" s="29"/>
    </row>
    <row r="3930" spans="4:8">
      <c r="D3930" s="31"/>
      <c r="H3930" s="29"/>
    </row>
    <row r="3931" spans="4:8">
      <c r="D3931" s="31"/>
      <c r="H3931" s="29"/>
    </row>
    <row r="3932" spans="4:8">
      <c r="D3932" s="31"/>
      <c r="H3932" s="29"/>
    </row>
    <row r="3933" spans="4:8">
      <c r="D3933" s="31"/>
      <c r="H3933" s="29"/>
    </row>
    <row r="3934" spans="4:8">
      <c r="D3934" s="31"/>
      <c r="H3934" s="29"/>
    </row>
    <row r="3935" spans="4:8">
      <c r="D3935" s="31"/>
      <c r="H3935" s="29"/>
    </row>
    <row r="3936" spans="4:8">
      <c r="D3936" s="31"/>
      <c r="H3936" s="29"/>
    </row>
    <row r="3937" spans="4:8">
      <c r="D3937" s="31"/>
      <c r="H3937" s="29"/>
    </row>
    <row r="3938" spans="4:8">
      <c r="D3938" s="31"/>
      <c r="H3938" s="29"/>
    </row>
    <row r="3939" spans="4:8">
      <c r="D3939" s="31"/>
      <c r="H3939" s="29"/>
    </row>
    <row r="3940" spans="4:8">
      <c r="D3940" s="31"/>
      <c r="H3940" s="29"/>
    </row>
    <row r="3941" spans="4:8">
      <c r="D3941" s="31"/>
      <c r="H3941" s="29"/>
    </row>
    <row r="3942" spans="4:8">
      <c r="D3942" s="31"/>
      <c r="H3942" s="29"/>
    </row>
    <row r="3943" spans="4:8">
      <c r="D3943" s="31"/>
      <c r="H3943" s="29"/>
    </row>
    <row r="3944" spans="4:8">
      <c r="D3944" s="31"/>
      <c r="H3944" s="29"/>
    </row>
    <row r="3945" spans="4:8">
      <c r="D3945" s="31"/>
      <c r="H3945" s="29"/>
    </row>
    <row r="3946" spans="4:8">
      <c r="D3946" s="31"/>
      <c r="H3946" s="29"/>
    </row>
    <row r="3947" spans="4:8">
      <c r="D3947" s="31"/>
      <c r="H3947" s="29"/>
    </row>
    <row r="3948" spans="4:8">
      <c r="D3948" s="31"/>
      <c r="H3948" s="29"/>
    </row>
    <row r="3949" spans="4:8">
      <c r="D3949" s="31"/>
      <c r="H3949" s="29"/>
    </row>
    <row r="3950" spans="4:8">
      <c r="D3950" s="31"/>
      <c r="H3950" s="29"/>
    </row>
    <row r="3951" spans="4:8">
      <c r="D3951" s="31"/>
      <c r="H3951" s="29"/>
    </row>
    <row r="3952" spans="4:8">
      <c r="D3952" s="31"/>
      <c r="H3952" s="29"/>
    </row>
    <row r="3953" spans="4:8">
      <c r="D3953" s="31"/>
      <c r="H3953" s="29"/>
    </row>
    <row r="3954" spans="4:8">
      <c r="D3954" s="31"/>
      <c r="H3954" s="29"/>
    </row>
    <row r="3955" spans="4:8">
      <c r="D3955" s="31"/>
      <c r="H3955" s="29"/>
    </row>
    <row r="3956" spans="4:8">
      <c r="D3956" s="31"/>
      <c r="H3956" s="29"/>
    </row>
    <row r="3957" spans="4:8">
      <c r="D3957" s="31"/>
      <c r="H3957" s="29"/>
    </row>
    <row r="3958" spans="4:8">
      <c r="D3958" s="31"/>
      <c r="H3958" s="29"/>
    </row>
    <row r="3959" spans="4:8">
      <c r="D3959" s="31"/>
      <c r="H3959" s="29"/>
    </row>
    <row r="3960" spans="4:8">
      <c r="D3960" s="31"/>
      <c r="H3960" s="29"/>
    </row>
    <row r="3961" spans="4:8">
      <c r="D3961" s="31"/>
      <c r="H3961" s="29"/>
    </row>
    <row r="3962" spans="4:8">
      <c r="D3962" s="31"/>
      <c r="H3962" s="29"/>
    </row>
    <row r="3963" spans="4:8">
      <c r="D3963" s="31"/>
      <c r="H3963" s="29"/>
    </row>
    <row r="3964" spans="4:8">
      <c r="D3964" s="31"/>
      <c r="H3964" s="29"/>
    </row>
    <row r="3965" spans="4:8">
      <c r="D3965" s="31"/>
      <c r="H3965" s="29"/>
    </row>
    <row r="3966" spans="4:8">
      <c r="D3966" s="31"/>
      <c r="H3966" s="29"/>
    </row>
    <row r="3967" spans="4:8">
      <c r="D3967" s="31"/>
      <c r="H3967" s="29"/>
    </row>
    <row r="3968" spans="4:8">
      <c r="D3968" s="31"/>
      <c r="H3968" s="29"/>
    </row>
    <row r="3969" spans="4:8">
      <c r="D3969" s="31"/>
      <c r="H3969" s="29"/>
    </row>
    <row r="3970" spans="4:8">
      <c r="D3970" s="31"/>
      <c r="H3970" s="29"/>
    </row>
    <row r="3971" spans="4:8">
      <c r="D3971" s="31"/>
      <c r="H3971" s="29"/>
    </row>
    <row r="3972" spans="4:8">
      <c r="D3972" s="31"/>
      <c r="H3972" s="29"/>
    </row>
    <row r="3973" spans="4:8">
      <c r="D3973" s="31"/>
      <c r="H3973" s="29"/>
    </row>
    <row r="3974" spans="4:8">
      <c r="D3974" s="31"/>
      <c r="H3974" s="29"/>
    </row>
    <row r="3975" spans="4:8">
      <c r="D3975" s="31"/>
      <c r="H3975" s="29"/>
    </row>
    <row r="3976" spans="4:8">
      <c r="D3976" s="31"/>
      <c r="H3976" s="29"/>
    </row>
    <row r="3977" spans="4:8">
      <c r="D3977" s="31"/>
      <c r="H3977" s="29"/>
    </row>
    <row r="3978" spans="4:8">
      <c r="D3978" s="31"/>
      <c r="H3978" s="29"/>
    </row>
    <row r="3979" spans="4:8">
      <c r="D3979" s="31"/>
      <c r="H3979" s="29"/>
    </row>
    <row r="3980" spans="4:8">
      <c r="D3980" s="31"/>
      <c r="H3980" s="29"/>
    </row>
    <row r="3981" spans="4:8">
      <c r="D3981" s="31"/>
      <c r="H3981" s="29"/>
    </row>
    <row r="3982" spans="4:8">
      <c r="D3982" s="31"/>
      <c r="H3982" s="29"/>
    </row>
    <row r="3983" spans="4:8">
      <c r="D3983" s="31"/>
      <c r="H3983" s="29"/>
    </row>
    <row r="3984" spans="4:8">
      <c r="D3984" s="31"/>
      <c r="H3984" s="29"/>
    </row>
    <row r="3985" spans="4:8">
      <c r="D3985" s="31"/>
      <c r="H3985" s="29"/>
    </row>
    <row r="3986" spans="4:8">
      <c r="D3986" s="31"/>
      <c r="H3986" s="29"/>
    </row>
    <row r="3987" spans="4:8">
      <c r="D3987" s="31"/>
      <c r="H3987" s="29"/>
    </row>
    <row r="3988" spans="4:8">
      <c r="D3988" s="31"/>
      <c r="H3988" s="29"/>
    </row>
    <row r="3989" spans="4:8">
      <c r="D3989" s="31"/>
      <c r="H3989" s="29"/>
    </row>
    <row r="3990" spans="4:8">
      <c r="D3990" s="31"/>
      <c r="H3990" s="29"/>
    </row>
    <row r="3991" spans="4:8">
      <c r="D3991" s="31"/>
      <c r="H3991" s="29"/>
    </row>
    <row r="3992" spans="4:8">
      <c r="D3992" s="31"/>
      <c r="H3992" s="29"/>
    </row>
    <row r="3993" spans="4:8">
      <c r="D3993" s="31"/>
      <c r="H3993" s="29"/>
    </row>
    <row r="3994" spans="4:8">
      <c r="D3994" s="31"/>
      <c r="H3994" s="29"/>
    </row>
    <row r="3995" spans="4:8">
      <c r="D3995" s="31"/>
      <c r="H3995" s="29"/>
    </row>
    <row r="3996" spans="4:8">
      <c r="D3996" s="31"/>
      <c r="H3996" s="29"/>
    </row>
    <row r="3997" spans="4:8">
      <c r="D3997" s="31"/>
      <c r="H3997" s="29"/>
    </row>
    <row r="3998" spans="4:8">
      <c r="D3998" s="31"/>
      <c r="H3998" s="29"/>
    </row>
    <row r="3999" spans="4:8">
      <c r="D3999" s="31"/>
      <c r="H3999" s="29"/>
    </row>
    <row r="4000" spans="4:8">
      <c r="D4000" s="31"/>
      <c r="H4000" s="29"/>
    </row>
    <row r="4001" spans="4:8">
      <c r="D4001" s="31"/>
      <c r="H4001" s="29"/>
    </row>
    <row r="4002" spans="4:8">
      <c r="D4002" s="31"/>
      <c r="H4002" s="29"/>
    </row>
    <row r="4003" spans="4:8">
      <c r="D4003" s="31"/>
      <c r="H4003" s="29"/>
    </row>
    <row r="4004" spans="4:8">
      <c r="D4004" s="31"/>
      <c r="H4004" s="29"/>
    </row>
    <row r="4005" spans="4:8">
      <c r="D4005" s="31"/>
      <c r="H4005" s="29"/>
    </row>
    <row r="4006" spans="4:8">
      <c r="D4006" s="31"/>
      <c r="H4006" s="29"/>
    </row>
    <row r="4007" spans="4:8">
      <c r="D4007" s="31"/>
      <c r="H4007" s="29"/>
    </row>
    <row r="4008" spans="4:8">
      <c r="D4008" s="31"/>
      <c r="H4008" s="29"/>
    </row>
    <row r="4009" spans="4:8">
      <c r="D4009" s="31"/>
      <c r="H4009" s="29"/>
    </row>
    <row r="4010" spans="4:8">
      <c r="D4010" s="31"/>
      <c r="H4010" s="29"/>
    </row>
    <row r="4011" spans="4:8">
      <c r="D4011" s="31"/>
      <c r="H4011" s="29"/>
    </row>
    <row r="4012" spans="4:8">
      <c r="D4012" s="31"/>
      <c r="H4012" s="29"/>
    </row>
    <row r="4013" spans="4:8">
      <c r="D4013" s="31"/>
      <c r="H4013" s="29"/>
    </row>
    <row r="4014" spans="4:8">
      <c r="D4014" s="31"/>
      <c r="H4014" s="29"/>
    </row>
    <row r="4015" spans="4:8">
      <c r="D4015" s="31"/>
      <c r="H4015" s="29"/>
    </row>
    <row r="4016" spans="4:8">
      <c r="D4016" s="31"/>
      <c r="H4016" s="29"/>
    </row>
    <row r="4017" spans="4:8">
      <c r="D4017" s="31"/>
      <c r="H4017" s="29"/>
    </row>
    <row r="4018" spans="4:8">
      <c r="D4018" s="31"/>
      <c r="H4018" s="29"/>
    </row>
    <row r="4019" spans="4:8">
      <c r="D4019" s="31"/>
      <c r="H4019" s="29"/>
    </row>
    <row r="4020" spans="4:8">
      <c r="D4020" s="31"/>
      <c r="H4020" s="29"/>
    </row>
    <row r="4021" spans="4:8">
      <c r="D4021" s="31"/>
      <c r="H4021" s="29"/>
    </row>
    <row r="4022" spans="4:8">
      <c r="D4022" s="31"/>
      <c r="H4022" s="29"/>
    </row>
    <row r="4023" spans="4:8">
      <c r="D4023" s="31"/>
      <c r="H4023" s="29"/>
    </row>
    <row r="4024" spans="4:8">
      <c r="D4024" s="31"/>
      <c r="H4024" s="29"/>
    </row>
    <row r="4025" spans="4:8">
      <c r="D4025" s="31"/>
      <c r="H4025" s="29"/>
    </row>
    <row r="4026" spans="4:8">
      <c r="D4026" s="31"/>
      <c r="H4026" s="29"/>
    </row>
    <row r="4027" spans="4:8">
      <c r="D4027" s="31"/>
      <c r="H4027" s="29"/>
    </row>
    <row r="4028" spans="4:8">
      <c r="D4028" s="31"/>
      <c r="H4028" s="29"/>
    </row>
    <row r="4029" spans="4:8">
      <c r="D4029" s="31"/>
      <c r="H4029" s="29"/>
    </row>
    <row r="4030" spans="4:8">
      <c r="D4030" s="31"/>
      <c r="H4030" s="29"/>
    </row>
    <row r="4031" spans="4:8">
      <c r="D4031" s="31"/>
      <c r="H4031" s="29"/>
    </row>
    <row r="4032" spans="4:8">
      <c r="D4032" s="31"/>
      <c r="H4032" s="29"/>
    </row>
    <row r="4033" spans="4:8">
      <c r="D4033" s="31"/>
      <c r="H4033" s="29"/>
    </row>
    <row r="4034" spans="4:8">
      <c r="D4034" s="31"/>
      <c r="H4034" s="29"/>
    </row>
    <row r="4035" spans="4:8">
      <c r="D4035" s="31"/>
      <c r="H4035" s="29"/>
    </row>
    <row r="4036" spans="4:8">
      <c r="D4036" s="31"/>
      <c r="H4036" s="29"/>
    </row>
    <row r="4037" spans="4:8">
      <c r="D4037" s="31"/>
      <c r="H4037" s="29"/>
    </row>
    <row r="4038" spans="4:8">
      <c r="D4038" s="31"/>
      <c r="H4038" s="29"/>
    </row>
    <row r="4039" spans="4:8">
      <c r="D4039" s="31"/>
      <c r="H4039" s="29"/>
    </row>
    <row r="4040" spans="4:8">
      <c r="D4040" s="31"/>
      <c r="H4040" s="29"/>
    </row>
    <row r="4041" spans="4:8">
      <c r="D4041" s="31"/>
      <c r="H4041" s="29"/>
    </row>
    <row r="4042" spans="4:8">
      <c r="D4042" s="31"/>
      <c r="H4042" s="29"/>
    </row>
    <row r="4043" spans="4:8">
      <c r="D4043" s="31"/>
      <c r="H4043" s="29"/>
    </row>
    <row r="4044" spans="4:8">
      <c r="D4044" s="31"/>
      <c r="H4044" s="29"/>
    </row>
    <row r="4045" spans="4:8">
      <c r="D4045" s="31"/>
      <c r="H4045" s="29"/>
    </row>
    <row r="4046" spans="4:8">
      <c r="D4046" s="31"/>
      <c r="H4046" s="29"/>
    </row>
    <row r="4047" spans="4:8">
      <c r="D4047" s="31"/>
      <c r="H4047" s="29"/>
    </row>
    <row r="4048" spans="4:8">
      <c r="D4048" s="31"/>
      <c r="H4048" s="29"/>
    </row>
    <row r="4049" spans="4:8">
      <c r="D4049" s="31"/>
      <c r="H4049" s="29"/>
    </row>
    <row r="4050" spans="4:8">
      <c r="D4050" s="31"/>
      <c r="H4050" s="29"/>
    </row>
    <row r="4051" spans="4:8">
      <c r="D4051" s="31"/>
      <c r="H4051" s="29"/>
    </row>
    <row r="4052" spans="4:8">
      <c r="D4052" s="31"/>
      <c r="H4052" s="29"/>
    </row>
    <row r="4053" spans="4:8">
      <c r="D4053" s="31"/>
      <c r="H4053" s="29"/>
    </row>
    <row r="4054" spans="4:8">
      <c r="D4054" s="31"/>
      <c r="H4054" s="29"/>
    </row>
    <row r="4055" spans="4:8">
      <c r="D4055" s="31"/>
      <c r="H4055" s="29"/>
    </row>
    <row r="4056" spans="4:8">
      <c r="D4056" s="31"/>
      <c r="H4056" s="29"/>
    </row>
    <row r="4057" spans="4:8">
      <c r="D4057" s="31"/>
      <c r="H4057" s="29"/>
    </row>
    <row r="4058" spans="4:8">
      <c r="D4058" s="31"/>
      <c r="H4058" s="29"/>
    </row>
    <row r="4059" spans="4:8">
      <c r="D4059" s="31"/>
      <c r="H4059" s="29"/>
    </row>
    <row r="4060" spans="4:8">
      <c r="D4060" s="31"/>
      <c r="H4060" s="29"/>
    </row>
    <row r="4061" spans="4:8">
      <c r="D4061" s="31"/>
      <c r="H4061" s="29"/>
    </row>
    <row r="4062" spans="4:8">
      <c r="D4062" s="31"/>
      <c r="H4062" s="29"/>
    </row>
    <row r="4063" spans="4:8">
      <c r="D4063" s="31"/>
      <c r="H4063" s="29"/>
    </row>
    <row r="4064" spans="4:8">
      <c r="D4064" s="31"/>
      <c r="H4064" s="29"/>
    </row>
    <row r="4065" spans="4:8">
      <c r="D4065" s="31"/>
      <c r="H4065" s="29"/>
    </row>
    <row r="4066" spans="4:8">
      <c r="D4066" s="31"/>
      <c r="H4066" s="29"/>
    </row>
    <row r="4067" spans="4:8">
      <c r="D4067" s="31"/>
      <c r="H4067" s="29"/>
    </row>
    <row r="4068" spans="4:8">
      <c r="D4068" s="31"/>
      <c r="H4068" s="29"/>
    </row>
    <row r="4069" spans="4:8">
      <c r="D4069" s="31"/>
      <c r="H4069" s="29"/>
    </row>
    <row r="4070" spans="4:8">
      <c r="D4070" s="31"/>
      <c r="H4070" s="29"/>
    </row>
    <row r="4071" spans="4:8">
      <c r="D4071" s="31"/>
      <c r="H4071" s="29"/>
    </row>
    <row r="4072" spans="4:8">
      <c r="D4072" s="31"/>
      <c r="H4072" s="29"/>
    </row>
    <row r="4073" spans="4:8">
      <c r="D4073" s="31"/>
      <c r="H4073" s="29"/>
    </row>
    <row r="4074" spans="4:8">
      <c r="D4074" s="31"/>
      <c r="H4074" s="29"/>
    </row>
    <row r="4075" spans="4:8">
      <c r="D4075" s="31"/>
      <c r="H4075" s="29"/>
    </row>
    <row r="4076" spans="4:8">
      <c r="D4076" s="31"/>
      <c r="H4076" s="29"/>
    </row>
    <row r="4077" spans="4:8">
      <c r="D4077" s="31"/>
      <c r="H4077" s="29"/>
    </row>
    <row r="4078" spans="4:8">
      <c r="D4078" s="31"/>
      <c r="H4078" s="29"/>
    </row>
    <row r="4079" spans="4:8">
      <c r="D4079" s="31"/>
      <c r="H4079" s="29"/>
    </row>
    <row r="4080" spans="4:8">
      <c r="D4080" s="31"/>
      <c r="H4080" s="29"/>
    </row>
    <row r="4081" spans="4:8">
      <c r="D4081" s="31"/>
      <c r="H4081" s="29"/>
    </row>
    <row r="4082" spans="4:8">
      <c r="D4082" s="31"/>
      <c r="H4082" s="29"/>
    </row>
    <row r="4083" spans="4:8">
      <c r="D4083" s="31"/>
      <c r="H4083" s="29"/>
    </row>
    <row r="4084" spans="4:8">
      <c r="D4084" s="31"/>
      <c r="H4084" s="29"/>
    </row>
    <row r="4085" spans="4:8">
      <c r="D4085" s="31"/>
      <c r="H4085" s="29"/>
    </row>
    <row r="4086" spans="4:8">
      <c r="D4086" s="31"/>
      <c r="H4086" s="29"/>
    </row>
    <row r="4087" spans="4:8">
      <c r="D4087" s="31"/>
      <c r="H4087" s="29"/>
    </row>
    <row r="4088" spans="4:8">
      <c r="D4088" s="31"/>
      <c r="H4088" s="29"/>
    </row>
    <row r="4089" spans="4:8">
      <c r="D4089" s="31"/>
      <c r="H4089" s="29"/>
    </row>
    <row r="4090" spans="4:8">
      <c r="D4090" s="31"/>
      <c r="H4090" s="29"/>
    </row>
    <row r="4091" spans="4:8">
      <c r="D4091" s="31"/>
      <c r="H4091" s="29"/>
    </row>
    <row r="4092" spans="4:8">
      <c r="D4092" s="31"/>
      <c r="H4092" s="29"/>
    </row>
    <row r="4093" spans="4:8">
      <c r="D4093" s="31"/>
      <c r="H4093" s="29"/>
    </row>
    <row r="4094" spans="4:8">
      <c r="D4094" s="31"/>
      <c r="H4094" s="29"/>
    </row>
    <row r="4095" spans="4:8">
      <c r="D4095" s="31"/>
      <c r="H4095" s="29"/>
    </row>
    <row r="4096" spans="4:8">
      <c r="D4096" s="31"/>
      <c r="H4096" s="29"/>
    </row>
    <row r="4097" spans="4:8">
      <c r="D4097" s="31"/>
      <c r="H4097" s="29"/>
    </row>
    <row r="4098" spans="4:8">
      <c r="D4098" s="31"/>
      <c r="H4098" s="29"/>
    </row>
    <row r="4099" spans="4:8">
      <c r="D4099" s="31"/>
      <c r="H4099" s="29"/>
    </row>
    <row r="4100" spans="4:8">
      <c r="D4100" s="31"/>
      <c r="H4100" s="29"/>
    </row>
    <row r="4101" spans="4:8">
      <c r="D4101" s="31"/>
      <c r="H4101" s="29"/>
    </row>
    <row r="4102" spans="4:8">
      <c r="D4102" s="31"/>
      <c r="H4102" s="29"/>
    </row>
    <row r="4103" spans="4:8">
      <c r="D4103" s="31"/>
      <c r="H4103" s="29"/>
    </row>
    <row r="4104" spans="4:8">
      <c r="D4104" s="31"/>
      <c r="H4104" s="29"/>
    </row>
    <row r="4105" spans="4:8">
      <c r="D4105" s="31"/>
      <c r="H4105" s="29"/>
    </row>
    <row r="4106" spans="4:8">
      <c r="D4106" s="31"/>
      <c r="H4106" s="29"/>
    </row>
    <row r="4107" spans="4:8">
      <c r="D4107" s="31"/>
      <c r="H4107" s="29"/>
    </row>
    <row r="4108" spans="4:8">
      <c r="D4108" s="31"/>
      <c r="H4108" s="29"/>
    </row>
    <row r="4109" spans="4:8">
      <c r="D4109" s="31"/>
      <c r="H4109" s="29"/>
    </row>
    <row r="4110" spans="4:8">
      <c r="D4110" s="31"/>
      <c r="H4110" s="29"/>
    </row>
    <row r="4111" spans="4:8">
      <c r="D4111" s="31"/>
      <c r="H4111" s="29"/>
    </row>
    <row r="4112" spans="4:8">
      <c r="D4112" s="31"/>
      <c r="H4112" s="29"/>
    </row>
    <row r="4113" spans="4:8">
      <c r="D4113" s="31"/>
      <c r="H4113" s="29"/>
    </row>
    <row r="4114" spans="4:8">
      <c r="D4114" s="31"/>
      <c r="H4114" s="29"/>
    </row>
    <row r="4115" spans="4:8">
      <c r="D4115" s="31"/>
      <c r="H4115" s="29"/>
    </row>
    <row r="4116" spans="4:8">
      <c r="D4116" s="31"/>
      <c r="H4116" s="29"/>
    </row>
    <row r="4117" spans="4:8">
      <c r="D4117" s="31"/>
      <c r="H4117" s="29"/>
    </row>
    <row r="4118" spans="4:8">
      <c r="D4118" s="31"/>
      <c r="H4118" s="29"/>
    </row>
    <row r="4119" spans="4:8">
      <c r="D4119" s="31"/>
      <c r="H4119" s="29"/>
    </row>
    <row r="4120" spans="4:8">
      <c r="D4120" s="31"/>
      <c r="H4120" s="29"/>
    </row>
    <row r="4121" spans="4:8">
      <c r="D4121" s="31"/>
      <c r="H4121" s="29"/>
    </row>
    <row r="4122" spans="4:8">
      <c r="D4122" s="31"/>
      <c r="H4122" s="29"/>
    </row>
    <row r="4123" spans="4:8">
      <c r="D4123" s="31"/>
      <c r="H4123" s="29"/>
    </row>
    <row r="4124" spans="4:8">
      <c r="D4124" s="31"/>
      <c r="H4124" s="29"/>
    </row>
    <row r="4125" spans="4:8">
      <c r="D4125" s="31"/>
      <c r="H4125" s="29"/>
    </row>
    <row r="4126" spans="4:8">
      <c r="D4126" s="31"/>
      <c r="H4126" s="29"/>
    </row>
    <row r="4127" spans="4:8">
      <c r="D4127" s="31"/>
      <c r="H4127" s="29"/>
    </row>
    <row r="4128" spans="4:8">
      <c r="D4128" s="31"/>
      <c r="H4128" s="29"/>
    </row>
    <row r="4129" spans="4:8">
      <c r="D4129" s="31"/>
      <c r="H4129" s="29"/>
    </row>
    <row r="4130" spans="4:8">
      <c r="D4130" s="31"/>
      <c r="H4130" s="29"/>
    </row>
    <row r="4131" spans="4:8">
      <c r="D4131" s="31"/>
      <c r="H4131" s="29"/>
    </row>
    <row r="4132" spans="4:8">
      <c r="D4132" s="31"/>
      <c r="H4132" s="29"/>
    </row>
    <row r="4133" spans="4:8">
      <c r="D4133" s="31"/>
      <c r="H4133" s="29"/>
    </row>
    <row r="4134" spans="4:8">
      <c r="D4134" s="31"/>
      <c r="H4134" s="29"/>
    </row>
    <row r="4135" spans="4:8">
      <c r="D4135" s="31"/>
      <c r="H4135" s="29"/>
    </row>
    <row r="4136" spans="4:8">
      <c r="D4136" s="31"/>
      <c r="H4136" s="29"/>
    </row>
    <row r="4137" spans="4:8">
      <c r="D4137" s="31"/>
      <c r="H4137" s="29"/>
    </row>
    <row r="4138" spans="4:8">
      <c r="D4138" s="31"/>
      <c r="H4138" s="29"/>
    </row>
    <row r="4139" spans="4:8">
      <c r="D4139" s="31"/>
      <c r="H4139" s="29"/>
    </row>
    <row r="4140" spans="4:8">
      <c r="D4140" s="31"/>
      <c r="H4140" s="29"/>
    </row>
    <row r="4141" spans="4:8">
      <c r="D4141" s="31"/>
      <c r="H4141" s="29"/>
    </row>
    <row r="4142" spans="4:8">
      <c r="D4142" s="31"/>
      <c r="H4142" s="29"/>
    </row>
    <row r="4143" spans="4:8">
      <c r="D4143" s="31"/>
      <c r="H4143" s="29"/>
    </row>
    <row r="4144" spans="4:8">
      <c r="D4144" s="31"/>
      <c r="H4144" s="29"/>
    </row>
    <row r="4145" spans="4:8">
      <c r="D4145" s="31"/>
      <c r="H4145" s="29"/>
    </row>
    <row r="4146" spans="4:8">
      <c r="D4146" s="31"/>
      <c r="H4146" s="29"/>
    </row>
    <row r="4147" spans="4:8">
      <c r="D4147" s="31"/>
      <c r="H4147" s="29"/>
    </row>
    <row r="4148" spans="4:8">
      <c r="D4148" s="31"/>
      <c r="H4148" s="29"/>
    </row>
    <row r="4149" spans="4:8">
      <c r="D4149" s="31"/>
      <c r="H4149" s="29"/>
    </row>
    <row r="4150" spans="4:8">
      <c r="D4150" s="31"/>
      <c r="H4150" s="29"/>
    </row>
    <row r="4151" spans="4:8">
      <c r="D4151" s="31"/>
      <c r="H4151" s="29"/>
    </row>
    <row r="4152" spans="4:8">
      <c r="D4152" s="31"/>
      <c r="H4152" s="29"/>
    </row>
    <row r="4153" spans="4:8">
      <c r="D4153" s="31"/>
      <c r="H4153" s="29"/>
    </row>
    <row r="4154" spans="4:8">
      <c r="D4154" s="31"/>
      <c r="H4154" s="29"/>
    </row>
    <row r="4155" spans="4:8">
      <c r="D4155" s="31"/>
      <c r="H4155" s="29"/>
    </row>
    <row r="4156" spans="4:8">
      <c r="D4156" s="31"/>
      <c r="H4156" s="29"/>
    </row>
    <row r="4157" spans="4:8">
      <c r="D4157" s="31"/>
      <c r="H4157" s="29"/>
    </row>
    <row r="4158" spans="4:8">
      <c r="D4158" s="31"/>
      <c r="H4158" s="29"/>
    </row>
    <row r="4159" spans="4:8">
      <c r="D4159" s="31"/>
      <c r="H4159" s="29"/>
    </row>
    <row r="4160" spans="4:8">
      <c r="D4160" s="31"/>
      <c r="H4160" s="29"/>
    </row>
    <row r="4161" spans="4:8">
      <c r="D4161" s="31"/>
      <c r="H4161" s="29"/>
    </row>
    <row r="4162" spans="4:8">
      <c r="D4162" s="31"/>
      <c r="H4162" s="29"/>
    </row>
    <row r="4163" spans="4:8">
      <c r="D4163" s="31"/>
      <c r="H4163" s="29"/>
    </row>
    <row r="4164" spans="4:8">
      <c r="D4164" s="31"/>
      <c r="H4164" s="29"/>
    </row>
    <row r="4165" spans="4:8">
      <c r="D4165" s="31"/>
      <c r="H4165" s="29"/>
    </row>
    <row r="4166" spans="4:8">
      <c r="D4166" s="31"/>
      <c r="H4166" s="29"/>
    </row>
    <row r="4167" spans="4:8">
      <c r="D4167" s="31"/>
      <c r="H4167" s="29"/>
    </row>
    <row r="4168" spans="4:8">
      <c r="D4168" s="31"/>
      <c r="H4168" s="29"/>
    </row>
    <row r="4169" spans="4:8">
      <c r="D4169" s="31"/>
      <c r="H4169" s="29"/>
    </row>
    <row r="4170" spans="4:8">
      <c r="D4170" s="31"/>
      <c r="H4170" s="29"/>
    </row>
    <row r="4171" spans="4:8">
      <c r="D4171" s="31"/>
      <c r="H4171" s="29"/>
    </row>
    <row r="4172" spans="4:8">
      <c r="D4172" s="31"/>
      <c r="H4172" s="29"/>
    </row>
    <row r="4173" spans="4:8">
      <c r="D4173" s="31"/>
      <c r="H4173" s="29"/>
    </row>
    <row r="4174" spans="4:8">
      <c r="D4174" s="31"/>
      <c r="H4174" s="29"/>
    </row>
    <row r="4175" spans="4:8">
      <c r="D4175" s="31"/>
      <c r="H4175" s="29"/>
    </row>
    <row r="4176" spans="4:8">
      <c r="D4176" s="31"/>
      <c r="H4176" s="29"/>
    </row>
    <row r="4177" spans="4:8">
      <c r="D4177" s="31"/>
      <c r="H4177" s="29"/>
    </row>
    <row r="4178" spans="4:8">
      <c r="D4178" s="31"/>
      <c r="H4178" s="29"/>
    </row>
    <row r="4179" spans="4:8">
      <c r="D4179" s="31"/>
      <c r="H4179" s="29"/>
    </row>
    <row r="4180" spans="4:8">
      <c r="D4180" s="31"/>
      <c r="H4180" s="29"/>
    </row>
    <row r="4181" spans="4:8">
      <c r="D4181" s="31"/>
      <c r="H4181" s="29"/>
    </row>
    <row r="4182" spans="4:8">
      <c r="D4182" s="31"/>
      <c r="H4182" s="29"/>
    </row>
    <row r="4183" spans="4:8">
      <c r="D4183" s="31"/>
      <c r="H4183" s="29"/>
    </row>
    <row r="4184" spans="4:8">
      <c r="D4184" s="31"/>
      <c r="H4184" s="29"/>
    </row>
    <row r="4185" spans="4:8">
      <c r="D4185" s="31"/>
      <c r="H4185" s="29"/>
    </row>
    <row r="4186" spans="4:8">
      <c r="D4186" s="31"/>
      <c r="H4186" s="29"/>
    </row>
    <row r="4187" spans="4:8">
      <c r="D4187" s="31"/>
      <c r="H4187" s="29"/>
    </row>
    <row r="4188" spans="4:8">
      <c r="D4188" s="31"/>
      <c r="H4188" s="29"/>
    </row>
    <row r="4189" spans="4:8">
      <c r="D4189" s="31"/>
      <c r="H4189" s="29"/>
    </row>
    <row r="4190" spans="4:8">
      <c r="D4190" s="31"/>
      <c r="H4190" s="29"/>
    </row>
    <row r="4191" spans="4:8">
      <c r="D4191" s="31"/>
      <c r="H4191" s="29"/>
    </row>
    <row r="4192" spans="4:8">
      <c r="D4192" s="31"/>
      <c r="H4192" s="29"/>
    </row>
    <row r="4193" spans="4:8">
      <c r="D4193" s="31"/>
      <c r="H4193" s="29"/>
    </row>
    <row r="4194" spans="4:8">
      <c r="D4194" s="31"/>
      <c r="H4194" s="29"/>
    </row>
    <row r="4195" spans="4:8">
      <c r="D4195" s="31"/>
      <c r="H4195" s="29"/>
    </row>
    <row r="4196" spans="4:8">
      <c r="D4196" s="31"/>
      <c r="H4196" s="29"/>
    </row>
    <row r="4197" spans="4:8">
      <c r="D4197" s="31"/>
      <c r="H4197" s="29"/>
    </row>
    <row r="4198" spans="4:8">
      <c r="D4198" s="31"/>
      <c r="H4198" s="29"/>
    </row>
    <row r="4199" spans="4:8">
      <c r="D4199" s="31"/>
      <c r="H4199" s="29"/>
    </row>
    <row r="4200" spans="4:8">
      <c r="D4200" s="31"/>
      <c r="H4200" s="29"/>
    </row>
    <row r="4201" spans="4:8">
      <c r="D4201" s="31"/>
      <c r="H4201" s="29"/>
    </row>
    <row r="4202" spans="4:8">
      <c r="D4202" s="31"/>
      <c r="H4202" s="29"/>
    </row>
    <row r="4203" spans="4:8">
      <c r="D4203" s="31"/>
      <c r="H4203" s="29"/>
    </row>
    <row r="4204" spans="4:8">
      <c r="D4204" s="31"/>
      <c r="H4204" s="29"/>
    </row>
    <row r="4205" spans="4:8">
      <c r="D4205" s="31"/>
      <c r="H4205" s="29"/>
    </row>
    <row r="4206" spans="4:8">
      <c r="D4206" s="31"/>
      <c r="H4206" s="29"/>
    </row>
    <row r="4207" spans="4:8">
      <c r="D4207" s="31"/>
      <c r="H4207" s="29"/>
    </row>
    <row r="4208" spans="4:8">
      <c r="D4208" s="31"/>
      <c r="H4208" s="29"/>
    </row>
    <row r="4209" spans="4:8">
      <c r="D4209" s="31"/>
      <c r="H4209" s="29"/>
    </row>
    <row r="4210" spans="4:8">
      <c r="D4210" s="31"/>
      <c r="H4210" s="29"/>
    </row>
    <row r="4211" spans="4:8">
      <c r="D4211" s="31"/>
      <c r="H4211" s="29"/>
    </row>
    <row r="4212" spans="4:8">
      <c r="D4212" s="31"/>
      <c r="H4212" s="29"/>
    </row>
    <row r="4213" spans="4:8">
      <c r="D4213" s="31"/>
      <c r="H4213" s="29"/>
    </row>
    <row r="4214" spans="4:8">
      <c r="D4214" s="31"/>
      <c r="H4214" s="29"/>
    </row>
    <row r="4215" spans="4:8">
      <c r="D4215" s="31"/>
      <c r="H4215" s="29"/>
    </row>
    <row r="4216" spans="4:8">
      <c r="D4216" s="31"/>
      <c r="H4216" s="29"/>
    </row>
    <row r="4217" spans="4:8">
      <c r="D4217" s="31"/>
      <c r="H4217" s="29"/>
    </row>
    <row r="4218" spans="4:8">
      <c r="D4218" s="31"/>
      <c r="H4218" s="29"/>
    </row>
    <row r="4219" spans="4:8">
      <c r="D4219" s="31"/>
      <c r="H4219" s="29"/>
    </row>
    <row r="4220" spans="4:8">
      <c r="D4220" s="31"/>
      <c r="H4220" s="29"/>
    </row>
    <row r="4221" spans="4:8">
      <c r="D4221" s="31"/>
      <c r="H4221" s="29"/>
    </row>
    <row r="4222" spans="4:8">
      <c r="D4222" s="31"/>
      <c r="H4222" s="29"/>
    </row>
    <row r="4223" spans="4:8">
      <c r="D4223" s="31"/>
      <c r="H4223" s="29"/>
    </row>
    <row r="4224" spans="4:8">
      <c r="D4224" s="31"/>
      <c r="H4224" s="29"/>
    </row>
    <row r="4225" spans="4:8">
      <c r="D4225" s="31"/>
      <c r="H4225" s="29"/>
    </row>
    <row r="4226" spans="4:8">
      <c r="D4226" s="31"/>
      <c r="H4226" s="29"/>
    </row>
    <row r="4227" spans="4:8">
      <c r="D4227" s="31"/>
      <c r="H4227" s="29"/>
    </row>
    <row r="4228" spans="4:8">
      <c r="D4228" s="31"/>
      <c r="H4228" s="29"/>
    </row>
    <row r="4229" spans="4:8">
      <c r="D4229" s="31"/>
      <c r="H4229" s="29"/>
    </row>
    <row r="4230" spans="4:8">
      <c r="D4230" s="31"/>
      <c r="H4230" s="29"/>
    </row>
    <row r="4231" spans="4:8">
      <c r="D4231" s="31"/>
      <c r="H4231" s="29"/>
    </row>
    <row r="4232" spans="4:8">
      <c r="D4232" s="31"/>
      <c r="H4232" s="29"/>
    </row>
    <row r="4233" spans="4:8">
      <c r="D4233" s="31"/>
      <c r="H4233" s="29"/>
    </row>
    <row r="4234" spans="4:8">
      <c r="D4234" s="31"/>
      <c r="H4234" s="29"/>
    </row>
    <row r="4235" spans="4:8">
      <c r="D4235" s="31"/>
      <c r="H4235" s="29"/>
    </row>
    <row r="4236" spans="4:8">
      <c r="D4236" s="31"/>
      <c r="H4236" s="29"/>
    </row>
    <row r="4237" spans="4:8">
      <c r="D4237" s="31"/>
      <c r="H4237" s="29"/>
    </row>
    <row r="4238" spans="4:8">
      <c r="D4238" s="31"/>
      <c r="H4238" s="29"/>
    </row>
    <row r="4239" spans="4:8">
      <c r="D4239" s="31"/>
      <c r="H4239" s="29"/>
    </row>
    <row r="4240" spans="4:8">
      <c r="D4240" s="31"/>
      <c r="H4240" s="29"/>
    </row>
    <row r="4241" spans="4:8">
      <c r="D4241" s="31"/>
      <c r="H4241" s="29"/>
    </row>
    <row r="4242" spans="4:8">
      <c r="D4242" s="31"/>
      <c r="H4242" s="29"/>
    </row>
    <row r="4243" spans="4:8">
      <c r="D4243" s="31"/>
      <c r="H4243" s="29"/>
    </row>
    <row r="4244" spans="4:8">
      <c r="D4244" s="31"/>
      <c r="H4244" s="29"/>
    </row>
    <row r="4245" spans="4:8">
      <c r="D4245" s="31"/>
      <c r="H4245" s="29"/>
    </row>
    <row r="4246" spans="4:8">
      <c r="D4246" s="31"/>
      <c r="H4246" s="29"/>
    </row>
    <row r="4247" spans="4:8">
      <c r="D4247" s="31"/>
      <c r="H4247" s="29"/>
    </row>
    <row r="4248" spans="4:8">
      <c r="D4248" s="31"/>
      <c r="H4248" s="29"/>
    </row>
    <row r="4249" spans="4:8">
      <c r="D4249" s="31"/>
      <c r="H4249" s="29"/>
    </row>
    <row r="4250" spans="4:8">
      <c r="D4250" s="31"/>
      <c r="H4250" s="29"/>
    </row>
    <row r="4251" spans="4:8">
      <c r="D4251" s="31"/>
      <c r="H4251" s="29"/>
    </row>
    <row r="4252" spans="4:8">
      <c r="D4252" s="31"/>
      <c r="H4252" s="29"/>
    </row>
    <row r="4253" spans="4:8">
      <c r="D4253" s="31"/>
      <c r="H4253" s="29"/>
    </row>
    <row r="4254" spans="4:8">
      <c r="D4254" s="31"/>
      <c r="H4254" s="29"/>
    </row>
    <row r="4255" spans="4:8">
      <c r="D4255" s="31"/>
      <c r="H4255" s="29"/>
    </row>
    <row r="4256" spans="4:8">
      <c r="D4256" s="31"/>
      <c r="H4256" s="29"/>
    </row>
    <row r="4257" spans="4:8">
      <c r="D4257" s="31"/>
      <c r="H4257" s="29"/>
    </row>
    <row r="4258" spans="4:8">
      <c r="D4258" s="31"/>
      <c r="H4258" s="29"/>
    </row>
    <row r="4259" spans="4:8">
      <c r="D4259" s="31"/>
      <c r="H4259" s="29"/>
    </row>
    <row r="4260" spans="4:8">
      <c r="D4260" s="31"/>
      <c r="H4260" s="29"/>
    </row>
    <row r="4261" spans="4:8">
      <c r="D4261" s="31"/>
      <c r="H4261" s="29"/>
    </row>
    <row r="4262" spans="4:8">
      <c r="D4262" s="31"/>
      <c r="H4262" s="29"/>
    </row>
    <row r="4263" spans="4:8">
      <c r="D4263" s="31"/>
      <c r="H4263" s="29"/>
    </row>
    <row r="4264" spans="4:8">
      <c r="D4264" s="31"/>
      <c r="H4264" s="29"/>
    </row>
    <row r="4265" spans="4:8">
      <c r="D4265" s="31"/>
      <c r="H4265" s="29"/>
    </row>
    <row r="4266" spans="4:8">
      <c r="D4266" s="31"/>
      <c r="H4266" s="29"/>
    </row>
    <row r="4267" spans="4:8">
      <c r="D4267" s="31"/>
      <c r="H4267" s="29"/>
    </row>
    <row r="4268" spans="4:8">
      <c r="D4268" s="31"/>
      <c r="H4268" s="29"/>
    </row>
    <row r="4269" spans="4:8">
      <c r="D4269" s="31"/>
      <c r="H4269" s="29"/>
    </row>
    <row r="4270" spans="4:8">
      <c r="D4270" s="31"/>
      <c r="H4270" s="29"/>
    </row>
    <row r="4271" spans="4:8">
      <c r="D4271" s="31"/>
      <c r="H4271" s="29"/>
    </row>
    <row r="4272" spans="4:8">
      <c r="D4272" s="31"/>
      <c r="H4272" s="29"/>
    </row>
    <row r="4273" spans="4:8">
      <c r="D4273" s="31"/>
      <c r="H4273" s="29"/>
    </row>
    <row r="4274" spans="4:8">
      <c r="D4274" s="31"/>
      <c r="H4274" s="29"/>
    </row>
    <row r="4275" spans="4:8">
      <c r="D4275" s="31"/>
      <c r="H4275" s="29"/>
    </row>
    <row r="4276" spans="4:8">
      <c r="D4276" s="31"/>
      <c r="H4276" s="29"/>
    </row>
    <row r="4277" spans="4:8">
      <c r="D4277" s="31"/>
      <c r="H4277" s="29"/>
    </row>
    <row r="4278" spans="4:8">
      <c r="D4278" s="31"/>
      <c r="H4278" s="29"/>
    </row>
    <row r="4279" spans="4:8">
      <c r="D4279" s="31"/>
      <c r="H4279" s="29"/>
    </row>
    <row r="4280" spans="4:8">
      <c r="D4280" s="31"/>
      <c r="H4280" s="29"/>
    </row>
    <row r="4281" spans="4:8">
      <c r="D4281" s="31"/>
      <c r="H4281" s="29"/>
    </row>
    <row r="4282" spans="4:8">
      <c r="D4282" s="31"/>
      <c r="H4282" s="29"/>
    </row>
    <row r="4283" spans="4:8">
      <c r="D4283" s="31"/>
      <c r="H4283" s="29"/>
    </row>
    <row r="4284" spans="4:8">
      <c r="D4284" s="31"/>
      <c r="H4284" s="29"/>
    </row>
    <row r="4285" spans="4:8">
      <c r="D4285" s="31"/>
      <c r="H4285" s="29"/>
    </row>
    <row r="4286" spans="4:8">
      <c r="D4286" s="31"/>
      <c r="H4286" s="29"/>
    </row>
    <row r="4287" spans="4:8">
      <c r="D4287" s="31"/>
      <c r="H4287" s="29"/>
    </row>
    <row r="4288" spans="4:8">
      <c r="D4288" s="31"/>
      <c r="H4288" s="29"/>
    </row>
    <row r="4289" spans="4:8">
      <c r="D4289" s="31"/>
      <c r="H4289" s="29"/>
    </row>
    <row r="4290" spans="4:8">
      <c r="D4290" s="31"/>
      <c r="H4290" s="29"/>
    </row>
    <row r="4291" spans="4:8">
      <c r="D4291" s="31"/>
      <c r="H4291" s="29"/>
    </row>
    <row r="4292" spans="4:8">
      <c r="D4292" s="31"/>
      <c r="H4292" s="29"/>
    </row>
    <row r="4293" spans="4:8">
      <c r="D4293" s="31"/>
      <c r="H4293" s="29"/>
    </row>
    <row r="4294" spans="4:8">
      <c r="D4294" s="31"/>
      <c r="H4294" s="29"/>
    </row>
    <row r="4295" spans="4:8">
      <c r="D4295" s="31"/>
      <c r="H4295" s="29"/>
    </row>
    <row r="4296" spans="4:8">
      <c r="D4296" s="31"/>
      <c r="H4296" s="29"/>
    </row>
    <row r="4297" spans="4:8">
      <c r="D4297" s="31"/>
      <c r="H4297" s="29"/>
    </row>
    <row r="4298" spans="4:8">
      <c r="D4298" s="31"/>
      <c r="H4298" s="29"/>
    </row>
    <row r="4299" spans="4:8">
      <c r="D4299" s="31"/>
      <c r="H4299" s="29"/>
    </row>
    <row r="4300" spans="4:8">
      <c r="D4300" s="31"/>
      <c r="H4300" s="29"/>
    </row>
    <row r="4301" spans="4:8">
      <c r="D4301" s="31"/>
      <c r="H4301" s="29"/>
    </row>
    <row r="4302" spans="4:8">
      <c r="D4302" s="31"/>
      <c r="H4302" s="29"/>
    </row>
    <row r="4303" spans="4:8">
      <c r="D4303" s="31"/>
      <c r="H4303" s="29"/>
    </row>
    <row r="4304" spans="4:8">
      <c r="D4304" s="31"/>
      <c r="H4304" s="29"/>
    </row>
    <row r="4305" spans="4:8">
      <c r="D4305" s="31"/>
      <c r="H4305" s="29"/>
    </row>
    <row r="4306" spans="4:8">
      <c r="D4306" s="31"/>
      <c r="H4306" s="29"/>
    </row>
    <row r="4307" spans="4:8">
      <c r="D4307" s="31"/>
      <c r="H4307" s="29"/>
    </row>
    <row r="4308" spans="4:8">
      <c r="D4308" s="31"/>
      <c r="H4308" s="29"/>
    </row>
    <row r="4309" spans="4:8">
      <c r="D4309" s="31"/>
      <c r="H4309" s="29"/>
    </row>
    <row r="4310" spans="4:8">
      <c r="D4310" s="31"/>
      <c r="H4310" s="29"/>
    </row>
    <row r="4311" spans="4:8">
      <c r="D4311" s="31"/>
      <c r="H4311" s="29"/>
    </row>
    <row r="4312" spans="4:8">
      <c r="D4312" s="31"/>
      <c r="H4312" s="29"/>
    </row>
    <row r="4313" spans="4:8">
      <c r="D4313" s="31"/>
      <c r="H4313" s="29"/>
    </row>
    <row r="4314" spans="4:8">
      <c r="D4314" s="31"/>
      <c r="H4314" s="29"/>
    </row>
    <row r="4315" spans="4:8">
      <c r="D4315" s="31"/>
      <c r="H4315" s="29"/>
    </row>
    <row r="4316" spans="4:8">
      <c r="D4316" s="31"/>
      <c r="H4316" s="29"/>
    </row>
    <row r="4317" spans="4:8">
      <c r="D4317" s="31"/>
      <c r="H4317" s="29"/>
    </row>
    <row r="4318" spans="4:8">
      <c r="D4318" s="31"/>
      <c r="H4318" s="29"/>
    </row>
    <row r="4319" spans="4:8">
      <c r="D4319" s="31"/>
      <c r="H4319" s="29"/>
    </row>
    <row r="4320" spans="4:8">
      <c r="D4320" s="31"/>
      <c r="H4320" s="29"/>
    </row>
    <row r="4321" spans="4:8">
      <c r="D4321" s="31"/>
      <c r="H4321" s="29"/>
    </row>
    <row r="4322" spans="4:8">
      <c r="D4322" s="31"/>
      <c r="H4322" s="29"/>
    </row>
    <row r="4323" spans="4:8">
      <c r="D4323" s="31"/>
      <c r="H4323" s="29"/>
    </row>
    <row r="4324" spans="4:8">
      <c r="D4324" s="31"/>
      <c r="H4324" s="29"/>
    </row>
    <row r="4325" spans="4:8">
      <c r="D4325" s="31"/>
      <c r="H4325" s="29"/>
    </row>
    <row r="4326" spans="4:8">
      <c r="D4326" s="31"/>
      <c r="H4326" s="29"/>
    </row>
    <row r="4327" spans="4:8">
      <c r="D4327" s="31"/>
      <c r="H4327" s="29"/>
    </row>
    <row r="4328" spans="4:8">
      <c r="D4328" s="31"/>
      <c r="H4328" s="29"/>
    </row>
    <row r="4329" spans="4:8">
      <c r="D4329" s="31"/>
      <c r="H4329" s="29"/>
    </row>
    <row r="4330" spans="4:8">
      <c r="D4330" s="31"/>
      <c r="H4330" s="29"/>
    </row>
    <row r="4331" spans="4:8">
      <c r="D4331" s="31"/>
      <c r="H4331" s="29"/>
    </row>
    <row r="4332" spans="4:8">
      <c r="D4332" s="31"/>
      <c r="H4332" s="29"/>
    </row>
    <row r="4333" spans="4:8">
      <c r="D4333" s="31"/>
      <c r="H4333" s="29"/>
    </row>
    <row r="4334" spans="4:8">
      <c r="D4334" s="31"/>
      <c r="H4334" s="29"/>
    </row>
    <row r="4335" spans="4:8">
      <c r="D4335" s="31"/>
      <c r="H4335" s="29"/>
    </row>
    <row r="4336" spans="4:8">
      <c r="D4336" s="31"/>
      <c r="H4336" s="29"/>
    </row>
    <row r="4337" spans="4:8">
      <c r="D4337" s="31"/>
      <c r="H4337" s="29"/>
    </row>
    <row r="4338" spans="4:8">
      <c r="D4338" s="31"/>
      <c r="H4338" s="29"/>
    </row>
    <row r="4339" spans="4:8">
      <c r="D4339" s="31"/>
      <c r="H4339" s="29"/>
    </row>
    <row r="4340" spans="4:8">
      <c r="D4340" s="31"/>
      <c r="H4340" s="29"/>
    </row>
    <row r="4341" spans="4:8">
      <c r="D4341" s="31"/>
      <c r="H4341" s="29"/>
    </row>
    <row r="4342" spans="4:8">
      <c r="D4342" s="31"/>
      <c r="H4342" s="29"/>
    </row>
    <row r="4343" spans="4:8">
      <c r="D4343" s="31"/>
      <c r="H4343" s="29"/>
    </row>
    <row r="4344" spans="4:8">
      <c r="D4344" s="31"/>
      <c r="H4344" s="29"/>
    </row>
    <row r="4345" spans="4:8">
      <c r="D4345" s="31"/>
      <c r="H4345" s="29"/>
    </row>
    <row r="4346" spans="4:8">
      <c r="D4346" s="31"/>
      <c r="H4346" s="29"/>
    </row>
    <row r="4347" spans="4:8">
      <c r="D4347" s="31"/>
      <c r="H4347" s="29"/>
    </row>
    <row r="4348" spans="4:8">
      <c r="D4348" s="31"/>
      <c r="H4348" s="29"/>
    </row>
    <row r="4349" spans="4:8">
      <c r="D4349" s="31"/>
      <c r="H4349" s="29"/>
    </row>
    <row r="4350" spans="4:8">
      <c r="D4350" s="31"/>
      <c r="H4350" s="29"/>
    </row>
    <row r="4351" spans="4:8">
      <c r="D4351" s="31"/>
      <c r="H4351" s="29"/>
    </row>
    <row r="4352" spans="4:8">
      <c r="D4352" s="31"/>
      <c r="H4352" s="29"/>
    </row>
    <row r="4353" spans="4:8">
      <c r="D4353" s="31"/>
      <c r="H4353" s="29"/>
    </row>
    <row r="4354" spans="4:8">
      <c r="D4354" s="31"/>
      <c r="H4354" s="29"/>
    </row>
    <row r="4355" spans="4:8">
      <c r="D4355" s="31"/>
      <c r="H4355" s="29"/>
    </row>
    <row r="4356" spans="4:8">
      <c r="D4356" s="31"/>
      <c r="H4356" s="29"/>
    </row>
    <row r="4357" spans="4:8">
      <c r="D4357" s="31"/>
      <c r="H4357" s="29"/>
    </row>
    <row r="4358" spans="4:8">
      <c r="D4358" s="31"/>
      <c r="H4358" s="29"/>
    </row>
    <row r="4359" spans="4:8">
      <c r="D4359" s="31"/>
      <c r="H4359" s="29"/>
    </row>
    <row r="4360" spans="4:8">
      <c r="D4360" s="31"/>
      <c r="H4360" s="29"/>
    </row>
    <row r="4361" spans="4:8">
      <c r="D4361" s="31"/>
      <c r="H4361" s="29"/>
    </row>
    <row r="4362" spans="4:8">
      <c r="D4362" s="31"/>
      <c r="H4362" s="29"/>
    </row>
    <row r="4363" spans="4:8">
      <c r="D4363" s="31"/>
      <c r="H4363" s="29"/>
    </row>
    <row r="4364" spans="4:8">
      <c r="D4364" s="31"/>
      <c r="H4364" s="29"/>
    </row>
    <row r="4365" spans="4:8">
      <c r="D4365" s="31"/>
      <c r="H4365" s="29"/>
    </row>
    <row r="4366" spans="4:8">
      <c r="D4366" s="31"/>
      <c r="H4366" s="29"/>
    </row>
    <row r="4367" spans="4:8">
      <c r="D4367" s="31"/>
      <c r="H4367" s="29"/>
    </row>
    <row r="4368" spans="4:8">
      <c r="D4368" s="31"/>
      <c r="H4368" s="29"/>
    </row>
    <row r="4369" spans="4:8">
      <c r="D4369" s="31"/>
      <c r="H4369" s="29"/>
    </row>
    <row r="4370" spans="4:8">
      <c r="D4370" s="31"/>
      <c r="H4370" s="29"/>
    </row>
    <row r="4371" spans="4:8">
      <c r="D4371" s="31"/>
      <c r="H4371" s="29"/>
    </row>
    <row r="4372" spans="4:8">
      <c r="D4372" s="31"/>
      <c r="H4372" s="29"/>
    </row>
    <row r="4373" spans="4:8">
      <c r="D4373" s="31"/>
      <c r="H4373" s="29"/>
    </row>
    <row r="4374" spans="4:8">
      <c r="D4374" s="31"/>
      <c r="H4374" s="29"/>
    </row>
    <row r="4375" spans="4:8">
      <c r="D4375" s="31"/>
      <c r="H4375" s="29"/>
    </row>
    <row r="4376" spans="4:8">
      <c r="D4376" s="31"/>
      <c r="H4376" s="29"/>
    </row>
    <row r="4377" spans="4:8">
      <c r="D4377" s="31"/>
      <c r="H4377" s="29"/>
    </row>
    <row r="4378" spans="4:8">
      <c r="D4378" s="31"/>
      <c r="H4378" s="29"/>
    </row>
    <row r="4379" spans="4:8">
      <c r="D4379" s="31"/>
      <c r="H4379" s="29"/>
    </row>
    <row r="4380" spans="4:8">
      <c r="D4380" s="31"/>
      <c r="H4380" s="29"/>
    </row>
    <row r="4381" spans="4:8">
      <c r="D4381" s="31"/>
      <c r="H4381" s="29"/>
    </row>
    <row r="4382" spans="4:8">
      <c r="D4382" s="31"/>
      <c r="H4382" s="29"/>
    </row>
    <row r="4383" spans="4:8">
      <c r="D4383" s="31"/>
      <c r="H4383" s="29"/>
    </row>
    <row r="4384" spans="4:8">
      <c r="D4384" s="31"/>
      <c r="H4384" s="29"/>
    </row>
    <row r="4385" spans="4:8">
      <c r="D4385" s="31"/>
      <c r="H4385" s="29"/>
    </row>
    <row r="4386" spans="4:8">
      <c r="D4386" s="31"/>
      <c r="H4386" s="29"/>
    </row>
    <row r="4387" spans="4:8">
      <c r="D4387" s="31"/>
      <c r="H4387" s="29"/>
    </row>
    <row r="4388" spans="4:8">
      <c r="D4388" s="31"/>
      <c r="H4388" s="29"/>
    </row>
    <row r="4389" spans="4:8">
      <c r="D4389" s="31"/>
      <c r="H4389" s="29"/>
    </row>
    <row r="4390" spans="4:8">
      <c r="D4390" s="31"/>
      <c r="H4390" s="29"/>
    </row>
    <row r="4391" spans="4:8">
      <c r="D4391" s="31"/>
      <c r="H4391" s="29"/>
    </row>
    <row r="4392" spans="4:8">
      <c r="D4392" s="31"/>
      <c r="H4392" s="29"/>
    </row>
    <row r="4393" spans="4:8">
      <c r="D4393" s="31"/>
      <c r="H4393" s="29"/>
    </row>
    <row r="4394" spans="4:8">
      <c r="D4394" s="31"/>
      <c r="H4394" s="29"/>
    </row>
    <row r="4395" spans="4:8">
      <c r="D4395" s="31"/>
      <c r="H4395" s="29"/>
    </row>
    <row r="4396" spans="4:8">
      <c r="D4396" s="31"/>
      <c r="H4396" s="29"/>
    </row>
    <row r="4397" spans="4:8">
      <c r="D4397" s="31"/>
      <c r="H4397" s="29"/>
    </row>
    <row r="4398" spans="4:8">
      <c r="D4398" s="31"/>
      <c r="H4398" s="29"/>
    </row>
    <row r="4399" spans="4:8">
      <c r="D4399" s="31"/>
      <c r="H4399" s="29"/>
    </row>
    <row r="4400" spans="4:8">
      <c r="D4400" s="31"/>
      <c r="H4400" s="29"/>
    </row>
    <row r="4401" spans="4:8">
      <c r="D4401" s="31"/>
      <c r="H4401" s="29"/>
    </row>
    <row r="4402" spans="4:8">
      <c r="D4402" s="31"/>
      <c r="H4402" s="29"/>
    </row>
    <row r="4403" spans="4:8">
      <c r="D4403" s="31"/>
      <c r="H4403" s="29"/>
    </row>
    <row r="4404" spans="4:8">
      <c r="D4404" s="31"/>
      <c r="H4404" s="29"/>
    </row>
    <row r="4405" spans="4:8">
      <c r="D4405" s="31"/>
      <c r="H4405" s="29"/>
    </row>
    <row r="4406" spans="4:8">
      <c r="D4406" s="31"/>
      <c r="H4406" s="29"/>
    </row>
    <row r="4407" spans="4:8">
      <c r="D4407" s="31"/>
      <c r="H4407" s="29"/>
    </row>
    <row r="4408" spans="4:8">
      <c r="D4408" s="31"/>
      <c r="H4408" s="29"/>
    </row>
    <row r="4409" spans="4:8">
      <c r="D4409" s="31"/>
      <c r="H4409" s="29"/>
    </row>
    <row r="4410" spans="4:8">
      <c r="D4410" s="31"/>
      <c r="H4410" s="29"/>
    </row>
    <row r="4411" spans="4:8">
      <c r="D4411" s="31"/>
      <c r="H4411" s="29"/>
    </row>
    <row r="4412" spans="4:8">
      <c r="D4412" s="31"/>
      <c r="H4412" s="29"/>
    </row>
    <row r="4413" spans="4:8">
      <c r="D4413" s="31"/>
      <c r="H4413" s="29"/>
    </row>
    <row r="4414" spans="4:8">
      <c r="D4414" s="31"/>
      <c r="H4414" s="29"/>
    </row>
    <row r="4415" spans="4:8">
      <c r="D4415" s="31"/>
      <c r="H4415" s="29"/>
    </row>
    <row r="4416" spans="4:8">
      <c r="D4416" s="31"/>
      <c r="H4416" s="29"/>
    </row>
    <row r="4417" spans="4:8">
      <c r="D4417" s="31"/>
      <c r="H4417" s="29"/>
    </row>
    <row r="4418" spans="4:8">
      <c r="D4418" s="31"/>
      <c r="H4418" s="29"/>
    </row>
    <row r="4419" spans="4:8">
      <c r="D4419" s="31"/>
      <c r="H4419" s="29"/>
    </row>
    <row r="4420" spans="4:8">
      <c r="D4420" s="31"/>
      <c r="H4420" s="29"/>
    </row>
    <row r="4421" spans="4:8">
      <c r="D4421" s="31"/>
      <c r="H4421" s="29"/>
    </row>
    <row r="4422" spans="4:8">
      <c r="D4422" s="31"/>
      <c r="H4422" s="29"/>
    </row>
    <row r="4423" spans="4:8">
      <c r="D4423" s="31"/>
      <c r="H4423" s="29"/>
    </row>
    <row r="4424" spans="4:8">
      <c r="D4424" s="31"/>
      <c r="H4424" s="29"/>
    </row>
    <row r="4425" spans="4:8">
      <c r="D4425" s="31"/>
      <c r="H4425" s="29"/>
    </row>
    <row r="4426" spans="4:8">
      <c r="D4426" s="31"/>
      <c r="H4426" s="29"/>
    </row>
    <row r="4427" spans="4:8">
      <c r="D4427" s="31"/>
      <c r="H4427" s="29"/>
    </row>
    <row r="4428" spans="4:8">
      <c r="D4428" s="31"/>
      <c r="H4428" s="29"/>
    </row>
    <row r="4429" spans="4:8">
      <c r="D4429" s="31"/>
      <c r="H4429" s="29"/>
    </row>
    <row r="4430" spans="4:8">
      <c r="D4430" s="31"/>
      <c r="H4430" s="29"/>
    </row>
    <row r="4431" spans="4:8">
      <c r="D4431" s="31"/>
      <c r="H4431" s="29"/>
    </row>
    <row r="4432" spans="4:8">
      <c r="D4432" s="31"/>
      <c r="H4432" s="29"/>
    </row>
    <row r="4433" spans="4:8">
      <c r="D4433" s="31"/>
      <c r="H4433" s="29"/>
    </row>
    <row r="4434" spans="4:8">
      <c r="D4434" s="31"/>
      <c r="H4434" s="29"/>
    </row>
    <row r="4435" spans="4:8">
      <c r="D4435" s="31"/>
      <c r="H4435" s="29"/>
    </row>
    <row r="4436" spans="4:8">
      <c r="D4436" s="31"/>
      <c r="H4436" s="29"/>
    </row>
    <row r="4437" spans="4:8">
      <c r="D4437" s="31"/>
      <c r="H4437" s="29"/>
    </row>
    <row r="4438" spans="4:8">
      <c r="D4438" s="31"/>
      <c r="H4438" s="29"/>
    </row>
    <row r="4439" spans="4:8">
      <c r="D4439" s="31"/>
      <c r="H4439" s="29"/>
    </row>
    <row r="4440" spans="4:8">
      <c r="D4440" s="31"/>
      <c r="H4440" s="29"/>
    </row>
    <row r="4441" spans="4:8">
      <c r="D4441" s="31"/>
      <c r="H4441" s="29"/>
    </row>
    <row r="4442" spans="4:8">
      <c r="D4442" s="31"/>
      <c r="H4442" s="29"/>
    </row>
    <row r="4443" spans="4:8">
      <c r="D4443" s="31"/>
      <c r="H4443" s="29"/>
    </row>
    <row r="4444" spans="4:8">
      <c r="D4444" s="31"/>
      <c r="H4444" s="29"/>
    </row>
    <row r="4445" spans="4:8">
      <c r="D4445" s="31"/>
      <c r="H4445" s="29"/>
    </row>
    <row r="4446" spans="4:8">
      <c r="D4446" s="31"/>
      <c r="H4446" s="29"/>
    </row>
    <row r="4447" spans="4:8">
      <c r="D4447" s="31"/>
      <c r="H4447" s="29"/>
    </row>
    <row r="4448" spans="4:8">
      <c r="D4448" s="31"/>
      <c r="H4448" s="29"/>
    </row>
    <row r="4449" spans="4:8">
      <c r="D4449" s="31"/>
      <c r="H4449" s="29"/>
    </row>
    <row r="4450" spans="4:8">
      <c r="D4450" s="31"/>
      <c r="H4450" s="29"/>
    </row>
    <row r="4451" spans="4:8">
      <c r="D4451" s="31"/>
      <c r="H4451" s="29"/>
    </row>
    <row r="4452" spans="4:8">
      <c r="D4452" s="31"/>
      <c r="H4452" s="29"/>
    </row>
    <row r="4453" spans="4:8">
      <c r="D4453" s="31"/>
      <c r="H4453" s="29"/>
    </row>
    <row r="4454" spans="4:8">
      <c r="D4454" s="31"/>
      <c r="H4454" s="29"/>
    </row>
    <row r="4455" spans="4:8">
      <c r="D4455" s="31"/>
      <c r="H4455" s="29"/>
    </row>
    <row r="4456" spans="4:8">
      <c r="D4456" s="31"/>
      <c r="H4456" s="29"/>
    </row>
    <row r="4457" spans="4:8">
      <c r="D4457" s="31"/>
      <c r="H4457" s="29"/>
    </row>
    <row r="4458" spans="4:8">
      <c r="D4458" s="31"/>
      <c r="H4458" s="29"/>
    </row>
    <row r="4459" spans="4:8">
      <c r="D4459" s="31"/>
      <c r="H4459" s="29"/>
    </row>
    <row r="4460" spans="4:8">
      <c r="D4460" s="31"/>
      <c r="H4460" s="29"/>
    </row>
    <row r="4461" spans="4:8">
      <c r="D4461" s="31"/>
      <c r="H4461" s="29"/>
    </row>
    <row r="4462" spans="4:8">
      <c r="D4462" s="31"/>
      <c r="H4462" s="29"/>
    </row>
    <row r="4463" spans="4:8">
      <c r="D4463" s="31"/>
      <c r="H4463" s="29"/>
    </row>
    <row r="4464" spans="4:8">
      <c r="D4464" s="31"/>
      <c r="H4464" s="29"/>
    </row>
    <row r="4465" spans="4:8">
      <c r="D4465" s="31"/>
      <c r="H4465" s="29"/>
    </row>
    <row r="4466" spans="4:8">
      <c r="D4466" s="31"/>
      <c r="H4466" s="29"/>
    </row>
    <row r="4467" spans="4:8">
      <c r="D4467" s="31"/>
      <c r="H4467" s="29"/>
    </row>
    <row r="4468" spans="4:8">
      <c r="D4468" s="31"/>
      <c r="H4468" s="29"/>
    </row>
    <row r="4469" spans="4:8">
      <c r="D4469" s="31"/>
      <c r="H4469" s="29"/>
    </row>
    <row r="4470" spans="4:8">
      <c r="D4470" s="31"/>
      <c r="H4470" s="29"/>
    </row>
    <row r="4471" spans="4:8">
      <c r="D4471" s="31"/>
      <c r="H4471" s="29"/>
    </row>
    <row r="4472" spans="4:8">
      <c r="D4472" s="31"/>
      <c r="H4472" s="29"/>
    </row>
    <row r="4473" spans="4:8">
      <c r="D4473" s="31"/>
      <c r="H4473" s="29"/>
    </row>
    <row r="4474" spans="4:8">
      <c r="D4474" s="31"/>
      <c r="H4474" s="29"/>
    </row>
    <row r="4475" spans="4:8">
      <c r="D4475" s="31"/>
      <c r="H4475" s="29"/>
    </row>
    <row r="4476" spans="4:8">
      <c r="D4476" s="31"/>
      <c r="H4476" s="29"/>
    </row>
    <row r="4477" spans="4:8">
      <c r="D4477" s="31"/>
      <c r="H4477" s="29"/>
    </row>
    <row r="4478" spans="4:8">
      <c r="D4478" s="31"/>
      <c r="H4478" s="29"/>
    </row>
    <row r="4479" spans="4:8">
      <c r="D4479" s="31"/>
      <c r="H4479" s="29"/>
    </row>
    <row r="4480" spans="4:8">
      <c r="D4480" s="31"/>
      <c r="H4480" s="29"/>
    </row>
    <row r="4481" spans="4:8">
      <c r="D4481" s="31"/>
      <c r="H4481" s="29"/>
    </row>
    <row r="4482" spans="4:8">
      <c r="D4482" s="31"/>
      <c r="H4482" s="29"/>
    </row>
    <row r="4483" spans="4:8">
      <c r="D4483" s="31"/>
      <c r="H4483" s="29"/>
    </row>
    <row r="4484" spans="4:8">
      <c r="D4484" s="31"/>
      <c r="H4484" s="29"/>
    </row>
    <row r="4485" spans="4:8">
      <c r="D4485" s="31"/>
      <c r="H4485" s="29"/>
    </row>
    <row r="4486" spans="4:8">
      <c r="D4486" s="31"/>
      <c r="H4486" s="29"/>
    </row>
    <row r="4487" spans="4:8">
      <c r="D4487" s="31"/>
      <c r="H4487" s="29"/>
    </row>
    <row r="4488" spans="4:8">
      <c r="D4488" s="31"/>
      <c r="H4488" s="29"/>
    </row>
    <row r="4489" spans="4:8">
      <c r="D4489" s="31"/>
      <c r="H4489" s="29"/>
    </row>
    <row r="4490" spans="4:8">
      <c r="D4490" s="31"/>
      <c r="H4490" s="29"/>
    </row>
    <row r="4491" spans="4:8">
      <c r="D4491" s="31"/>
      <c r="H4491" s="29"/>
    </row>
    <row r="4492" spans="4:8">
      <c r="D4492" s="31"/>
      <c r="H4492" s="29"/>
    </row>
    <row r="4493" spans="4:8">
      <c r="D4493" s="31"/>
      <c r="H4493" s="29"/>
    </row>
    <row r="4494" spans="4:8">
      <c r="D4494" s="31"/>
      <c r="H4494" s="29"/>
    </row>
    <row r="4495" spans="4:8">
      <c r="D4495" s="31"/>
      <c r="H4495" s="29"/>
    </row>
    <row r="4496" spans="4:8">
      <c r="D4496" s="31"/>
      <c r="H4496" s="29"/>
    </row>
    <row r="4497" spans="4:8">
      <c r="D4497" s="31"/>
      <c r="H4497" s="29"/>
    </row>
    <row r="4498" spans="4:8">
      <c r="D4498" s="31"/>
      <c r="H4498" s="29"/>
    </row>
    <row r="4499" spans="4:8">
      <c r="D4499" s="31"/>
      <c r="H4499" s="29"/>
    </row>
    <row r="4500" spans="4:8">
      <c r="D4500" s="31"/>
      <c r="H4500" s="29"/>
    </row>
    <row r="4501" spans="4:8">
      <c r="D4501" s="31"/>
      <c r="H4501" s="29"/>
    </row>
    <row r="4502" spans="4:8">
      <c r="D4502" s="31"/>
      <c r="H4502" s="29"/>
    </row>
    <row r="4503" spans="4:8">
      <c r="D4503" s="31"/>
      <c r="H4503" s="29"/>
    </row>
    <row r="4504" spans="4:8">
      <c r="D4504" s="31"/>
      <c r="H4504" s="29"/>
    </row>
    <row r="4505" spans="4:8">
      <c r="D4505" s="31"/>
      <c r="H4505" s="29"/>
    </row>
    <row r="4506" spans="4:8">
      <c r="D4506" s="31"/>
      <c r="H4506" s="29"/>
    </row>
    <row r="4507" spans="4:8">
      <c r="D4507" s="31"/>
      <c r="H4507" s="29"/>
    </row>
    <row r="4508" spans="4:8">
      <c r="D4508" s="31"/>
      <c r="H4508" s="29"/>
    </row>
    <row r="4509" spans="4:8">
      <c r="D4509" s="31"/>
      <c r="H4509" s="29"/>
    </row>
    <row r="4510" spans="4:8">
      <c r="D4510" s="31"/>
      <c r="H4510" s="29"/>
    </row>
    <row r="4511" spans="4:8">
      <c r="D4511" s="31"/>
      <c r="H4511" s="29"/>
    </row>
    <row r="4512" spans="4:8">
      <c r="D4512" s="31"/>
      <c r="H4512" s="29"/>
    </row>
    <row r="4513" spans="4:8">
      <c r="D4513" s="31"/>
      <c r="H4513" s="29"/>
    </row>
    <row r="4514" spans="4:8">
      <c r="D4514" s="31"/>
      <c r="H4514" s="29"/>
    </row>
    <row r="4515" spans="4:8">
      <c r="D4515" s="31"/>
      <c r="H4515" s="29"/>
    </row>
    <row r="4516" spans="4:8">
      <c r="D4516" s="31"/>
      <c r="H4516" s="29"/>
    </row>
    <row r="4517" spans="4:8">
      <c r="D4517" s="31"/>
      <c r="H4517" s="29"/>
    </row>
    <row r="4518" spans="4:8">
      <c r="D4518" s="31"/>
      <c r="H4518" s="29"/>
    </row>
    <row r="4519" spans="4:8">
      <c r="D4519" s="31"/>
      <c r="H4519" s="29"/>
    </row>
    <row r="4520" spans="4:8">
      <c r="D4520" s="31"/>
      <c r="H4520" s="29"/>
    </row>
    <row r="4521" spans="4:8">
      <c r="D4521" s="31"/>
      <c r="H4521" s="29"/>
    </row>
    <row r="4522" spans="4:8">
      <c r="D4522" s="31"/>
      <c r="H4522" s="29"/>
    </row>
    <row r="4523" spans="4:8">
      <c r="D4523" s="31"/>
      <c r="H4523" s="29"/>
    </row>
    <row r="4524" spans="4:8">
      <c r="D4524" s="31"/>
      <c r="H4524" s="29"/>
    </row>
    <row r="4525" spans="4:8">
      <c r="D4525" s="31"/>
      <c r="H4525" s="29"/>
    </row>
    <row r="4526" spans="4:8">
      <c r="D4526" s="31"/>
      <c r="H4526" s="29"/>
    </row>
    <row r="4527" spans="4:8">
      <c r="D4527" s="31"/>
      <c r="H4527" s="29"/>
    </row>
    <row r="4528" spans="4:8">
      <c r="D4528" s="31"/>
      <c r="H4528" s="29"/>
    </row>
    <row r="4529" spans="4:8">
      <c r="D4529" s="31"/>
      <c r="H4529" s="29"/>
    </row>
    <row r="4530" spans="4:8">
      <c r="D4530" s="31"/>
      <c r="H4530" s="29"/>
    </row>
    <row r="4531" spans="4:8">
      <c r="D4531" s="31"/>
      <c r="H4531" s="29"/>
    </row>
    <row r="4532" spans="4:8">
      <c r="D4532" s="31"/>
      <c r="H4532" s="29"/>
    </row>
    <row r="4533" spans="4:8">
      <c r="D4533" s="31"/>
      <c r="H4533" s="29"/>
    </row>
    <row r="4534" spans="4:8">
      <c r="D4534" s="31"/>
      <c r="H4534" s="29"/>
    </row>
    <row r="4535" spans="4:8">
      <c r="D4535" s="31"/>
      <c r="H4535" s="29"/>
    </row>
    <row r="4536" spans="4:8">
      <c r="D4536" s="31"/>
      <c r="H4536" s="29"/>
    </row>
    <row r="4537" spans="4:8">
      <c r="D4537" s="31"/>
      <c r="H4537" s="29"/>
    </row>
    <row r="4538" spans="4:8">
      <c r="D4538" s="31"/>
      <c r="H4538" s="29"/>
    </row>
    <row r="4539" spans="4:8">
      <c r="D4539" s="31"/>
      <c r="H4539" s="29"/>
    </row>
    <row r="4540" spans="4:8">
      <c r="D4540" s="31"/>
      <c r="H4540" s="29"/>
    </row>
    <row r="4541" spans="4:8">
      <c r="D4541" s="31"/>
      <c r="H4541" s="29"/>
    </row>
    <row r="4542" spans="4:8">
      <c r="D4542" s="31"/>
      <c r="H4542" s="29"/>
    </row>
    <row r="4543" spans="4:8">
      <c r="D4543" s="31"/>
      <c r="H4543" s="29"/>
    </row>
    <row r="4544" spans="4:8">
      <c r="D4544" s="31"/>
      <c r="H4544" s="29"/>
    </row>
    <row r="4545" spans="4:8">
      <c r="D4545" s="31"/>
      <c r="H4545" s="29"/>
    </row>
    <row r="4546" spans="4:8">
      <c r="D4546" s="31"/>
      <c r="H4546" s="29"/>
    </row>
    <row r="4547" spans="4:8">
      <c r="D4547" s="31"/>
      <c r="H4547" s="29"/>
    </row>
    <row r="4548" spans="4:8">
      <c r="D4548" s="31"/>
      <c r="H4548" s="29"/>
    </row>
    <row r="4549" spans="4:8">
      <c r="D4549" s="31"/>
      <c r="H4549" s="29"/>
    </row>
    <row r="4550" spans="4:8">
      <c r="D4550" s="31"/>
      <c r="H4550" s="29"/>
    </row>
    <row r="4551" spans="4:8">
      <c r="D4551" s="31"/>
      <c r="H4551" s="29"/>
    </row>
    <row r="4552" spans="4:8">
      <c r="D4552" s="31"/>
      <c r="H4552" s="29"/>
    </row>
    <row r="4553" spans="4:8">
      <c r="D4553" s="31"/>
      <c r="H4553" s="29"/>
    </row>
    <row r="4554" spans="4:8">
      <c r="D4554" s="31"/>
      <c r="H4554" s="29"/>
    </row>
    <row r="4555" spans="4:8">
      <c r="D4555" s="31"/>
      <c r="H4555" s="29"/>
    </row>
    <row r="4556" spans="4:8">
      <c r="D4556" s="31"/>
      <c r="H4556" s="29"/>
    </row>
    <row r="4557" spans="4:8">
      <c r="D4557" s="31"/>
      <c r="H4557" s="29"/>
    </row>
    <row r="4558" spans="4:8">
      <c r="D4558" s="31"/>
      <c r="H4558" s="29"/>
    </row>
    <row r="4559" spans="4:8">
      <c r="D4559" s="31"/>
      <c r="H4559" s="29"/>
    </row>
    <row r="4560" spans="4:8">
      <c r="D4560" s="31"/>
      <c r="H4560" s="29"/>
    </row>
    <row r="4561" spans="4:8">
      <c r="D4561" s="31"/>
      <c r="H4561" s="29"/>
    </row>
    <row r="4562" spans="4:8">
      <c r="D4562" s="31"/>
      <c r="H4562" s="29"/>
    </row>
    <row r="4563" spans="4:8">
      <c r="D4563" s="31"/>
      <c r="H4563" s="29"/>
    </row>
    <row r="4564" spans="4:8">
      <c r="D4564" s="31"/>
      <c r="H4564" s="29"/>
    </row>
    <row r="4565" spans="4:8">
      <c r="D4565" s="31"/>
      <c r="H4565" s="29"/>
    </row>
    <row r="4566" spans="4:8">
      <c r="D4566" s="31"/>
      <c r="H4566" s="29"/>
    </row>
    <row r="4567" spans="4:8">
      <c r="D4567" s="31"/>
      <c r="H4567" s="29"/>
    </row>
    <row r="4568" spans="4:8">
      <c r="D4568" s="31"/>
      <c r="H4568" s="29"/>
    </row>
    <row r="4569" spans="4:8">
      <c r="D4569" s="31"/>
      <c r="H4569" s="29"/>
    </row>
    <row r="4570" spans="4:8">
      <c r="D4570" s="31"/>
      <c r="H4570" s="29"/>
    </row>
    <row r="4571" spans="4:8">
      <c r="D4571" s="31"/>
      <c r="H4571" s="29"/>
    </row>
    <row r="4572" spans="4:8">
      <c r="D4572" s="31"/>
      <c r="H4572" s="29"/>
    </row>
    <row r="4573" spans="4:8">
      <c r="D4573" s="31"/>
      <c r="H4573" s="29"/>
    </row>
    <row r="4574" spans="4:8">
      <c r="D4574" s="31"/>
      <c r="H4574" s="29"/>
    </row>
    <row r="4575" spans="4:8">
      <c r="D4575" s="31"/>
      <c r="H4575" s="29"/>
    </row>
    <row r="4576" spans="4:8">
      <c r="D4576" s="31"/>
      <c r="H4576" s="29"/>
    </row>
    <row r="4577" spans="4:8">
      <c r="D4577" s="31"/>
      <c r="H4577" s="29"/>
    </row>
    <row r="4578" spans="4:8">
      <c r="D4578" s="31"/>
      <c r="H4578" s="29"/>
    </row>
    <row r="4579" spans="4:8">
      <c r="D4579" s="31"/>
      <c r="H4579" s="29"/>
    </row>
    <row r="4580" spans="4:8">
      <c r="D4580" s="31"/>
      <c r="H4580" s="29"/>
    </row>
    <row r="4581" spans="4:8">
      <c r="D4581" s="31"/>
      <c r="H4581" s="29"/>
    </row>
    <row r="4582" spans="4:8">
      <c r="D4582" s="31"/>
      <c r="H4582" s="29"/>
    </row>
    <row r="4583" spans="4:8">
      <c r="D4583" s="31"/>
      <c r="H4583" s="29"/>
    </row>
    <row r="4584" spans="4:8">
      <c r="D4584" s="31"/>
      <c r="H4584" s="29"/>
    </row>
    <row r="4585" spans="4:8">
      <c r="D4585" s="31"/>
      <c r="H4585" s="29"/>
    </row>
    <row r="4586" spans="4:8">
      <c r="D4586" s="31"/>
      <c r="H4586" s="29"/>
    </row>
    <row r="4587" spans="4:8">
      <c r="D4587" s="31"/>
      <c r="H4587" s="29"/>
    </row>
    <row r="4588" spans="4:8">
      <c r="D4588" s="31"/>
      <c r="H4588" s="29"/>
    </row>
    <row r="4589" spans="4:8">
      <c r="D4589" s="31"/>
      <c r="H4589" s="29"/>
    </row>
    <row r="4590" spans="4:8">
      <c r="D4590" s="31"/>
      <c r="H4590" s="29"/>
    </row>
    <row r="4591" spans="4:8">
      <c r="D4591" s="31"/>
      <c r="H4591" s="29"/>
    </row>
    <row r="4592" spans="4:8">
      <c r="D4592" s="31"/>
      <c r="H4592" s="29"/>
    </row>
    <row r="4593" spans="4:8">
      <c r="D4593" s="31"/>
      <c r="H4593" s="29"/>
    </row>
    <row r="4594" spans="4:8">
      <c r="D4594" s="31"/>
      <c r="H4594" s="29"/>
    </row>
    <row r="4595" spans="4:8">
      <c r="D4595" s="31"/>
      <c r="H4595" s="29"/>
    </row>
    <row r="4596" spans="4:8">
      <c r="D4596" s="31"/>
      <c r="H4596" s="29"/>
    </row>
    <row r="4597" spans="4:8">
      <c r="D4597" s="31"/>
      <c r="H4597" s="29"/>
    </row>
    <row r="4598" spans="4:8">
      <c r="D4598" s="31"/>
      <c r="H4598" s="29"/>
    </row>
    <row r="4599" spans="4:8">
      <c r="D4599" s="31"/>
      <c r="H4599" s="29"/>
    </row>
    <row r="4600" spans="4:8">
      <c r="D4600" s="31"/>
      <c r="H4600" s="29"/>
    </row>
    <row r="4601" spans="4:8">
      <c r="D4601" s="31"/>
      <c r="H4601" s="29"/>
    </row>
    <row r="4602" spans="4:8">
      <c r="D4602" s="31"/>
      <c r="H4602" s="29"/>
    </row>
    <row r="4603" spans="4:8">
      <c r="D4603" s="31"/>
      <c r="H4603" s="29"/>
    </row>
    <row r="4604" spans="4:8">
      <c r="D4604" s="31"/>
      <c r="H4604" s="29"/>
    </row>
    <row r="4605" spans="4:8">
      <c r="D4605" s="31"/>
      <c r="H4605" s="29"/>
    </row>
    <row r="4606" spans="4:8">
      <c r="D4606" s="31"/>
      <c r="H4606" s="29"/>
    </row>
    <row r="4607" spans="4:8">
      <c r="D4607" s="31"/>
      <c r="H4607" s="29"/>
    </row>
    <row r="4608" spans="4:8">
      <c r="D4608" s="31"/>
      <c r="H4608" s="29"/>
    </row>
    <row r="4609" spans="4:8">
      <c r="D4609" s="31"/>
      <c r="H4609" s="29"/>
    </row>
    <row r="4610" spans="4:8">
      <c r="D4610" s="31"/>
      <c r="H4610" s="29"/>
    </row>
    <row r="4611" spans="4:8">
      <c r="D4611" s="31"/>
      <c r="H4611" s="29"/>
    </row>
    <row r="4612" spans="4:8">
      <c r="D4612" s="31"/>
      <c r="H4612" s="29"/>
    </row>
    <row r="4613" spans="4:8">
      <c r="D4613" s="31"/>
      <c r="H4613" s="29"/>
    </row>
    <row r="4614" spans="4:8">
      <c r="D4614" s="31"/>
      <c r="H4614" s="29"/>
    </row>
    <row r="4615" spans="4:8">
      <c r="D4615" s="31"/>
      <c r="H4615" s="29"/>
    </row>
    <row r="4616" spans="4:8">
      <c r="D4616" s="31"/>
      <c r="H4616" s="29"/>
    </row>
    <row r="4617" spans="4:8">
      <c r="D4617" s="31"/>
      <c r="H4617" s="29"/>
    </row>
    <row r="4618" spans="4:8">
      <c r="D4618" s="31"/>
      <c r="H4618" s="29"/>
    </row>
    <row r="4619" spans="4:8">
      <c r="D4619" s="31"/>
      <c r="H4619" s="29"/>
    </row>
    <row r="4620" spans="4:8">
      <c r="D4620" s="31"/>
      <c r="H4620" s="29"/>
    </row>
    <row r="4621" spans="4:8">
      <c r="D4621" s="31"/>
      <c r="H4621" s="29"/>
    </row>
    <row r="4622" spans="4:8">
      <c r="D4622" s="31"/>
      <c r="H4622" s="29"/>
    </row>
    <row r="4623" spans="4:8">
      <c r="D4623" s="31"/>
      <c r="H4623" s="29"/>
    </row>
    <row r="4624" spans="4:8">
      <c r="D4624" s="31"/>
      <c r="H4624" s="29"/>
    </row>
    <row r="4625" spans="4:8">
      <c r="D4625" s="31"/>
      <c r="H4625" s="29"/>
    </row>
    <row r="4626" spans="4:8">
      <c r="D4626" s="31"/>
      <c r="H4626" s="29"/>
    </row>
    <row r="4627" spans="4:8">
      <c r="D4627" s="31"/>
      <c r="H4627" s="29"/>
    </row>
    <row r="4628" spans="4:8">
      <c r="D4628" s="31"/>
      <c r="H4628" s="29"/>
    </row>
    <row r="4629" spans="4:8">
      <c r="D4629" s="31"/>
      <c r="H4629" s="29"/>
    </row>
    <row r="4630" spans="4:8">
      <c r="D4630" s="31"/>
      <c r="H4630" s="29"/>
    </row>
    <row r="4631" spans="4:8">
      <c r="D4631" s="31"/>
      <c r="H4631" s="29"/>
    </row>
    <row r="4632" spans="4:8">
      <c r="D4632" s="31"/>
      <c r="H4632" s="29"/>
    </row>
    <row r="4633" spans="4:8">
      <c r="D4633" s="31"/>
      <c r="H4633" s="29"/>
    </row>
    <row r="4634" spans="4:8">
      <c r="D4634" s="31"/>
      <c r="H4634" s="29"/>
    </row>
    <row r="4635" spans="4:8">
      <c r="D4635" s="31"/>
      <c r="H4635" s="29"/>
    </row>
    <row r="4636" spans="4:8">
      <c r="D4636" s="31"/>
      <c r="H4636" s="29"/>
    </row>
    <row r="4637" spans="4:8">
      <c r="D4637" s="31"/>
      <c r="H4637" s="29"/>
    </row>
    <row r="4638" spans="4:8">
      <c r="D4638" s="31"/>
      <c r="H4638" s="29"/>
    </row>
    <row r="4639" spans="4:8">
      <c r="D4639" s="31"/>
      <c r="H4639" s="29"/>
    </row>
    <row r="4640" spans="4:8">
      <c r="D4640" s="31"/>
      <c r="H4640" s="29"/>
    </row>
    <row r="4641" spans="4:8">
      <c r="D4641" s="31"/>
      <c r="H4641" s="29"/>
    </row>
    <row r="4642" spans="4:8">
      <c r="D4642" s="31"/>
      <c r="H4642" s="29"/>
    </row>
    <row r="4643" spans="4:8">
      <c r="D4643" s="31"/>
      <c r="H4643" s="29"/>
    </row>
    <row r="4644" spans="4:8">
      <c r="D4644" s="31"/>
      <c r="H4644" s="29"/>
    </row>
    <row r="4645" spans="4:8">
      <c r="D4645" s="31"/>
      <c r="H4645" s="29"/>
    </row>
    <row r="4646" spans="4:8">
      <c r="D4646" s="31"/>
      <c r="H4646" s="29"/>
    </row>
    <row r="4647" spans="4:8">
      <c r="D4647" s="31"/>
      <c r="H4647" s="29"/>
    </row>
    <row r="4648" spans="4:8">
      <c r="D4648" s="31"/>
      <c r="H4648" s="29"/>
    </row>
    <row r="4649" spans="4:8">
      <c r="D4649" s="31"/>
      <c r="H4649" s="29"/>
    </row>
    <row r="4650" spans="4:8">
      <c r="D4650" s="31"/>
      <c r="H4650" s="29"/>
    </row>
    <row r="4651" spans="4:8">
      <c r="D4651" s="31"/>
      <c r="H4651" s="29"/>
    </row>
    <row r="4652" spans="4:8">
      <c r="D4652" s="31"/>
      <c r="H4652" s="29"/>
    </row>
    <row r="4653" spans="4:8">
      <c r="D4653" s="31"/>
      <c r="H4653" s="29"/>
    </row>
    <row r="4654" spans="4:8">
      <c r="D4654" s="31"/>
      <c r="H4654" s="29"/>
    </row>
    <row r="4655" spans="4:8">
      <c r="D4655" s="31"/>
      <c r="H4655" s="29"/>
    </row>
    <row r="4656" spans="4:8">
      <c r="D4656" s="31"/>
      <c r="H4656" s="29"/>
    </row>
    <row r="4657" spans="4:8">
      <c r="D4657" s="31"/>
      <c r="H4657" s="29"/>
    </row>
    <row r="4658" spans="4:8">
      <c r="D4658" s="31"/>
      <c r="H4658" s="29"/>
    </row>
    <row r="4659" spans="4:8">
      <c r="D4659" s="31"/>
      <c r="H4659" s="29"/>
    </row>
    <row r="4660" spans="4:8">
      <c r="D4660" s="31"/>
      <c r="H4660" s="29"/>
    </row>
    <row r="4661" spans="4:8">
      <c r="D4661" s="31"/>
      <c r="H4661" s="29"/>
    </row>
    <row r="4662" spans="4:8">
      <c r="D4662" s="31"/>
      <c r="H4662" s="29"/>
    </row>
    <row r="4663" spans="4:8">
      <c r="D4663" s="31"/>
      <c r="H4663" s="29"/>
    </row>
    <row r="4664" spans="4:8">
      <c r="D4664" s="31"/>
      <c r="H4664" s="29"/>
    </row>
    <row r="4665" spans="4:8">
      <c r="D4665" s="31"/>
      <c r="H4665" s="29"/>
    </row>
    <row r="4666" spans="4:8">
      <c r="D4666" s="31"/>
      <c r="H4666" s="29"/>
    </row>
    <row r="4667" spans="4:8">
      <c r="D4667" s="31"/>
      <c r="H4667" s="29"/>
    </row>
    <row r="4668" spans="4:8">
      <c r="D4668" s="31"/>
      <c r="H4668" s="29"/>
    </row>
    <row r="4669" spans="4:8">
      <c r="D4669" s="31"/>
      <c r="H4669" s="29"/>
    </row>
    <row r="4670" spans="4:8">
      <c r="D4670" s="31"/>
      <c r="H4670" s="29"/>
    </row>
    <row r="4671" spans="4:8">
      <c r="D4671" s="31"/>
      <c r="H4671" s="29"/>
    </row>
    <row r="4672" spans="4:8">
      <c r="D4672" s="31"/>
      <c r="H4672" s="29"/>
    </row>
    <row r="4673" spans="4:8">
      <c r="D4673" s="31"/>
      <c r="H4673" s="29"/>
    </row>
    <row r="4674" spans="4:8">
      <c r="D4674" s="31"/>
      <c r="H4674" s="29"/>
    </row>
    <row r="4675" spans="4:8">
      <c r="D4675" s="31"/>
      <c r="H4675" s="29"/>
    </row>
    <row r="4676" spans="4:8">
      <c r="D4676" s="31"/>
      <c r="H4676" s="29"/>
    </row>
    <row r="4677" spans="4:8">
      <c r="D4677" s="31"/>
      <c r="H4677" s="29"/>
    </row>
    <row r="4678" spans="4:8">
      <c r="D4678" s="31"/>
      <c r="H4678" s="29"/>
    </row>
    <row r="4679" spans="4:8">
      <c r="D4679" s="31"/>
      <c r="H4679" s="29"/>
    </row>
    <row r="4680" spans="4:8">
      <c r="D4680" s="31"/>
      <c r="H4680" s="29"/>
    </row>
    <row r="4681" spans="4:8">
      <c r="D4681" s="31"/>
      <c r="H4681" s="29"/>
    </row>
    <row r="4682" spans="4:8">
      <c r="D4682" s="31"/>
      <c r="H4682" s="29"/>
    </row>
    <row r="4683" spans="4:8">
      <c r="D4683" s="31"/>
      <c r="H4683" s="29"/>
    </row>
    <row r="4684" spans="4:8">
      <c r="D4684" s="31"/>
      <c r="H4684" s="29"/>
    </row>
    <row r="4685" spans="4:8">
      <c r="D4685" s="31"/>
      <c r="H4685" s="29"/>
    </row>
    <row r="4686" spans="4:8">
      <c r="D4686" s="31"/>
      <c r="H4686" s="29"/>
    </row>
    <row r="4687" spans="4:8">
      <c r="D4687" s="31"/>
      <c r="H4687" s="29"/>
    </row>
    <row r="4688" spans="4:8">
      <c r="D4688" s="31"/>
      <c r="H4688" s="29"/>
    </row>
    <row r="4689" spans="4:8">
      <c r="D4689" s="31"/>
      <c r="H4689" s="29"/>
    </row>
    <row r="4690" spans="4:8">
      <c r="D4690" s="31"/>
      <c r="H4690" s="29"/>
    </row>
    <row r="4691" spans="4:8">
      <c r="D4691" s="31"/>
      <c r="H4691" s="29"/>
    </row>
    <row r="4692" spans="4:8">
      <c r="D4692" s="31"/>
      <c r="H4692" s="29"/>
    </row>
    <row r="4693" spans="4:8">
      <c r="D4693" s="31"/>
      <c r="H4693" s="29"/>
    </row>
    <row r="4694" spans="4:8">
      <c r="D4694" s="31"/>
      <c r="H4694" s="29"/>
    </row>
    <row r="4695" spans="4:8">
      <c r="D4695" s="31"/>
      <c r="H4695" s="29"/>
    </row>
    <row r="4696" spans="4:8">
      <c r="D4696" s="31"/>
      <c r="H4696" s="29"/>
    </row>
    <row r="4697" spans="4:8">
      <c r="D4697" s="31"/>
      <c r="H4697" s="29"/>
    </row>
    <row r="4698" spans="4:8">
      <c r="D4698" s="31"/>
      <c r="H4698" s="29"/>
    </row>
    <row r="4699" spans="4:8">
      <c r="D4699" s="31"/>
      <c r="H4699" s="29"/>
    </row>
    <row r="4700" spans="4:8">
      <c r="D4700" s="31"/>
      <c r="H4700" s="29"/>
    </row>
    <row r="4701" spans="4:8">
      <c r="D4701" s="31"/>
      <c r="H4701" s="29"/>
    </row>
    <row r="4702" spans="4:8">
      <c r="D4702" s="31"/>
      <c r="H4702" s="29"/>
    </row>
    <row r="4703" spans="4:8">
      <c r="D4703" s="31"/>
      <c r="H4703" s="29"/>
    </row>
    <row r="4704" spans="4:8">
      <c r="D4704" s="31"/>
      <c r="H4704" s="29"/>
    </row>
    <row r="4705" spans="4:8">
      <c r="D4705" s="31"/>
      <c r="H4705" s="29"/>
    </row>
    <row r="4706" spans="4:8">
      <c r="D4706" s="31"/>
      <c r="H4706" s="29"/>
    </row>
    <row r="4707" spans="4:8">
      <c r="D4707" s="31"/>
      <c r="H4707" s="29"/>
    </row>
    <row r="4708" spans="4:8">
      <c r="D4708" s="31"/>
      <c r="H4708" s="29"/>
    </row>
    <row r="4709" spans="4:8">
      <c r="D4709" s="31"/>
      <c r="H4709" s="29"/>
    </row>
    <row r="4710" spans="4:8">
      <c r="D4710" s="31"/>
      <c r="H4710" s="29"/>
    </row>
    <row r="4711" spans="4:8">
      <c r="D4711" s="31"/>
      <c r="H4711" s="29"/>
    </row>
    <row r="4712" spans="4:8">
      <c r="D4712" s="31"/>
      <c r="H4712" s="29"/>
    </row>
    <row r="4713" spans="4:8">
      <c r="D4713" s="31"/>
      <c r="H4713" s="29"/>
    </row>
    <row r="4714" spans="4:8">
      <c r="D4714" s="31"/>
      <c r="H4714" s="29"/>
    </row>
    <row r="4715" spans="4:8">
      <c r="D4715" s="31"/>
      <c r="H4715" s="29"/>
    </row>
    <row r="4716" spans="4:8">
      <c r="D4716" s="31"/>
      <c r="H4716" s="29"/>
    </row>
    <row r="4717" spans="4:8">
      <c r="D4717" s="31"/>
      <c r="H4717" s="29"/>
    </row>
    <row r="4718" spans="4:8">
      <c r="D4718" s="31"/>
      <c r="H4718" s="29"/>
    </row>
    <row r="4719" spans="4:8">
      <c r="D4719" s="31"/>
      <c r="H4719" s="29"/>
    </row>
    <row r="4720" spans="4:8">
      <c r="D4720" s="31"/>
      <c r="H4720" s="29"/>
    </row>
    <row r="4721" spans="4:8">
      <c r="D4721" s="31"/>
      <c r="H4721" s="29"/>
    </row>
    <row r="4722" spans="4:8">
      <c r="D4722" s="31"/>
      <c r="H4722" s="29"/>
    </row>
    <row r="4723" spans="4:8">
      <c r="D4723" s="31"/>
      <c r="H4723" s="29"/>
    </row>
    <row r="4724" spans="4:8">
      <c r="D4724" s="31"/>
      <c r="H4724" s="29"/>
    </row>
    <row r="4725" spans="4:8">
      <c r="D4725" s="31"/>
      <c r="H4725" s="29"/>
    </row>
    <row r="4726" spans="4:8">
      <c r="D4726" s="31"/>
      <c r="H4726" s="29"/>
    </row>
    <row r="4727" spans="4:8">
      <c r="D4727" s="31"/>
      <c r="H4727" s="29"/>
    </row>
    <row r="4728" spans="4:8">
      <c r="D4728" s="31"/>
      <c r="H4728" s="29"/>
    </row>
    <row r="4729" spans="4:8">
      <c r="D4729" s="31"/>
      <c r="H4729" s="29"/>
    </row>
    <row r="4730" spans="4:8">
      <c r="D4730" s="31"/>
      <c r="H4730" s="29"/>
    </row>
    <row r="4731" spans="4:8">
      <c r="D4731" s="31"/>
      <c r="H4731" s="29"/>
    </row>
    <row r="4732" spans="4:8">
      <c r="D4732" s="31"/>
      <c r="H4732" s="29"/>
    </row>
    <row r="4733" spans="4:8">
      <c r="D4733" s="31"/>
      <c r="H4733" s="29"/>
    </row>
    <row r="4734" spans="4:8">
      <c r="D4734" s="31"/>
      <c r="H4734" s="29"/>
    </row>
    <row r="4735" spans="4:8">
      <c r="D4735" s="31"/>
      <c r="H4735" s="29"/>
    </row>
    <row r="4736" spans="4:8">
      <c r="D4736" s="31"/>
      <c r="H4736" s="29"/>
    </row>
    <row r="4737" spans="4:8">
      <c r="D4737" s="31"/>
      <c r="H4737" s="29"/>
    </row>
    <row r="4738" spans="4:8">
      <c r="D4738" s="31"/>
      <c r="H4738" s="29"/>
    </row>
    <row r="4739" spans="4:8">
      <c r="D4739" s="31"/>
      <c r="H4739" s="29"/>
    </row>
    <row r="4740" spans="4:8">
      <c r="D4740" s="31"/>
      <c r="H4740" s="29"/>
    </row>
    <row r="4741" spans="4:8">
      <c r="D4741" s="31"/>
      <c r="H4741" s="29"/>
    </row>
    <row r="4742" spans="4:8">
      <c r="D4742" s="31"/>
      <c r="H4742" s="29"/>
    </row>
    <row r="4743" spans="4:8">
      <c r="D4743" s="31"/>
      <c r="H4743" s="29"/>
    </row>
    <row r="4744" spans="4:8">
      <c r="D4744" s="31"/>
      <c r="H4744" s="29"/>
    </row>
    <row r="4745" spans="4:8">
      <c r="D4745" s="31"/>
      <c r="H4745" s="29"/>
    </row>
    <row r="4746" spans="4:8">
      <c r="D4746" s="31"/>
      <c r="H4746" s="29"/>
    </row>
    <row r="4747" spans="4:8">
      <c r="D4747" s="31"/>
      <c r="H4747" s="29"/>
    </row>
    <row r="4748" spans="4:8">
      <c r="D4748" s="31"/>
      <c r="H4748" s="29"/>
    </row>
    <row r="4749" spans="4:8">
      <c r="D4749" s="31"/>
      <c r="H4749" s="29"/>
    </row>
    <row r="4750" spans="4:8">
      <c r="D4750" s="31"/>
      <c r="H4750" s="29"/>
    </row>
    <row r="4751" spans="4:8">
      <c r="D4751" s="31"/>
      <c r="H4751" s="29"/>
    </row>
    <row r="4752" spans="4:8">
      <c r="D4752" s="31"/>
      <c r="H4752" s="29"/>
    </row>
    <row r="4753" spans="4:8">
      <c r="D4753" s="31"/>
      <c r="H4753" s="29"/>
    </row>
    <row r="4754" spans="4:8">
      <c r="D4754" s="31"/>
      <c r="H4754" s="29"/>
    </row>
    <row r="4755" spans="4:8">
      <c r="D4755" s="31"/>
      <c r="H4755" s="29"/>
    </row>
    <row r="4756" spans="4:8">
      <c r="D4756" s="31"/>
      <c r="H4756" s="29"/>
    </row>
    <row r="4757" spans="4:8">
      <c r="D4757" s="31"/>
      <c r="H4757" s="29"/>
    </row>
    <row r="4758" spans="4:8">
      <c r="D4758" s="31"/>
      <c r="H4758" s="29"/>
    </row>
    <row r="4759" spans="4:8">
      <c r="D4759" s="31"/>
      <c r="H4759" s="29"/>
    </row>
    <row r="4760" spans="4:8">
      <c r="D4760" s="31"/>
      <c r="H4760" s="29"/>
    </row>
    <row r="4761" spans="4:8">
      <c r="D4761" s="31"/>
      <c r="H4761" s="29"/>
    </row>
    <row r="4762" spans="4:8">
      <c r="D4762" s="31"/>
      <c r="H4762" s="29"/>
    </row>
    <row r="4763" spans="4:8">
      <c r="D4763" s="31"/>
      <c r="H4763" s="29"/>
    </row>
    <row r="4764" spans="4:8">
      <c r="D4764" s="31"/>
      <c r="H4764" s="29"/>
    </row>
    <row r="4765" spans="4:8">
      <c r="D4765" s="31"/>
      <c r="H4765" s="29"/>
    </row>
    <row r="4766" spans="4:8">
      <c r="D4766" s="31"/>
      <c r="H4766" s="29"/>
    </row>
    <row r="4767" spans="4:8">
      <c r="D4767" s="31"/>
      <c r="H4767" s="29"/>
    </row>
    <row r="4768" spans="4:8">
      <c r="D4768" s="31"/>
      <c r="H4768" s="29"/>
    </row>
    <row r="4769" spans="4:8">
      <c r="D4769" s="31"/>
      <c r="H4769" s="29"/>
    </row>
    <row r="4770" spans="4:8">
      <c r="D4770" s="31"/>
      <c r="H4770" s="29"/>
    </row>
    <row r="4771" spans="4:8">
      <c r="D4771" s="31"/>
      <c r="H4771" s="29"/>
    </row>
    <row r="4772" spans="4:8">
      <c r="D4772" s="31"/>
      <c r="H4772" s="29"/>
    </row>
    <row r="4773" spans="4:8">
      <c r="D4773" s="31"/>
      <c r="H4773" s="29"/>
    </row>
    <row r="4774" spans="4:8">
      <c r="D4774" s="31"/>
      <c r="H4774" s="29"/>
    </row>
    <row r="4775" spans="4:8">
      <c r="D4775" s="31"/>
      <c r="H4775" s="29"/>
    </row>
    <row r="4776" spans="4:8">
      <c r="D4776" s="31"/>
      <c r="H4776" s="29"/>
    </row>
    <row r="4777" spans="4:8">
      <c r="D4777" s="31"/>
      <c r="H4777" s="29"/>
    </row>
    <row r="4778" spans="4:8">
      <c r="D4778" s="31"/>
      <c r="H4778" s="29"/>
    </row>
    <row r="4779" spans="4:8">
      <c r="D4779" s="31"/>
      <c r="H4779" s="29"/>
    </row>
    <row r="4780" spans="4:8">
      <c r="D4780" s="31"/>
      <c r="H4780" s="29"/>
    </row>
    <row r="4781" spans="4:8">
      <c r="D4781" s="31"/>
      <c r="H4781" s="29"/>
    </row>
    <row r="4782" spans="4:8">
      <c r="D4782" s="31"/>
      <c r="H4782" s="29"/>
    </row>
    <row r="4783" spans="4:8">
      <c r="D4783" s="31"/>
      <c r="H4783" s="29"/>
    </row>
    <row r="4784" spans="4:8">
      <c r="D4784" s="31"/>
      <c r="H4784" s="29"/>
    </row>
    <row r="4785" spans="4:8">
      <c r="D4785" s="31"/>
      <c r="H4785" s="29"/>
    </row>
    <row r="4786" spans="4:8">
      <c r="D4786" s="31"/>
      <c r="H4786" s="29"/>
    </row>
    <row r="4787" spans="4:8">
      <c r="D4787" s="31"/>
      <c r="H4787" s="29"/>
    </row>
    <row r="4788" spans="4:8">
      <c r="D4788" s="31"/>
      <c r="H4788" s="29"/>
    </row>
    <row r="4789" spans="4:8">
      <c r="D4789" s="31"/>
      <c r="H4789" s="29"/>
    </row>
    <row r="4790" spans="4:8">
      <c r="D4790" s="31"/>
      <c r="H4790" s="29"/>
    </row>
    <row r="4791" spans="4:8">
      <c r="D4791" s="31"/>
      <c r="H4791" s="29"/>
    </row>
    <row r="4792" spans="4:8">
      <c r="D4792" s="31"/>
      <c r="H4792" s="29"/>
    </row>
    <row r="4793" spans="4:8">
      <c r="D4793" s="31"/>
      <c r="H4793" s="29"/>
    </row>
    <row r="4794" spans="4:8">
      <c r="D4794" s="31"/>
      <c r="H4794" s="29"/>
    </row>
    <row r="4795" spans="4:8">
      <c r="D4795" s="31"/>
      <c r="H4795" s="29"/>
    </row>
    <row r="4796" spans="4:8">
      <c r="D4796" s="31"/>
      <c r="H4796" s="29"/>
    </row>
    <row r="4797" spans="4:8">
      <c r="D4797" s="31"/>
      <c r="H4797" s="29"/>
    </row>
    <row r="4798" spans="4:8">
      <c r="D4798" s="31"/>
      <c r="H4798" s="29"/>
    </row>
    <row r="4799" spans="4:8">
      <c r="D4799" s="31"/>
      <c r="H4799" s="29"/>
    </row>
    <row r="4800" spans="4:8">
      <c r="D4800" s="31"/>
      <c r="H4800" s="29"/>
    </row>
    <row r="4801" spans="4:8">
      <c r="D4801" s="31"/>
      <c r="H4801" s="29"/>
    </row>
    <row r="4802" spans="4:8">
      <c r="D4802" s="31"/>
      <c r="H4802" s="29"/>
    </row>
    <row r="4803" spans="4:8">
      <c r="D4803" s="31"/>
      <c r="H4803" s="29"/>
    </row>
    <row r="4804" spans="4:8">
      <c r="D4804" s="31"/>
      <c r="H4804" s="29"/>
    </row>
    <row r="4805" spans="4:8">
      <c r="D4805" s="31"/>
      <c r="H4805" s="29"/>
    </row>
    <row r="4806" spans="4:8">
      <c r="D4806" s="31"/>
      <c r="H4806" s="29"/>
    </row>
    <row r="4807" spans="4:8">
      <c r="D4807" s="31"/>
      <c r="H4807" s="29"/>
    </row>
    <row r="4808" spans="4:8">
      <c r="D4808" s="31"/>
      <c r="H4808" s="29"/>
    </row>
    <row r="4809" spans="4:8">
      <c r="D4809" s="31"/>
      <c r="H4809" s="29"/>
    </row>
    <row r="4810" spans="4:8">
      <c r="D4810" s="31"/>
      <c r="H4810" s="29"/>
    </row>
    <row r="4811" spans="4:8">
      <c r="D4811" s="31"/>
      <c r="H4811" s="29"/>
    </row>
    <row r="4812" spans="4:8">
      <c r="D4812" s="31"/>
      <c r="H4812" s="29"/>
    </row>
    <row r="4813" spans="4:8">
      <c r="D4813" s="31"/>
      <c r="H4813" s="29"/>
    </row>
    <row r="4814" spans="4:8">
      <c r="D4814" s="31"/>
      <c r="H4814" s="29"/>
    </row>
    <row r="4815" spans="4:8">
      <c r="D4815" s="31"/>
      <c r="H4815" s="29"/>
    </row>
    <row r="4816" spans="4:8">
      <c r="D4816" s="31"/>
      <c r="H4816" s="29"/>
    </row>
    <row r="4817" spans="4:8">
      <c r="D4817" s="31"/>
      <c r="H4817" s="29"/>
    </row>
    <row r="4818" spans="4:8">
      <c r="D4818" s="31"/>
      <c r="H4818" s="29"/>
    </row>
    <row r="4819" spans="4:8">
      <c r="D4819" s="31"/>
      <c r="H4819" s="29"/>
    </row>
    <row r="4820" spans="4:8">
      <c r="D4820" s="31"/>
      <c r="H4820" s="29"/>
    </row>
    <row r="4821" spans="4:8">
      <c r="D4821" s="31"/>
      <c r="H4821" s="29"/>
    </row>
    <row r="4822" spans="4:8">
      <c r="D4822" s="31"/>
      <c r="H4822" s="29"/>
    </row>
    <row r="4823" spans="4:8">
      <c r="D4823" s="31"/>
      <c r="H4823" s="29"/>
    </row>
    <row r="4824" spans="4:8">
      <c r="D4824" s="31"/>
      <c r="H4824" s="29"/>
    </row>
    <row r="4825" spans="4:8">
      <c r="D4825" s="31"/>
      <c r="H4825" s="29"/>
    </row>
    <row r="4826" spans="4:8">
      <c r="D4826" s="31"/>
      <c r="H4826" s="29"/>
    </row>
    <row r="4827" spans="4:8">
      <c r="D4827" s="31"/>
      <c r="H4827" s="29"/>
    </row>
    <row r="4828" spans="4:8">
      <c r="D4828" s="31"/>
      <c r="H4828" s="29"/>
    </row>
    <row r="4829" spans="4:8">
      <c r="D4829" s="31"/>
      <c r="H4829" s="29"/>
    </row>
    <row r="4830" spans="4:8">
      <c r="D4830" s="31"/>
      <c r="H4830" s="29"/>
    </row>
    <row r="4831" spans="4:8">
      <c r="D4831" s="31"/>
      <c r="H4831" s="29"/>
    </row>
    <row r="4832" spans="4:8">
      <c r="D4832" s="31"/>
      <c r="H4832" s="29"/>
    </row>
    <row r="4833" spans="4:8">
      <c r="D4833" s="31"/>
      <c r="H4833" s="29"/>
    </row>
    <row r="4834" spans="4:8">
      <c r="D4834" s="31"/>
      <c r="H4834" s="29"/>
    </row>
    <row r="4835" spans="4:8">
      <c r="D4835" s="31"/>
      <c r="H4835" s="29"/>
    </row>
    <row r="4836" spans="4:8">
      <c r="D4836" s="31"/>
      <c r="H4836" s="29"/>
    </row>
    <row r="4837" spans="4:8">
      <c r="D4837" s="31"/>
      <c r="H4837" s="29"/>
    </row>
    <row r="4838" spans="4:8">
      <c r="D4838" s="31"/>
      <c r="H4838" s="29"/>
    </row>
    <row r="4839" spans="4:8">
      <c r="D4839" s="31"/>
      <c r="H4839" s="29"/>
    </row>
    <row r="4840" spans="4:8">
      <c r="D4840" s="31"/>
      <c r="H4840" s="29"/>
    </row>
    <row r="4841" spans="4:8">
      <c r="D4841" s="31"/>
      <c r="H4841" s="29"/>
    </row>
    <row r="4842" spans="4:8">
      <c r="D4842" s="31"/>
      <c r="H4842" s="29"/>
    </row>
    <row r="4843" spans="4:8">
      <c r="D4843" s="31"/>
      <c r="H4843" s="29"/>
    </row>
    <row r="4844" spans="4:8">
      <c r="D4844" s="31"/>
      <c r="H4844" s="29"/>
    </row>
    <row r="4845" spans="4:8">
      <c r="D4845" s="31"/>
      <c r="H4845" s="29"/>
    </row>
    <row r="4846" spans="4:8">
      <c r="D4846" s="31"/>
      <c r="H4846" s="29"/>
    </row>
    <row r="4847" spans="4:8">
      <c r="D4847" s="31"/>
      <c r="H4847" s="29"/>
    </row>
    <row r="4848" spans="4:8">
      <c r="D4848" s="31"/>
      <c r="H4848" s="29"/>
    </row>
    <row r="4849" spans="4:8">
      <c r="D4849" s="31"/>
      <c r="H4849" s="29"/>
    </row>
    <row r="4850" spans="4:8">
      <c r="D4850" s="31"/>
      <c r="H4850" s="29"/>
    </row>
    <row r="4851" spans="4:8">
      <c r="D4851" s="31"/>
      <c r="H4851" s="29"/>
    </row>
    <row r="4852" spans="4:8">
      <c r="D4852" s="31"/>
      <c r="H4852" s="29"/>
    </row>
    <row r="4853" spans="4:8">
      <c r="D4853" s="31"/>
      <c r="H4853" s="29"/>
    </row>
    <row r="4854" spans="4:8">
      <c r="D4854" s="31"/>
      <c r="H4854" s="29"/>
    </row>
    <row r="4855" spans="4:8">
      <c r="D4855" s="31"/>
      <c r="H4855" s="29"/>
    </row>
    <row r="4856" spans="4:8">
      <c r="D4856" s="31"/>
      <c r="H4856" s="29"/>
    </row>
    <row r="4857" spans="4:8">
      <c r="D4857" s="31"/>
      <c r="H4857" s="29"/>
    </row>
    <row r="4858" spans="4:8">
      <c r="D4858" s="31"/>
      <c r="H4858" s="29"/>
    </row>
    <row r="4859" spans="4:8">
      <c r="D4859" s="31"/>
      <c r="H4859" s="29"/>
    </row>
    <row r="4860" spans="4:8">
      <c r="D4860" s="31"/>
      <c r="H4860" s="29"/>
    </row>
    <row r="4861" spans="4:8">
      <c r="D4861" s="31"/>
      <c r="H4861" s="29"/>
    </row>
    <row r="4862" spans="4:8">
      <c r="D4862" s="31"/>
      <c r="H4862" s="29"/>
    </row>
    <row r="4863" spans="4:8">
      <c r="D4863" s="31"/>
      <c r="H4863" s="29"/>
    </row>
    <row r="4864" spans="4:8">
      <c r="D4864" s="31"/>
      <c r="H4864" s="29"/>
    </row>
    <row r="4865" spans="4:8">
      <c r="D4865" s="31"/>
      <c r="H4865" s="29"/>
    </row>
    <row r="4866" spans="4:8">
      <c r="D4866" s="31"/>
      <c r="H4866" s="29"/>
    </row>
    <row r="4867" spans="4:8">
      <c r="D4867" s="31"/>
      <c r="H4867" s="29"/>
    </row>
    <row r="4868" spans="4:8">
      <c r="D4868" s="31"/>
      <c r="H4868" s="29"/>
    </row>
    <row r="4869" spans="4:8">
      <c r="D4869" s="31"/>
      <c r="H4869" s="29"/>
    </row>
    <row r="4870" spans="4:8">
      <c r="D4870" s="31"/>
      <c r="H4870" s="29"/>
    </row>
    <row r="4871" spans="4:8">
      <c r="D4871" s="31"/>
      <c r="H4871" s="29"/>
    </row>
    <row r="4872" spans="4:8">
      <c r="D4872" s="31"/>
      <c r="H4872" s="29"/>
    </row>
    <row r="4873" spans="4:8">
      <c r="D4873" s="31"/>
      <c r="H4873" s="29"/>
    </row>
    <row r="4874" spans="4:8">
      <c r="D4874" s="31"/>
      <c r="H4874" s="29"/>
    </row>
    <row r="4875" spans="4:8">
      <c r="D4875" s="31"/>
      <c r="H4875" s="29"/>
    </row>
    <row r="4876" spans="4:8">
      <c r="D4876" s="31"/>
      <c r="H4876" s="29"/>
    </row>
    <row r="4877" spans="4:8">
      <c r="D4877" s="31"/>
      <c r="H4877" s="29"/>
    </row>
    <row r="4878" spans="4:8">
      <c r="D4878" s="31"/>
      <c r="H4878" s="29"/>
    </row>
    <row r="4879" spans="4:8">
      <c r="D4879" s="31"/>
      <c r="H4879" s="29"/>
    </row>
    <row r="4880" spans="4:8">
      <c r="D4880" s="31"/>
      <c r="H4880" s="29"/>
    </row>
    <row r="4881" spans="4:8">
      <c r="D4881" s="31"/>
      <c r="H4881" s="29"/>
    </row>
    <row r="4882" spans="4:8">
      <c r="D4882" s="31"/>
      <c r="H4882" s="29"/>
    </row>
    <row r="4883" spans="4:8">
      <c r="D4883" s="31"/>
      <c r="H4883" s="29"/>
    </row>
    <row r="4884" spans="4:8">
      <c r="D4884" s="31"/>
      <c r="H4884" s="29"/>
    </row>
    <row r="4885" spans="4:8">
      <c r="D4885" s="31"/>
      <c r="H4885" s="29"/>
    </row>
    <row r="4886" spans="4:8">
      <c r="D4886" s="31"/>
      <c r="H4886" s="29"/>
    </row>
    <row r="4887" spans="4:8">
      <c r="D4887" s="31"/>
      <c r="H4887" s="29"/>
    </row>
    <row r="4888" spans="4:8">
      <c r="D4888" s="31"/>
      <c r="H4888" s="29"/>
    </row>
    <row r="4889" spans="4:8">
      <c r="D4889" s="31"/>
      <c r="H4889" s="29"/>
    </row>
    <row r="4890" spans="4:8">
      <c r="D4890" s="31"/>
      <c r="H4890" s="29"/>
    </row>
    <row r="4891" spans="4:8">
      <c r="D4891" s="31"/>
      <c r="H4891" s="29"/>
    </row>
    <row r="4892" spans="4:8">
      <c r="D4892" s="31"/>
      <c r="H4892" s="29"/>
    </row>
    <row r="4893" spans="4:8">
      <c r="D4893" s="31"/>
      <c r="H4893" s="29"/>
    </row>
    <row r="4894" spans="4:8">
      <c r="D4894" s="31"/>
      <c r="H4894" s="29"/>
    </row>
    <row r="4895" spans="4:8">
      <c r="D4895" s="31"/>
      <c r="H4895" s="29"/>
    </row>
    <row r="4896" spans="4:8">
      <c r="D4896" s="31"/>
      <c r="H4896" s="29"/>
    </row>
    <row r="4897" spans="4:8">
      <c r="D4897" s="31"/>
      <c r="H4897" s="29"/>
    </row>
    <row r="4898" spans="4:8">
      <c r="D4898" s="31"/>
      <c r="H4898" s="29"/>
    </row>
    <row r="4899" spans="4:8">
      <c r="D4899" s="31"/>
      <c r="H4899" s="29"/>
    </row>
    <row r="4900" spans="4:8">
      <c r="D4900" s="31"/>
      <c r="H4900" s="29"/>
    </row>
    <row r="4901" spans="4:8">
      <c r="D4901" s="31"/>
      <c r="H4901" s="29"/>
    </row>
    <row r="4902" spans="4:8">
      <c r="D4902" s="31"/>
      <c r="H4902" s="29"/>
    </row>
    <row r="4903" spans="4:8">
      <c r="D4903" s="31"/>
      <c r="H4903" s="29"/>
    </row>
    <row r="4904" spans="4:8">
      <c r="D4904" s="31"/>
      <c r="H4904" s="29"/>
    </row>
    <row r="4905" spans="4:8">
      <c r="D4905" s="31"/>
      <c r="H4905" s="29"/>
    </row>
    <row r="4906" spans="4:8">
      <c r="D4906" s="31"/>
      <c r="H4906" s="29"/>
    </row>
    <row r="4907" spans="4:8">
      <c r="D4907" s="31"/>
      <c r="H4907" s="29"/>
    </row>
    <row r="4908" spans="4:8">
      <c r="D4908" s="31"/>
      <c r="H4908" s="29"/>
    </row>
    <row r="4909" spans="4:8">
      <c r="D4909" s="31"/>
      <c r="H4909" s="29"/>
    </row>
    <row r="4910" spans="4:8">
      <c r="D4910" s="31"/>
      <c r="H4910" s="29"/>
    </row>
    <row r="4911" spans="4:8">
      <c r="D4911" s="31"/>
      <c r="H4911" s="29"/>
    </row>
    <row r="4912" spans="4:8">
      <c r="D4912" s="31"/>
      <c r="H4912" s="29"/>
    </row>
    <row r="4913" spans="4:8">
      <c r="D4913" s="31"/>
      <c r="H4913" s="29"/>
    </row>
    <row r="4914" spans="4:8">
      <c r="D4914" s="31"/>
      <c r="H4914" s="29"/>
    </row>
    <row r="4915" spans="4:8">
      <c r="D4915" s="31"/>
      <c r="H4915" s="29"/>
    </row>
    <row r="4916" spans="4:8">
      <c r="D4916" s="31"/>
      <c r="H4916" s="29"/>
    </row>
    <row r="4917" spans="4:8">
      <c r="D4917" s="31"/>
      <c r="H4917" s="29"/>
    </row>
    <row r="4918" spans="4:8">
      <c r="D4918" s="31"/>
      <c r="H4918" s="29"/>
    </row>
    <row r="4919" spans="4:8">
      <c r="D4919" s="31"/>
      <c r="H4919" s="29"/>
    </row>
    <row r="4920" spans="4:8">
      <c r="D4920" s="31"/>
      <c r="H4920" s="29"/>
    </row>
    <row r="4921" spans="4:8">
      <c r="D4921" s="31"/>
      <c r="H4921" s="29"/>
    </row>
    <row r="4922" spans="4:8">
      <c r="D4922" s="31"/>
      <c r="H4922" s="29"/>
    </row>
    <row r="4923" spans="4:8">
      <c r="D4923" s="31"/>
      <c r="H4923" s="29"/>
    </row>
    <row r="4924" spans="4:8">
      <c r="D4924" s="31"/>
      <c r="H4924" s="29"/>
    </row>
    <row r="4925" spans="4:8">
      <c r="D4925" s="31"/>
      <c r="H4925" s="29"/>
    </row>
    <row r="4926" spans="4:8">
      <c r="D4926" s="31"/>
      <c r="H4926" s="29"/>
    </row>
    <row r="4927" spans="4:8">
      <c r="D4927" s="31"/>
      <c r="H4927" s="29"/>
    </row>
    <row r="4928" spans="4:8">
      <c r="D4928" s="31"/>
      <c r="H4928" s="29"/>
    </row>
    <row r="4929" spans="4:8">
      <c r="D4929" s="31"/>
      <c r="H4929" s="29"/>
    </row>
    <row r="4930" spans="4:8">
      <c r="D4930" s="31"/>
      <c r="H4930" s="29"/>
    </row>
    <row r="4931" spans="4:8">
      <c r="D4931" s="31"/>
      <c r="H4931" s="29"/>
    </row>
    <row r="4932" spans="4:8">
      <c r="D4932" s="31"/>
      <c r="H4932" s="29"/>
    </row>
    <row r="4933" spans="4:8">
      <c r="D4933" s="31"/>
      <c r="H4933" s="29"/>
    </row>
    <row r="4934" spans="4:8">
      <c r="D4934" s="31"/>
      <c r="H4934" s="29"/>
    </row>
    <row r="4935" spans="4:8">
      <c r="D4935" s="31"/>
      <c r="H4935" s="29"/>
    </row>
    <row r="4936" spans="4:8">
      <c r="D4936" s="31"/>
      <c r="H4936" s="29"/>
    </row>
    <row r="4937" spans="4:8">
      <c r="D4937" s="31"/>
      <c r="H4937" s="29"/>
    </row>
    <row r="4938" spans="4:8">
      <c r="D4938" s="31"/>
      <c r="H4938" s="29"/>
    </row>
    <row r="4939" spans="4:8">
      <c r="D4939" s="31"/>
      <c r="H4939" s="29"/>
    </row>
    <row r="4940" spans="4:8">
      <c r="D4940" s="31"/>
      <c r="H4940" s="29"/>
    </row>
    <row r="4941" spans="4:8">
      <c r="D4941" s="31"/>
      <c r="H4941" s="29"/>
    </row>
    <row r="4942" spans="4:8">
      <c r="D4942" s="31"/>
      <c r="H4942" s="29"/>
    </row>
    <row r="4943" spans="4:8">
      <c r="D4943" s="31"/>
      <c r="H4943" s="29"/>
    </row>
    <row r="4944" spans="4:8">
      <c r="D4944" s="31"/>
      <c r="H4944" s="29"/>
    </row>
    <row r="4945" spans="4:8">
      <c r="D4945" s="31"/>
      <c r="H4945" s="29"/>
    </row>
    <row r="4946" spans="4:8">
      <c r="D4946" s="31"/>
      <c r="H4946" s="29"/>
    </row>
    <row r="4947" spans="4:8">
      <c r="D4947" s="31"/>
      <c r="H4947" s="29"/>
    </row>
    <row r="4948" spans="4:8">
      <c r="D4948" s="31"/>
      <c r="H4948" s="29"/>
    </row>
    <row r="4949" spans="4:8">
      <c r="D4949" s="31"/>
      <c r="H4949" s="29"/>
    </row>
    <row r="4950" spans="4:8">
      <c r="D4950" s="31"/>
      <c r="H4950" s="29"/>
    </row>
    <row r="4951" spans="4:8">
      <c r="D4951" s="31"/>
      <c r="H4951" s="29"/>
    </row>
    <row r="4952" spans="4:8">
      <c r="D4952" s="31"/>
      <c r="H4952" s="29"/>
    </row>
    <row r="4953" spans="4:8">
      <c r="D4953" s="31"/>
      <c r="H4953" s="29"/>
    </row>
    <row r="4954" spans="4:8">
      <c r="D4954" s="31"/>
      <c r="H4954" s="29"/>
    </row>
    <row r="4955" spans="4:8">
      <c r="D4955" s="31"/>
      <c r="H4955" s="29"/>
    </row>
    <row r="4956" spans="4:8">
      <c r="D4956" s="31"/>
      <c r="H4956" s="29"/>
    </row>
    <row r="4957" spans="4:8">
      <c r="D4957" s="31"/>
      <c r="H4957" s="29"/>
    </row>
    <row r="4958" spans="4:8">
      <c r="D4958" s="31"/>
      <c r="H4958" s="29"/>
    </row>
    <row r="4959" spans="4:8">
      <c r="D4959" s="31"/>
      <c r="H4959" s="29"/>
    </row>
    <row r="4960" spans="4:8">
      <c r="D4960" s="31"/>
      <c r="H4960" s="29"/>
    </row>
    <row r="4961" spans="4:8">
      <c r="D4961" s="31"/>
      <c r="H4961" s="29"/>
    </row>
    <row r="4962" spans="4:8">
      <c r="D4962" s="31"/>
      <c r="H4962" s="29"/>
    </row>
    <row r="4963" spans="4:8">
      <c r="D4963" s="31"/>
      <c r="H4963" s="29"/>
    </row>
    <row r="4964" spans="4:8">
      <c r="D4964" s="31"/>
      <c r="H4964" s="29"/>
    </row>
    <row r="4965" spans="4:8">
      <c r="D4965" s="31"/>
      <c r="H4965" s="29"/>
    </row>
    <row r="4966" spans="4:8">
      <c r="D4966" s="31"/>
      <c r="H4966" s="29"/>
    </row>
    <row r="4967" spans="4:8">
      <c r="D4967" s="31"/>
      <c r="H4967" s="29"/>
    </row>
    <row r="4968" spans="4:8">
      <c r="D4968" s="31"/>
      <c r="H4968" s="29"/>
    </row>
    <row r="4969" spans="4:8">
      <c r="D4969" s="31"/>
      <c r="H4969" s="29"/>
    </row>
    <row r="4970" spans="4:8">
      <c r="D4970" s="31"/>
      <c r="H4970" s="29"/>
    </row>
    <row r="4971" spans="4:8">
      <c r="D4971" s="31"/>
      <c r="H4971" s="29"/>
    </row>
    <row r="4972" spans="4:8">
      <c r="D4972" s="31"/>
      <c r="H4972" s="29"/>
    </row>
    <row r="4973" spans="4:8">
      <c r="D4973" s="31"/>
      <c r="H4973" s="29"/>
    </row>
    <row r="4974" spans="4:8">
      <c r="D4974" s="31"/>
      <c r="H4974" s="29"/>
    </row>
    <row r="4975" spans="4:8">
      <c r="D4975" s="31"/>
      <c r="H4975" s="29"/>
    </row>
    <row r="4976" spans="4:8">
      <c r="D4976" s="31"/>
      <c r="H4976" s="29"/>
    </row>
    <row r="4977" spans="4:8">
      <c r="D4977" s="31"/>
      <c r="H4977" s="29"/>
    </row>
    <row r="4978" spans="4:8">
      <c r="D4978" s="31"/>
      <c r="H4978" s="29"/>
    </row>
    <row r="4979" spans="4:8">
      <c r="D4979" s="31"/>
      <c r="H4979" s="29"/>
    </row>
    <row r="4980" spans="4:8">
      <c r="D4980" s="31"/>
      <c r="H4980" s="29"/>
    </row>
    <row r="4981" spans="4:8">
      <c r="D4981" s="31"/>
      <c r="H4981" s="29"/>
    </row>
    <row r="4982" spans="4:8">
      <c r="D4982" s="31"/>
      <c r="H4982" s="29"/>
    </row>
    <row r="4983" spans="4:8">
      <c r="D4983" s="31"/>
      <c r="H4983" s="29"/>
    </row>
    <row r="4984" spans="4:8">
      <c r="D4984" s="31"/>
      <c r="H4984" s="29"/>
    </row>
    <row r="4985" spans="4:8">
      <c r="D4985" s="31"/>
      <c r="H4985" s="29"/>
    </row>
    <row r="4986" spans="4:8">
      <c r="D4986" s="31"/>
      <c r="H4986" s="29"/>
    </row>
    <row r="4987" spans="4:8">
      <c r="D4987" s="31"/>
      <c r="H4987" s="29"/>
    </row>
    <row r="4988" spans="4:8">
      <c r="D4988" s="31"/>
      <c r="H4988" s="29"/>
    </row>
    <row r="4989" spans="4:8">
      <c r="D4989" s="31"/>
      <c r="H4989" s="29"/>
    </row>
    <row r="4990" spans="4:8">
      <c r="D4990" s="31"/>
      <c r="H4990" s="29"/>
    </row>
    <row r="4991" spans="4:8">
      <c r="D4991" s="31"/>
      <c r="H4991" s="29"/>
    </row>
    <row r="4992" spans="4:8">
      <c r="D4992" s="31"/>
      <c r="H4992" s="29"/>
    </row>
    <row r="4993" spans="4:8">
      <c r="D4993" s="31"/>
      <c r="H4993" s="29"/>
    </row>
    <row r="4994" spans="4:8">
      <c r="D4994" s="31"/>
      <c r="H4994" s="29"/>
    </row>
    <row r="4995" spans="4:8">
      <c r="D4995" s="31"/>
      <c r="H4995" s="29"/>
    </row>
    <row r="4996" spans="4:8">
      <c r="D4996" s="31"/>
      <c r="H4996" s="29"/>
    </row>
    <row r="4997" spans="4:8">
      <c r="D4997" s="31"/>
      <c r="H4997" s="29"/>
    </row>
    <row r="4998" spans="4:8">
      <c r="D4998" s="31"/>
      <c r="H4998" s="29"/>
    </row>
    <row r="4999" spans="4:8">
      <c r="D4999" s="31"/>
      <c r="H4999" s="29"/>
    </row>
    <row r="5000" spans="4:8">
      <c r="D5000" s="31"/>
      <c r="H5000" s="29"/>
    </row>
    <row r="5001" spans="4:8">
      <c r="D5001" s="31"/>
      <c r="H5001" s="29"/>
    </row>
    <row r="5002" spans="4:8">
      <c r="D5002" s="31"/>
      <c r="H5002" s="29"/>
    </row>
    <row r="5003" spans="4:8">
      <c r="D5003" s="31"/>
      <c r="H5003" s="29"/>
    </row>
    <row r="5004" spans="4:8">
      <c r="D5004" s="31"/>
      <c r="H5004" s="29"/>
    </row>
    <row r="5005" spans="4:8">
      <c r="D5005" s="31"/>
      <c r="H5005" s="29"/>
    </row>
    <row r="5006" spans="4:8">
      <c r="D5006" s="31"/>
      <c r="H5006" s="29"/>
    </row>
    <row r="5007" spans="4:8">
      <c r="D5007" s="31"/>
      <c r="H5007" s="29"/>
    </row>
    <row r="5008" spans="4:8">
      <c r="D5008" s="31"/>
      <c r="H5008" s="29"/>
    </row>
    <row r="5009" spans="4:8">
      <c r="D5009" s="31"/>
      <c r="H5009" s="29"/>
    </row>
    <row r="5010" spans="4:8">
      <c r="D5010" s="31"/>
      <c r="H5010" s="29"/>
    </row>
    <row r="5011" spans="4:8">
      <c r="D5011" s="31"/>
      <c r="H5011" s="29"/>
    </row>
    <row r="5012" spans="4:8">
      <c r="D5012" s="31"/>
      <c r="H5012" s="29"/>
    </row>
    <row r="5013" spans="4:8">
      <c r="D5013" s="31"/>
      <c r="H5013" s="29"/>
    </row>
    <row r="5014" spans="4:8">
      <c r="D5014" s="31"/>
      <c r="H5014" s="29"/>
    </row>
    <row r="5015" spans="4:8">
      <c r="D5015" s="31"/>
      <c r="H5015" s="29"/>
    </row>
    <row r="5016" spans="4:8">
      <c r="D5016" s="31"/>
      <c r="H5016" s="29"/>
    </row>
    <row r="5017" spans="4:8">
      <c r="D5017" s="31"/>
      <c r="H5017" s="29"/>
    </row>
    <row r="5018" spans="4:8">
      <c r="D5018" s="31"/>
      <c r="H5018" s="29"/>
    </row>
    <row r="5019" spans="4:8">
      <c r="D5019" s="31"/>
      <c r="H5019" s="29"/>
    </row>
    <row r="5020" spans="4:8">
      <c r="D5020" s="31"/>
      <c r="H5020" s="29"/>
    </row>
    <row r="5021" spans="4:8">
      <c r="D5021" s="31"/>
      <c r="H5021" s="29"/>
    </row>
    <row r="5022" spans="4:8">
      <c r="D5022" s="31"/>
      <c r="H5022" s="29"/>
    </row>
    <row r="5023" spans="4:8">
      <c r="D5023" s="31"/>
      <c r="H5023" s="29"/>
    </row>
    <row r="5024" spans="4:8">
      <c r="D5024" s="31"/>
      <c r="H5024" s="29"/>
    </row>
    <row r="5025" spans="4:8">
      <c r="D5025" s="31"/>
      <c r="H5025" s="29"/>
    </row>
    <row r="5026" spans="4:8">
      <c r="D5026" s="31"/>
      <c r="H5026" s="29"/>
    </row>
    <row r="5027" spans="4:8">
      <c r="D5027" s="31"/>
      <c r="H5027" s="29"/>
    </row>
    <row r="5028" spans="4:8">
      <c r="D5028" s="31"/>
      <c r="H5028" s="29"/>
    </row>
    <row r="5029" spans="4:8">
      <c r="D5029" s="31"/>
      <c r="H5029" s="29"/>
    </row>
    <row r="5030" spans="4:8">
      <c r="D5030" s="31"/>
      <c r="H5030" s="29"/>
    </row>
    <row r="5031" spans="4:8">
      <c r="D5031" s="31"/>
      <c r="H5031" s="29"/>
    </row>
    <row r="5032" spans="4:8">
      <c r="D5032" s="31"/>
      <c r="H5032" s="29"/>
    </row>
    <row r="5033" spans="4:8">
      <c r="D5033" s="31"/>
      <c r="H5033" s="29"/>
    </row>
    <row r="5034" spans="4:8">
      <c r="D5034" s="31"/>
      <c r="H5034" s="29"/>
    </row>
    <row r="5035" spans="4:8">
      <c r="D5035" s="31"/>
      <c r="H5035" s="29"/>
    </row>
    <row r="5036" spans="4:8">
      <c r="D5036" s="31"/>
      <c r="H5036" s="29"/>
    </row>
    <row r="5037" spans="4:8">
      <c r="D5037" s="31"/>
      <c r="H5037" s="29"/>
    </row>
    <row r="5038" spans="4:8">
      <c r="D5038" s="31"/>
      <c r="H5038" s="29"/>
    </row>
    <row r="5039" spans="4:8">
      <c r="D5039" s="31"/>
      <c r="H5039" s="29"/>
    </row>
    <row r="5040" spans="4:8">
      <c r="D5040" s="31"/>
      <c r="H5040" s="29"/>
    </row>
    <row r="5041" spans="4:8">
      <c r="D5041" s="31"/>
      <c r="H5041" s="29"/>
    </row>
    <row r="5042" spans="4:8">
      <c r="D5042" s="31"/>
      <c r="H5042" s="29"/>
    </row>
    <row r="5043" spans="4:8">
      <c r="D5043" s="31"/>
      <c r="H5043" s="29"/>
    </row>
    <row r="5044" spans="4:8">
      <c r="D5044" s="31"/>
      <c r="H5044" s="29"/>
    </row>
    <row r="5045" spans="4:8">
      <c r="D5045" s="31"/>
      <c r="H5045" s="29"/>
    </row>
    <row r="5046" spans="4:8">
      <c r="D5046" s="31"/>
      <c r="H5046" s="29"/>
    </row>
    <row r="5047" spans="4:8">
      <c r="D5047" s="31"/>
      <c r="H5047" s="29"/>
    </row>
    <row r="5048" spans="4:8">
      <c r="D5048" s="31"/>
      <c r="H5048" s="29"/>
    </row>
    <row r="5049" spans="4:8">
      <c r="D5049" s="31"/>
      <c r="H5049" s="29"/>
    </row>
    <row r="5050" spans="4:8">
      <c r="D5050" s="31"/>
      <c r="H5050" s="29"/>
    </row>
    <row r="5051" spans="4:8">
      <c r="D5051" s="31"/>
      <c r="H5051" s="29"/>
    </row>
    <row r="5052" spans="4:8">
      <c r="D5052" s="31"/>
      <c r="H5052" s="29"/>
    </row>
    <row r="5053" spans="4:8">
      <c r="D5053" s="31"/>
      <c r="H5053" s="29"/>
    </row>
    <row r="5054" spans="4:8">
      <c r="D5054" s="31"/>
      <c r="H5054" s="29"/>
    </row>
    <row r="5055" spans="4:8">
      <c r="D5055" s="31"/>
      <c r="H5055" s="29"/>
    </row>
    <row r="5056" spans="4:8">
      <c r="D5056" s="31"/>
      <c r="H5056" s="29"/>
    </row>
    <row r="5057" spans="4:8">
      <c r="D5057" s="31"/>
      <c r="H5057" s="29"/>
    </row>
    <row r="5058" spans="4:8">
      <c r="D5058" s="31"/>
      <c r="H5058" s="29"/>
    </row>
    <row r="5059" spans="4:8">
      <c r="D5059" s="31"/>
      <c r="H5059" s="29"/>
    </row>
    <row r="5060" spans="4:8">
      <c r="D5060" s="31"/>
      <c r="H5060" s="29"/>
    </row>
    <row r="5061" spans="4:8">
      <c r="D5061" s="31"/>
      <c r="H5061" s="29"/>
    </row>
    <row r="5062" spans="4:8">
      <c r="D5062" s="31"/>
      <c r="H5062" s="29"/>
    </row>
    <row r="5063" spans="4:8">
      <c r="D5063" s="31"/>
      <c r="H5063" s="29"/>
    </row>
    <row r="5064" spans="4:8">
      <c r="D5064" s="31"/>
      <c r="H5064" s="29"/>
    </row>
    <row r="5065" spans="4:8">
      <c r="D5065" s="31"/>
      <c r="H5065" s="29"/>
    </row>
    <row r="5066" spans="4:8">
      <c r="D5066" s="31"/>
      <c r="H5066" s="29"/>
    </row>
    <row r="5067" spans="4:8">
      <c r="D5067" s="31"/>
      <c r="H5067" s="29"/>
    </row>
    <row r="5068" spans="4:8">
      <c r="D5068" s="31"/>
      <c r="H5068" s="29"/>
    </row>
    <row r="5069" spans="4:8">
      <c r="D5069" s="31"/>
      <c r="H5069" s="29"/>
    </row>
    <row r="5070" spans="4:8">
      <c r="D5070" s="31"/>
      <c r="H5070" s="29"/>
    </row>
    <row r="5071" spans="4:8">
      <c r="D5071" s="31"/>
      <c r="H5071" s="29"/>
    </row>
    <row r="5072" spans="4:8">
      <c r="D5072" s="31"/>
      <c r="H5072" s="29"/>
    </row>
    <row r="5073" spans="4:8">
      <c r="D5073" s="31"/>
      <c r="H5073" s="29"/>
    </row>
    <row r="5074" spans="4:8">
      <c r="D5074" s="31"/>
      <c r="H5074" s="29"/>
    </row>
    <row r="5075" spans="4:8">
      <c r="D5075" s="31"/>
      <c r="H5075" s="29"/>
    </row>
    <row r="5076" spans="4:8">
      <c r="D5076" s="31"/>
      <c r="H5076" s="29"/>
    </row>
    <row r="5077" spans="4:8">
      <c r="D5077" s="31"/>
      <c r="H5077" s="29"/>
    </row>
    <row r="5078" spans="4:8">
      <c r="D5078" s="31"/>
      <c r="H5078" s="29"/>
    </row>
    <row r="5079" spans="4:8">
      <c r="D5079" s="31"/>
      <c r="H5079" s="29"/>
    </row>
    <row r="5080" spans="4:8">
      <c r="D5080" s="31"/>
      <c r="H5080" s="29"/>
    </row>
    <row r="5081" spans="4:8">
      <c r="D5081" s="31"/>
      <c r="H5081" s="29"/>
    </row>
    <row r="5082" spans="4:8">
      <c r="D5082" s="31"/>
      <c r="H5082" s="29"/>
    </row>
    <row r="5083" spans="4:8">
      <c r="D5083" s="31"/>
      <c r="H5083" s="29"/>
    </row>
    <row r="5084" spans="4:8">
      <c r="D5084" s="31"/>
      <c r="H5084" s="29"/>
    </row>
    <row r="5085" spans="4:8">
      <c r="D5085" s="31"/>
      <c r="H5085" s="29"/>
    </row>
    <row r="5086" spans="4:8">
      <c r="D5086" s="31"/>
      <c r="H5086" s="29"/>
    </row>
    <row r="5087" spans="4:8">
      <c r="D5087" s="31"/>
      <c r="H5087" s="29"/>
    </row>
    <row r="5088" spans="4:8">
      <c r="D5088" s="31"/>
      <c r="H5088" s="29"/>
    </row>
    <row r="5089" spans="4:8">
      <c r="D5089" s="31"/>
      <c r="H5089" s="29"/>
    </row>
    <row r="5090" spans="4:8">
      <c r="D5090" s="31"/>
      <c r="H5090" s="29"/>
    </row>
    <row r="5091" spans="4:8">
      <c r="D5091" s="31"/>
      <c r="H5091" s="29"/>
    </row>
    <row r="5092" spans="4:8">
      <c r="D5092" s="31"/>
      <c r="H5092" s="29"/>
    </row>
    <row r="5093" spans="4:8">
      <c r="D5093" s="31"/>
      <c r="H5093" s="29"/>
    </row>
    <row r="5094" spans="4:8">
      <c r="D5094" s="31"/>
      <c r="H5094" s="29"/>
    </row>
    <row r="5095" spans="4:8">
      <c r="D5095" s="31"/>
      <c r="H5095" s="29"/>
    </row>
    <row r="5096" spans="4:8">
      <c r="D5096" s="31"/>
      <c r="H5096" s="29"/>
    </row>
    <row r="5097" spans="4:8">
      <c r="D5097" s="31"/>
      <c r="H5097" s="29"/>
    </row>
    <row r="5098" spans="4:8">
      <c r="D5098" s="31"/>
      <c r="H5098" s="29"/>
    </row>
    <row r="5099" spans="4:8">
      <c r="D5099" s="31"/>
      <c r="H5099" s="29"/>
    </row>
    <row r="5100" spans="4:8">
      <c r="D5100" s="31"/>
      <c r="H5100" s="29"/>
    </row>
    <row r="5101" spans="4:8">
      <c r="D5101" s="31"/>
      <c r="H5101" s="29"/>
    </row>
    <row r="5102" spans="4:8">
      <c r="D5102" s="31"/>
      <c r="H5102" s="29"/>
    </row>
    <row r="5103" spans="4:8">
      <c r="D5103" s="31"/>
      <c r="H5103" s="29"/>
    </row>
    <row r="5104" spans="4:8">
      <c r="D5104" s="31"/>
      <c r="H5104" s="29"/>
    </row>
    <row r="5105" spans="4:8">
      <c r="D5105" s="31"/>
      <c r="H5105" s="29"/>
    </row>
    <row r="5106" spans="4:8">
      <c r="D5106" s="31"/>
      <c r="H5106" s="29"/>
    </row>
    <row r="5107" spans="4:8">
      <c r="D5107" s="31"/>
      <c r="H5107" s="29"/>
    </row>
    <row r="5108" spans="4:8">
      <c r="D5108" s="31"/>
      <c r="H5108" s="29"/>
    </row>
    <row r="5109" spans="4:8">
      <c r="D5109" s="31"/>
      <c r="H5109" s="29"/>
    </row>
    <row r="5110" spans="4:8">
      <c r="D5110" s="31"/>
      <c r="H5110" s="29"/>
    </row>
    <row r="5111" spans="4:8">
      <c r="D5111" s="31"/>
      <c r="H5111" s="29"/>
    </row>
    <row r="5112" spans="4:8">
      <c r="D5112" s="31"/>
      <c r="H5112" s="29"/>
    </row>
    <row r="5113" spans="4:8">
      <c r="D5113" s="31"/>
      <c r="H5113" s="29"/>
    </row>
    <row r="5114" spans="4:8">
      <c r="D5114" s="31"/>
      <c r="H5114" s="29"/>
    </row>
    <row r="5115" spans="4:8">
      <c r="D5115" s="31"/>
      <c r="H5115" s="29"/>
    </row>
    <row r="5116" spans="4:8">
      <c r="D5116" s="31"/>
      <c r="H5116" s="29"/>
    </row>
    <row r="5117" spans="4:8">
      <c r="D5117" s="31"/>
      <c r="H5117" s="29"/>
    </row>
    <row r="5118" spans="4:8">
      <c r="D5118" s="31"/>
      <c r="H5118" s="29"/>
    </row>
    <row r="5119" spans="4:8">
      <c r="D5119" s="31"/>
      <c r="H5119" s="29"/>
    </row>
    <row r="5120" spans="4:8">
      <c r="D5120" s="31"/>
      <c r="H5120" s="29"/>
    </row>
    <row r="5121" spans="4:8">
      <c r="D5121" s="31"/>
      <c r="H5121" s="29"/>
    </row>
    <row r="5122" spans="4:8">
      <c r="D5122" s="31"/>
      <c r="H5122" s="29"/>
    </row>
    <row r="5123" spans="4:8">
      <c r="D5123" s="31"/>
      <c r="H5123" s="29"/>
    </row>
    <row r="5124" spans="4:8">
      <c r="D5124" s="31"/>
      <c r="H5124" s="29"/>
    </row>
    <row r="5125" spans="4:8">
      <c r="D5125" s="31"/>
      <c r="H5125" s="29"/>
    </row>
    <row r="5126" spans="4:8">
      <c r="D5126" s="31"/>
      <c r="H5126" s="29"/>
    </row>
    <row r="5127" spans="4:8">
      <c r="D5127" s="31"/>
      <c r="H5127" s="29"/>
    </row>
    <row r="5128" spans="4:8">
      <c r="D5128" s="31"/>
      <c r="H5128" s="29"/>
    </row>
    <row r="5129" spans="4:8">
      <c r="D5129" s="31"/>
      <c r="H5129" s="29"/>
    </row>
    <row r="5130" spans="4:8">
      <c r="D5130" s="31"/>
      <c r="H5130" s="29"/>
    </row>
    <row r="5131" spans="4:8">
      <c r="D5131" s="31"/>
      <c r="H5131" s="29"/>
    </row>
    <row r="5132" spans="4:8">
      <c r="D5132" s="31"/>
      <c r="H5132" s="29"/>
    </row>
    <row r="5133" spans="4:8">
      <c r="D5133" s="31"/>
      <c r="H5133" s="29"/>
    </row>
    <row r="5134" spans="4:8">
      <c r="D5134" s="31"/>
      <c r="H5134" s="29"/>
    </row>
    <row r="5135" spans="4:8">
      <c r="D5135" s="31"/>
      <c r="H5135" s="29"/>
    </row>
    <row r="5136" spans="4:8">
      <c r="D5136" s="31"/>
      <c r="H5136" s="29"/>
    </row>
    <row r="5137" spans="4:8">
      <c r="D5137" s="31"/>
      <c r="H5137" s="29"/>
    </row>
    <row r="5138" spans="4:8">
      <c r="D5138" s="31"/>
      <c r="H5138" s="29"/>
    </row>
    <row r="5139" spans="4:8">
      <c r="D5139" s="31"/>
      <c r="H5139" s="29"/>
    </row>
    <row r="5140" spans="4:8">
      <c r="D5140" s="31"/>
      <c r="H5140" s="29"/>
    </row>
    <row r="5141" spans="4:8">
      <c r="D5141" s="31"/>
      <c r="H5141" s="29"/>
    </row>
    <row r="5142" spans="4:8">
      <c r="D5142" s="31"/>
      <c r="H5142" s="29"/>
    </row>
    <row r="5143" spans="4:8">
      <c r="D5143" s="31"/>
      <c r="H5143" s="29"/>
    </row>
    <row r="5144" spans="4:8">
      <c r="D5144" s="31"/>
      <c r="H5144" s="29"/>
    </row>
    <row r="5145" spans="4:8">
      <c r="D5145" s="31"/>
      <c r="H5145" s="29"/>
    </row>
    <row r="5146" spans="4:8">
      <c r="D5146" s="31"/>
      <c r="H5146" s="29"/>
    </row>
    <row r="5147" spans="4:8">
      <c r="D5147" s="31"/>
      <c r="H5147" s="29"/>
    </row>
    <row r="5148" spans="4:8">
      <c r="D5148" s="31"/>
      <c r="H5148" s="29"/>
    </row>
    <row r="5149" spans="4:8">
      <c r="D5149" s="31"/>
      <c r="H5149" s="29"/>
    </row>
    <row r="5150" spans="4:8">
      <c r="D5150" s="31"/>
      <c r="H5150" s="29"/>
    </row>
    <row r="5151" spans="4:8">
      <c r="D5151" s="31"/>
      <c r="H5151" s="29"/>
    </row>
    <row r="5152" spans="4:8">
      <c r="D5152" s="31"/>
      <c r="H5152" s="29"/>
    </row>
    <row r="5153" spans="4:8">
      <c r="D5153" s="31"/>
      <c r="H5153" s="29"/>
    </row>
    <row r="5154" spans="4:8">
      <c r="D5154" s="31"/>
      <c r="H5154" s="29"/>
    </row>
    <row r="5155" spans="4:8">
      <c r="D5155" s="31"/>
      <c r="H5155" s="29"/>
    </row>
    <row r="5156" spans="4:8">
      <c r="D5156" s="31"/>
      <c r="H5156" s="29"/>
    </row>
    <row r="5157" spans="4:8">
      <c r="D5157" s="31"/>
      <c r="H5157" s="29"/>
    </row>
    <row r="5158" spans="4:8">
      <c r="D5158" s="31"/>
      <c r="H5158" s="29"/>
    </row>
    <row r="5159" spans="4:8">
      <c r="D5159" s="31"/>
      <c r="H5159" s="29"/>
    </row>
    <row r="5160" spans="4:8">
      <c r="D5160" s="31"/>
      <c r="H5160" s="29"/>
    </row>
    <row r="5161" spans="4:8">
      <c r="D5161" s="31"/>
      <c r="H5161" s="29"/>
    </row>
    <row r="5162" spans="4:8">
      <c r="D5162" s="31"/>
      <c r="H5162" s="29"/>
    </row>
    <row r="5163" spans="4:8">
      <c r="D5163" s="31"/>
      <c r="H5163" s="29"/>
    </row>
    <row r="5164" spans="4:8">
      <c r="D5164" s="31"/>
      <c r="H5164" s="29"/>
    </row>
    <row r="5165" spans="4:8">
      <c r="D5165" s="31"/>
      <c r="H5165" s="29"/>
    </row>
    <row r="5166" spans="4:8">
      <c r="D5166" s="31"/>
      <c r="H5166" s="29"/>
    </row>
    <row r="5167" spans="4:8">
      <c r="D5167" s="31"/>
      <c r="H5167" s="29"/>
    </row>
    <row r="5168" spans="4:8">
      <c r="D5168" s="31"/>
      <c r="H5168" s="29"/>
    </row>
    <row r="5169" spans="4:8">
      <c r="D5169" s="31"/>
      <c r="H5169" s="29"/>
    </row>
    <row r="5170" spans="4:8">
      <c r="D5170" s="31"/>
      <c r="H5170" s="29"/>
    </row>
    <row r="5171" spans="4:8">
      <c r="D5171" s="31"/>
      <c r="H5171" s="29"/>
    </row>
    <row r="5172" spans="4:8">
      <c r="D5172" s="31"/>
      <c r="H5172" s="29"/>
    </row>
    <row r="5173" spans="4:8">
      <c r="D5173" s="31"/>
      <c r="H5173" s="29"/>
    </row>
    <row r="5174" spans="4:8">
      <c r="D5174" s="31"/>
      <c r="H5174" s="29"/>
    </row>
    <row r="5175" spans="4:8">
      <c r="D5175" s="31"/>
      <c r="H5175" s="29"/>
    </row>
    <row r="5176" spans="4:8">
      <c r="D5176" s="31"/>
      <c r="H5176" s="29"/>
    </row>
    <row r="5177" spans="4:8">
      <c r="D5177" s="31"/>
      <c r="H5177" s="29"/>
    </row>
    <row r="5178" spans="4:8">
      <c r="D5178" s="31"/>
      <c r="H5178" s="29"/>
    </row>
    <row r="5179" spans="4:8">
      <c r="D5179" s="31"/>
      <c r="H5179" s="29"/>
    </row>
    <row r="5180" spans="4:8">
      <c r="D5180" s="31"/>
      <c r="H5180" s="29"/>
    </row>
    <row r="5181" spans="4:8">
      <c r="D5181" s="31"/>
      <c r="H5181" s="29"/>
    </row>
    <row r="5182" spans="4:8">
      <c r="D5182" s="31"/>
      <c r="H5182" s="29"/>
    </row>
    <row r="5183" spans="4:8">
      <c r="D5183" s="31"/>
      <c r="H5183" s="29"/>
    </row>
    <row r="5184" spans="4:8">
      <c r="D5184" s="31"/>
      <c r="H5184" s="29"/>
    </row>
    <row r="5185" spans="4:8">
      <c r="D5185" s="31"/>
      <c r="H5185" s="29"/>
    </row>
    <row r="5186" spans="4:8">
      <c r="D5186" s="31"/>
      <c r="H5186" s="29"/>
    </row>
    <row r="5187" spans="4:8">
      <c r="D5187" s="31"/>
      <c r="H5187" s="29"/>
    </row>
    <row r="5188" spans="4:8">
      <c r="D5188" s="31"/>
      <c r="H5188" s="29"/>
    </row>
    <row r="5189" spans="4:8">
      <c r="D5189" s="31"/>
      <c r="H5189" s="29"/>
    </row>
    <row r="5190" spans="4:8">
      <c r="D5190" s="31"/>
      <c r="H5190" s="29"/>
    </row>
    <row r="5191" spans="4:8">
      <c r="D5191" s="31"/>
      <c r="H5191" s="29"/>
    </row>
    <row r="5192" spans="4:8">
      <c r="D5192" s="31"/>
      <c r="H5192" s="29"/>
    </row>
    <row r="5193" spans="4:8">
      <c r="D5193" s="31"/>
      <c r="H5193" s="29"/>
    </row>
    <row r="5194" spans="4:8">
      <c r="D5194" s="31"/>
      <c r="H5194" s="29"/>
    </row>
    <row r="5195" spans="4:8">
      <c r="D5195" s="31"/>
      <c r="H5195" s="29"/>
    </row>
    <row r="5196" spans="4:8">
      <c r="D5196" s="31"/>
      <c r="H5196" s="29"/>
    </row>
    <row r="5197" spans="4:8">
      <c r="D5197" s="31"/>
      <c r="H5197" s="29"/>
    </row>
    <row r="5198" spans="4:8">
      <c r="D5198" s="31"/>
      <c r="H5198" s="29"/>
    </row>
    <row r="5199" spans="4:8">
      <c r="D5199" s="31"/>
      <c r="H5199" s="29"/>
    </row>
    <row r="5200" spans="4:8">
      <c r="D5200" s="31"/>
      <c r="H5200" s="29"/>
    </row>
    <row r="5201" spans="4:8">
      <c r="D5201" s="31"/>
      <c r="H5201" s="29"/>
    </row>
    <row r="5202" spans="4:8">
      <c r="D5202" s="31"/>
      <c r="H5202" s="29"/>
    </row>
    <row r="5203" spans="4:8">
      <c r="D5203" s="31"/>
      <c r="H5203" s="29"/>
    </row>
    <row r="5204" spans="4:8">
      <c r="D5204" s="31"/>
      <c r="H5204" s="29"/>
    </row>
    <row r="5205" spans="4:8">
      <c r="D5205" s="31"/>
      <c r="H5205" s="29"/>
    </row>
    <row r="5206" spans="4:8">
      <c r="D5206" s="31"/>
      <c r="H5206" s="29"/>
    </row>
    <row r="5207" spans="4:8">
      <c r="D5207" s="31"/>
      <c r="H5207" s="29"/>
    </row>
    <row r="5208" spans="4:8">
      <c r="D5208" s="31"/>
      <c r="H5208" s="29"/>
    </row>
    <row r="5209" spans="4:8">
      <c r="D5209" s="31"/>
      <c r="H5209" s="29"/>
    </row>
    <row r="5210" spans="4:8">
      <c r="D5210" s="31"/>
      <c r="H5210" s="29"/>
    </row>
    <row r="5211" spans="4:8">
      <c r="D5211" s="31"/>
      <c r="H5211" s="29"/>
    </row>
    <row r="5212" spans="4:8">
      <c r="D5212" s="31"/>
      <c r="H5212" s="29"/>
    </row>
    <row r="5213" spans="4:8">
      <c r="D5213" s="31"/>
      <c r="H5213" s="29"/>
    </row>
    <row r="5214" spans="4:8">
      <c r="D5214" s="31"/>
      <c r="H5214" s="29"/>
    </row>
    <row r="5215" spans="4:8">
      <c r="D5215" s="31"/>
      <c r="H5215" s="29"/>
    </row>
    <row r="5216" spans="4:8">
      <c r="D5216" s="31"/>
      <c r="H5216" s="29"/>
    </row>
    <row r="5217" spans="4:8">
      <c r="D5217" s="31"/>
      <c r="H5217" s="29"/>
    </row>
    <row r="5218" spans="4:8">
      <c r="D5218" s="31"/>
      <c r="H5218" s="29"/>
    </row>
    <row r="5219" spans="4:8">
      <c r="D5219" s="31"/>
      <c r="H5219" s="29"/>
    </row>
    <row r="5220" spans="4:8">
      <c r="D5220" s="31"/>
      <c r="H5220" s="29"/>
    </row>
    <row r="5221" spans="4:8">
      <c r="D5221" s="31"/>
      <c r="H5221" s="29"/>
    </row>
    <row r="5222" spans="4:8">
      <c r="D5222" s="31"/>
      <c r="H5222" s="29"/>
    </row>
    <row r="5223" spans="4:8">
      <c r="D5223" s="31"/>
      <c r="H5223" s="29"/>
    </row>
    <row r="5224" spans="4:8">
      <c r="D5224" s="31"/>
      <c r="H5224" s="29"/>
    </row>
    <row r="5225" spans="4:8">
      <c r="D5225" s="31"/>
      <c r="H5225" s="29"/>
    </row>
    <row r="5226" spans="4:8">
      <c r="D5226" s="31"/>
      <c r="H5226" s="29"/>
    </row>
    <row r="5227" spans="4:8">
      <c r="D5227" s="31"/>
      <c r="H5227" s="29"/>
    </row>
    <row r="5228" spans="4:8">
      <c r="D5228" s="31"/>
      <c r="H5228" s="29"/>
    </row>
    <row r="5229" spans="4:8">
      <c r="D5229" s="31"/>
      <c r="H5229" s="29"/>
    </row>
    <row r="5230" spans="4:8">
      <c r="D5230" s="31"/>
      <c r="H5230" s="29"/>
    </row>
    <row r="5231" spans="4:8">
      <c r="D5231" s="31"/>
      <c r="H5231" s="29"/>
    </row>
    <row r="5232" spans="4:8">
      <c r="D5232" s="31"/>
      <c r="H5232" s="29"/>
    </row>
    <row r="5233" spans="4:8">
      <c r="D5233" s="31"/>
      <c r="H5233" s="29"/>
    </row>
    <row r="5234" spans="4:8">
      <c r="D5234" s="31"/>
      <c r="H5234" s="29"/>
    </row>
    <row r="5235" spans="4:8">
      <c r="D5235" s="31"/>
      <c r="H5235" s="29"/>
    </row>
    <row r="5236" spans="4:8">
      <c r="D5236" s="31"/>
      <c r="H5236" s="29"/>
    </row>
    <row r="5237" spans="4:8">
      <c r="D5237" s="31"/>
      <c r="H5237" s="29"/>
    </row>
    <row r="5238" spans="4:8">
      <c r="D5238" s="31"/>
      <c r="H5238" s="29"/>
    </row>
    <row r="5239" spans="4:8">
      <c r="D5239" s="31"/>
      <c r="H5239" s="29"/>
    </row>
    <row r="5240" spans="4:8">
      <c r="D5240" s="31"/>
      <c r="H5240" s="29"/>
    </row>
    <row r="5241" spans="4:8">
      <c r="D5241" s="31"/>
      <c r="H5241" s="29"/>
    </row>
    <row r="5242" spans="4:8">
      <c r="D5242" s="31"/>
      <c r="H5242" s="29"/>
    </row>
    <row r="5243" spans="4:8">
      <c r="D5243" s="31"/>
      <c r="H5243" s="29"/>
    </row>
    <row r="5244" spans="4:8">
      <c r="D5244" s="31"/>
      <c r="H5244" s="29"/>
    </row>
    <row r="5245" spans="4:8">
      <c r="D5245" s="31"/>
      <c r="H5245" s="29"/>
    </row>
    <row r="5246" spans="4:8">
      <c r="D5246" s="31"/>
      <c r="H5246" s="29"/>
    </row>
    <row r="5247" spans="4:8">
      <c r="D5247" s="31"/>
      <c r="H5247" s="29"/>
    </row>
    <row r="5248" spans="4:8">
      <c r="D5248" s="31"/>
      <c r="H5248" s="29"/>
    </row>
    <row r="5249" spans="4:8">
      <c r="D5249" s="31"/>
      <c r="H5249" s="29"/>
    </row>
    <row r="5250" spans="4:8">
      <c r="D5250" s="31"/>
      <c r="H5250" s="29"/>
    </row>
    <row r="5251" spans="4:8">
      <c r="D5251" s="31"/>
      <c r="H5251" s="29"/>
    </row>
    <row r="5252" spans="4:8">
      <c r="D5252" s="31"/>
      <c r="H5252" s="29"/>
    </row>
    <row r="5253" spans="4:8">
      <c r="D5253" s="31"/>
      <c r="H5253" s="29"/>
    </row>
    <row r="5254" spans="4:8">
      <c r="D5254" s="31"/>
      <c r="H5254" s="29"/>
    </row>
    <row r="5255" spans="4:8">
      <c r="D5255" s="31"/>
      <c r="H5255" s="29"/>
    </row>
    <row r="5256" spans="4:8">
      <c r="D5256" s="31"/>
      <c r="H5256" s="29"/>
    </row>
    <row r="5257" spans="4:8">
      <c r="D5257" s="31"/>
      <c r="H5257" s="29"/>
    </row>
    <row r="5258" spans="4:8">
      <c r="D5258" s="31"/>
      <c r="H5258" s="29"/>
    </row>
    <row r="5259" spans="4:8">
      <c r="D5259" s="31"/>
      <c r="H5259" s="29"/>
    </row>
    <row r="5260" spans="4:8">
      <c r="D5260" s="31"/>
      <c r="H5260" s="29"/>
    </row>
    <row r="5261" spans="4:8">
      <c r="D5261" s="31"/>
      <c r="H5261" s="29"/>
    </row>
    <row r="5262" spans="4:8">
      <c r="D5262" s="31"/>
      <c r="H5262" s="29"/>
    </row>
    <row r="5263" spans="4:8">
      <c r="D5263" s="31"/>
      <c r="H5263" s="29"/>
    </row>
    <row r="5264" spans="4:8">
      <c r="D5264" s="31"/>
      <c r="H5264" s="29"/>
    </row>
    <row r="5265" spans="4:8">
      <c r="D5265" s="31"/>
      <c r="H5265" s="29"/>
    </row>
    <row r="5266" spans="4:8">
      <c r="D5266" s="31"/>
      <c r="H5266" s="29"/>
    </row>
    <row r="5267" spans="4:8">
      <c r="D5267" s="31"/>
      <c r="H5267" s="29"/>
    </row>
    <row r="5268" spans="4:8">
      <c r="D5268" s="31"/>
      <c r="H5268" s="29"/>
    </row>
    <row r="5269" spans="4:8">
      <c r="D5269" s="31"/>
      <c r="H5269" s="29"/>
    </row>
    <row r="5270" spans="4:8">
      <c r="D5270" s="31"/>
      <c r="H5270" s="29"/>
    </row>
    <row r="5271" spans="4:8">
      <c r="D5271" s="31"/>
      <c r="H5271" s="29"/>
    </row>
    <row r="5272" spans="4:8">
      <c r="D5272" s="31"/>
      <c r="H5272" s="29"/>
    </row>
    <row r="5273" spans="4:8">
      <c r="D5273" s="31"/>
      <c r="H5273" s="29"/>
    </row>
    <row r="5274" spans="4:8">
      <c r="D5274" s="31"/>
      <c r="H5274" s="29"/>
    </row>
    <row r="5275" spans="4:8">
      <c r="D5275" s="31"/>
      <c r="H5275" s="29"/>
    </row>
    <row r="5276" spans="4:8">
      <c r="D5276" s="31"/>
      <c r="H5276" s="29"/>
    </row>
    <row r="5277" spans="4:8">
      <c r="D5277" s="31"/>
      <c r="H5277" s="29"/>
    </row>
    <row r="5278" spans="4:8">
      <c r="D5278" s="31"/>
      <c r="H5278" s="29"/>
    </row>
    <row r="5279" spans="4:8">
      <c r="D5279" s="31"/>
      <c r="H5279" s="29"/>
    </row>
    <row r="5280" spans="4:8">
      <c r="D5280" s="31"/>
      <c r="H5280" s="29"/>
    </row>
    <row r="5281" spans="4:8">
      <c r="D5281" s="31"/>
      <c r="H5281" s="29"/>
    </row>
    <row r="5282" spans="4:8">
      <c r="D5282" s="31"/>
      <c r="H5282" s="29"/>
    </row>
    <row r="5283" spans="4:8">
      <c r="D5283" s="31"/>
      <c r="H5283" s="29"/>
    </row>
    <row r="5284" spans="4:8">
      <c r="D5284" s="31"/>
      <c r="H5284" s="29"/>
    </row>
    <row r="5285" spans="4:8">
      <c r="D5285" s="31"/>
      <c r="H5285" s="29"/>
    </row>
    <row r="5286" spans="4:8">
      <c r="D5286" s="31"/>
      <c r="H5286" s="29"/>
    </row>
    <row r="5287" spans="4:8">
      <c r="D5287" s="31"/>
      <c r="H5287" s="29"/>
    </row>
    <row r="5288" spans="4:8">
      <c r="D5288" s="31"/>
      <c r="H5288" s="29"/>
    </row>
    <row r="5289" spans="4:8">
      <c r="D5289" s="31"/>
      <c r="H5289" s="29"/>
    </row>
    <row r="5290" spans="4:8">
      <c r="D5290" s="31"/>
      <c r="H5290" s="29"/>
    </row>
    <row r="5291" spans="4:8">
      <c r="D5291" s="31"/>
      <c r="H5291" s="29"/>
    </row>
    <row r="5292" spans="4:8">
      <c r="D5292" s="31"/>
      <c r="H5292" s="29"/>
    </row>
    <row r="5293" spans="4:8">
      <c r="D5293" s="31"/>
      <c r="H5293" s="29"/>
    </row>
    <row r="5294" spans="4:8">
      <c r="D5294" s="31"/>
      <c r="H5294" s="29"/>
    </row>
    <row r="5295" spans="4:8">
      <c r="D5295" s="31"/>
      <c r="H5295" s="29"/>
    </row>
    <row r="5296" spans="4:8">
      <c r="D5296" s="31"/>
      <c r="H5296" s="29"/>
    </row>
    <row r="5297" spans="4:8">
      <c r="D5297" s="31"/>
      <c r="H5297" s="29"/>
    </row>
    <row r="5298" spans="4:8">
      <c r="D5298" s="31"/>
      <c r="H5298" s="29"/>
    </row>
    <row r="5299" spans="4:8">
      <c r="D5299" s="31"/>
      <c r="H5299" s="29"/>
    </row>
    <row r="5300" spans="4:8">
      <c r="D5300" s="31"/>
      <c r="H5300" s="29"/>
    </row>
    <row r="5301" spans="4:8">
      <c r="D5301" s="31"/>
      <c r="H5301" s="29"/>
    </row>
    <row r="5302" spans="4:8">
      <c r="D5302" s="31"/>
      <c r="H5302" s="29"/>
    </row>
    <row r="5303" spans="4:8">
      <c r="D5303" s="31"/>
      <c r="H5303" s="29"/>
    </row>
    <row r="5304" spans="4:8">
      <c r="D5304" s="31"/>
      <c r="H5304" s="29"/>
    </row>
    <row r="5305" spans="4:8">
      <c r="D5305" s="31"/>
      <c r="H5305" s="29"/>
    </row>
    <row r="5306" spans="4:8">
      <c r="D5306" s="31"/>
      <c r="H5306" s="29"/>
    </row>
    <row r="5307" spans="4:8">
      <c r="D5307" s="31"/>
      <c r="H5307" s="29"/>
    </row>
    <row r="5308" spans="4:8">
      <c r="D5308" s="31"/>
      <c r="H5308" s="29"/>
    </row>
    <row r="5309" spans="4:8">
      <c r="D5309" s="31"/>
      <c r="H5309" s="29"/>
    </row>
    <row r="5310" spans="4:8">
      <c r="D5310" s="31"/>
      <c r="H5310" s="29"/>
    </row>
    <row r="5311" spans="4:8">
      <c r="D5311" s="31"/>
      <c r="H5311" s="29"/>
    </row>
    <row r="5312" spans="4:8">
      <c r="D5312" s="31"/>
      <c r="H5312" s="29"/>
    </row>
    <row r="5313" spans="4:8">
      <c r="D5313" s="31"/>
      <c r="H5313" s="29"/>
    </row>
    <row r="5314" spans="4:8">
      <c r="D5314" s="31"/>
      <c r="H5314" s="29"/>
    </row>
    <row r="5315" spans="4:8">
      <c r="D5315" s="31"/>
      <c r="H5315" s="29"/>
    </row>
    <row r="5316" spans="4:8">
      <c r="D5316" s="31"/>
      <c r="H5316" s="29"/>
    </row>
    <row r="5317" spans="4:8">
      <c r="D5317" s="31"/>
      <c r="H5317" s="29"/>
    </row>
    <row r="5318" spans="4:8">
      <c r="D5318" s="31"/>
      <c r="H5318" s="29"/>
    </row>
    <row r="5319" spans="4:8">
      <c r="D5319" s="31"/>
      <c r="H5319" s="29"/>
    </row>
    <row r="5320" spans="4:8">
      <c r="D5320" s="31"/>
      <c r="H5320" s="29"/>
    </row>
    <row r="5321" spans="4:8">
      <c r="D5321" s="31"/>
      <c r="H5321" s="29"/>
    </row>
    <row r="5322" spans="4:8">
      <c r="D5322" s="31"/>
      <c r="H5322" s="29"/>
    </row>
    <row r="5323" spans="4:8">
      <c r="D5323" s="31"/>
      <c r="H5323" s="29"/>
    </row>
    <row r="5324" spans="4:8">
      <c r="D5324" s="31"/>
      <c r="H5324" s="29"/>
    </row>
    <row r="5325" spans="4:8">
      <c r="D5325" s="31"/>
      <c r="H5325" s="29"/>
    </row>
    <row r="5326" spans="4:8">
      <c r="D5326" s="31"/>
      <c r="H5326" s="29"/>
    </row>
    <row r="5327" spans="4:8">
      <c r="D5327" s="31"/>
      <c r="H5327" s="29"/>
    </row>
    <row r="5328" spans="4:8">
      <c r="D5328" s="31"/>
      <c r="H5328" s="29"/>
    </row>
    <row r="5329" spans="4:8">
      <c r="D5329" s="31"/>
      <c r="H5329" s="29"/>
    </row>
    <row r="5330" spans="4:8">
      <c r="D5330" s="31"/>
      <c r="H5330" s="29"/>
    </row>
    <row r="5331" spans="4:8">
      <c r="D5331" s="31"/>
      <c r="H5331" s="29"/>
    </row>
    <row r="5332" spans="4:8">
      <c r="D5332" s="31"/>
      <c r="H5332" s="29"/>
    </row>
    <row r="5333" spans="4:8">
      <c r="D5333" s="31"/>
      <c r="H5333" s="29"/>
    </row>
    <row r="5334" spans="4:8">
      <c r="D5334" s="31"/>
      <c r="H5334" s="29"/>
    </row>
    <row r="5335" spans="4:8">
      <c r="D5335" s="31"/>
      <c r="H5335" s="29"/>
    </row>
    <row r="5336" spans="4:8">
      <c r="D5336" s="31"/>
      <c r="H5336" s="29"/>
    </row>
    <row r="5337" spans="4:8">
      <c r="D5337" s="31"/>
      <c r="H5337" s="29"/>
    </row>
    <row r="5338" spans="4:8">
      <c r="D5338" s="31"/>
      <c r="H5338" s="29"/>
    </row>
    <row r="5339" spans="4:8">
      <c r="D5339" s="31"/>
      <c r="H5339" s="29"/>
    </row>
    <row r="5340" spans="4:8">
      <c r="D5340" s="31"/>
      <c r="H5340" s="29"/>
    </row>
    <row r="5341" spans="4:8">
      <c r="D5341" s="31"/>
      <c r="H5341" s="29"/>
    </row>
    <row r="5342" spans="4:8">
      <c r="D5342" s="31"/>
      <c r="H5342" s="29"/>
    </row>
    <row r="5343" spans="4:8">
      <c r="D5343" s="31"/>
      <c r="H5343" s="29"/>
    </row>
    <row r="5344" spans="4:8">
      <c r="D5344" s="31"/>
      <c r="H5344" s="29"/>
    </row>
    <row r="5345" spans="4:8">
      <c r="D5345" s="31"/>
      <c r="H5345" s="29"/>
    </row>
    <row r="5346" spans="4:8">
      <c r="D5346" s="31"/>
      <c r="H5346" s="29"/>
    </row>
    <row r="5347" spans="4:8">
      <c r="D5347" s="31"/>
      <c r="H5347" s="29"/>
    </row>
    <row r="5348" spans="4:8">
      <c r="D5348" s="31"/>
      <c r="H5348" s="29"/>
    </row>
    <row r="5349" spans="4:8">
      <c r="D5349" s="31"/>
      <c r="H5349" s="29"/>
    </row>
    <row r="5350" spans="4:8">
      <c r="D5350" s="31"/>
      <c r="H5350" s="29"/>
    </row>
    <row r="5351" spans="4:8">
      <c r="D5351" s="31"/>
      <c r="H5351" s="29"/>
    </row>
    <row r="5352" spans="4:8">
      <c r="D5352" s="31"/>
      <c r="H5352" s="29"/>
    </row>
    <row r="5353" spans="4:8">
      <c r="D5353" s="31"/>
      <c r="H5353" s="29"/>
    </row>
    <row r="5354" spans="4:8">
      <c r="D5354" s="31"/>
      <c r="H5354" s="29"/>
    </row>
    <row r="5355" spans="4:8">
      <c r="D5355" s="31"/>
      <c r="H5355" s="29"/>
    </row>
    <row r="5356" spans="4:8">
      <c r="D5356" s="31"/>
      <c r="H5356" s="29"/>
    </row>
    <row r="5357" spans="4:8">
      <c r="D5357" s="31"/>
      <c r="H5357" s="29"/>
    </row>
    <row r="5358" spans="4:8">
      <c r="D5358" s="31"/>
      <c r="H5358" s="29"/>
    </row>
    <row r="5359" spans="4:8">
      <c r="D5359" s="31"/>
      <c r="H5359" s="29"/>
    </row>
    <row r="5360" spans="4:8">
      <c r="D5360" s="31"/>
      <c r="H5360" s="29"/>
    </row>
    <row r="5361" spans="4:8">
      <c r="D5361" s="31"/>
      <c r="H5361" s="29"/>
    </row>
    <row r="5362" spans="4:8">
      <c r="D5362" s="31"/>
      <c r="H5362" s="29"/>
    </row>
    <row r="5363" spans="4:8">
      <c r="D5363" s="31"/>
      <c r="H5363" s="29"/>
    </row>
    <row r="5364" spans="4:8">
      <c r="D5364" s="31"/>
      <c r="H5364" s="29"/>
    </row>
    <row r="5365" spans="4:8">
      <c r="D5365" s="31"/>
      <c r="H5365" s="29"/>
    </row>
    <row r="5366" spans="4:8">
      <c r="D5366" s="31"/>
      <c r="H5366" s="29"/>
    </row>
    <row r="5367" spans="4:8">
      <c r="D5367" s="31"/>
      <c r="H5367" s="29"/>
    </row>
    <row r="5368" spans="4:8">
      <c r="D5368" s="31"/>
      <c r="H5368" s="29"/>
    </row>
    <row r="5369" spans="4:8">
      <c r="D5369" s="31"/>
      <c r="H5369" s="29"/>
    </row>
    <row r="5370" spans="4:8">
      <c r="D5370" s="31"/>
      <c r="H5370" s="29"/>
    </row>
    <row r="5371" spans="4:8">
      <c r="D5371" s="31"/>
      <c r="H5371" s="29"/>
    </row>
    <row r="5372" spans="4:8">
      <c r="D5372" s="31"/>
      <c r="H5372" s="29"/>
    </row>
    <row r="5373" spans="4:8">
      <c r="D5373" s="31"/>
      <c r="H5373" s="29"/>
    </row>
    <row r="5374" spans="4:8">
      <c r="D5374" s="31"/>
      <c r="H5374" s="29"/>
    </row>
    <row r="5375" spans="4:8">
      <c r="D5375" s="31"/>
      <c r="H5375" s="29"/>
    </row>
    <row r="5376" spans="4:8">
      <c r="D5376" s="31"/>
      <c r="H5376" s="29"/>
    </row>
    <row r="5377" spans="4:8">
      <c r="D5377" s="31"/>
      <c r="H5377" s="29"/>
    </row>
    <row r="5378" spans="4:8">
      <c r="D5378" s="31"/>
      <c r="H5378" s="29"/>
    </row>
    <row r="5379" spans="4:8">
      <c r="D5379" s="31"/>
      <c r="H5379" s="29"/>
    </row>
    <row r="5380" spans="4:8">
      <c r="D5380" s="31"/>
      <c r="H5380" s="29"/>
    </row>
    <row r="5381" spans="4:8">
      <c r="D5381" s="31"/>
      <c r="H5381" s="29"/>
    </row>
    <row r="5382" spans="4:8">
      <c r="D5382" s="31"/>
      <c r="H5382" s="29"/>
    </row>
    <row r="5383" spans="4:8">
      <c r="D5383" s="31"/>
      <c r="H5383" s="29"/>
    </row>
    <row r="5384" spans="4:8">
      <c r="D5384" s="31"/>
      <c r="H5384" s="29"/>
    </row>
    <row r="5385" spans="4:8">
      <c r="D5385" s="31"/>
      <c r="H5385" s="29"/>
    </row>
    <row r="5386" spans="4:8">
      <c r="D5386" s="31"/>
      <c r="H5386" s="29"/>
    </row>
    <row r="5387" spans="4:8">
      <c r="D5387" s="31"/>
      <c r="H5387" s="29"/>
    </row>
    <row r="5388" spans="4:8">
      <c r="D5388" s="31"/>
      <c r="H5388" s="29"/>
    </row>
    <row r="5389" spans="4:8">
      <c r="D5389" s="31"/>
      <c r="H5389" s="29"/>
    </row>
    <row r="5390" spans="4:8">
      <c r="D5390" s="31"/>
      <c r="H5390" s="29"/>
    </row>
    <row r="5391" spans="4:8">
      <c r="D5391" s="31"/>
      <c r="H5391" s="29"/>
    </row>
    <row r="5392" spans="4:8">
      <c r="D5392" s="31"/>
      <c r="H5392" s="29"/>
    </row>
    <row r="5393" spans="4:8">
      <c r="D5393" s="31"/>
      <c r="H5393" s="29"/>
    </row>
    <row r="5394" spans="4:8">
      <c r="D5394" s="31"/>
      <c r="H5394" s="29"/>
    </row>
    <row r="5395" spans="4:8">
      <c r="D5395" s="31"/>
      <c r="H5395" s="29"/>
    </row>
    <row r="5396" spans="4:8">
      <c r="D5396" s="31"/>
      <c r="H5396" s="29"/>
    </row>
    <row r="5397" spans="4:8">
      <c r="D5397" s="31"/>
      <c r="H5397" s="29"/>
    </row>
    <row r="5398" spans="4:8">
      <c r="D5398" s="31"/>
      <c r="H5398" s="29"/>
    </row>
    <row r="5399" spans="4:8">
      <c r="D5399" s="31"/>
      <c r="H5399" s="29"/>
    </row>
    <row r="5400" spans="4:8">
      <c r="D5400" s="31"/>
      <c r="H5400" s="29"/>
    </row>
    <row r="5401" spans="4:8">
      <c r="D5401" s="31"/>
      <c r="H5401" s="29"/>
    </row>
    <row r="5402" spans="4:8">
      <c r="D5402" s="31"/>
      <c r="H5402" s="29"/>
    </row>
    <row r="5403" spans="4:8">
      <c r="D5403" s="31"/>
      <c r="H5403" s="29"/>
    </row>
    <row r="5404" spans="4:8">
      <c r="D5404" s="31"/>
      <c r="H5404" s="29"/>
    </row>
    <row r="5405" spans="4:8">
      <c r="D5405" s="31"/>
      <c r="H5405" s="29"/>
    </row>
    <row r="5406" spans="4:8">
      <c r="D5406" s="31"/>
      <c r="H5406" s="29"/>
    </row>
    <row r="5407" spans="4:8">
      <c r="D5407" s="31"/>
      <c r="H5407" s="29"/>
    </row>
    <row r="5408" spans="4:8">
      <c r="D5408" s="31"/>
      <c r="H5408" s="29"/>
    </row>
    <row r="5409" spans="4:8">
      <c r="D5409" s="31"/>
      <c r="H5409" s="29"/>
    </row>
    <row r="5410" spans="4:8">
      <c r="D5410" s="31"/>
      <c r="H5410" s="29"/>
    </row>
    <row r="5411" spans="4:8">
      <c r="D5411" s="31"/>
      <c r="H5411" s="29"/>
    </row>
    <row r="5412" spans="4:8">
      <c r="D5412" s="31"/>
      <c r="H5412" s="29"/>
    </row>
    <row r="5413" spans="4:8">
      <c r="D5413" s="31"/>
      <c r="H5413" s="29"/>
    </row>
    <row r="5414" spans="4:8">
      <c r="D5414" s="31"/>
      <c r="H5414" s="29"/>
    </row>
    <row r="5415" spans="4:8">
      <c r="D5415" s="31"/>
      <c r="H5415" s="29"/>
    </row>
    <row r="5416" spans="4:8">
      <c r="D5416" s="31"/>
      <c r="H5416" s="29"/>
    </row>
    <row r="5417" spans="4:8">
      <c r="D5417" s="31"/>
      <c r="H5417" s="29"/>
    </row>
    <row r="5418" spans="4:8">
      <c r="D5418" s="31"/>
      <c r="H5418" s="29"/>
    </row>
    <row r="5419" spans="4:8">
      <c r="D5419" s="31"/>
      <c r="H5419" s="29"/>
    </row>
    <row r="5420" spans="4:8">
      <c r="D5420" s="31"/>
      <c r="H5420" s="29"/>
    </row>
    <row r="5421" spans="4:8">
      <c r="D5421" s="31"/>
      <c r="H5421" s="29"/>
    </row>
    <row r="5422" spans="4:8">
      <c r="D5422" s="31"/>
      <c r="H5422" s="29"/>
    </row>
    <row r="5423" spans="4:8">
      <c r="D5423" s="31"/>
      <c r="H5423" s="29"/>
    </row>
    <row r="5424" spans="4:8">
      <c r="D5424" s="31"/>
      <c r="H5424" s="29"/>
    </row>
    <row r="5425" spans="4:8">
      <c r="D5425" s="31"/>
      <c r="H5425" s="29"/>
    </row>
    <row r="5426" spans="4:8">
      <c r="D5426" s="31"/>
      <c r="H5426" s="29"/>
    </row>
    <row r="5427" spans="4:8">
      <c r="D5427" s="31"/>
      <c r="H5427" s="29"/>
    </row>
    <row r="5428" spans="4:8">
      <c r="D5428" s="31"/>
      <c r="H5428" s="29"/>
    </row>
    <row r="5429" spans="4:8">
      <c r="D5429" s="31"/>
      <c r="H5429" s="29"/>
    </row>
    <row r="5430" spans="4:8">
      <c r="D5430" s="31"/>
      <c r="H5430" s="29"/>
    </row>
    <row r="5431" spans="4:8">
      <c r="D5431" s="31"/>
      <c r="H5431" s="29"/>
    </row>
    <row r="5432" spans="4:8">
      <c r="D5432" s="31"/>
      <c r="H5432" s="29"/>
    </row>
    <row r="5433" spans="4:8">
      <c r="D5433" s="31"/>
      <c r="H5433" s="29"/>
    </row>
    <row r="5434" spans="4:8">
      <c r="D5434" s="31"/>
      <c r="H5434" s="29"/>
    </row>
    <row r="5435" spans="4:8">
      <c r="D5435" s="31"/>
      <c r="H5435" s="29"/>
    </row>
    <row r="5436" spans="4:8">
      <c r="D5436" s="31"/>
      <c r="H5436" s="29"/>
    </row>
    <row r="5437" spans="4:8">
      <c r="D5437" s="31"/>
      <c r="H5437" s="29"/>
    </row>
    <row r="5438" spans="4:8">
      <c r="D5438" s="31"/>
      <c r="H5438" s="29"/>
    </row>
    <row r="5439" spans="4:8">
      <c r="D5439" s="31"/>
      <c r="H5439" s="29"/>
    </row>
    <row r="5440" spans="4:8">
      <c r="D5440" s="31"/>
      <c r="H5440" s="29"/>
    </row>
    <row r="5441" spans="4:8">
      <c r="D5441" s="31"/>
      <c r="H5441" s="29"/>
    </row>
    <row r="5442" spans="4:8">
      <c r="D5442" s="31"/>
      <c r="H5442" s="29"/>
    </row>
    <row r="5443" spans="4:8">
      <c r="D5443" s="31"/>
      <c r="H5443" s="29"/>
    </row>
    <row r="5444" spans="4:8">
      <c r="D5444" s="31"/>
      <c r="H5444" s="29"/>
    </row>
    <row r="5445" spans="4:8">
      <c r="D5445" s="31"/>
      <c r="H5445" s="29"/>
    </row>
    <row r="5446" spans="4:8">
      <c r="D5446" s="31"/>
      <c r="H5446" s="29"/>
    </row>
    <row r="5447" spans="4:8">
      <c r="D5447" s="31"/>
      <c r="H5447" s="29"/>
    </row>
    <row r="5448" spans="4:8">
      <c r="D5448" s="31"/>
      <c r="H5448" s="29"/>
    </row>
    <row r="5449" spans="4:8">
      <c r="D5449" s="31"/>
      <c r="H5449" s="29"/>
    </row>
    <row r="5450" spans="4:8">
      <c r="D5450" s="31"/>
      <c r="H5450" s="29"/>
    </row>
    <row r="5451" spans="4:8">
      <c r="D5451" s="31"/>
      <c r="H5451" s="29"/>
    </row>
    <row r="5452" spans="4:8">
      <c r="D5452" s="31"/>
      <c r="H5452" s="29"/>
    </row>
    <row r="5453" spans="4:8">
      <c r="D5453" s="31"/>
      <c r="H5453" s="29"/>
    </row>
    <row r="5454" spans="4:8">
      <c r="D5454" s="31"/>
      <c r="H5454" s="29"/>
    </row>
    <row r="5455" spans="4:8">
      <c r="D5455" s="31"/>
      <c r="H5455" s="29"/>
    </row>
    <row r="5456" spans="4:8">
      <c r="D5456" s="31"/>
      <c r="H5456" s="29"/>
    </row>
    <row r="5457" spans="4:8">
      <c r="D5457" s="31"/>
      <c r="H5457" s="29"/>
    </row>
    <row r="5458" spans="4:8">
      <c r="D5458" s="31"/>
      <c r="H5458" s="29"/>
    </row>
    <row r="5459" spans="4:8">
      <c r="D5459" s="31"/>
      <c r="H5459" s="29"/>
    </row>
    <row r="5460" spans="4:8">
      <c r="D5460" s="31"/>
      <c r="H5460" s="29"/>
    </row>
    <row r="5461" spans="4:8">
      <c r="D5461" s="31"/>
      <c r="H5461" s="29"/>
    </row>
    <row r="5462" spans="4:8">
      <c r="D5462" s="31"/>
      <c r="H5462" s="29"/>
    </row>
    <row r="5463" spans="4:8">
      <c r="D5463" s="31"/>
      <c r="H5463" s="29"/>
    </row>
    <row r="5464" spans="4:8">
      <c r="D5464" s="31"/>
      <c r="H5464" s="29"/>
    </row>
    <row r="5465" spans="4:8">
      <c r="D5465" s="31"/>
      <c r="H5465" s="29"/>
    </row>
    <row r="5466" spans="4:8">
      <c r="D5466" s="31"/>
      <c r="H5466" s="29"/>
    </row>
    <row r="5467" spans="4:8">
      <c r="D5467" s="31"/>
      <c r="H5467" s="29"/>
    </row>
    <row r="5468" spans="4:8">
      <c r="D5468" s="31"/>
      <c r="H5468" s="29"/>
    </row>
    <row r="5469" spans="4:8">
      <c r="D5469" s="31"/>
      <c r="H5469" s="29"/>
    </row>
    <row r="5470" spans="4:8">
      <c r="D5470" s="31"/>
      <c r="H5470" s="29"/>
    </row>
    <row r="5471" spans="4:8">
      <c r="D5471" s="31"/>
      <c r="H5471" s="29"/>
    </row>
    <row r="5472" spans="4:8">
      <c r="D5472" s="31"/>
      <c r="H5472" s="29"/>
    </row>
    <row r="5473" spans="4:8">
      <c r="D5473" s="31"/>
      <c r="H5473" s="29"/>
    </row>
    <row r="5474" spans="4:8">
      <c r="D5474" s="31"/>
      <c r="H5474" s="29"/>
    </row>
    <row r="5475" spans="4:8">
      <c r="D5475" s="31"/>
      <c r="H5475" s="29"/>
    </row>
    <row r="5476" spans="4:8">
      <c r="D5476" s="31"/>
      <c r="H5476" s="29"/>
    </row>
    <row r="5477" spans="4:8">
      <c r="D5477" s="31"/>
      <c r="H5477" s="29"/>
    </row>
    <row r="5478" spans="4:8">
      <c r="D5478" s="31"/>
      <c r="H5478" s="29"/>
    </row>
    <row r="5479" spans="4:8">
      <c r="D5479" s="31"/>
      <c r="H5479" s="29"/>
    </row>
    <row r="5480" spans="4:8">
      <c r="D5480" s="31"/>
      <c r="H5480" s="29"/>
    </row>
    <row r="5481" spans="4:8">
      <c r="D5481" s="31"/>
      <c r="H5481" s="29"/>
    </row>
    <row r="5482" spans="4:8">
      <c r="D5482" s="31"/>
      <c r="H5482" s="29"/>
    </row>
    <row r="5483" spans="4:8">
      <c r="D5483" s="31"/>
      <c r="H5483" s="29"/>
    </row>
    <row r="5484" spans="4:8">
      <c r="D5484" s="31"/>
      <c r="H5484" s="29"/>
    </row>
    <row r="5485" spans="4:8">
      <c r="D5485" s="31"/>
      <c r="H5485" s="29"/>
    </row>
    <row r="5486" spans="4:8">
      <c r="D5486" s="31"/>
      <c r="H5486" s="29"/>
    </row>
    <row r="5487" spans="4:8">
      <c r="D5487" s="31"/>
      <c r="H5487" s="29"/>
    </row>
    <row r="5488" spans="4:8">
      <c r="D5488" s="31"/>
      <c r="H5488" s="29"/>
    </row>
    <row r="5489" spans="4:8">
      <c r="D5489" s="31"/>
      <c r="H5489" s="29"/>
    </row>
    <row r="5490" spans="4:8">
      <c r="D5490" s="31"/>
      <c r="H5490" s="29"/>
    </row>
    <row r="5491" spans="4:8">
      <c r="D5491" s="31"/>
      <c r="H5491" s="29"/>
    </row>
    <row r="5492" spans="4:8">
      <c r="D5492" s="31"/>
      <c r="H5492" s="29"/>
    </row>
    <row r="5493" spans="4:8">
      <c r="D5493" s="31"/>
      <c r="H5493" s="29"/>
    </row>
    <row r="5494" spans="4:8">
      <c r="D5494" s="31"/>
      <c r="H5494" s="29"/>
    </row>
    <row r="5495" spans="4:8">
      <c r="D5495" s="31"/>
      <c r="H5495" s="29"/>
    </row>
    <row r="5496" spans="4:8">
      <c r="D5496" s="31"/>
      <c r="H5496" s="29"/>
    </row>
    <row r="5497" spans="4:8">
      <c r="D5497" s="31"/>
      <c r="H5497" s="29"/>
    </row>
    <row r="5498" spans="4:8">
      <c r="D5498" s="31"/>
      <c r="H5498" s="29"/>
    </row>
    <row r="5499" spans="4:8">
      <c r="D5499" s="31"/>
      <c r="H5499" s="29"/>
    </row>
    <row r="5500" spans="4:8">
      <c r="D5500" s="31"/>
      <c r="H5500" s="29"/>
    </row>
    <row r="5501" spans="4:8">
      <c r="D5501" s="31"/>
      <c r="H5501" s="29"/>
    </row>
    <row r="5502" spans="4:8">
      <c r="D5502" s="31"/>
      <c r="H5502" s="29"/>
    </row>
    <row r="5503" spans="4:8">
      <c r="D5503" s="31"/>
      <c r="H5503" s="29"/>
    </row>
    <row r="5504" spans="4:8">
      <c r="D5504" s="31"/>
      <c r="H5504" s="29"/>
    </row>
    <row r="5505" spans="4:8">
      <c r="D5505" s="31"/>
      <c r="H5505" s="29"/>
    </row>
    <row r="5506" spans="4:8">
      <c r="D5506" s="31"/>
      <c r="H5506" s="29"/>
    </row>
    <row r="5507" spans="4:8">
      <c r="D5507" s="31"/>
      <c r="H5507" s="29"/>
    </row>
    <row r="5508" spans="4:8">
      <c r="D5508" s="31"/>
      <c r="H5508" s="29"/>
    </row>
    <row r="5509" spans="4:8">
      <c r="D5509" s="31"/>
      <c r="H5509" s="29"/>
    </row>
    <row r="5510" spans="4:8">
      <c r="D5510" s="31"/>
      <c r="H5510" s="29"/>
    </row>
    <row r="5511" spans="4:8">
      <c r="D5511" s="31"/>
      <c r="H5511" s="29"/>
    </row>
    <row r="5512" spans="4:8">
      <c r="D5512" s="31"/>
      <c r="H5512" s="29"/>
    </row>
    <row r="5513" spans="4:8">
      <c r="D5513" s="31"/>
      <c r="H5513" s="29"/>
    </row>
    <row r="5514" spans="4:8">
      <c r="D5514" s="31"/>
      <c r="H5514" s="29"/>
    </row>
    <row r="5515" spans="4:8">
      <c r="D5515" s="31"/>
      <c r="H5515" s="29"/>
    </row>
    <row r="5516" spans="4:8">
      <c r="D5516" s="31"/>
      <c r="H5516" s="29"/>
    </row>
    <row r="5517" spans="4:8">
      <c r="D5517" s="31"/>
      <c r="H5517" s="29"/>
    </row>
    <row r="5518" spans="4:8">
      <c r="D5518" s="31"/>
      <c r="H5518" s="29"/>
    </row>
    <row r="5519" spans="4:8">
      <c r="D5519" s="31"/>
      <c r="H5519" s="29"/>
    </row>
    <row r="5520" spans="4:8">
      <c r="D5520" s="31"/>
      <c r="H5520" s="29"/>
    </row>
    <row r="5521" spans="4:8">
      <c r="D5521" s="31"/>
      <c r="H5521" s="29"/>
    </row>
    <row r="5522" spans="4:8">
      <c r="D5522" s="31"/>
      <c r="H5522" s="29"/>
    </row>
    <row r="5523" spans="4:8">
      <c r="D5523" s="31"/>
      <c r="H5523" s="29"/>
    </row>
    <row r="5524" spans="4:8">
      <c r="D5524" s="31"/>
      <c r="H5524" s="29"/>
    </row>
    <row r="5525" spans="4:8">
      <c r="D5525" s="31"/>
      <c r="H5525" s="29"/>
    </row>
    <row r="5526" spans="4:8">
      <c r="D5526" s="31"/>
      <c r="H5526" s="29"/>
    </row>
    <row r="5527" spans="4:8">
      <c r="D5527" s="31"/>
      <c r="H5527" s="29"/>
    </row>
    <row r="5528" spans="4:8">
      <c r="D5528" s="31"/>
      <c r="H5528" s="29"/>
    </row>
    <row r="5529" spans="4:8">
      <c r="D5529" s="31"/>
      <c r="H5529" s="29"/>
    </row>
    <row r="5530" spans="4:8">
      <c r="D5530" s="31"/>
      <c r="H5530" s="29"/>
    </row>
    <row r="5531" spans="4:8">
      <c r="D5531" s="31"/>
      <c r="H5531" s="29"/>
    </row>
    <row r="5532" spans="4:8">
      <c r="D5532" s="31"/>
      <c r="H5532" s="29"/>
    </row>
    <row r="5533" spans="4:8">
      <c r="D5533" s="31"/>
      <c r="H5533" s="29"/>
    </row>
    <row r="5534" spans="4:8">
      <c r="D5534" s="31"/>
      <c r="H5534" s="29"/>
    </row>
    <row r="5535" spans="4:8">
      <c r="D5535" s="31"/>
      <c r="H5535" s="29"/>
    </row>
    <row r="5536" spans="4:8">
      <c r="D5536" s="31"/>
      <c r="H5536" s="29"/>
    </row>
    <row r="5537" spans="4:8">
      <c r="D5537" s="31"/>
      <c r="H5537" s="29"/>
    </row>
    <row r="5538" spans="4:8">
      <c r="D5538" s="31"/>
      <c r="H5538" s="29"/>
    </row>
    <row r="5539" spans="4:8">
      <c r="D5539" s="31"/>
      <c r="H5539" s="29"/>
    </row>
    <row r="5540" spans="4:8">
      <c r="D5540" s="31"/>
      <c r="H5540" s="29"/>
    </row>
    <row r="5541" spans="4:8">
      <c r="D5541" s="31"/>
      <c r="H5541" s="29"/>
    </row>
    <row r="5542" spans="4:8">
      <c r="D5542" s="31"/>
      <c r="H5542" s="29"/>
    </row>
    <row r="5543" spans="4:8">
      <c r="D5543" s="31"/>
      <c r="H5543" s="29"/>
    </row>
    <row r="5544" spans="4:8">
      <c r="D5544" s="31"/>
      <c r="H5544" s="29"/>
    </row>
    <row r="5545" spans="4:8">
      <c r="D5545" s="31"/>
      <c r="H5545" s="29"/>
    </row>
    <row r="5546" spans="4:8">
      <c r="D5546" s="31"/>
      <c r="H5546" s="29"/>
    </row>
    <row r="5547" spans="4:8">
      <c r="D5547" s="31"/>
      <c r="H5547" s="29"/>
    </row>
    <row r="5548" spans="4:8">
      <c r="D5548" s="31"/>
      <c r="H5548" s="29"/>
    </row>
    <row r="5549" spans="4:8">
      <c r="D5549" s="31"/>
      <c r="H5549" s="29"/>
    </row>
    <row r="5550" spans="4:8">
      <c r="D5550" s="31"/>
      <c r="H5550" s="29"/>
    </row>
    <row r="5551" spans="4:8">
      <c r="D5551" s="31"/>
      <c r="H5551" s="29"/>
    </row>
    <row r="5552" spans="4:8">
      <c r="D5552" s="31"/>
      <c r="H5552" s="29"/>
    </row>
    <row r="5553" spans="4:8">
      <c r="D5553" s="31"/>
      <c r="H5553" s="29"/>
    </row>
    <row r="5554" spans="4:8">
      <c r="D5554" s="31"/>
      <c r="H5554" s="29"/>
    </row>
    <row r="5555" spans="4:8">
      <c r="D5555" s="31"/>
      <c r="H5555" s="29"/>
    </row>
    <row r="5556" spans="4:8">
      <c r="D5556" s="31"/>
      <c r="H5556" s="29"/>
    </row>
    <row r="5557" spans="4:8">
      <c r="D5557" s="31"/>
      <c r="H5557" s="29"/>
    </row>
    <row r="5558" spans="4:8">
      <c r="D5558" s="31"/>
      <c r="H5558" s="29"/>
    </row>
    <row r="5559" spans="4:8">
      <c r="D5559" s="31"/>
      <c r="H5559" s="29"/>
    </row>
    <row r="5560" spans="4:8">
      <c r="D5560" s="31"/>
      <c r="H5560" s="29"/>
    </row>
    <row r="5561" spans="4:8">
      <c r="D5561" s="31"/>
      <c r="H5561" s="29"/>
    </row>
    <row r="5562" spans="4:8">
      <c r="D5562" s="31"/>
      <c r="H5562" s="29"/>
    </row>
    <row r="5563" spans="4:8">
      <c r="D5563" s="31"/>
      <c r="H5563" s="29"/>
    </row>
    <row r="5564" spans="4:8">
      <c r="D5564" s="31"/>
      <c r="H5564" s="29"/>
    </row>
    <row r="5565" spans="4:8">
      <c r="D5565" s="31"/>
      <c r="H5565" s="29"/>
    </row>
    <row r="5566" spans="4:8">
      <c r="D5566" s="31"/>
      <c r="H5566" s="29"/>
    </row>
    <row r="5567" spans="4:8">
      <c r="D5567" s="31"/>
      <c r="H5567" s="29"/>
    </row>
    <row r="5568" spans="4:8">
      <c r="D5568" s="31"/>
      <c r="H5568" s="29"/>
    </row>
    <row r="5569" spans="4:8">
      <c r="D5569" s="31"/>
      <c r="H5569" s="29"/>
    </row>
    <row r="5570" spans="4:8">
      <c r="D5570" s="31"/>
      <c r="H5570" s="29"/>
    </row>
    <row r="5571" spans="4:8">
      <c r="D5571" s="31"/>
      <c r="H5571" s="29"/>
    </row>
    <row r="5572" spans="4:8">
      <c r="D5572" s="31"/>
      <c r="H5572" s="29"/>
    </row>
    <row r="5573" spans="4:8">
      <c r="D5573" s="31"/>
      <c r="H5573" s="29"/>
    </row>
    <row r="5574" spans="4:8">
      <c r="D5574" s="31"/>
      <c r="H5574" s="29"/>
    </row>
    <row r="5575" spans="4:8">
      <c r="D5575" s="31"/>
      <c r="H5575" s="29"/>
    </row>
    <row r="5576" spans="4:8">
      <c r="D5576" s="31"/>
      <c r="H5576" s="29"/>
    </row>
    <row r="5577" spans="4:8">
      <c r="D5577" s="31"/>
      <c r="H5577" s="29"/>
    </row>
    <row r="5578" spans="4:8">
      <c r="D5578" s="31"/>
      <c r="H5578" s="29"/>
    </row>
    <row r="5579" spans="4:8">
      <c r="D5579" s="31"/>
      <c r="H5579" s="29"/>
    </row>
    <row r="5580" spans="4:8">
      <c r="D5580" s="31"/>
      <c r="H5580" s="29"/>
    </row>
    <row r="5581" spans="4:8">
      <c r="D5581" s="31"/>
      <c r="H5581" s="29"/>
    </row>
    <row r="5582" spans="4:8">
      <c r="D5582" s="31"/>
      <c r="H5582" s="29"/>
    </row>
    <row r="5583" spans="4:8">
      <c r="D5583" s="31"/>
      <c r="H5583" s="29"/>
    </row>
    <row r="5584" spans="4:8">
      <c r="D5584" s="31"/>
      <c r="H5584" s="29"/>
    </row>
    <row r="5585" spans="4:8">
      <c r="D5585" s="31"/>
      <c r="H5585" s="29"/>
    </row>
    <row r="5586" spans="4:8">
      <c r="D5586" s="31"/>
      <c r="H5586" s="29"/>
    </row>
    <row r="5587" spans="4:8">
      <c r="D5587" s="31"/>
      <c r="H5587" s="29"/>
    </row>
    <row r="5588" spans="4:8">
      <c r="D5588" s="31"/>
      <c r="H5588" s="29"/>
    </row>
    <row r="5589" spans="4:8">
      <c r="D5589" s="31"/>
      <c r="H5589" s="29"/>
    </row>
    <row r="5590" spans="4:8">
      <c r="D5590" s="31"/>
      <c r="H5590" s="29"/>
    </row>
    <row r="5591" spans="4:8">
      <c r="D5591" s="31"/>
      <c r="H5591" s="29"/>
    </row>
    <row r="5592" spans="4:8">
      <c r="D5592" s="31"/>
      <c r="H5592" s="29"/>
    </row>
    <row r="5593" spans="4:8">
      <c r="D5593" s="31"/>
      <c r="H5593" s="29"/>
    </row>
    <row r="5594" spans="4:8">
      <c r="D5594" s="31"/>
      <c r="H5594" s="29"/>
    </row>
    <row r="5595" spans="4:8">
      <c r="D5595" s="31"/>
      <c r="H5595" s="29"/>
    </row>
    <row r="5596" spans="4:8">
      <c r="D5596" s="31"/>
      <c r="H5596" s="29"/>
    </row>
    <row r="5597" spans="4:8">
      <c r="D5597" s="31"/>
      <c r="H5597" s="29"/>
    </row>
    <row r="5598" spans="4:8">
      <c r="D5598" s="31"/>
      <c r="H5598" s="29"/>
    </row>
    <row r="5599" spans="4:8">
      <c r="D5599" s="31"/>
      <c r="H5599" s="29"/>
    </row>
    <row r="5600" spans="4:8">
      <c r="D5600" s="31"/>
      <c r="H5600" s="29"/>
    </row>
    <row r="5601" spans="4:8">
      <c r="D5601" s="31"/>
      <c r="H5601" s="29"/>
    </row>
    <row r="5602" spans="4:8">
      <c r="D5602" s="31"/>
      <c r="H5602" s="29"/>
    </row>
    <row r="5603" spans="4:8">
      <c r="D5603" s="31"/>
      <c r="H5603" s="29"/>
    </row>
    <row r="5604" spans="4:8">
      <c r="D5604" s="31"/>
      <c r="H5604" s="29"/>
    </row>
    <row r="5605" spans="4:8">
      <c r="D5605" s="31"/>
      <c r="H5605" s="29"/>
    </row>
    <row r="5606" spans="4:8">
      <c r="D5606" s="31"/>
      <c r="H5606" s="29"/>
    </row>
    <row r="5607" spans="4:8">
      <c r="D5607" s="31"/>
      <c r="H5607" s="29"/>
    </row>
    <row r="5608" spans="4:8">
      <c r="D5608" s="31"/>
      <c r="H5608" s="29"/>
    </row>
    <row r="5609" spans="4:8">
      <c r="D5609" s="31"/>
      <c r="H5609" s="29"/>
    </row>
    <row r="5610" spans="4:8">
      <c r="D5610" s="31"/>
      <c r="H5610" s="29"/>
    </row>
    <row r="5611" spans="4:8">
      <c r="D5611" s="31"/>
      <c r="H5611" s="29"/>
    </row>
    <row r="5612" spans="4:8">
      <c r="D5612" s="31"/>
      <c r="H5612" s="29"/>
    </row>
    <row r="5613" spans="4:8">
      <c r="D5613" s="31"/>
      <c r="H5613" s="29"/>
    </row>
    <row r="5614" spans="4:8">
      <c r="D5614" s="31"/>
      <c r="H5614" s="29"/>
    </row>
    <row r="5615" spans="4:8">
      <c r="D5615" s="31"/>
      <c r="H5615" s="29"/>
    </row>
    <row r="5616" spans="4:8">
      <c r="D5616" s="31"/>
      <c r="H5616" s="29"/>
    </row>
    <row r="5617" spans="4:8">
      <c r="D5617" s="31"/>
      <c r="H5617" s="29"/>
    </row>
    <row r="5618" spans="4:8">
      <c r="D5618" s="31"/>
      <c r="H5618" s="29"/>
    </row>
    <row r="5619" spans="4:8">
      <c r="D5619" s="31"/>
      <c r="H5619" s="29"/>
    </row>
    <row r="5620" spans="4:8">
      <c r="D5620" s="31"/>
      <c r="H5620" s="29"/>
    </row>
    <row r="5621" spans="4:8">
      <c r="D5621" s="31"/>
      <c r="H5621" s="29"/>
    </row>
    <row r="5622" spans="4:8">
      <c r="D5622" s="31"/>
      <c r="H5622" s="29"/>
    </row>
    <row r="5623" spans="4:8">
      <c r="D5623" s="31"/>
      <c r="H5623" s="29"/>
    </row>
    <row r="5624" spans="4:8">
      <c r="D5624" s="31"/>
      <c r="H5624" s="29"/>
    </row>
    <row r="5625" spans="4:8">
      <c r="D5625" s="31"/>
      <c r="H5625" s="29"/>
    </row>
    <row r="5626" spans="4:8">
      <c r="D5626" s="31"/>
      <c r="H5626" s="29"/>
    </row>
    <row r="5627" spans="4:8">
      <c r="D5627" s="31"/>
      <c r="H5627" s="29"/>
    </row>
    <row r="5628" spans="4:8">
      <c r="D5628" s="31"/>
      <c r="H5628" s="29"/>
    </row>
    <row r="5629" spans="4:8">
      <c r="D5629" s="31"/>
      <c r="H5629" s="29"/>
    </row>
    <row r="5630" spans="4:8">
      <c r="D5630" s="31"/>
      <c r="H5630" s="29"/>
    </row>
    <row r="5631" spans="4:8">
      <c r="D5631" s="31"/>
      <c r="H5631" s="29"/>
    </row>
    <row r="5632" spans="4:8">
      <c r="D5632" s="31"/>
      <c r="H5632" s="29"/>
    </row>
    <row r="5633" spans="4:8">
      <c r="D5633" s="31"/>
      <c r="H5633" s="29"/>
    </row>
    <row r="5634" spans="4:8">
      <c r="D5634" s="31"/>
      <c r="H5634" s="29"/>
    </row>
    <row r="5635" spans="4:8">
      <c r="D5635" s="31"/>
      <c r="H5635" s="29"/>
    </row>
    <row r="5636" spans="4:8">
      <c r="D5636" s="31"/>
      <c r="H5636" s="29"/>
    </row>
    <row r="5637" spans="4:8">
      <c r="D5637" s="31"/>
      <c r="H5637" s="29"/>
    </row>
    <row r="5638" spans="4:8">
      <c r="D5638" s="31"/>
      <c r="H5638" s="29"/>
    </row>
    <row r="5639" spans="4:8">
      <c r="D5639" s="31"/>
      <c r="H5639" s="29"/>
    </row>
    <row r="5640" spans="4:8">
      <c r="D5640" s="31"/>
      <c r="H5640" s="29"/>
    </row>
    <row r="5641" spans="4:8">
      <c r="D5641" s="31"/>
      <c r="H5641" s="29"/>
    </row>
    <row r="5642" spans="4:8">
      <c r="D5642" s="31"/>
      <c r="H5642" s="29"/>
    </row>
    <row r="5643" spans="4:8">
      <c r="D5643" s="31"/>
      <c r="H5643" s="29"/>
    </row>
    <row r="5644" spans="4:8">
      <c r="D5644" s="31"/>
      <c r="H5644" s="29"/>
    </row>
    <row r="5645" spans="4:8">
      <c r="D5645" s="31"/>
      <c r="H5645" s="29"/>
    </row>
    <row r="5646" spans="4:8">
      <c r="D5646" s="31"/>
      <c r="H5646" s="29"/>
    </row>
    <row r="5647" spans="4:8">
      <c r="D5647" s="31"/>
      <c r="H5647" s="29"/>
    </row>
    <row r="5648" spans="4:8">
      <c r="D5648" s="31"/>
      <c r="H5648" s="29"/>
    </row>
    <row r="5649" spans="4:8">
      <c r="D5649" s="31"/>
      <c r="H5649" s="29"/>
    </row>
    <row r="5650" spans="4:8">
      <c r="D5650" s="31"/>
      <c r="H5650" s="29"/>
    </row>
    <row r="5651" spans="4:8">
      <c r="D5651" s="31"/>
      <c r="H5651" s="29"/>
    </row>
    <row r="5652" spans="4:8">
      <c r="D5652" s="31"/>
      <c r="H5652" s="29"/>
    </row>
    <row r="5653" spans="4:8">
      <c r="D5653" s="31"/>
      <c r="H5653" s="29"/>
    </row>
    <row r="5654" spans="4:8">
      <c r="D5654" s="31"/>
      <c r="H5654" s="29"/>
    </row>
    <row r="5655" spans="4:8">
      <c r="D5655" s="31"/>
      <c r="H5655" s="29"/>
    </row>
    <row r="5656" spans="4:8">
      <c r="D5656" s="31"/>
      <c r="H5656" s="29"/>
    </row>
    <row r="5657" spans="4:8">
      <c r="D5657" s="31"/>
      <c r="H5657" s="29"/>
    </row>
    <row r="5658" spans="4:8">
      <c r="D5658" s="31"/>
      <c r="H5658" s="29"/>
    </row>
    <row r="5659" spans="4:8">
      <c r="D5659" s="31"/>
      <c r="H5659" s="29"/>
    </row>
    <row r="5660" spans="4:8">
      <c r="D5660" s="31"/>
      <c r="H5660" s="29"/>
    </row>
    <row r="5661" spans="4:8">
      <c r="D5661" s="31"/>
      <c r="H5661" s="29"/>
    </row>
    <row r="5662" spans="4:8">
      <c r="D5662" s="31"/>
      <c r="H5662" s="29"/>
    </row>
    <row r="5663" spans="4:8">
      <c r="D5663" s="31"/>
      <c r="H5663" s="29"/>
    </row>
    <row r="5664" spans="4:8">
      <c r="D5664" s="31"/>
      <c r="H5664" s="29"/>
    </row>
    <row r="5665" spans="4:8">
      <c r="D5665" s="31"/>
      <c r="H5665" s="29"/>
    </row>
    <row r="5666" spans="4:8">
      <c r="D5666" s="31"/>
      <c r="H5666" s="29"/>
    </row>
    <row r="5667" spans="4:8">
      <c r="D5667" s="31"/>
      <c r="H5667" s="29"/>
    </row>
    <row r="5668" spans="4:8">
      <c r="D5668" s="31"/>
      <c r="H5668" s="29"/>
    </row>
    <row r="5669" spans="4:8">
      <c r="D5669" s="31"/>
      <c r="H5669" s="29"/>
    </row>
    <row r="5670" spans="4:8">
      <c r="D5670" s="31"/>
      <c r="H5670" s="29"/>
    </row>
    <row r="5671" spans="4:8">
      <c r="D5671" s="31"/>
      <c r="H5671" s="29"/>
    </row>
    <row r="5672" spans="4:8">
      <c r="D5672" s="31"/>
      <c r="H5672" s="29"/>
    </row>
    <row r="5673" spans="4:8">
      <c r="D5673" s="31"/>
      <c r="H5673" s="29"/>
    </row>
    <row r="5674" spans="4:8">
      <c r="D5674" s="31"/>
      <c r="H5674" s="29"/>
    </row>
    <row r="5675" spans="4:8">
      <c r="D5675" s="31"/>
      <c r="H5675" s="29"/>
    </row>
    <row r="5676" spans="4:8">
      <c r="D5676" s="31"/>
      <c r="H5676" s="29"/>
    </row>
    <row r="5677" spans="4:8">
      <c r="D5677" s="31"/>
      <c r="H5677" s="29"/>
    </row>
    <row r="5678" spans="4:8">
      <c r="D5678" s="31"/>
      <c r="H5678" s="29"/>
    </row>
    <row r="5679" spans="4:8">
      <c r="D5679" s="31"/>
      <c r="H5679" s="29"/>
    </row>
    <row r="5680" spans="4:8">
      <c r="D5680" s="31"/>
      <c r="H5680" s="29"/>
    </row>
    <row r="5681" spans="4:8">
      <c r="D5681" s="31"/>
      <c r="H5681" s="29"/>
    </row>
    <row r="5682" spans="4:8">
      <c r="D5682" s="31"/>
      <c r="H5682" s="29"/>
    </row>
    <row r="5683" spans="4:8">
      <c r="D5683" s="31"/>
      <c r="H5683" s="29"/>
    </row>
    <row r="5684" spans="4:8">
      <c r="D5684" s="31"/>
      <c r="H5684" s="29"/>
    </row>
    <row r="5685" spans="4:8">
      <c r="D5685" s="31"/>
      <c r="H5685" s="29"/>
    </row>
    <row r="5686" spans="4:8">
      <c r="D5686" s="31"/>
      <c r="H5686" s="29"/>
    </row>
    <row r="5687" spans="4:8">
      <c r="D5687" s="31"/>
      <c r="H5687" s="29"/>
    </row>
    <row r="5688" spans="4:8">
      <c r="D5688" s="31"/>
      <c r="H5688" s="29"/>
    </row>
    <row r="5689" spans="4:8">
      <c r="D5689" s="31"/>
      <c r="H5689" s="29"/>
    </row>
    <row r="5690" spans="4:8">
      <c r="D5690" s="31"/>
      <c r="H5690" s="29"/>
    </row>
    <row r="5691" spans="4:8">
      <c r="D5691" s="31"/>
      <c r="H5691" s="29"/>
    </row>
    <row r="5692" spans="4:8">
      <c r="D5692" s="31"/>
      <c r="H5692" s="29"/>
    </row>
    <row r="5693" spans="4:8">
      <c r="D5693" s="31"/>
      <c r="H5693" s="29"/>
    </row>
    <row r="5694" spans="4:8">
      <c r="D5694" s="31"/>
      <c r="H5694" s="29"/>
    </row>
    <row r="5695" spans="4:8">
      <c r="D5695" s="31"/>
      <c r="H5695" s="29"/>
    </row>
    <row r="5696" spans="4:8">
      <c r="D5696" s="31"/>
      <c r="H5696" s="29"/>
    </row>
    <row r="5697" spans="4:8">
      <c r="D5697" s="31"/>
      <c r="H5697" s="29"/>
    </row>
    <row r="5698" spans="4:8">
      <c r="D5698" s="31"/>
      <c r="H5698" s="29"/>
    </row>
    <row r="5699" spans="4:8">
      <c r="D5699" s="31"/>
      <c r="H5699" s="29"/>
    </row>
    <row r="5700" spans="4:8">
      <c r="D5700" s="31"/>
      <c r="H5700" s="29"/>
    </row>
    <row r="5701" spans="4:8">
      <c r="D5701" s="31"/>
      <c r="H5701" s="29"/>
    </row>
    <row r="5702" spans="4:8">
      <c r="D5702" s="31"/>
      <c r="H5702" s="29"/>
    </row>
    <row r="5703" spans="4:8">
      <c r="D5703" s="31"/>
      <c r="H5703" s="29"/>
    </row>
    <row r="5704" spans="4:8">
      <c r="D5704" s="31"/>
      <c r="H5704" s="29"/>
    </row>
    <row r="5705" spans="4:8">
      <c r="D5705" s="31"/>
      <c r="H5705" s="29"/>
    </row>
    <row r="5706" spans="4:8">
      <c r="D5706" s="31"/>
      <c r="H5706" s="29"/>
    </row>
    <row r="5707" spans="4:8">
      <c r="D5707" s="31"/>
      <c r="H5707" s="29"/>
    </row>
    <row r="5708" spans="4:8">
      <c r="D5708" s="31"/>
      <c r="H5708" s="29"/>
    </row>
    <row r="5709" spans="4:8">
      <c r="D5709" s="31"/>
      <c r="H5709" s="29"/>
    </row>
    <row r="5710" spans="4:8">
      <c r="D5710" s="31"/>
      <c r="H5710" s="29"/>
    </row>
    <row r="5711" spans="4:8">
      <c r="D5711" s="31"/>
      <c r="H5711" s="29"/>
    </row>
    <row r="5712" spans="4:8">
      <c r="D5712" s="31"/>
      <c r="H5712" s="29"/>
    </row>
    <row r="5713" spans="4:8">
      <c r="D5713" s="31"/>
      <c r="H5713" s="29"/>
    </row>
    <row r="5714" spans="4:8">
      <c r="D5714" s="31"/>
      <c r="H5714" s="29"/>
    </row>
    <row r="5715" spans="4:8">
      <c r="D5715" s="31"/>
      <c r="H5715" s="29"/>
    </row>
    <row r="5716" spans="4:8">
      <c r="D5716" s="31"/>
      <c r="H5716" s="29"/>
    </row>
    <row r="5717" spans="4:8">
      <c r="D5717" s="31"/>
      <c r="H5717" s="29"/>
    </row>
    <row r="5718" spans="4:8">
      <c r="D5718" s="31"/>
      <c r="H5718" s="29"/>
    </row>
    <row r="5719" spans="4:8">
      <c r="D5719" s="31"/>
      <c r="H5719" s="29"/>
    </row>
    <row r="5720" spans="4:8">
      <c r="D5720" s="31"/>
      <c r="H5720" s="29"/>
    </row>
    <row r="5721" spans="4:8">
      <c r="D5721" s="31"/>
      <c r="H5721" s="29"/>
    </row>
    <row r="5722" spans="4:8">
      <c r="D5722" s="31"/>
      <c r="H5722" s="29"/>
    </row>
    <row r="5723" spans="4:8">
      <c r="D5723" s="31"/>
      <c r="H5723" s="29"/>
    </row>
    <row r="5724" spans="4:8">
      <c r="D5724" s="31"/>
      <c r="H5724" s="29"/>
    </row>
    <row r="5725" spans="4:8">
      <c r="D5725" s="31"/>
      <c r="H5725" s="29"/>
    </row>
    <row r="5726" spans="4:8">
      <c r="D5726" s="31"/>
      <c r="H5726" s="29"/>
    </row>
    <row r="5727" spans="4:8">
      <c r="D5727" s="31"/>
      <c r="H5727" s="29"/>
    </row>
    <row r="5728" spans="4:8">
      <c r="D5728" s="31"/>
      <c r="H5728" s="29"/>
    </row>
    <row r="5729" spans="4:8">
      <c r="D5729" s="31"/>
      <c r="H5729" s="29"/>
    </row>
    <row r="5730" spans="4:8">
      <c r="D5730" s="31"/>
      <c r="H5730" s="29"/>
    </row>
    <row r="5731" spans="4:8">
      <c r="D5731" s="31"/>
      <c r="H5731" s="29"/>
    </row>
    <row r="5732" spans="4:8">
      <c r="D5732" s="31"/>
      <c r="H5732" s="29"/>
    </row>
    <row r="5733" spans="4:8">
      <c r="D5733" s="31"/>
      <c r="H5733" s="29"/>
    </row>
    <row r="5734" spans="4:8">
      <c r="D5734" s="31"/>
      <c r="H5734" s="29"/>
    </row>
    <row r="5735" spans="4:8">
      <c r="D5735" s="31"/>
      <c r="H5735" s="29"/>
    </row>
    <row r="5736" spans="4:8">
      <c r="D5736" s="31"/>
      <c r="H5736" s="29"/>
    </row>
    <row r="5737" spans="4:8">
      <c r="D5737" s="31"/>
      <c r="H5737" s="29"/>
    </row>
    <row r="5738" spans="4:8">
      <c r="D5738" s="31"/>
      <c r="H5738" s="29"/>
    </row>
    <row r="5739" spans="4:8">
      <c r="D5739" s="31"/>
      <c r="H5739" s="29"/>
    </row>
    <row r="5740" spans="4:8">
      <c r="D5740" s="31"/>
      <c r="H5740" s="29"/>
    </row>
    <row r="5741" spans="4:8">
      <c r="D5741" s="31"/>
      <c r="H5741" s="29"/>
    </row>
    <row r="5742" spans="4:8">
      <c r="D5742" s="31"/>
      <c r="H5742" s="29"/>
    </row>
    <row r="5743" spans="4:8">
      <c r="D5743" s="31"/>
      <c r="H5743" s="29"/>
    </row>
    <row r="5744" spans="4:8">
      <c r="D5744" s="31"/>
      <c r="H5744" s="29"/>
    </row>
    <row r="5745" spans="4:8">
      <c r="D5745" s="31"/>
      <c r="H5745" s="29"/>
    </row>
    <row r="5746" spans="4:8">
      <c r="D5746" s="31"/>
      <c r="H5746" s="29"/>
    </row>
    <row r="5747" spans="4:8">
      <c r="D5747" s="31"/>
      <c r="H5747" s="29"/>
    </row>
    <row r="5748" spans="4:8">
      <c r="D5748" s="31"/>
      <c r="H5748" s="29"/>
    </row>
    <row r="5749" spans="4:8">
      <c r="D5749" s="31"/>
      <c r="H5749" s="29"/>
    </row>
    <row r="5750" spans="4:8">
      <c r="D5750" s="31"/>
      <c r="H5750" s="29"/>
    </row>
    <row r="5751" spans="4:8">
      <c r="D5751" s="31"/>
      <c r="H5751" s="29"/>
    </row>
    <row r="5752" spans="4:8">
      <c r="D5752" s="31"/>
      <c r="H5752" s="29"/>
    </row>
    <row r="5753" spans="4:8">
      <c r="D5753" s="31"/>
      <c r="H5753" s="29"/>
    </row>
    <row r="5754" spans="4:8">
      <c r="D5754" s="31"/>
      <c r="H5754" s="29"/>
    </row>
    <row r="5755" spans="4:8">
      <c r="D5755" s="31"/>
      <c r="H5755" s="29"/>
    </row>
    <row r="5756" spans="4:8">
      <c r="D5756" s="31"/>
      <c r="H5756" s="29"/>
    </row>
    <row r="5757" spans="4:8">
      <c r="D5757" s="31"/>
      <c r="H5757" s="29"/>
    </row>
    <row r="5758" spans="4:8">
      <c r="D5758" s="31"/>
      <c r="H5758" s="29"/>
    </row>
    <row r="5759" spans="4:8">
      <c r="D5759" s="31"/>
      <c r="H5759" s="29"/>
    </row>
    <row r="5760" spans="4:8">
      <c r="D5760" s="31"/>
      <c r="H5760" s="29"/>
    </row>
    <row r="5761" spans="4:8">
      <c r="D5761" s="31"/>
      <c r="H5761" s="29"/>
    </row>
    <row r="5762" spans="4:8">
      <c r="D5762" s="31"/>
      <c r="H5762" s="29"/>
    </row>
    <row r="5763" spans="4:8">
      <c r="D5763" s="31"/>
      <c r="H5763" s="29"/>
    </row>
    <row r="5764" spans="4:8">
      <c r="D5764" s="31"/>
      <c r="H5764" s="29"/>
    </row>
    <row r="5765" spans="4:8">
      <c r="D5765" s="31"/>
      <c r="H5765" s="29"/>
    </row>
    <row r="5766" spans="4:8">
      <c r="D5766" s="31"/>
      <c r="H5766" s="29"/>
    </row>
    <row r="5767" spans="4:8">
      <c r="D5767" s="31"/>
      <c r="H5767" s="29"/>
    </row>
    <row r="5768" spans="4:8">
      <c r="D5768" s="31"/>
      <c r="H5768" s="29"/>
    </row>
    <row r="5769" spans="4:8">
      <c r="D5769" s="31"/>
      <c r="H5769" s="29"/>
    </row>
    <row r="5770" spans="4:8">
      <c r="D5770" s="31"/>
      <c r="H5770" s="29"/>
    </row>
    <row r="5771" spans="4:8">
      <c r="D5771" s="31"/>
      <c r="H5771" s="29"/>
    </row>
    <row r="5772" spans="4:8">
      <c r="D5772" s="31"/>
      <c r="H5772" s="29"/>
    </row>
    <row r="5773" spans="4:8">
      <c r="D5773" s="31"/>
      <c r="H5773" s="29"/>
    </row>
    <row r="5774" spans="4:8">
      <c r="D5774" s="31"/>
      <c r="H5774" s="29"/>
    </row>
    <row r="5775" spans="4:8">
      <c r="D5775" s="31"/>
      <c r="H5775" s="29"/>
    </row>
    <row r="5776" spans="4:8">
      <c r="D5776" s="31"/>
      <c r="H5776" s="29"/>
    </row>
    <row r="5777" spans="4:8">
      <c r="D5777" s="31"/>
      <c r="H5777" s="29"/>
    </row>
    <row r="5778" spans="4:8">
      <c r="D5778" s="31"/>
      <c r="H5778" s="29"/>
    </row>
    <row r="5779" spans="4:8">
      <c r="D5779" s="31"/>
      <c r="H5779" s="29"/>
    </row>
    <row r="5780" spans="4:8">
      <c r="D5780" s="31"/>
      <c r="H5780" s="29"/>
    </row>
    <row r="5781" spans="4:8">
      <c r="D5781" s="31"/>
      <c r="H5781" s="29"/>
    </row>
    <row r="5782" spans="4:8">
      <c r="D5782" s="31"/>
      <c r="H5782" s="29"/>
    </row>
    <row r="5783" spans="4:8">
      <c r="D5783" s="31"/>
      <c r="H5783" s="29"/>
    </row>
    <row r="5784" spans="4:8">
      <c r="D5784" s="31"/>
      <c r="H5784" s="29"/>
    </row>
    <row r="5785" spans="4:8">
      <c r="D5785" s="31"/>
      <c r="H5785" s="29"/>
    </row>
    <row r="5786" spans="4:8">
      <c r="D5786" s="31"/>
      <c r="H5786" s="29"/>
    </row>
    <row r="5787" spans="4:8">
      <c r="D5787" s="31"/>
      <c r="H5787" s="29"/>
    </row>
    <row r="5788" spans="4:8">
      <c r="D5788" s="31"/>
      <c r="H5788" s="29"/>
    </row>
    <row r="5789" spans="4:8">
      <c r="D5789" s="31"/>
      <c r="H5789" s="29"/>
    </row>
    <row r="5790" spans="4:8">
      <c r="D5790" s="31"/>
      <c r="H5790" s="29"/>
    </row>
    <row r="5791" spans="4:8">
      <c r="D5791" s="31"/>
      <c r="H5791" s="29"/>
    </row>
    <row r="5792" spans="4:8">
      <c r="D5792" s="31"/>
      <c r="H5792" s="29"/>
    </row>
    <row r="5793" spans="4:8">
      <c r="D5793" s="31"/>
      <c r="H5793" s="29"/>
    </row>
    <row r="5794" spans="4:8">
      <c r="D5794" s="31"/>
      <c r="H5794" s="29"/>
    </row>
    <row r="5795" spans="4:8">
      <c r="D5795" s="31"/>
      <c r="H5795" s="29"/>
    </row>
    <row r="5796" spans="4:8">
      <c r="D5796" s="31"/>
      <c r="H5796" s="29"/>
    </row>
    <row r="5797" spans="4:8">
      <c r="D5797" s="31"/>
      <c r="H5797" s="29"/>
    </row>
    <row r="5798" spans="4:8">
      <c r="D5798" s="31"/>
      <c r="H5798" s="29"/>
    </row>
    <row r="5799" spans="4:8">
      <c r="D5799" s="31"/>
      <c r="H5799" s="29"/>
    </row>
    <row r="5800" spans="4:8">
      <c r="D5800" s="31"/>
      <c r="H5800" s="29"/>
    </row>
    <row r="5801" spans="4:8">
      <c r="D5801" s="31"/>
      <c r="H5801" s="29"/>
    </row>
    <row r="5802" spans="4:8">
      <c r="D5802" s="31"/>
      <c r="H5802" s="29"/>
    </row>
    <row r="5803" spans="4:8">
      <c r="D5803" s="31"/>
      <c r="H5803" s="29"/>
    </row>
    <row r="5804" spans="4:8">
      <c r="D5804" s="31"/>
      <c r="H5804" s="29"/>
    </row>
    <row r="5805" spans="4:8">
      <c r="D5805" s="31"/>
      <c r="H5805" s="29"/>
    </row>
    <row r="5806" spans="4:8">
      <c r="D5806" s="31"/>
      <c r="H5806" s="29"/>
    </row>
    <row r="5807" spans="4:8">
      <c r="D5807" s="31"/>
      <c r="H5807" s="29"/>
    </row>
    <row r="5808" spans="4:8">
      <c r="D5808" s="31"/>
      <c r="H5808" s="29"/>
    </row>
    <row r="5809" spans="4:8">
      <c r="D5809" s="31"/>
      <c r="H5809" s="29"/>
    </row>
    <row r="5810" spans="4:8">
      <c r="D5810" s="31"/>
      <c r="H5810" s="29"/>
    </row>
    <row r="5811" spans="4:8">
      <c r="D5811" s="31"/>
      <c r="H5811" s="29"/>
    </row>
    <row r="5812" spans="4:8">
      <c r="D5812" s="31"/>
      <c r="H5812" s="29"/>
    </row>
    <row r="5813" spans="4:8">
      <c r="D5813" s="31"/>
      <c r="H5813" s="29"/>
    </row>
    <row r="5814" spans="4:8">
      <c r="D5814" s="31"/>
      <c r="H5814" s="29"/>
    </row>
    <row r="5815" spans="4:8">
      <c r="D5815" s="31"/>
      <c r="H5815" s="29"/>
    </row>
    <row r="5816" spans="4:8">
      <c r="D5816" s="31"/>
      <c r="H5816" s="29"/>
    </row>
    <row r="5817" spans="4:8">
      <c r="D5817" s="31"/>
      <c r="H5817" s="29"/>
    </row>
    <row r="5818" spans="4:8">
      <c r="D5818" s="31"/>
      <c r="H5818" s="29"/>
    </row>
    <row r="5819" spans="4:8">
      <c r="D5819" s="31"/>
      <c r="H5819" s="29"/>
    </row>
    <row r="5820" spans="4:8">
      <c r="D5820" s="31"/>
      <c r="H5820" s="29"/>
    </row>
    <row r="5821" spans="4:8">
      <c r="D5821" s="31"/>
      <c r="H5821" s="29"/>
    </row>
    <row r="5822" spans="4:8">
      <c r="D5822" s="31"/>
      <c r="H5822" s="29"/>
    </row>
    <row r="5823" spans="4:8">
      <c r="D5823" s="31"/>
      <c r="H5823" s="29"/>
    </row>
    <row r="5824" spans="4:8">
      <c r="D5824" s="31"/>
      <c r="H5824" s="29"/>
    </row>
    <row r="5825" spans="4:8">
      <c r="D5825" s="31"/>
      <c r="H5825" s="29"/>
    </row>
    <row r="5826" spans="4:8">
      <c r="D5826" s="31"/>
      <c r="H5826" s="29"/>
    </row>
    <row r="5827" spans="4:8">
      <c r="D5827" s="31"/>
      <c r="H5827" s="29"/>
    </row>
    <row r="5828" spans="4:8">
      <c r="D5828" s="31"/>
      <c r="H5828" s="29"/>
    </row>
    <row r="5829" spans="4:8">
      <c r="D5829" s="31"/>
      <c r="H5829" s="29"/>
    </row>
    <row r="5830" spans="4:8">
      <c r="D5830" s="31"/>
      <c r="H5830" s="29"/>
    </row>
    <row r="5831" spans="4:8">
      <c r="D5831" s="31"/>
      <c r="H5831" s="29"/>
    </row>
    <row r="5832" spans="4:8">
      <c r="D5832" s="31"/>
      <c r="H5832" s="29"/>
    </row>
    <row r="5833" spans="4:8">
      <c r="D5833" s="31"/>
      <c r="H5833" s="29"/>
    </row>
    <row r="5834" spans="4:8">
      <c r="D5834" s="31"/>
      <c r="H5834" s="29"/>
    </row>
    <row r="5835" spans="4:8">
      <c r="D5835" s="31"/>
      <c r="H5835" s="29"/>
    </row>
    <row r="5836" spans="4:8">
      <c r="D5836" s="31"/>
      <c r="H5836" s="29"/>
    </row>
    <row r="5837" spans="4:8">
      <c r="D5837" s="31"/>
      <c r="H5837" s="29"/>
    </row>
    <row r="5838" spans="4:8">
      <c r="D5838" s="31"/>
      <c r="H5838" s="29"/>
    </row>
    <row r="5839" spans="4:8">
      <c r="D5839" s="31"/>
      <c r="H5839" s="29"/>
    </row>
    <row r="5840" spans="4:8">
      <c r="D5840" s="31"/>
      <c r="H5840" s="29"/>
    </row>
    <row r="5841" spans="4:8">
      <c r="D5841" s="31"/>
      <c r="H5841" s="29"/>
    </row>
    <row r="5842" spans="4:8">
      <c r="D5842" s="31"/>
      <c r="H5842" s="29"/>
    </row>
    <row r="5843" spans="4:8">
      <c r="D5843" s="31"/>
      <c r="H5843" s="29"/>
    </row>
    <row r="5844" spans="4:8">
      <c r="D5844" s="31"/>
      <c r="H5844" s="29"/>
    </row>
    <row r="5845" spans="4:8">
      <c r="D5845" s="31"/>
      <c r="H5845" s="29"/>
    </row>
    <row r="5846" spans="4:8">
      <c r="D5846" s="31"/>
      <c r="H5846" s="29"/>
    </row>
    <row r="5847" spans="4:8">
      <c r="D5847" s="31"/>
      <c r="H5847" s="29"/>
    </row>
    <row r="5848" spans="4:8">
      <c r="D5848" s="31"/>
      <c r="H5848" s="29"/>
    </row>
    <row r="5849" spans="4:8">
      <c r="D5849" s="31"/>
      <c r="H5849" s="29"/>
    </row>
    <row r="5850" spans="4:8">
      <c r="D5850" s="31"/>
      <c r="H5850" s="29"/>
    </row>
    <row r="5851" spans="4:8">
      <c r="D5851" s="31"/>
      <c r="H5851" s="29"/>
    </row>
    <row r="5852" spans="4:8">
      <c r="D5852" s="31"/>
      <c r="H5852" s="29"/>
    </row>
    <row r="5853" spans="4:8">
      <c r="D5853" s="31"/>
      <c r="H5853" s="29"/>
    </row>
    <row r="5854" spans="4:8">
      <c r="D5854" s="31"/>
      <c r="H5854" s="29"/>
    </row>
    <row r="5855" spans="4:8">
      <c r="D5855" s="31"/>
      <c r="H5855" s="29"/>
    </row>
    <row r="5856" spans="4:8">
      <c r="D5856" s="31"/>
      <c r="H5856" s="29"/>
    </row>
    <row r="5857" spans="4:8">
      <c r="D5857" s="31"/>
      <c r="H5857" s="29"/>
    </row>
    <row r="5858" spans="4:8">
      <c r="D5858" s="31"/>
      <c r="H5858" s="29"/>
    </row>
    <row r="5859" spans="4:8">
      <c r="D5859" s="31"/>
      <c r="H5859" s="29"/>
    </row>
    <row r="5860" spans="4:8">
      <c r="D5860" s="31"/>
      <c r="H5860" s="29"/>
    </row>
    <row r="5861" spans="4:8">
      <c r="D5861" s="31"/>
      <c r="H5861" s="29"/>
    </row>
    <row r="5862" spans="4:8">
      <c r="D5862" s="31"/>
      <c r="H5862" s="29"/>
    </row>
    <row r="5863" spans="4:8">
      <c r="D5863" s="31"/>
      <c r="H5863" s="29"/>
    </row>
    <row r="5864" spans="4:8">
      <c r="D5864" s="31"/>
      <c r="H5864" s="29"/>
    </row>
    <row r="5865" spans="4:8">
      <c r="D5865" s="31"/>
      <c r="H5865" s="29"/>
    </row>
    <row r="5866" spans="4:8">
      <c r="D5866" s="31"/>
      <c r="H5866" s="29"/>
    </row>
    <row r="5867" spans="4:8">
      <c r="D5867" s="31"/>
      <c r="H5867" s="29"/>
    </row>
    <row r="5868" spans="4:8">
      <c r="D5868" s="31"/>
      <c r="H5868" s="29"/>
    </row>
    <row r="5869" spans="4:8">
      <c r="D5869" s="31"/>
      <c r="H5869" s="29"/>
    </row>
    <row r="5870" spans="4:8">
      <c r="D5870" s="31"/>
      <c r="H5870" s="29"/>
    </row>
    <row r="5871" spans="4:8">
      <c r="D5871" s="31"/>
      <c r="H5871" s="29"/>
    </row>
    <row r="5872" spans="4:8">
      <c r="D5872" s="31"/>
      <c r="H5872" s="29"/>
    </row>
    <row r="5873" spans="4:8">
      <c r="D5873" s="31"/>
      <c r="H5873" s="29"/>
    </row>
    <row r="5874" spans="4:8">
      <c r="D5874" s="31"/>
      <c r="H5874" s="29"/>
    </row>
    <row r="5875" spans="4:8">
      <c r="D5875" s="31"/>
      <c r="H5875" s="29"/>
    </row>
    <row r="5876" spans="4:8">
      <c r="D5876" s="31"/>
      <c r="H5876" s="29"/>
    </row>
    <row r="5877" spans="4:8">
      <c r="D5877" s="31"/>
      <c r="H5877" s="29"/>
    </row>
    <row r="5878" spans="4:8">
      <c r="D5878" s="31"/>
      <c r="H5878" s="29"/>
    </row>
    <row r="5879" spans="4:8">
      <c r="D5879" s="31"/>
      <c r="H5879" s="29"/>
    </row>
    <row r="5880" spans="4:8">
      <c r="D5880" s="31"/>
      <c r="H5880" s="29"/>
    </row>
    <row r="5881" spans="4:8">
      <c r="D5881" s="31"/>
      <c r="H5881" s="29"/>
    </row>
    <row r="5882" spans="4:8">
      <c r="D5882" s="31"/>
      <c r="H5882" s="29"/>
    </row>
    <row r="5883" spans="4:8">
      <c r="D5883" s="31"/>
      <c r="H5883" s="29"/>
    </row>
    <row r="5884" spans="4:8">
      <c r="D5884" s="31"/>
      <c r="H5884" s="29"/>
    </row>
    <row r="5885" spans="4:8">
      <c r="D5885" s="31"/>
      <c r="H5885" s="29"/>
    </row>
    <row r="5886" spans="4:8">
      <c r="D5886" s="31"/>
      <c r="H5886" s="29"/>
    </row>
    <row r="5887" spans="4:8">
      <c r="D5887" s="31"/>
      <c r="H5887" s="29"/>
    </row>
    <row r="5888" spans="4:8">
      <c r="D5888" s="31"/>
      <c r="H5888" s="29"/>
    </row>
    <row r="5889" spans="4:8">
      <c r="D5889" s="31"/>
      <c r="H5889" s="29"/>
    </row>
    <row r="5890" spans="4:8">
      <c r="D5890" s="31"/>
      <c r="H5890" s="29"/>
    </row>
    <row r="5891" spans="4:8">
      <c r="D5891" s="31"/>
      <c r="H5891" s="29"/>
    </row>
    <row r="5892" spans="4:8">
      <c r="D5892" s="31"/>
      <c r="H5892" s="29"/>
    </row>
    <row r="5893" spans="4:8">
      <c r="D5893" s="31"/>
      <c r="H5893" s="29"/>
    </row>
    <row r="5894" spans="4:8">
      <c r="D5894" s="31"/>
      <c r="H5894" s="29"/>
    </row>
    <row r="5895" spans="4:8">
      <c r="D5895" s="31"/>
      <c r="H5895" s="29"/>
    </row>
    <row r="5896" spans="4:8">
      <c r="D5896" s="31"/>
      <c r="H5896" s="29"/>
    </row>
    <row r="5897" spans="4:8">
      <c r="D5897" s="31"/>
      <c r="H5897" s="29"/>
    </row>
    <row r="5898" spans="4:8">
      <c r="D5898" s="31"/>
      <c r="H5898" s="29"/>
    </row>
    <row r="5899" spans="4:8">
      <c r="D5899" s="31"/>
      <c r="H5899" s="29"/>
    </row>
    <row r="5900" spans="4:8">
      <c r="D5900" s="31"/>
      <c r="H5900" s="29"/>
    </row>
    <row r="5901" spans="4:8">
      <c r="D5901" s="31"/>
      <c r="H5901" s="29"/>
    </row>
    <row r="5902" spans="4:8">
      <c r="D5902" s="31"/>
      <c r="H5902" s="29"/>
    </row>
    <row r="5903" spans="4:8">
      <c r="D5903" s="31"/>
      <c r="H5903" s="29"/>
    </row>
    <row r="5904" spans="4:8">
      <c r="D5904" s="31"/>
      <c r="H5904" s="29"/>
    </row>
    <row r="5905" spans="4:8">
      <c r="D5905" s="31"/>
      <c r="H5905" s="29"/>
    </row>
    <row r="5906" spans="4:8">
      <c r="D5906" s="31"/>
      <c r="H5906" s="29"/>
    </row>
    <row r="5907" spans="4:8">
      <c r="D5907" s="31"/>
      <c r="H5907" s="29"/>
    </row>
    <row r="5908" spans="4:8">
      <c r="D5908" s="31"/>
      <c r="H5908" s="29"/>
    </row>
    <row r="5909" spans="4:8">
      <c r="D5909" s="31"/>
      <c r="H5909" s="29"/>
    </row>
    <row r="5910" spans="4:8">
      <c r="D5910" s="31"/>
      <c r="H5910" s="29"/>
    </row>
    <row r="5911" spans="4:8">
      <c r="D5911" s="31"/>
      <c r="H5911" s="29"/>
    </row>
    <row r="5912" spans="4:8">
      <c r="D5912" s="31"/>
      <c r="H5912" s="29"/>
    </row>
    <row r="5913" spans="4:8">
      <c r="D5913" s="31"/>
      <c r="H5913" s="29"/>
    </row>
    <row r="5914" spans="4:8">
      <c r="D5914" s="31"/>
      <c r="H5914" s="29"/>
    </row>
    <row r="5915" spans="4:8">
      <c r="D5915" s="31"/>
      <c r="H5915" s="29"/>
    </row>
    <row r="5916" spans="4:8">
      <c r="D5916" s="31"/>
      <c r="H5916" s="29"/>
    </row>
    <row r="5917" spans="4:8">
      <c r="D5917" s="31"/>
      <c r="H5917" s="29"/>
    </row>
    <row r="5918" spans="4:8">
      <c r="D5918" s="31"/>
      <c r="H5918" s="29"/>
    </row>
    <row r="5919" spans="4:8">
      <c r="D5919" s="31"/>
      <c r="H5919" s="29"/>
    </row>
    <row r="5920" spans="4:8">
      <c r="D5920" s="31"/>
      <c r="H5920" s="29"/>
    </row>
    <row r="5921" spans="4:8">
      <c r="D5921" s="31"/>
      <c r="H5921" s="29"/>
    </row>
    <row r="5922" spans="4:8">
      <c r="D5922" s="31"/>
      <c r="H5922" s="29"/>
    </row>
    <row r="5923" spans="4:8">
      <c r="D5923" s="31"/>
      <c r="H5923" s="29"/>
    </row>
    <row r="5924" spans="4:8">
      <c r="D5924" s="31"/>
      <c r="H5924" s="29"/>
    </row>
    <row r="5925" spans="4:8">
      <c r="D5925" s="31"/>
      <c r="H5925" s="29"/>
    </row>
    <row r="5926" spans="4:8">
      <c r="D5926" s="31"/>
      <c r="H5926" s="29"/>
    </row>
    <row r="5927" spans="4:8">
      <c r="D5927" s="31"/>
      <c r="H5927" s="29"/>
    </row>
    <row r="5928" spans="4:8">
      <c r="D5928" s="31"/>
      <c r="H5928" s="29"/>
    </row>
    <row r="5929" spans="4:8">
      <c r="D5929" s="31"/>
      <c r="H5929" s="29"/>
    </row>
    <row r="5930" spans="4:8">
      <c r="D5930" s="31"/>
      <c r="H5930" s="29"/>
    </row>
    <row r="5931" spans="4:8">
      <c r="D5931" s="31"/>
      <c r="H5931" s="29"/>
    </row>
    <row r="5932" spans="4:8">
      <c r="D5932" s="31"/>
      <c r="H5932" s="29"/>
    </row>
    <row r="5933" spans="4:8">
      <c r="D5933" s="31"/>
      <c r="H5933" s="29"/>
    </row>
    <row r="5934" spans="4:8">
      <c r="D5934" s="31"/>
      <c r="H5934" s="29"/>
    </row>
    <row r="5935" spans="4:8">
      <c r="D5935" s="31"/>
      <c r="H5935" s="29"/>
    </row>
    <row r="5936" spans="4:8">
      <c r="D5936" s="31"/>
      <c r="H5936" s="29"/>
    </row>
    <row r="5937" spans="4:8">
      <c r="D5937" s="31"/>
      <c r="H5937" s="29"/>
    </row>
    <row r="5938" spans="4:8">
      <c r="D5938" s="31"/>
      <c r="H5938" s="29"/>
    </row>
    <row r="5939" spans="4:8">
      <c r="D5939" s="31"/>
      <c r="H5939" s="29"/>
    </row>
    <row r="5940" spans="4:8">
      <c r="D5940" s="31"/>
      <c r="H5940" s="29"/>
    </row>
    <row r="5941" spans="4:8">
      <c r="D5941" s="31"/>
      <c r="H5941" s="29"/>
    </row>
    <row r="5942" spans="4:8">
      <c r="D5942" s="31"/>
      <c r="H5942" s="29"/>
    </row>
    <row r="5943" spans="4:8">
      <c r="D5943" s="31"/>
      <c r="H5943" s="29"/>
    </row>
    <row r="5944" spans="4:8">
      <c r="D5944" s="31"/>
      <c r="H5944" s="29"/>
    </row>
    <row r="5945" spans="4:8">
      <c r="D5945" s="31"/>
      <c r="H5945" s="29"/>
    </row>
    <row r="5946" spans="4:8">
      <c r="D5946" s="31"/>
      <c r="H5946" s="29"/>
    </row>
    <row r="5947" spans="4:8">
      <c r="D5947" s="31"/>
      <c r="H5947" s="29"/>
    </row>
    <row r="5948" spans="4:8">
      <c r="D5948" s="31"/>
      <c r="H5948" s="29"/>
    </row>
    <row r="5949" spans="4:8">
      <c r="D5949" s="31"/>
      <c r="H5949" s="29"/>
    </row>
    <row r="5950" spans="4:8">
      <c r="D5950" s="31"/>
      <c r="H5950" s="29"/>
    </row>
    <row r="5951" spans="4:8">
      <c r="D5951" s="31"/>
      <c r="H5951" s="29"/>
    </row>
    <row r="5952" spans="4:8">
      <c r="D5952" s="31"/>
      <c r="H5952" s="29"/>
    </row>
    <row r="5953" spans="4:8">
      <c r="D5953" s="31"/>
      <c r="H5953" s="29"/>
    </row>
    <row r="5954" spans="4:8">
      <c r="D5954" s="31"/>
      <c r="H5954" s="29"/>
    </row>
    <row r="5955" spans="4:8">
      <c r="D5955" s="31"/>
      <c r="H5955" s="29"/>
    </row>
    <row r="5956" spans="4:8">
      <c r="D5956" s="31"/>
      <c r="H5956" s="29"/>
    </row>
    <row r="5957" spans="4:8">
      <c r="D5957" s="31"/>
      <c r="H5957" s="29"/>
    </row>
    <row r="5958" spans="4:8">
      <c r="D5958" s="31"/>
      <c r="H5958" s="29"/>
    </row>
    <row r="5959" spans="4:8">
      <c r="D5959" s="31"/>
      <c r="H5959" s="29"/>
    </row>
    <row r="5960" spans="4:8">
      <c r="D5960" s="31"/>
      <c r="H5960" s="29"/>
    </row>
    <row r="5961" spans="4:8">
      <c r="D5961" s="31"/>
      <c r="H5961" s="29"/>
    </row>
    <row r="5962" spans="4:8">
      <c r="D5962" s="31"/>
      <c r="H5962" s="29"/>
    </row>
    <row r="5963" spans="4:8">
      <c r="D5963" s="31"/>
      <c r="H5963" s="29"/>
    </row>
    <row r="5964" spans="4:8">
      <c r="D5964" s="31"/>
      <c r="H5964" s="29"/>
    </row>
    <row r="5965" spans="4:8">
      <c r="D5965" s="31"/>
      <c r="H5965" s="29"/>
    </row>
    <row r="5966" spans="4:8">
      <c r="D5966" s="31"/>
      <c r="H5966" s="29"/>
    </row>
    <row r="5967" spans="4:8">
      <c r="D5967" s="31"/>
      <c r="H5967" s="29"/>
    </row>
    <row r="5968" spans="4:8">
      <c r="D5968" s="31"/>
      <c r="H5968" s="29"/>
    </row>
    <row r="5969" spans="4:8">
      <c r="D5969" s="31"/>
      <c r="H5969" s="29"/>
    </row>
    <row r="5970" spans="4:8">
      <c r="D5970" s="31"/>
      <c r="H5970" s="29"/>
    </row>
    <row r="5971" spans="4:8">
      <c r="D5971" s="31"/>
      <c r="H5971" s="29"/>
    </row>
    <row r="5972" spans="4:8">
      <c r="D5972" s="31"/>
      <c r="H5972" s="29"/>
    </row>
    <row r="5973" spans="4:8">
      <c r="D5973" s="31"/>
      <c r="H5973" s="29"/>
    </row>
    <row r="5974" spans="4:8">
      <c r="D5974" s="31"/>
      <c r="H5974" s="29"/>
    </row>
    <row r="5975" spans="4:8">
      <c r="D5975" s="31"/>
      <c r="H5975" s="29"/>
    </row>
    <row r="5976" spans="4:8">
      <c r="D5976" s="31"/>
      <c r="H5976" s="29"/>
    </row>
    <row r="5977" spans="4:8">
      <c r="D5977" s="31"/>
      <c r="H5977" s="29"/>
    </row>
    <row r="5978" spans="4:8">
      <c r="D5978" s="31"/>
      <c r="H5978" s="29"/>
    </row>
    <row r="5979" spans="4:8">
      <c r="D5979" s="31"/>
      <c r="H5979" s="29"/>
    </row>
    <row r="5980" spans="4:8">
      <c r="D5980" s="31"/>
      <c r="H5980" s="29"/>
    </row>
    <row r="5981" spans="4:8">
      <c r="D5981" s="31"/>
      <c r="H5981" s="29"/>
    </row>
    <row r="5982" spans="4:8">
      <c r="D5982" s="31"/>
      <c r="H5982" s="29"/>
    </row>
    <row r="5983" spans="4:8">
      <c r="D5983" s="31"/>
      <c r="H5983" s="29"/>
    </row>
    <row r="5984" spans="4:8">
      <c r="D5984" s="31"/>
      <c r="H5984" s="29"/>
    </row>
    <row r="5985" spans="4:8">
      <c r="D5985" s="31"/>
      <c r="H5985" s="29"/>
    </row>
    <row r="5986" spans="4:8">
      <c r="D5986" s="31"/>
      <c r="H5986" s="29"/>
    </row>
    <row r="5987" spans="4:8">
      <c r="D5987" s="31"/>
      <c r="H5987" s="29"/>
    </row>
    <row r="5988" spans="4:8">
      <c r="D5988" s="31"/>
      <c r="H5988" s="29"/>
    </row>
    <row r="5989" spans="4:8">
      <c r="D5989" s="31"/>
      <c r="H5989" s="29"/>
    </row>
    <row r="5990" spans="4:8">
      <c r="D5990" s="31"/>
      <c r="H5990" s="29"/>
    </row>
    <row r="5991" spans="4:8">
      <c r="D5991" s="31"/>
      <c r="H5991" s="29"/>
    </row>
    <row r="5992" spans="4:8">
      <c r="D5992" s="31"/>
      <c r="H5992" s="29"/>
    </row>
    <row r="5993" spans="4:8">
      <c r="D5993" s="31"/>
      <c r="H5993" s="29"/>
    </row>
    <row r="5994" spans="4:8">
      <c r="D5994" s="31"/>
      <c r="H5994" s="29"/>
    </row>
    <row r="5995" spans="4:8">
      <c r="D5995" s="31"/>
      <c r="H5995" s="29"/>
    </row>
    <row r="5996" spans="4:8">
      <c r="D5996" s="31"/>
      <c r="H5996" s="29"/>
    </row>
    <row r="5997" spans="4:8">
      <c r="D5997" s="31"/>
      <c r="H5997" s="29"/>
    </row>
    <row r="5998" spans="4:8">
      <c r="D5998" s="31"/>
      <c r="H5998" s="29"/>
    </row>
    <row r="5999" spans="4:8">
      <c r="D5999" s="31"/>
      <c r="H5999" s="29"/>
    </row>
    <row r="6000" spans="4:8">
      <c r="D6000" s="31"/>
      <c r="H6000" s="29"/>
    </row>
    <row r="6001" spans="4:8">
      <c r="D6001" s="31"/>
      <c r="H6001" s="29"/>
    </row>
    <row r="6002" spans="4:8">
      <c r="D6002" s="31"/>
      <c r="H6002" s="29"/>
    </row>
    <row r="6003" spans="4:8">
      <c r="D6003" s="31"/>
      <c r="H6003" s="29"/>
    </row>
    <row r="6004" spans="4:8">
      <c r="D6004" s="31"/>
      <c r="H6004" s="29"/>
    </row>
    <row r="6005" spans="4:8">
      <c r="D6005" s="31"/>
      <c r="H6005" s="29"/>
    </row>
    <row r="6006" spans="4:8">
      <c r="D6006" s="31"/>
      <c r="H6006" s="29"/>
    </row>
    <row r="6007" spans="4:8">
      <c r="D6007" s="31"/>
      <c r="H6007" s="29"/>
    </row>
    <row r="6008" spans="4:8">
      <c r="D6008" s="31"/>
      <c r="H6008" s="29"/>
    </row>
    <row r="6009" spans="4:8">
      <c r="D6009" s="31"/>
      <c r="H6009" s="29"/>
    </row>
    <row r="6010" spans="4:8">
      <c r="D6010" s="31"/>
      <c r="H6010" s="29"/>
    </row>
    <row r="6011" spans="4:8">
      <c r="D6011" s="31"/>
      <c r="H6011" s="29"/>
    </row>
    <row r="6012" spans="4:8">
      <c r="D6012" s="31"/>
      <c r="H6012" s="29"/>
    </row>
    <row r="6013" spans="4:8">
      <c r="D6013" s="31"/>
      <c r="H6013" s="29"/>
    </row>
    <row r="6014" spans="4:8">
      <c r="D6014" s="31"/>
      <c r="H6014" s="29"/>
    </row>
    <row r="6015" spans="4:8">
      <c r="D6015" s="31"/>
      <c r="H6015" s="29"/>
    </row>
    <row r="6016" spans="4:8">
      <c r="D6016" s="31"/>
      <c r="H6016" s="29"/>
    </row>
    <row r="6017" spans="4:8">
      <c r="D6017" s="31"/>
      <c r="H6017" s="29"/>
    </row>
    <row r="6018" spans="4:8">
      <c r="D6018" s="31"/>
      <c r="H6018" s="29"/>
    </row>
    <row r="6019" spans="4:8">
      <c r="D6019" s="31"/>
      <c r="H6019" s="29"/>
    </row>
    <row r="6020" spans="4:8">
      <c r="D6020" s="31"/>
      <c r="H6020" s="29"/>
    </row>
    <row r="6021" spans="4:8">
      <c r="D6021" s="31"/>
      <c r="H6021" s="29"/>
    </row>
    <row r="6022" spans="4:8">
      <c r="D6022" s="31"/>
      <c r="H6022" s="29"/>
    </row>
    <row r="6023" spans="4:8">
      <c r="D6023" s="31"/>
      <c r="H6023" s="29"/>
    </row>
    <row r="6024" spans="4:8">
      <c r="D6024" s="31"/>
      <c r="H6024" s="29"/>
    </row>
    <row r="6025" spans="4:8">
      <c r="D6025" s="31"/>
      <c r="H6025" s="29"/>
    </row>
    <row r="6026" spans="4:8">
      <c r="D6026" s="31"/>
      <c r="H6026" s="29"/>
    </row>
    <row r="6027" spans="4:8">
      <c r="D6027" s="31"/>
      <c r="H6027" s="29"/>
    </row>
    <row r="6028" spans="4:8">
      <c r="D6028" s="31"/>
      <c r="H6028" s="29"/>
    </row>
    <row r="6029" spans="4:8">
      <c r="D6029" s="31"/>
      <c r="H6029" s="29"/>
    </row>
    <row r="6030" spans="4:8">
      <c r="D6030" s="31"/>
      <c r="H6030" s="29"/>
    </row>
    <row r="6031" spans="4:8">
      <c r="D6031" s="31"/>
      <c r="H6031" s="29"/>
    </row>
    <row r="6032" spans="4:8">
      <c r="D6032" s="31"/>
      <c r="H6032" s="29"/>
    </row>
    <row r="6033" spans="4:8">
      <c r="D6033" s="31"/>
      <c r="H6033" s="29"/>
    </row>
    <row r="6034" spans="4:8">
      <c r="D6034" s="31"/>
      <c r="H6034" s="29"/>
    </row>
    <row r="6035" spans="4:8">
      <c r="D6035" s="31"/>
      <c r="H6035" s="29"/>
    </row>
    <row r="6036" spans="4:8">
      <c r="D6036" s="31"/>
      <c r="H6036" s="29"/>
    </row>
    <row r="6037" spans="4:8">
      <c r="D6037" s="31"/>
      <c r="H6037" s="29"/>
    </row>
    <row r="6038" spans="4:8">
      <c r="D6038" s="31"/>
      <c r="H6038" s="29"/>
    </row>
    <row r="6039" spans="4:8">
      <c r="D6039" s="31"/>
      <c r="H6039" s="29"/>
    </row>
    <row r="6040" spans="4:8">
      <c r="D6040" s="31"/>
      <c r="H6040" s="29"/>
    </row>
    <row r="6041" spans="4:8">
      <c r="D6041" s="31"/>
      <c r="H6041" s="29"/>
    </row>
    <row r="6042" spans="4:8">
      <c r="D6042" s="31"/>
      <c r="H6042" s="29"/>
    </row>
    <row r="6043" spans="4:8">
      <c r="D6043" s="31"/>
      <c r="H6043" s="29"/>
    </row>
    <row r="6044" spans="4:8">
      <c r="D6044" s="31"/>
      <c r="H6044" s="29"/>
    </row>
    <row r="6045" spans="4:8">
      <c r="D6045" s="31"/>
      <c r="H6045" s="29"/>
    </row>
    <row r="6046" spans="4:8">
      <c r="D6046" s="31"/>
      <c r="H6046" s="29"/>
    </row>
    <row r="6047" spans="4:8">
      <c r="D6047" s="31"/>
      <c r="H6047" s="29"/>
    </row>
    <row r="6048" spans="4:8">
      <c r="D6048" s="31"/>
      <c r="H6048" s="29"/>
    </row>
    <row r="6049" spans="4:8">
      <c r="D6049" s="31"/>
      <c r="H6049" s="29"/>
    </row>
    <row r="6050" spans="4:8">
      <c r="D6050" s="31"/>
      <c r="H6050" s="29"/>
    </row>
    <row r="6051" spans="4:8">
      <c r="D6051" s="31"/>
      <c r="H6051" s="29"/>
    </row>
    <row r="6052" spans="4:8">
      <c r="D6052" s="31"/>
      <c r="H6052" s="29"/>
    </row>
    <row r="6053" spans="4:8">
      <c r="D6053" s="31"/>
      <c r="H6053" s="29"/>
    </row>
    <row r="6054" spans="4:8">
      <c r="D6054" s="31"/>
      <c r="H6054" s="29"/>
    </row>
    <row r="6055" spans="4:8">
      <c r="D6055" s="31"/>
      <c r="H6055" s="29"/>
    </row>
    <row r="6056" spans="4:8">
      <c r="D6056" s="31"/>
      <c r="H6056" s="29"/>
    </row>
    <row r="6057" spans="4:8">
      <c r="D6057" s="31"/>
      <c r="H6057" s="29"/>
    </row>
    <row r="6058" spans="4:8">
      <c r="D6058" s="31"/>
      <c r="H6058" s="29"/>
    </row>
    <row r="6059" spans="4:8">
      <c r="D6059" s="31"/>
      <c r="H6059" s="29"/>
    </row>
    <row r="6060" spans="4:8">
      <c r="D6060" s="31"/>
      <c r="H6060" s="29"/>
    </row>
    <row r="6061" spans="4:8">
      <c r="D6061" s="31"/>
      <c r="H6061" s="29"/>
    </row>
    <row r="6062" spans="4:8">
      <c r="D6062" s="31"/>
      <c r="H6062" s="29"/>
    </row>
    <row r="6063" spans="4:8">
      <c r="D6063" s="31"/>
      <c r="H6063" s="29"/>
    </row>
    <row r="6064" spans="4:8">
      <c r="D6064" s="31"/>
      <c r="H6064" s="29"/>
    </row>
    <row r="6065" spans="4:8">
      <c r="D6065" s="31"/>
      <c r="H6065" s="29"/>
    </row>
    <row r="6066" spans="4:8">
      <c r="D6066" s="31"/>
      <c r="H6066" s="29"/>
    </row>
    <row r="6067" spans="4:8">
      <c r="D6067" s="31"/>
      <c r="H6067" s="29"/>
    </row>
    <row r="6068" spans="4:8">
      <c r="D6068" s="31"/>
      <c r="H6068" s="29"/>
    </row>
    <row r="6069" spans="4:8">
      <c r="D6069" s="31"/>
      <c r="H6069" s="29"/>
    </row>
    <row r="6070" spans="4:8">
      <c r="D6070" s="31"/>
      <c r="H6070" s="29"/>
    </row>
    <row r="6071" spans="4:8">
      <c r="D6071" s="31"/>
      <c r="H6071" s="29"/>
    </row>
    <row r="6072" spans="4:8">
      <c r="D6072" s="31"/>
      <c r="H6072" s="29"/>
    </row>
    <row r="6073" spans="4:8">
      <c r="D6073" s="31"/>
      <c r="H6073" s="29"/>
    </row>
    <row r="6074" spans="4:8">
      <c r="D6074" s="31"/>
      <c r="H6074" s="29"/>
    </row>
    <row r="6075" spans="4:8">
      <c r="D6075" s="31"/>
      <c r="H6075" s="29"/>
    </row>
    <row r="6076" spans="4:8">
      <c r="D6076" s="31"/>
      <c r="H6076" s="29"/>
    </row>
    <row r="6077" spans="4:8">
      <c r="D6077" s="31"/>
      <c r="H6077" s="29"/>
    </row>
    <row r="6078" spans="4:8">
      <c r="D6078" s="31"/>
      <c r="H6078" s="29"/>
    </row>
    <row r="6079" spans="4:8">
      <c r="D6079" s="31"/>
      <c r="H6079" s="29"/>
    </row>
    <row r="6080" spans="4:8">
      <c r="D6080" s="31"/>
      <c r="H6080" s="29"/>
    </row>
    <row r="6081" spans="4:8">
      <c r="D6081" s="31"/>
      <c r="H6081" s="29"/>
    </row>
    <row r="6082" spans="4:8">
      <c r="D6082" s="31"/>
      <c r="H6082" s="29"/>
    </row>
    <row r="6083" spans="4:8">
      <c r="D6083" s="31"/>
      <c r="H6083" s="29"/>
    </row>
    <row r="6084" spans="4:8">
      <c r="D6084" s="31"/>
      <c r="H6084" s="29"/>
    </row>
    <row r="6085" spans="4:8">
      <c r="D6085" s="31"/>
      <c r="H6085" s="29"/>
    </row>
    <row r="6086" spans="4:8">
      <c r="D6086" s="31"/>
      <c r="H6086" s="29"/>
    </row>
    <row r="6087" spans="4:8">
      <c r="D6087" s="31"/>
      <c r="H6087" s="29"/>
    </row>
    <row r="6088" spans="4:8">
      <c r="D6088" s="31"/>
      <c r="H6088" s="29"/>
    </row>
    <row r="6089" spans="4:8">
      <c r="D6089" s="31"/>
      <c r="H6089" s="29"/>
    </row>
    <row r="6090" spans="4:8">
      <c r="D6090" s="31"/>
      <c r="H6090" s="29"/>
    </row>
    <row r="6091" spans="4:8">
      <c r="D6091" s="31"/>
      <c r="H6091" s="29"/>
    </row>
    <row r="6092" spans="4:8">
      <c r="D6092" s="31"/>
      <c r="H6092" s="29"/>
    </row>
    <row r="6093" spans="4:8">
      <c r="D6093" s="31"/>
      <c r="H6093" s="29"/>
    </row>
    <row r="6094" spans="4:8">
      <c r="D6094" s="31"/>
      <c r="H6094" s="29"/>
    </row>
    <row r="6095" spans="4:8">
      <c r="D6095" s="31"/>
      <c r="H6095" s="29"/>
    </row>
    <row r="6096" spans="4:8">
      <c r="D6096" s="31"/>
      <c r="H6096" s="29"/>
    </row>
    <row r="6097" spans="4:8">
      <c r="D6097" s="31"/>
      <c r="H6097" s="29"/>
    </row>
    <row r="6098" spans="4:8">
      <c r="D6098" s="31"/>
      <c r="H6098" s="29"/>
    </row>
    <row r="6099" spans="4:8">
      <c r="D6099" s="31"/>
      <c r="H6099" s="29"/>
    </row>
    <row r="6100" spans="4:8">
      <c r="D6100" s="31"/>
      <c r="H6100" s="29"/>
    </row>
    <row r="6101" spans="4:8">
      <c r="D6101" s="31"/>
      <c r="H6101" s="29"/>
    </row>
    <row r="6102" spans="4:8">
      <c r="D6102" s="31"/>
      <c r="H6102" s="29"/>
    </row>
    <row r="6103" spans="4:8">
      <c r="D6103" s="31"/>
      <c r="H6103" s="29"/>
    </row>
    <row r="6104" spans="4:8">
      <c r="D6104" s="31"/>
      <c r="H6104" s="29"/>
    </row>
    <row r="6105" spans="4:8">
      <c r="D6105" s="31"/>
      <c r="H6105" s="29"/>
    </row>
    <row r="6106" spans="4:8">
      <c r="D6106" s="31"/>
      <c r="H6106" s="29"/>
    </row>
    <row r="6107" spans="4:8">
      <c r="D6107" s="31"/>
      <c r="H6107" s="29"/>
    </row>
    <row r="6108" spans="4:8">
      <c r="D6108" s="31"/>
      <c r="H6108" s="29"/>
    </row>
    <row r="6109" spans="4:8">
      <c r="D6109" s="31"/>
      <c r="H6109" s="29"/>
    </row>
    <row r="6110" spans="4:8">
      <c r="D6110" s="31"/>
      <c r="H6110" s="29"/>
    </row>
    <row r="6111" spans="4:8">
      <c r="D6111" s="31"/>
      <c r="H6111" s="29"/>
    </row>
    <row r="6112" spans="4:8">
      <c r="D6112" s="31"/>
      <c r="H6112" s="29"/>
    </row>
    <row r="6113" spans="4:8">
      <c r="D6113" s="31"/>
      <c r="H6113" s="29"/>
    </row>
    <row r="6114" spans="4:8">
      <c r="D6114" s="31"/>
      <c r="H6114" s="29"/>
    </row>
    <row r="6115" spans="4:8">
      <c r="D6115" s="31"/>
      <c r="H6115" s="29"/>
    </row>
    <row r="6116" spans="4:8">
      <c r="D6116" s="31"/>
      <c r="H6116" s="29"/>
    </row>
    <row r="6117" spans="4:8">
      <c r="D6117" s="31"/>
      <c r="H6117" s="29"/>
    </row>
    <row r="6118" spans="4:8">
      <c r="D6118" s="31"/>
      <c r="H6118" s="29"/>
    </row>
    <row r="6119" spans="4:8">
      <c r="D6119" s="31"/>
      <c r="H6119" s="29"/>
    </row>
    <row r="6120" spans="4:8">
      <c r="D6120" s="31"/>
      <c r="H6120" s="29"/>
    </row>
    <row r="6121" spans="4:8">
      <c r="D6121" s="31"/>
      <c r="H6121" s="29"/>
    </row>
    <row r="6122" spans="4:8">
      <c r="D6122" s="31"/>
      <c r="H6122" s="29"/>
    </row>
    <row r="6123" spans="4:8">
      <c r="D6123" s="31"/>
      <c r="H6123" s="29"/>
    </row>
    <row r="6124" spans="4:8">
      <c r="D6124" s="31"/>
      <c r="H6124" s="29"/>
    </row>
    <row r="6125" spans="4:8">
      <c r="D6125" s="31"/>
      <c r="H6125" s="29"/>
    </row>
    <row r="6126" spans="4:8">
      <c r="D6126" s="31"/>
      <c r="H6126" s="29"/>
    </row>
    <row r="6127" spans="4:8">
      <c r="D6127" s="31"/>
      <c r="H6127" s="29"/>
    </row>
    <row r="6128" spans="4:8">
      <c r="D6128" s="31"/>
      <c r="H6128" s="29"/>
    </row>
    <row r="6129" spans="4:8">
      <c r="D6129" s="31"/>
      <c r="H6129" s="29"/>
    </row>
    <row r="6130" spans="4:8">
      <c r="D6130" s="31"/>
      <c r="H6130" s="29"/>
    </row>
    <row r="6131" spans="4:8">
      <c r="D6131" s="31"/>
      <c r="H6131" s="29"/>
    </row>
    <row r="6132" spans="4:8">
      <c r="D6132" s="31"/>
      <c r="H6132" s="29"/>
    </row>
    <row r="6133" spans="4:8">
      <c r="D6133" s="31"/>
      <c r="H6133" s="29"/>
    </row>
    <row r="6134" spans="4:8">
      <c r="D6134" s="31"/>
      <c r="H6134" s="29"/>
    </row>
    <row r="6135" spans="4:8">
      <c r="D6135" s="31"/>
      <c r="H6135" s="29"/>
    </row>
    <row r="6136" spans="4:8">
      <c r="D6136" s="31"/>
      <c r="H6136" s="29"/>
    </row>
    <row r="6137" spans="4:8">
      <c r="D6137" s="31"/>
      <c r="H6137" s="29"/>
    </row>
    <row r="6138" spans="4:8">
      <c r="D6138" s="31"/>
      <c r="H6138" s="29"/>
    </row>
    <row r="6139" spans="4:8">
      <c r="D6139" s="31"/>
      <c r="H6139" s="29"/>
    </row>
    <row r="6140" spans="4:8">
      <c r="D6140" s="31"/>
      <c r="H6140" s="29"/>
    </row>
    <row r="6141" spans="4:8">
      <c r="D6141" s="31"/>
      <c r="H6141" s="29"/>
    </row>
    <row r="6142" spans="4:8">
      <c r="D6142" s="31"/>
      <c r="H6142" s="29"/>
    </row>
    <row r="6143" spans="4:8">
      <c r="D6143" s="31"/>
      <c r="H6143" s="29"/>
    </row>
    <row r="6144" spans="4:8">
      <c r="D6144" s="31"/>
      <c r="H6144" s="29"/>
    </row>
    <row r="6145" spans="4:8">
      <c r="D6145" s="31"/>
      <c r="H6145" s="29"/>
    </row>
    <row r="6146" spans="4:8">
      <c r="D6146" s="31"/>
      <c r="H6146" s="29"/>
    </row>
    <row r="6147" spans="4:8">
      <c r="D6147" s="31"/>
      <c r="H6147" s="29"/>
    </row>
    <row r="6148" spans="4:8">
      <c r="D6148" s="31"/>
      <c r="H6148" s="29"/>
    </row>
    <row r="6149" spans="4:8">
      <c r="D6149" s="31"/>
      <c r="H6149" s="29"/>
    </row>
    <row r="6150" spans="4:8">
      <c r="D6150" s="31"/>
      <c r="H6150" s="29"/>
    </row>
    <row r="6151" spans="4:8">
      <c r="D6151" s="31"/>
      <c r="H6151" s="29"/>
    </row>
    <row r="6152" spans="4:8">
      <c r="D6152" s="31"/>
      <c r="H6152" s="29"/>
    </row>
    <row r="6153" spans="4:8">
      <c r="D6153" s="31"/>
      <c r="H6153" s="29"/>
    </row>
    <row r="6154" spans="4:8">
      <c r="D6154" s="31"/>
      <c r="H6154" s="29"/>
    </row>
    <row r="6155" spans="4:8">
      <c r="D6155" s="31"/>
      <c r="H6155" s="29"/>
    </row>
    <row r="6156" spans="4:8">
      <c r="D6156" s="31"/>
      <c r="H6156" s="29"/>
    </row>
    <row r="6157" spans="4:8">
      <c r="D6157" s="31"/>
      <c r="H6157" s="29"/>
    </row>
    <row r="6158" spans="4:8">
      <c r="D6158" s="31"/>
      <c r="H6158" s="29"/>
    </row>
    <row r="6159" spans="4:8">
      <c r="D6159" s="31"/>
      <c r="H6159" s="29"/>
    </row>
    <row r="6160" spans="4:8">
      <c r="D6160" s="31"/>
      <c r="H6160" s="29"/>
    </row>
    <row r="6161" spans="4:8">
      <c r="D6161" s="31"/>
      <c r="H6161" s="29"/>
    </row>
    <row r="6162" spans="4:8">
      <c r="D6162" s="31"/>
      <c r="H6162" s="29"/>
    </row>
    <row r="6163" spans="4:8">
      <c r="D6163" s="31"/>
      <c r="H6163" s="29"/>
    </row>
    <row r="6164" spans="4:8">
      <c r="D6164" s="31"/>
      <c r="H6164" s="29"/>
    </row>
    <row r="6165" spans="4:8">
      <c r="D6165" s="31"/>
      <c r="H6165" s="29"/>
    </row>
    <row r="6166" spans="4:8">
      <c r="D6166" s="31"/>
      <c r="H6166" s="29"/>
    </row>
    <row r="6167" spans="4:8">
      <c r="D6167" s="31"/>
      <c r="H6167" s="29"/>
    </row>
    <row r="6168" spans="4:8">
      <c r="D6168" s="31"/>
      <c r="H6168" s="29"/>
    </row>
    <row r="6169" spans="4:8">
      <c r="D6169" s="31"/>
      <c r="H6169" s="29"/>
    </row>
    <row r="6170" spans="4:8">
      <c r="D6170" s="31"/>
      <c r="H6170" s="29"/>
    </row>
    <row r="6171" spans="4:8">
      <c r="D6171" s="31"/>
      <c r="H6171" s="29"/>
    </row>
    <row r="6172" spans="4:8">
      <c r="D6172" s="31"/>
      <c r="H6172" s="29"/>
    </row>
    <row r="6173" spans="4:8">
      <c r="D6173" s="31"/>
      <c r="H6173" s="29"/>
    </row>
    <row r="6174" spans="4:8">
      <c r="D6174" s="31"/>
      <c r="H6174" s="29"/>
    </row>
    <row r="6175" spans="4:8">
      <c r="D6175" s="31"/>
      <c r="H6175" s="29"/>
    </row>
    <row r="6176" spans="4:8">
      <c r="D6176" s="31"/>
      <c r="H6176" s="29"/>
    </row>
    <row r="6177" spans="4:8">
      <c r="D6177" s="31"/>
      <c r="H6177" s="29"/>
    </row>
    <row r="6178" spans="4:8">
      <c r="D6178" s="31"/>
      <c r="H6178" s="29"/>
    </row>
    <row r="6179" spans="4:8">
      <c r="D6179" s="31"/>
      <c r="H6179" s="29"/>
    </row>
    <row r="6180" spans="4:8">
      <c r="D6180" s="31"/>
      <c r="H6180" s="29"/>
    </row>
    <row r="6181" spans="4:8">
      <c r="D6181" s="31"/>
      <c r="H6181" s="29"/>
    </row>
    <row r="6182" spans="4:8">
      <c r="D6182" s="31"/>
      <c r="H6182" s="29"/>
    </row>
    <row r="6183" spans="4:8">
      <c r="D6183" s="31"/>
      <c r="H6183" s="29"/>
    </row>
    <row r="6184" spans="4:8">
      <c r="D6184" s="31"/>
      <c r="H6184" s="29"/>
    </row>
    <row r="6185" spans="4:8">
      <c r="D6185" s="31"/>
      <c r="H6185" s="29"/>
    </row>
    <row r="6186" spans="4:8">
      <c r="D6186" s="31"/>
      <c r="H6186" s="29"/>
    </row>
    <row r="6187" spans="4:8">
      <c r="D6187" s="31"/>
      <c r="H6187" s="29"/>
    </row>
    <row r="6188" spans="4:8">
      <c r="D6188" s="31"/>
      <c r="H6188" s="29"/>
    </row>
    <row r="6189" spans="4:8">
      <c r="D6189" s="31"/>
      <c r="H6189" s="29"/>
    </row>
    <row r="6190" spans="4:8">
      <c r="D6190" s="31"/>
      <c r="H6190" s="29"/>
    </row>
    <row r="6191" spans="4:8">
      <c r="D6191" s="31"/>
      <c r="H6191" s="29"/>
    </row>
    <row r="6192" spans="4:8">
      <c r="D6192" s="31"/>
      <c r="H6192" s="29"/>
    </row>
    <row r="6193" spans="4:8">
      <c r="D6193" s="31"/>
      <c r="H6193" s="29"/>
    </row>
    <row r="6194" spans="4:8">
      <c r="D6194" s="31"/>
      <c r="H6194" s="29"/>
    </row>
    <row r="6195" spans="4:8">
      <c r="D6195" s="31"/>
      <c r="H6195" s="29"/>
    </row>
    <row r="6196" spans="4:8">
      <c r="D6196" s="31"/>
      <c r="H6196" s="29"/>
    </row>
    <row r="6197" spans="4:8">
      <c r="D6197" s="31"/>
      <c r="H6197" s="29"/>
    </row>
    <row r="6198" spans="4:8">
      <c r="D6198" s="31"/>
      <c r="H6198" s="29"/>
    </row>
    <row r="6199" spans="4:8">
      <c r="D6199" s="31"/>
      <c r="H6199" s="29"/>
    </row>
    <row r="6200" spans="4:8">
      <c r="D6200" s="31"/>
      <c r="H6200" s="29"/>
    </row>
    <row r="6201" spans="4:8">
      <c r="D6201" s="31"/>
      <c r="H6201" s="29"/>
    </row>
    <row r="6202" spans="4:8">
      <c r="D6202" s="31"/>
      <c r="H6202" s="29"/>
    </row>
    <row r="6203" spans="4:8">
      <c r="D6203" s="31"/>
      <c r="H6203" s="29"/>
    </row>
    <row r="6204" spans="4:8">
      <c r="D6204" s="31"/>
      <c r="H6204" s="29"/>
    </row>
    <row r="6205" spans="4:8">
      <c r="D6205" s="31"/>
      <c r="H6205" s="29"/>
    </row>
    <row r="6206" spans="4:8">
      <c r="D6206" s="31"/>
      <c r="H6206" s="29"/>
    </row>
    <row r="6207" spans="4:8">
      <c r="D6207" s="31"/>
      <c r="H6207" s="29"/>
    </row>
    <row r="6208" spans="4:8">
      <c r="D6208" s="31"/>
      <c r="H6208" s="29"/>
    </row>
    <row r="6209" spans="4:8">
      <c r="D6209" s="31"/>
      <c r="H6209" s="29"/>
    </row>
    <row r="6210" spans="4:8">
      <c r="D6210" s="31"/>
      <c r="H6210" s="29"/>
    </row>
    <row r="6211" spans="4:8">
      <c r="D6211" s="31"/>
      <c r="H6211" s="29"/>
    </row>
    <row r="6212" spans="4:8">
      <c r="D6212" s="31"/>
      <c r="H6212" s="29"/>
    </row>
    <row r="6213" spans="4:8">
      <c r="D6213" s="31"/>
      <c r="H6213" s="29"/>
    </row>
    <row r="6214" spans="4:8">
      <c r="D6214" s="31"/>
      <c r="H6214" s="29"/>
    </row>
    <row r="6215" spans="4:8">
      <c r="D6215" s="31"/>
      <c r="H6215" s="29"/>
    </row>
    <row r="6216" spans="4:8">
      <c r="D6216" s="31"/>
      <c r="H6216" s="29"/>
    </row>
    <row r="6217" spans="4:8">
      <c r="D6217" s="31"/>
      <c r="H6217" s="29"/>
    </row>
    <row r="6218" spans="4:8">
      <c r="D6218" s="31"/>
      <c r="H6218" s="29"/>
    </row>
    <row r="6219" spans="4:8">
      <c r="D6219" s="31"/>
      <c r="H6219" s="29"/>
    </row>
    <row r="6220" spans="4:8">
      <c r="D6220" s="31"/>
      <c r="H6220" s="29"/>
    </row>
    <row r="6221" spans="4:8">
      <c r="D6221" s="31"/>
      <c r="H6221" s="29"/>
    </row>
    <row r="6222" spans="4:8">
      <c r="D6222" s="31"/>
      <c r="H6222" s="29"/>
    </row>
    <row r="6223" spans="4:8">
      <c r="D6223" s="31"/>
      <c r="H6223" s="29"/>
    </row>
    <row r="6224" spans="4:8">
      <c r="D6224" s="31"/>
      <c r="H6224" s="29"/>
    </row>
    <row r="6225" spans="4:8">
      <c r="D6225" s="31"/>
      <c r="H6225" s="29"/>
    </row>
    <row r="6226" spans="4:8">
      <c r="D6226" s="31"/>
      <c r="H6226" s="29"/>
    </row>
    <row r="6227" spans="4:8">
      <c r="D6227" s="31"/>
      <c r="H6227" s="29"/>
    </row>
    <row r="6228" spans="4:8">
      <c r="D6228" s="31"/>
      <c r="H6228" s="29"/>
    </row>
    <row r="6229" spans="4:8">
      <c r="D6229" s="31"/>
      <c r="H6229" s="29"/>
    </row>
    <row r="6230" spans="4:8">
      <c r="D6230" s="31"/>
      <c r="H6230" s="29"/>
    </row>
    <row r="6231" spans="4:8">
      <c r="D6231" s="31"/>
      <c r="H6231" s="29"/>
    </row>
    <row r="6232" spans="4:8">
      <c r="D6232" s="31"/>
      <c r="H6232" s="29"/>
    </row>
    <row r="6233" spans="4:8">
      <c r="D6233" s="31"/>
      <c r="H6233" s="29"/>
    </row>
    <row r="6234" spans="4:8">
      <c r="D6234" s="31"/>
      <c r="H6234" s="29"/>
    </row>
    <row r="6235" spans="4:8">
      <c r="D6235" s="31"/>
      <c r="H6235" s="29"/>
    </row>
    <row r="6236" spans="4:8">
      <c r="D6236" s="31"/>
      <c r="H6236" s="29"/>
    </row>
    <row r="6237" spans="4:8">
      <c r="D6237" s="31"/>
      <c r="H6237" s="29"/>
    </row>
    <row r="6238" spans="4:8">
      <c r="D6238" s="31"/>
      <c r="H6238" s="29"/>
    </row>
    <row r="6239" spans="4:8">
      <c r="D6239" s="31"/>
      <c r="H6239" s="29"/>
    </row>
    <row r="6240" spans="4:8">
      <c r="D6240" s="31"/>
      <c r="H6240" s="29"/>
    </row>
    <row r="6241" spans="4:8">
      <c r="D6241" s="31"/>
      <c r="H6241" s="29"/>
    </row>
    <row r="6242" spans="4:8">
      <c r="D6242" s="31"/>
      <c r="H6242" s="29"/>
    </row>
    <row r="6243" spans="4:8">
      <c r="D6243" s="31"/>
      <c r="H6243" s="29"/>
    </row>
    <row r="6244" spans="4:8">
      <c r="D6244" s="31"/>
      <c r="H6244" s="29"/>
    </row>
    <row r="6245" spans="4:8">
      <c r="D6245" s="31"/>
      <c r="H6245" s="29"/>
    </row>
    <row r="6246" spans="4:8">
      <c r="D6246" s="31"/>
      <c r="H6246" s="29"/>
    </row>
    <row r="6247" spans="4:8">
      <c r="D6247" s="31"/>
      <c r="H6247" s="29"/>
    </row>
    <row r="6248" spans="4:8">
      <c r="D6248" s="31"/>
      <c r="H6248" s="29"/>
    </row>
    <row r="6249" spans="4:8">
      <c r="D6249" s="31"/>
      <c r="H6249" s="29"/>
    </row>
    <row r="6250" spans="4:8">
      <c r="D6250" s="31"/>
      <c r="H6250" s="29"/>
    </row>
    <row r="6251" spans="4:8">
      <c r="D6251" s="31"/>
      <c r="H6251" s="29"/>
    </row>
    <row r="6252" spans="4:8">
      <c r="D6252" s="31"/>
      <c r="H6252" s="29"/>
    </row>
    <row r="6253" spans="4:8">
      <c r="D6253" s="31"/>
      <c r="H6253" s="29"/>
    </row>
    <row r="6254" spans="4:8">
      <c r="D6254" s="31"/>
      <c r="H6254" s="29"/>
    </row>
    <row r="6255" spans="4:8">
      <c r="D6255" s="31"/>
      <c r="H6255" s="29"/>
    </row>
    <row r="6256" spans="4:8">
      <c r="D6256" s="31"/>
      <c r="H6256" s="29"/>
    </row>
    <row r="6257" spans="4:8">
      <c r="D6257" s="31"/>
      <c r="H6257" s="29"/>
    </row>
    <row r="6258" spans="4:8">
      <c r="D6258" s="31"/>
      <c r="H6258" s="29"/>
    </row>
    <row r="6259" spans="4:8">
      <c r="D6259" s="31"/>
      <c r="H6259" s="29"/>
    </row>
    <row r="6260" spans="4:8">
      <c r="D6260" s="31"/>
      <c r="H6260" s="29"/>
    </row>
    <row r="6261" spans="4:8">
      <c r="D6261" s="31"/>
      <c r="H6261" s="29"/>
    </row>
    <row r="6262" spans="4:8">
      <c r="D6262" s="31"/>
      <c r="H6262" s="29"/>
    </row>
    <row r="6263" spans="4:8">
      <c r="D6263" s="31"/>
      <c r="H6263" s="29"/>
    </row>
    <row r="6264" spans="4:8">
      <c r="D6264" s="31"/>
      <c r="H6264" s="29"/>
    </row>
    <row r="6265" spans="4:8">
      <c r="D6265" s="31"/>
      <c r="H6265" s="29"/>
    </row>
    <row r="6266" spans="4:8">
      <c r="D6266" s="31"/>
      <c r="H6266" s="29"/>
    </row>
    <row r="6267" spans="4:8">
      <c r="D6267" s="31"/>
      <c r="H6267" s="29"/>
    </row>
    <row r="6268" spans="4:8">
      <c r="D6268" s="31"/>
      <c r="H6268" s="29"/>
    </row>
    <row r="6269" spans="4:8">
      <c r="D6269" s="31"/>
      <c r="H6269" s="29"/>
    </row>
    <row r="6270" spans="4:8">
      <c r="D6270" s="31"/>
      <c r="H6270" s="29"/>
    </row>
    <row r="6271" spans="4:8">
      <c r="D6271" s="31"/>
      <c r="H6271" s="29"/>
    </row>
    <row r="6272" spans="4:8">
      <c r="D6272" s="31"/>
      <c r="H6272" s="29"/>
    </row>
    <row r="6273" spans="4:8">
      <c r="D6273" s="31"/>
      <c r="H6273" s="29"/>
    </row>
    <row r="6274" spans="4:8">
      <c r="D6274" s="31"/>
      <c r="H6274" s="29"/>
    </row>
    <row r="6275" spans="4:8">
      <c r="D6275" s="31"/>
      <c r="H6275" s="29"/>
    </row>
    <row r="6276" spans="4:8">
      <c r="D6276" s="31"/>
      <c r="H6276" s="29"/>
    </row>
    <row r="6277" spans="4:8">
      <c r="D6277" s="31"/>
      <c r="H6277" s="29"/>
    </row>
    <row r="6278" spans="4:8">
      <c r="D6278" s="31"/>
      <c r="H6278" s="29"/>
    </row>
    <row r="6279" spans="4:8">
      <c r="D6279" s="31"/>
      <c r="H6279" s="29"/>
    </row>
    <row r="6280" spans="4:8">
      <c r="D6280" s="31"/>
      <c r="H6280" s="29"/>
    </row>
    <row r="6281" spans="4:8">
      <c r="D6281" s="31"/>
      <c r="H6281" s="29"/>
    </row>
    <row r="6282" spans="4:8">
      <c r="D6282" s="31"/>
      <c r="H6282" s="29"/>
    </row>
    <row r="6283" spans="4:8">
      <c r="D6283" s="31"/>
      <c r="H6283" s="29"/>
    </row>
    <row r="6284" spans="4:8">
      <c r="D6284" s="31"/>
      <c r="H6284" s="29"/>
    </row>
    <row r="6285" spans="4:8">
      <c r="D6285" s="31"/>
      <c r="H6285" s="29"/>
    </row>
    <row r="6286" spans="4:8">
      <c r="D6286" s="31"/>
      <c r="H6286" s="29"/>
    </row>
    <row r="6287" spans="4:8">
      <c r="D6287" s="31"/>
      <c r="H6287" s="29"/>
    </row>
    <row r="6288" spans="4:8">
      <c r="D6288" s="31"/>
      <c r="H6288" s="29"/>
    </row>
    <row r="6289" spans="4:8">
      <c r="D6289" s="31"/>
      <c r="H6289" s="29"/>
    </row>
    <row r="6290" spans="4:8">
      <c r="D6290" s="31"/>
      <c r="H6290" s="29"/>
    </row>
    <row r="6291" spans="4:8">
      <c r="D6291" s="31"/>
      <c r="H6291" s="29"/>
    </row>
    <row r="6292" spans="4:8">
      <c r="D6292" s="31"/>
      <c r="H6292" s="29"/>
    </row>
    <row r="6293" spans="4:8">
      <c r="D6293" s="31"/>
      <c r="H6293" s="29"/>
    </row>
    <row r="6294" spans="4:8">
      <c r="D6294" s="31"/>
      <c r="H6294" s="29"/>
    </row>
    <row r="6295" spans="4:8">
      <c r="D6295" s="31"/>
      <c r="H6295" s="29"/>
    </row>
    <row r="6296" spans="4:8">
      <c r="D6296" s="31"/>
      <c r="H6296" s="29"/>
    </row>
    <row r="6297" spans="4:8">
      <c r="D6297" s="31"/>
      <c r="H6297" s="29"/>
    </row>
    <row r="6298" spans="4:8">
      <c r="D6298" s="31"/>
      <c r="H6298" s="29"/>
    </row>
    <row r="6299" spans="4:8">
      <c r="D6299" s="31"/>
      <c r="H6299" s="29"/>
    </row>
    <row r="6300" spans="4:8">
      <c r="D6300" s="31"/>
      <c r="H6300" s="29"/>
    </row>
    <row r="6301" spans="4:8">
      <c r="D6301" s="31"/>
      <c r="H6301" s="29"/>
    </row>
    <row r="6302" spans="4:8">
      <c r="D6302" s="31"/>
      <c r="H6302" s="29"/>
    </row>
    <row r="6303" spans="4:8">
      <c r="D6303" s="31"/>
      <c r="H6303" s="29"/>
    </row>
    <row r="6304" spans="4:8">
      <c r="D6304" s="31"/>
      <c r="H6304" s="29"/>
    </row>
    <row r="6305" spans="4:8">
      <c r="D6305" s="31"/>
      <c r="H6305" s="29"/>
    </row>
    <row r="6306" spans="4:8">
      <c r="D6306" s="31"/>
      <c r="H6306" s="29"/>
    </row>
    <row r="6307" spans="4:8">
      <c r="D6307" s="31"/>
      <c r="H6307" s="29"/>
    </row>
    <row r="6308" spans="4:8">
      <c r="D6308" s="31"/>
      <c r="H6308" s="29"/>
    </row>
    <row r="6309" spans="4:8">
      <c r="D6309" s="31"/>
      <c r="H6309" s="29"/>
    </row>
    <row r="6310" spans="4:8">
      <c r="D6310" s="31"/>
      <c r="H6310" s="29"/>
    </row>
    <row r="6311" spans="4:8">
      <c r="D6311" s="31"/>
      <c r="H6311" s="29"/>
    </row>
    <row r="6312" spans="4:8">
      <c r="D6312" s="31"/>
      <c r="H6312" s="29"/>
    </row>
    <row r="6313" spans="4:8">
      <c r="D6313" s="31"/>
      <c r="H6313" s="29"/>
    </row>
    <row r="6314" spans="4:8">
      <c r="D6314" s="31"/>
      <c r="H6314" s="29"/>
    </row>
    <row r="6315" spans="4:8">
      <c r="D6315" s="31"/>
      <c r="H6315" s="29"/>
    </row>
    <row r="6316" spans="4:8">
      <c r="D6316" s="31"/>
      <c r="H6316" s="29"/>
    </row>
    <row r="6317" spans="4:8">
      <c r="D6317" s="31"/>
      <c r="H6317" s="29"/>
    </row>
    <row r="6318" spans="4:8">
      <c r="D6318" s="31"/>
      <c r="H6318" s="29"/>
    </row>
    <row r="6319" spans="4:8">
      <c r="D6319" s="31"/>
      <c r="H6319" s="29"/>
    </row>
    <row r="6320" spans="4:8">
      <c r="D6320" s="31"/>
      <c r="H6320" s="29"/>
    </row>
    <row r="6321" spans="4:8">
      <c r="D6321" s="31"/>
      <c r="H6321" s="29"/>
    </row>
    <row r="6322" spans="4:8">
      <c r="D6322" s="31"/>
      <c r="H6322" s="29"/>
    </row>
    <row r="6323" spans="4:8">
      <c r="D6323" s="31"/>
      <c r="H6323" s="29"/>
    </row>
    <row r="6324" spans="4:8">
      <c r="D6324" s="31"/>
      <c r="H6324" s="29"/>
    </row>
    <row r="6325" spans="4:8">
      <c r="D6325" s="31"/>
      <c r="H6325" s="29"/>
    </row>
    <row r="6326" spans="4:8">
      <c r="D6326" s="31"/>
      <c r="H6326" s="29"/>
    </row>
    <row r="6327" spans="4:8">
      <c r="D6327" s="31"/>
      <c r="H6327" s="29"/>
    </row>
    <row r="6328" spans="4:8">
      <c r="D6328" s="31"/>
      <c r="H6328" s="29"/>
    </row>
    <row r="6329" spans="4:8">
      <c r="D6329" s="31"/>
      <c r="H6329" s="29"/>
    </row>
    <row r="6330" spans="4:8">
      <c r="D6330" s="31"/>
      <c r="H6330" s="29"/>
    </row>
    <row r="6331" spans="4:8">
      <c r="D6331" s="31"/>
      <c r="H6331" s="29"/>
    </row>
    <row r="6332" spans="4:8">
      <c r="D6332" s="31"/>
      <c r="H6332" s="29"/>
    </row>
    <row r="6333" spans="4:8">
      <c r="D6333" s="31"/>
      <c r="H6333" s="29"/>
    </row>
    <row r="6334" spans="4:8">
      <c r="D6334" s="31"/>
      <c r="H6334" s="29"/>
    </row>
    <row r="6335" spans="4:8">
      <c r="D6335" s="31"/>
      <c r="H6335" s="29"/>
    </row>
    <row r="6336" spans="4:8">
      <c r="D6336" s="31"/>
      <c r="H6336" s="29"/>
    </row>
    <row r="6337" spans="4:8">
      <c r="D6337" s="31"/>
      <c r="H6337" s="29"/>
    </row>
    <row r="6338" spans="4:8">
      <c r="D6338" s="31"/>
      <c r="H6338" s="29"/>
    </row>
    <row r="6339" spans="4:8">
      <c r="D6339" s="31"/>
      <c r="H6339" s="29"/>
    </row>
    <row r="6340" spans="4:8">
      <c r="D6340" s="31"/>
      <c r="H6340" s="29"/>
    </row>
    <row r="6341" spans="4:8">
      <c r="D6341" s="31"/>
      <c r="H6341" s="29"/>
    </row>
    <row r="6342" spans="4:8">
      <c r="D6342" s="31"/>
      <c r="H6342" s="29"/>
    </row>
    <row r="6343" spans="4:8">
      <c r="D6343" s="31"/>
      <c r="H6343" s="29"/>
    </row>
    <row r="6344" spans="4:8">
      <c r="D6344" s="31"/>
      <c r="H6344" s="29"/>
    </row>
    <row r="6345" spans="4:8">
      <c r="D6345" s="31"/>
      <c r="H6345" s="29"/>
    </row>
    <row r="6346" spans="4:8">
      <c r="D6346" s="31"/>
      <c r="H6346" s="29"/>
    </row>
    <row r="6347" spans="4:8">
      <c r="D6347" s="31"/>
      <c r="H6347" s="29"/>
    </row>
    <row r="6348" spans="4:8">
      <c r="D6348" s="31"/>
      <c r="H6348" s="29"/>
    </row>
    <row r="6349" spans="4:8">
      <c r="D6349" s="31"/>
      <c r="H6349" s="29"/>
    </row>
    <row r="6350" spans="4:8">
      <c r="D6350" s="31"/>
      <c r="H6350" s="29"/>
    </row>
    <row r="6351" spans="4:8">
      <c r="D6351" s="31"/>
      <c r="H6351" s="29"/>
    </row>
    <row r="6352" spans="4:8">
      <c r="D6352" s="31"/>
      <c r="H6352" s="29"/>
    </row>
    <row r="6353" spans="4:8">
      <c r="D6353" s="31"/>
      <c r="H6353" s="29"/>
    </row>
    <row r="6354" spans="4:8">
      <c r="D6354" s="31"/>
      <c r="H6354" s="29"/>
    </row>
    <row r="6355" spans="4:8">
      <c r="D6355" s="31"/>
      <c r="H6355" s="29"/>
    </row>
    <row r="6356" spans="4:8">
      <c r="D6356" s="31"/>
      <c r="H6356" s="29"/>
    </row>
    <row r="6357" spans="4:8">
      <c r="D6357" s="31"/>
      <c r="H6357" s="29"/>
    </row>
    <row r="6358" spans="4:8">
      <c r="D6358" s="31"/>
      <c r="H6358" s="29"/>
    </row>
    <row r="6359" spans="4:8">
      <c r="D6359" s="31"/>
      <c r="H6359" s="29"/>
    </row>
    <row r="6360" spans="4:8">
      <c r="D6360" s="31"/>
      <c r="H6360" s="29"/>
    </row>
    <row r="6361" spans="4:8">
      <c r="D6361" s="31"/>
      <c r="H6361" s="29"/>
    </row>
    <row r="6362" spans="4:8">
      <c r="D6362" s="31"/>
      <c r="H6362" s="29"/>
    </row>
    <row r="6363" spans="4:8">
      <c r="D6363" s="31"/>
      <c r="H6363" s="29"/>
    </row>
    <row r="6364" spans="4:8">
      <c r="D6364" s="31"/>
      <c r="H6364" s="29"/>
    </row>
    <row r="6365" spans="4:8">
      <c r="D6365" s="31"/>
      <c r="H6365" s="29"/>
    </row>
    <row r="6366" spans="4:8">
      <c r="D6366" s="31"/>
      <c r="H6366" s="29"/>
    </row>
    <row r="6367" spans="4:8">
      <c r="D6367" s="31"/>
      <c r="H6367" s="29"/>
    </row>
    <row r="6368" spans="4:8">
      <c r="D6368" s="31"/>
      <c r="H6368" s="29"/>
    </row>
    <row r="6369" spans="4:8">
      <c r="D6369" s="31"/>
      <c r="H6369" s="29"/>
    </row>
    <row r="6370" spans="4:8">
      <c r="D6370" s="31"/>
      <c r="H6370" s="29"/>
    </row>
    <row r="6371" spans="4:8">
      <c r="D6371" s="31"/>
      <c r="H6371" s="29"/>
    </row>
    <row r="6372" spans="4:8">
      <c r="D6372" s="31"/>
      <c r="H6372" s="29"/>
    </row>
    <row r="6373" spans="4:8">
      <c r="D6373" s="31"/>
      <c r="H6373" s="29"/>
    </row>
    <row r="6374" spans="4:8">
      <c r="D6374" s="31"/>
      <c r="H6374" s="29"/>
    </row>
    <row r="6375" spans="4:8">
      <c r="D6375" s="31"/>
      <c r="H6375" s="29"/>
    </row>
    <row r="6376" spans="4:8">
      <c r="D6376" s="31"/>
      <c r="H6376" s="29"/>
    </row>
    <row r="6377" spans="4:8">
      <c r="D6377" s="31"/>
      <c r="H6377" s="29"/>
    </row>
    <row r="6378" spans="4:8">
      <c r="D6378" s="31"/>
      <c r="H6378" s="29"/>
    </row>
    <row r="6379" spans="4:8">
      <c r="D6379" s="31"/>
      <c r="H6379" s="29"/>
    </row>
    <row r="6380" spans="4:8">
      <c r="D6380" s="31"/>
      <c r="H6380" s="29"/>
    </row>
    <row r="6381" spans="4:8">
      <c r="D6381" s="31"/>
      <c r="H6381" s="29"/>
    </row>
    <row r="6382" spans="4:8">
      <c r="D6382" s="31"/>
      <c r="H6382" s="29"/>
    </row>
    <row r="6383" spans="4:8">
      <c r="D6383" s="31"/>
      <c r="H6383" s="29"/>
    </row>
    <row r="6384" spans="4:8">
      <c r="D6384" s="31"/>
      <c r="H6384" s="29"/>
    </row>
    <row r="6385" spans="4:8">
      <c r="D6385" s="31"/>
      <c r="H6385" s="29"/>
    </row>
    <row r="6386" spans="4:8">
      <c r="D6386" s="31"/>
      <c r="H6386" s="29"/>
    </row>
    <row r="6387" spans="4:8">
      <c r="D6387" s="31"/>
      <c r="H6387" s="29"/>
    </row>
    <row r="6388" spans="4:8">
      <c r="D6388" s="31"/>
      <c r="H6388" s="29"/>
    </row>
    <row r="6389" spans="4:8">
      <c r="D6389" s="31"/>
      <c r="H6389" s="29"/>
    </row>
    <row r="6390" spans="4:8">
      <c r="D6390" s="31"/>
      <c r="H6390" s="29"/>
    </row>
    <row r="6391" spans="4:8">
      <c r="D6391" s="31"/>
      <c r="H6391" s="29"/>
    </row>
    <row r="6392" spans="4:8">
      <c r="D6392" s="31"/>
      <c r="H6392" s="29"/>
    </row>
    <row r="6393" spans="4:8">
      <c r="D6393" s="31"/>
      <c r="H6393" s="29"/>
    </row>
    <row r="6394" spans="4:8">
      <c r="D6394" s="31"/>
      <c r="H6394" s="29"/>
    </row>
    <row r="6395" spans="4:8">
      <c r="D6395" s="31"/>
      <c r="H6395" s="29"/>
    </row>
    <row r="6396" spans="4:8">
      <c r="D6396" s="31"/>
      <c r="H6396" s="29"/>
    </row>
    <row r="6397" spans="4:8">
      <c r="D6397" s="31"/>
      <c r="H6397" s="29"/>
    </row>
    <row r="6398" spans="4:8">
      <c r="D6398" s="31"/>
      <c r="H6398" s="29"/>
    </row>
    <row r="6399" spans="4:8">
      <c r="D6399" s="31"/>
      <c r="H6399" s="29"/>
    </row>
    <row r="6400" spans="4:8">
      <c r="D6400" s="31"/>
      <c r="H6400" s="29"/>
    </row>
    <row r="6401" spans="4:8">
      <c r="D6401" s="31"/>
      <c r="H6401" s="29"/>
    </row>
    <row r="6402" spans="4:8">
      <c r="D6402" s="31"/>
      <c r="H6402" s="29"/>
    </row>
    <row r="6403" spans="4:8">
      <c r="D6403" s="31"/>
      <c r="H6403" s="29"/>
    </row>
    <row r="6404" spans="4:8">
      <c r="D6404" s="31"/>
      <c r="H6404" s="29"/>
    </row>
    <row r="6405" spans="4:8">
      <c r="D6405" s="31"/>
      <c r="H6405" s="29"/>
    </row>
    <row r="6406" spans="4:8">
      <c r="D6406" s="31"/>
      <c r="H6406" s="29"/>
    </row>
    <row r="6407" spans="4:8">
      <c r="D6407" s="31"/>
      <c r="H6407" s="29"/>
    </row>
    <row r="6408" spans="4:8">
      <c r="D6408" s="31"/>
      <c r="H6408" s="29"/>
    </row>
    <row r="6409" spans="4:8">
      <c r="D6409" s="31"/>
      <c r="H6409" s="29"/>
    </row>
    <row r="6410" spans="4:8">
      <c r="D6410" s="31"/>
      <c r="H6410" s="29"/>
    </row>
    <row r="6411" spans="4:8">
      <c r="D6411" s="31"/>
      <c r="H6411" s="29"/>
    </row>
    <row r="6412" spans="4:8">
      <c r="D6412" s="31"/>
      <c r="H6412" s="29"/>
    </row>
    <row r="6413" spans="4:8">
      <c r="D6413" s="31"/>
      <c r="H6413" s="29"/>
    </row>
    <row r="6414" spans="4:8">
      <c r="D6414" s="31"/>
      <c r="H6414" s="29"/>
    </row>
    <row r="6415" spans="4:8">
      <c r="D6415" s="31"/>
      <c r="H6415" s="29"/>
    </row>
    <row r="6416" spans="4:8">
      <c r="D6416" s="31"/>
      <c r="H6416" s="29"/>
    </row>
    <row r="6417" spans="4:8">
      <c r="D6417" s="31"/>
      <c r="H6417" s="29"/>
    </row>
    <row r="6418" spans="4:8">
      <c r="D6418" s="31"/>
      <c r="H6418" s="29"/>
    </row>
    <row r="6419" spans="4:8">
      <c r="D6419" s="31"/>
      <c r="H6419" s="29"/>
    </row>
    <row r="6420" spans="4:8">
      <c r="D6420" s="31"/>
      <c r="H6420" s="29"/>
    </row>
    <row r="6421" spans="4:8">
      <c r="D6421" s="31"/>
      <c r="H6421" s="29"/>
    </row>
    <row r="6422" spans="4:8">
      <c r="D6422" s="31"/>
      <c r="H6422" s="29"/>
    </row>
    <row r="6423" spans="4:8">
      <c r="D6423" s="31"/>
      <c r="H6423" s="29"/>
    </row>
    <row r="6424" spans="4:8">
      <c r="D6424" s="31"/>
      <c r="H6424" s="29"/>
    </row>
    <row r="6425" spans="4:8">
      <c r="D6425" s="31"/>
      <c r="H6425" s="29"/>
    </row>
    <row r="6426" spans="4:8">
      <c r="D6426" s="31"/>
      <c r="H6426" s="29"/>
    </row>
    <row r="6427" spans="4:8">
      <c r="D6427" s="31"/>
      <c r="H6427" s="29"/>
    </row>
    <row r="6428" spans="4:8">
      <c r="D6428" s="31"/>
      <c r="H6428" s="29"/>
    </row>
    <row r="6429" spans="4:8">
      <c r="D6429" s="31"/>
      <c r="H6429" s="29"/>
    </row>
    <row r="6430" spans="4:8">
      <c r="D6430" s="31"/>
      <c r="H6430" s="29"/>
    </row>
    <row r="6431" spans="4:8">
      <c r="D6431" s="31"/>
      <c r="H6431" s="29"/>
    </row>
    <row r="6432" spans="4:8">
      <c r="D6432" s="31"/>
      <c r="H6432" s="29"/>
    </row>
    <row r="6433" spans="4:8">
      <c r="D6433" s="31"/>
      <c r="H6433" s="29"/>
    </row>
    <row r="6434" spans="4:8">
      <c r="D6434" s="31"/>
      <c r="H6434" s="29"/>
    </row>
    <row r="6435" spans="4:8">
      <c r="D6435" s="31"/>
      <c r="H6435" s="29"/>
    </row>
    <row r="6436" spans="4:8">
      <c r="D6436" s="31"/>
      <c r="H6436" s="29"/>
    </row>
    <row r="6437" spans="4:8">
      <c r="D6437" s="31"/>
      <c r="H6437" s="29"/>
    </row>
    <row r="6438" spans="4:8">
      <c r="D6438" s="31"/>
      <c r="H6438" s="29"/>
    </row>
    <row r="6439" spans="4:8">
      <c r="D6439" s="31"/>
      <c r="H6439" s="29"/>
    </row>
    <row r="6440" spans="4:8">
      <c r="D6440" s="31"/>
      <c r="H6440" s="29"/>
    </row>
    <row r="6441" spans="4:8">
      <c r="D6441" s="31"/>
      <c r="H6441" s="29"/>
    </row>
    <row r="6442" spans="4:8">
      <c r="D6442" s="31"/>
      <c r="H6442" s="29"/>
    </row>
    <row r="6443" spans="4:8">
      <c r="D6443" s="31"/>
      <c r="H6443" s="29"/>
    </row>
    <row r="6444" spans="4:8">
      <c r="D6444" s="31"/>
      <c r="H6444" s="29"/>
    </row>
    <row r="6445" spans="4:8">
      <c r="D6445" s="31"/>
      <c r="H6445" s="29"/>
    </row>
    <row r="6446" spans="4:8">
      <c r="D6446" s="31"/>
      <c r="H6446" s="29"/>
    </row>
    <row r="6447" spans="4:8">
      <c r="D6447" s="31"/>
      <c r="H6447" s="29"/>
    </row>
    <row r="6448" spans="4:8">
      <c r="D6448" s="31"/>
      <c r="H6448" s="29"/>
    </row>
    <row r="6449" spans="4:8">
      <c r="D6449" s="31"/>
      <c r="H6449" s="29"/>
    </row>
    <row r="6450" spans="4:8">
      <c r="D6450" s="31"/>
      <c r="H6450" s="29"/>
    </row>
    <row r="6451" spans="4:8">
      <c r="D6451" s="31"/>
      <c r="H6451" s="29"/>
    </row>
    <row r="6452" spans="4:8">
      <c r="D6452" s="31"/>
      <c r="H6452" s="29"/>
    </row>
    <row r="6453" spans="4:8">
      <c r="D6453" s="31"/>
      <c r="H6453" s="29"/>
    </row>
    <row r="6454" spans="4:8">
      <c r="D6454" s="31"/>
      <c r="H6454" s="29"/>
    </row>
    <row r="6455" spans="4:8">
      <c r="D6455" s="31"/>
      <c r="H6455" s="29"/>
    </row>
    <row r="6456" spans="4:8">
      <c r="D6456" s="31"/>
      <c r="H6456" s="29"/>
    </row>
    <row r="6457" spans="4:8">
      <c r="D6457" s="31"/>
      <c r="H6457" s="29"/>
    </row>
    <row r="6458" spans="4:8">
      <c r="D6458" s="31"/>
      <c r="H6458" s="29"/>
    </row>
    <row r="6459" spans="4:8">
      <c r="D6459" s="31"/>
      <c r="H6459" s="29"/>
    </row>
    <row r="6460" spans="4:8">
      <c r="D6460" s="31"/>
      <c r="H6460" s="29"/>
    </row>
    <row r="6461" spans="4:8">
      <c r="D6461" s="31"/>
      <c r="H6461" s="29"/>
    </row>
    <row r="6462" spans="4:8">
      <c r="D6462" s="31"/>
      <c r="H6462" s="29"/>
    </row>
    <row r="6463" spans="4:8">
      <c r="D6463" s="31"/>
      <c r="H6463" s="29"/>
    </row>
    <row r="6464" spans="4:8">
      <c r="D6464" s="31"/>
      <c r="H6464" s="29"/>
    </row>
    <row r="6465" spans="4:8">
      <c r="D6465" s="31"/>
      <c r="H6465" s="29"/>
    </row>
    <row r="6466" spans="4:8">
      <c r="D6466" s="31"/>
      <c r="H6466" s="29"/>
    </row>
    <row r="6467" spans="4:8">
      <c r="D6467" s="31"/>
      <c r="H6467" s="29"/>
    </row>
    <row r="6468" spans="4:8">
      <c r="D6468" s="31"/>
      <c r="H6468" s="29"/>
    </row>
    <row r="6469" spans="4:8">
      <c r="D6469" s="31"/>
      <c r="H6469" s="29"/>
    </row>
    <row r="6470" spans="4:8">
      <c r="D6470" s="31"/>
      <c r="H6470" s="29"/>
    </row>
    <row r="6471" spans="4:8">
      <c r="D6471" s="31"/>
      <c r="H6471" s="29"/>
    </row>
    <row r="6472" spans="4:8">
      <c r="D6472" s="31"/>
      <c r="H6472" s="29"/>
    </row>
    <row r="6473" spans="4:8">
      <c r="D6473" s="31"/>
      <c r="H6473" s="29"/>
    </row>
    <row r="6474" spans="4:8">
      <c r="D6474" s="31"/>
      <c r="H6474" s="29"/>
    </row>
    <row r="6475" spans="4:8">
      <c r="D6475" s="31"/>
      <c r="H6475" s="29"/>
    </row>
    <row r="6476" spans="4:8">
      <c r="D6476" s="31"/>
      <c r="H6476" s="29"/>
    </row>
    <row r="6477" spans="4:8">
      <c r="D6477" s="31"/>
      <c r="H6477" s="29"/>
    </row>
    <row r="6478" spans="4:8">
      <c r="D6478" s="31"/>
      <c r="H6478" s="29"/>
    </row>
    <row r="6479" spans="4:8">
      <c r="D6479" s="31"/>
      <c r="H6479" s="29"/>
    </row>
    <row r="6480" spans="4:8">
      <c r="D6480" s="31"/>
      <c r="H6480" s="29"/>
    </row>
    <row r="6481" spans="4:8">
      <c r="D6481" s="31"/>
      <c r="H6481" s="29"/>
    </row>
    <row r="6482" spans="4:8">
      <c r="D6482" s="31"/>
      <c r="H6482" s="29"/>
    </row>
    <row r="6483" spans="4:8">
      <c r="D6483" s="31"/>
      <c r="H6483" s="29"/>
    </row>
    <row r="6484" spans="4:8">
      <c r="D6484" s="31"/>
      <c r="H6484" s="29"/>
    </row>
    <row r="6485" spans="4:8">
      <c r="D6485" s="31"/>
      <c r="H6485" s="29"/>
    </row>
    <row r="6486" spans="4:8">
      <c r="D6486" s="31"/>
      <c r="H6486" s="29"/>
    </row>
    <row r="6487" spans="4:8">
      <c r="D6487" s="31"/>
      <c r="H6487" s="29"/>
    </row>
    <row r="6488" spans="4:8">
      <c r="D6488" s="31"/>
      <c r="H6488" s="29"/>
    </row>
    <row r="6489" spans="4:8">
      <c r="D6489" s="31"/>
      <c r="H6489" s="29"/>
    </row>
    <row r="6490" spans="4:8">
      <c r="D6490" s="31"/>
      <c r="H6490" s="29"/>
    </row>
    <row r="6491" spans="4:8">
      <c r="D6491" s="31"/>
      <c r="H6491" s="29"/>
    </row>
    <row r="6492" spans="4:8">
      <c r="D6492" s="31"/>
      <c r="H6492" s="29"/>
    </row>
    <row r="6493" spans="4:8">
      <c r="D6493" s="31"/>
      <c r="H6493" s="29"/>
    </row>
    <row r="6494" spans="4:8">
      <c r="D6494" s="31"/>
      <c r="H6494" s="29"/>
    </row>
    <row r="6495" spans="4:8">
      <c r="D6495" s="31"/>
      <c r="H6495" s="29"/>
    </row>
    <row r="6496" spans="4:8">
      <c r="D6496" s="31"/>
      <c r="H6496" s="29"/>
    </row>
    <row r="6497" spans="4:8">
      <c r="D6497" s="31"/>
      <c r="H6497" s="29"/>
    </row>
    <row r="6498" spans="4:8">
      <c r="D6498" s="31"/>
      <c r="H6498" s="29"/>
    </row>
    <row r="6499" spans="4:8">
      <c r="D6499" s="31"/>
      <c r="H6499" s="29"/>
    </row>
    <row r="6500" spans="4:8">
      <c r="D6500" s="31"/>
      <c r="H6500" s="29"/>
    </row>
    <row r="6501" spans="4:8">
      <c r="D6501" s="31"/>
      <c r="H6501" s="29"/>
    </row>
    <row r="6502" spans="4:8">
      <c r="D6502" s="31"/>
      <c r="H6502" s="29"/>
    </row>
    <row r="6503" spans="4:8">
      <c r="D6503" s="31"/>
      <c r="H6503" s="29"/>
    </row>
    <row r="6504" spans="4:8">
      <c r="D6504" s="31"/>
      <c r="H6504" s="29"/>
    </row>
    <row r="6505" spans="4:8">
      <c r="D6505" s="31"/>
      <c r="H6505" s="29"/>
    </row>
    <row r="6506" spans="4:8">
      <c r="D6506" s="31"/>
      <c r="H6506" s="29"/>
    </row>
    <row r="6507" spans="4:8">
      <c r="D6507" s="31"/>
      <c r="H6507" s="29"/>
    </row>
    <row r="6508" spans="4:8">
      <c r="D6508" s="31"/>
      <c r="H6508" s="29"/>
    </row>
    <row r="6509" spans="4:8">
      <c r="D6509" s="31"/>
      <c r="H6509" s="29"/>
    </row>
    <row r="6510" spans="4:8">
      <c r="D6510" s="31"/>
      <c r="H6510" s="29"/>
    </row>
    <row r="6511" spans="4:8">
      <c r="D6511" s="31"/>
      <c r="H6511" s="29"/>
    </row>
    <row r="6512" spans="4:8">
      <c r="D6512" s="31"/>
      <c r="H6512" s="29"/>
    </row>
    <row r="6513" spans="4:8">
      <c r="D6513" s="31"/>
      <c r="H6513" s="29"/>
    </row>
    <row r="6514" spans="4:8">
      <c r="D6514" s="31"/>
      <c r="H6514" s="29"/>
    </row>
    <row r="6515" spans="4:8">
      <c r="D6515" s="31"/>
      <c r="H6515" s="29"/>
    </row>
    <row r="6516" spans="4:8">
      <c r="D6516" s="31"/>
      <c r="H6516" s="29"/>
    </row>
    <row r="6517" spans="4:8">
      <c r="D6517" s="31"/>
      <c r="H6517" s="29"/>
    </row>
    <row r="6518" spans="4:8">
      <c r="D6518" s="31"/>
      <c r="H6518" s="29"/>
    </row>
    <row r="6519" spans="4:8">
      <c r="D6519" s="31"/>
      <c r="H6519" s="29"/>
    </row>
    <row r="6520" spans="4:8">
      <c r="D6520" s="31"/>
      <c r="H6520" s="29"/>
    </row>
    <row r="6521" spans="4:8">
      <c r="D6521" s="31"/>
      <c r="H6521" s="29"/>
    </row>
    <row r="6522" spans="4:8">
      <c r="D6522" s="31"/>
      <c r="H6522" s="29"/>
    </row>
    <row r="6523" spans="4:8">
      <c r="D6523" s="31"/>
      <c r="H6523" s="29"/>
    </row>
    <row r="6524" spans="4:8">
      <c r="D6524" s="31"/>
      <c r="H6524" s="29"/>
    </row>
    <row r="6525" spans="4:8">
      <c r="D6525" s="31"/>
      <c r="H6525" s="29"/>
    </row>
    <row r="6526" spans="4:8">
      <c r="D6526" s="31"/>
      <c r="H6526" s="29"/>
    </row>
    <row r="6527" spans="4:8">
      <c r="D6527" s="31"/>
      <c r="H6527" s="29"/>
    </row>
    <row r="6528" spans="4:8">
      <c r="D6528" s="31"/>
      <c r="H6528" s="29"/>
    </row>
    <row r="6529" spans="4:8">
      <c r="D6529" s="31"/>
      <c r="H6529" s="29"/>
    </row>
    <row r="6530" spans="4:8">
      <c r="D6530" s="31"/>
      <c r="H6530" s="29"/>
    </row>
    <row r="6531" spans="4:8">
      <c r="D6531" s="31"/>
      <c r="H6531" s="29"/>
    </row>
    <row r="6532" spans="4:8">
      <c r="D6532" s="31"/>
      <c r="H6532" s="29"/>
    </row>
    <row r="6533" spans="4:8">
      <c r="D6533" s="31"/>
      <c r="H6533" s="29"/>
    </row>
    <row r="6534" spans="4:8">
      <c r="D6534" s="31"/>
      <c r="H6534" s="29"/>
    </row>
    <row r="6535" spans="4:8">
      <c r="D6535" s="31"/>
      <c r="H6535" s="29"/>
    </row>
    <row r="6536" spans="4:8">
      <c r="D6536" s="31"/>
      <c r="H6536" s="29"/>
    </row>
    <row r="6537" spans="4:8">
      <c r="D6537" s="31"/>
      <c r="H6537" s="29"/>
    </row>
    <row r="6538" spans="4:8">
      <c r="D6538" s="31"/>
      <c r="H6538" s="29"/>
    </row>
    <row r="6539" spans="4:8">
      <c r="D6539" s="31"/>
      <c r="H6539" s="29"/>
    </row>
    <row r="6540" spans="4:8">
      <c r="D6540" s="31"/>
      <c r="H6540" s="29"/>
    </row>
    <row r="6541" spans="4:8">
      <c r="D6541" s="31"/>
      <c r="H6541" s="29"/>
    </row>
    <row r="6542" spans="4:8">
      <c r="D6542" s="31"/>
      <c r="H6542" s="29"/>
    </row>
    <row r="6543" spans="4:8">
      <c r="D6543" s="31"/>
      <c r="H6543" s="29"/>
    </row>
    <row r="6544" spans="4:8">
      <c r="D6544" s="31"/>
      <c r="H6544" s="29"/>
    </row>
    <row r="6545" spans="4:8">
      <c r="D6545" s="31"/>
      <c r="H6545" s="29"/>
    </row>
    <row r="6546" spans="4:8">
      <c r="D6546" s="31"/>
      <c r="H6546" s="29"/>
    </row>
    <row r="6547" spans="4:8">
      <c r="D6547" s="31"/>
      <c r="H6547" s="29"/>
    </row>
    <row r="6548" spans="4:8">
      <c r="D6548" s="31"/>
      <c r="H6548" s="29"/>
    </row>
    <row r="6549" spans="4:8">
      <c r="D6549" s="31"/>
      <c r="H6549" s="29"/>
    </row>
    <row r="6550" spans="4:8">
      <c r="D6550" s="31"/>
      <c r="H6550" s="29"/>
    </row>
    <row r="6551" spans="4:8">
      <c r="D6551" s="31"/>
      <c r="H6551" s="29"/>
    </row>
    <row r="6552" spans="4:8">
      <c r="D6552" s="31"/>
      <c r="H6552" s="29"/>
    </row>
    <row r="6553" spans="4:8">
      <c r="D6553" s="31"/>
      <c r="H6553" s="29"/>
    </row>
    <row r="6554" spans="4:8">
      <c r="D6554" s="31"/>
      <c r="H6554" s="29"/>
    </row>
    <row r="6555" spans="4:8">
      <c r="D6555" s="31"/>
      <c r="H6555" s="29"/>
    </row>
    <row r="6556" spans="4:8">
      <c r="D6556" s="31"/>
      <c r="H6556" s="29"/>
    </row>
    <row r="6557" spans="4:8">
      <c r="D6557" s="31"/>
      <c r="H6557" s="29"/>
    </row>
    <row r="6558" spans="4:8">
      <c r="D6558" s="31"/>
      <c r="H6558" s="29"/>
    </row>
    <row r="6559" spans="4:8">
      <c r="D6559" s="31"/>
      <c r="H6559" s="29"/>
    </row>
    <row r="6560" spans="4:8">
      <c r="D6560" s="31"/>
      <c r="H6560" s="29"/>
    </row>
    <row r="6561" spans="4:8">
      <c r="D6561" s="31"/>
      <c r="H6561" s="29"/>
    </row>
    <row r="6562" spans="4:8">
      <c r="D6562" s="31"/>
      <c r="H6562" s="29"/>
    </row>
    <row r="6563" spans="4:8">
      <c r="D6563" s="31"/>
      <c r="H6563" s="29"/>
    </row>
    <row r="6564" spans="4:8">
      <c r="D6564" s="31"/>
      <c r="H6564" s="29"/>
    </row>
    <row r="6565" spans="4:8">
      <c r="D6565" s="31"/>
      <c r="H6565" s="29"/>
    </row>
    <row r="6566" spans="4:8">
      <c r="D6566" s="31"/>
      <c r="H6566" s="29"/>
    </row>
    <row r="6567" spans="4:8">
      <c r="D6567" s="31"/>
      <c r="H6567" s="29"/>
    </row>
    <row r="6568" spans="4:8">
      <c r="D6568" s="31"/>
      <c r="H6568" s="29"/>
    </row>
    <row r="6569" spans="4:8">
      <c r="D6569" s="31"/>
      <c r="H6569" s="29"/>
    </row>
    <row r="6570" spans="4:8">
      <c r="D6570" s="31"/>
      <c r="H6570" s="29"/>
    </row>
    <row r="6571" spans="4:8">
      <c r="D6571" s="31"/>
      <c r="H6571" s="29"/>
    </row>
    <row r="6572" spans="4:8">
      <c r="D6572" s="31"/>
      <c r="H6572" s="29"/>
    </row>
    <row r="6573" spans="4:8">
      <c r="D6573" s="31"/>
      <c r="H6573" s="29"/>
    </row>
    <row r="6574" spans="4:8">
      <c r="D6574" s="31"/>
      <c r="H6574" s="29"/>
    </row>
    <row r="6575" spans="4:8">
      <c r="D6575" s="31"/>
      <c r="H6575" s="29"/>
    </row>
    <row r="6576" spans="4:8">
      <c r="D6576" s="31"/>
      <c r="H6576" s="29"/>
    </row>
    <row r="6577" spans="4:8">
      <c r="D6577" s="31"/>
      <c r="H6577" s="29"/>
    </row>
    <row r="6578" spans="4:8">
      <c r="D6578" s="31"/>
      <c r="H6578" s="29"/>
    </row>
    <row r="6579" spans="4:8">
      <c r="D6579" s="31"/>
      <c r="H6579" s="29"/>
    </row>
    <row r="6580" spans="4:8">
      <c r="D6580" s="31"/>
      <c r="H6580" s="29"/>
    </row>
    <row r="6581" spans="4:8">
      <c r="D6581" s="31"/>
      <c r="H6581" s="29"/>
    </row>
    <row r="6582" spans="4:8">
      <c r="D6582" s="31"/>
      <c r="H6582" s="29"/>
    </row>
    <row r="6583" spans="4:8">
      <c r="D6583" s="31"/>
      <c r="H6583" s="29"/>
    </row>
    <row r="6584" spans="4:8">
      <c r="D6584" s="31"/>
      <c r="H6584" s="29"/>
    </row>
    <row r="6585" spans="4:8">
      <c r="D6585" s="31"/>
      <c r="H6585" s="29"/>
    </row>
    <row r="6586" spans="4:8">
      <c r="D6586" s="31"/>
      <c r="H6586" s="29"/>
    </row>
    <row r="6587" spans="4:8">
      <c r="D6587" s="31"/>
      <c r="H6587" s="29"/>
    </row>
    <row r="6588" spans="4:8">
      <c r="D6588" s="31"/>
      <c r="H6588" s="29"/>
    </row>
    <row r="6589" spans="4:8">
      <c r="D6589" s="31"/>
      <c r="H6589" s="29"/>
    </row>
    <row r="6590" spans="4:8">
      <c r="D6590" s="31"/>
      <c r="H6590" s="29"/>
    </row>
    <row r="6591" spans="4:8">
      <c r="D6591" s="31"/>
      <c r="H6591" s="29"/>
    </row>
    <row r="6592" spans="4:8">
      <c r="D6592" s="31"/>
      <c r="H6592" s="29"/>
    </row>
    <row r="6593" spans="4:8">
      <c r="D6593" s="31"/>
      <c r="H6593" s="29"/>
    </row>
    <row r="6594" spans="4:8">
      <c r="D6594" s="31"/>
      <c r="H6594" s="29"/>
    </row>
    <row r="6595" spans="4:8">
      <c r="D6595" s="31"/>
      <c r="H6595" s="29"/>
    </row>
    <row r="6596" spans="4:8">
      <c r="D6596" s="31"/>
      <c r="H6596" s="29"/>
    </row>
    <row r="6597" spans="4:8">
      <c r="D6597" s="31"/>
      <c r="H6597" s="29"/>
    </row>
    <row r="6598" spans="4:8">
      <c r="D6598" s="31"/>
      <c r="H6598" s="29"/>
    </row>
    <row r="6599" spans="4:8">
      <c r="D6599" s="31"/>
      <c r="H6599" s="29"/>
    </row>
    <row r="6600" spans="4:8">
      <c r="D6600" s="31"/>
      <c r="H6600" s="29"/>
    </row>
    <row r="6601" spans="4:8">
      <c r="D6601" s="31"/>
      <c r="H6601" s="29"/>
    </row>
    <row r="6602" spans="4:8">
      <c r="D6602" s="31"/>
      <c r="H6602" s="29"/>
    </row>
    <row r="6603" spans="4:8">
      <c r="D6603" s="31"/>
      <c r="H6603" s="29"/>
    </row>
    <row r="6604" spans="4:8">
      <c r="D6604" s="31"/>
      <c r="H6604" s="29"/>
    </row>
    <row r="6605" spans="4:8">
      <c r="D6605" s="31"/>
      <c r="H6605" s="29"/>
    </row>
    <row r="6606" spans="4:8">
      <c r="D6606" s="31"/>
      <c r="H6606" s="29"/>
    </row>
    <row r="6607" spans="4:8">
      <c r="D6607" s="31"/>
      <c r="H6607" s="29"/>
    </row>
    <row r="6608" spans="4:8">
      <c r="D6608" s="31"/>
      <c r="H6608" s="29"/>
    </row>
    <row r="6609" spans="4:8">
      <c r="D6609" s="31"/>
      <c r="H6609" s="29"/>
    </row>
    <row r="6610" spans="4:8">
      <c r="D6610" s="31"/>
      <c r="H6610" s="29"/>
    </row>
    <row r="6611" spans="4:8">
      <c r="D6611" s="31"/>
      <c r="H6611" s="29"/>
    </row>
    <row r="6612" spans="4:8">
      <c r="D6612" s="31"/>
      <c r="H6612" s="29"/>
    </row>
    <row r="6613" spans="4:8">
      <c r="D6613" s="31"/>
      <c r="H6613" s="29"/>
    </row>
    <row r="6614" spans="4:8">
      <c r="D6614" s="31"/>
      <c r="H6614" s="29"/>
    </row>
    <row r="6615" spans="4:8">
      <c r="D6615" s="31"/>
      <c r="H6615" s="29"/>
    </row>
    <row r="6616" spans="4:8">
      <c r="D6616" s="31"/>
      <c r="H6616" s="29"/>
    </row>
    <row r="6617" spans="4:8">
      <c r="D6617" s="31"/>
      <c r="H6617" s="29"/>
    </row>
    <row r="6618" spans="4:8">
      <c r="D6618" s="31"/>
      <c r="H6618" s="29"/>
    </row>
    <row r="6619" spans="4:8">
      <c r="D6619" s="31"/>
      <c r="H6619" s="29"/>
    </row>
    <row r="6620" spans="4:8">
      <c r="D6620" s="31"/>
      <c r="H6620" s="29"/>
    </row>
    <row r="6621" spans="4:8">
      <c r="D6621" s="31"/>
      <c r="H6621" s="29"/>
    </row>
    <row r="6622" spans="4:8">
      <c r="D6622" s="31"/>
      <c r="H6622" s="29"/>
    </row>
    <row r="6623" spans="4:8">
      <c r="D6623" s="31"/>
      <c r="H6623" s="29"/>
    </row>
    <row r="6624" spans="4:8">
      <c r="D6624" s="31"/>
      <c r="H6624" s="29"/>
    </row>
    <row r="6625" spans="4:8">
      <c r="D6625" s="31"/>
      <c r="H6625" s="29"/>
    </row>
    <row r="6626" spans="4:8">
      <c r="D6626" s="31"/>
      <c r="H6626" s="29"/>
    </row>
    <row r="6627" spans="4:8">
      <c r="D6627" s="31"/>
      <c r="H6627" s="29"/>
    </row>
    <row r="6628" spans="4:8">
      <c r="D6628" s="31"/>
      <c r="H6628" s="29"/>
    </row>
    <row r="6629" spans="4:8">
      <c r="D6629" s="31"/>
      <c r="H6629" s="29"/>
    </row>
    <row r="6630" spans="4:8">
      <c r="D6630" s="31"/>
      <c r="H6630" s="29"/>
    </row>
    <row r="6631" spans="4:8">
      <c r="D6631" s="31"/>
      <c r="H6631" s="29"/>
    </row>
    <row r="6632" spans="4:8">
      <c r="D6632" s="31"/>
      <c r="H6632" s="29"/>
    </row>
    <row r="6633" spans="4:8">
      <c r="D6633" s="31"/>
      <c r="H6633" s="29"/>
    </row>
    <row r="6634" spans="4:8">
      <c r="D6634" s="31"/>
      <c r="H6634" s="29"/>
    </row>
    <row r="6635" spans="4:8">
      <c r="D6635" s="31"/>
      <c r="H6635" s="29"/>
    </row>
    <row r="6636" spans="4:8">
      <c r="D6636" s="31"/>
      <c r="H6636" s="29"/>
    </row>
    <row r="6637" spans="4:8">
      <c r="D6637" s="31"/>
      <c r="H6637" s="29"/>
    </row>
    <row r="6638" spans="4:8">
      <c r="D6638" s="31"/>
      <c r="H6638" s="29"/>
    </row>
    <row r="6639" spans="4:8">
      <c r="D6639" s="31"/>
      <c r="H6639" s="29"/>
    </row>
    <row r="6640" spans="4:8">
      <c r="D6640" s="31"/>
      <c r="H6640" s="29"/>
    </row>
    <row r="6641" spans="4:8">
      <c r="D6641" s="31"/>
      <c r="H6641" s="29"/>
    </row>
    <row r="6642" spans="4:8">
      <c r="D6642" s="31"/>
      <c r="H6642" s="29"/>
    </row>
    <row r="6643" spans="4:8">
      <c r="D6643" s="31"/>
      <c r="H6643" s="29"/>
    </row>
    <row r="6644" spans="4:8">
      <c r="D6644" s="31"/>
      <c r="H6644" s="29"/>
    </row>
    <row r="6645" spans="4:8">
      <c r="D6645" s="31"/>
      <c r="H6645" s="29"/>
    </row>
    <row r="6646" spans="4:8">
      <c r="D6646" s="31"/>
      <c r="H6646" s="29"/>
    </row>
    <row r="6647" spans="4:8">
      <c r="D6647" s="31"/>
      <c r="H6647" s="29"/>
    </row>
    <row r="6648" spans="4:8">
      <c r="D6648" s="31"/>
      <c r="H6648" s="29"/>
    </row>
    <row r="6649" spans="4:8">
      <c r="D6649" s="31"/>
      <c r="H6649" s="29"/>
    </row>
    <row r="6650" spans="4:8">
      <c r="D6650" s="31"/>
      <c r="H6650" s="29"/>
    </row>
    <row r="6651" spans="4:8">
      <c r="D6651" s="31"/>
      <c r="H6651" s="29"/>
    </row>
    <row r="6652" spans="4:8">
      <c r="D6652" s="31"/>
      <c r="H6652" s="29"/>
    </row>
    <row r="6653" spans="4:8">
      <c r="D6653" s="31"/>
      <c r="H6653" s="29"/>
    </row>
    <row r="6654" spans="4:8">
      <c r="D6654" s="31"/>
      <c r="H6654" s="29"/>
    </row>
    <row r="6655" spans="4:8">
      <c r="D6655" s="31"/>
      <c r="H6655" s="29"/>
    </row>
    <row r="6656" spans="4:8">
      <c r="D6656" s="31"/>
      <c r="H6656" s="29"/>
    </row>
    <row r="6657" spans="4:8">
      <c r="D6657" s="31"/>
      <c r="H6657" s="29"/>
    </row>
    <row r="6658" spans="4:8">
      <c r="D6658" s="31"/>
      <c r="H6658" s="29"/>
    </row>
    <row r="6659" spans="4:8">
      <c r="D6659" s="31"/>
      <c r="H6659" s="29"/>
    </row>
    <row r="6660" spans="4:8">
      <c r="D6660" s="31"/>
      <c r="H6660" s="29"/>
    </row>
    <row r="6661" spans="4:8">
      <c r="D6661" s="31"/>
      <c r="H6661" s="29"/>
    </row>
    <row r="6662" spans="4:8">
      <c r="D6662" s="31"/>
      <c r="H6662" s="29"/>
    </row>
    <row r="6663" spans="4:8">
      <c r="D6663" s="31"/>
      <c r="H6663" s="29"/>
    </row>
    <row r="6664" spans="4:8">
      <c r="D6664" s="31"/>
      <c r="H6664" s="29"/>
    </row>
    <row r="6665" spans="4:8">
      <c r="D6665" s="31"/>
      <c r="H6665" s="29"/>
    </row>
    <row r="6666" spans="4:8">
      <c r="D6666" s="31"/>
      <c r="H6666" s="29"/>
    </row>
    <row r="6667" spans="4:8">
      <c r="D6667" s="31"/>
      <c r="H6667" s="29"/>
    </row>
    <row r="6668" spans="4:8">
      <c r="D6668" s="31"/>
      <c r="H6668" s="29"/>
    </row>
    <row r="6669" spans="4:8">
      <c r="D6669" s="31"/>
      <c r="H6669" s="29"/>
    </row>
    <row r="6670" spans="4:8">
      <c r="D6670" s="31"/>
      <c r="H6670" s="29"/>
    </row>
    <row r="6671" spans="4:8">
      <c r="D6671" s="31"/>
      <c r="H6671" s="29"/>
    </row>
    <row r="6672" spans="4:8">
      <c r="D6672" s="31"/>
      <c r="H6672" s="29"/>
    </row>
    <row r="6673" spans="4:8">
      <c r="D6673" s="31"/>
      <c r="H6673" s="29"/>
    </row>
    <row r="6674" spans="4:8">
      <c r="D6674" s="31"/>
      <c r="H6674" s="29"/>
    </row>
    <row r="6675" spans="4:8">
      <c r="D6675" s="31"/>
      <c r="H6675" s="29"/>
    </row>
    <row r="6676" spans="4:8">
      <c r="D6676" s="31"/>
      <c r="H6676" s="29"/>
    </row>
    <row r="6677" spans="4:8">
      <c r="D6677" s="31"/>
      <c r="H6677" s="29"/>
    </row>
    <row r="6678" spans="4:8">
      <c r="D6678" s="31"/>
      <c r="H6678" s="29"/>
    </row>
    <row r="6679" spans="4:8">
      <c r="D6679" s="31"/>
      <c r="H6679" s="29"/>
    </row>
    <row r="6680" spans="4:8">
      <c r="D6680" s="31"/>
      <c r="H6680" s="29"/>
    </row>
    <row r="6681" spans="4:8">
      <c r="D6681" s="31"/>
      <c r="H6681" s="29"/>
    </row>
    <row r="6682" spans="4:8">
      <c r="D6682" s="31"/>
      <c r="H6682" s="29"/>
    </row>
    <row r="6683" spans="4:8">
      <c r="D6683" s="31"/>
      <c r="H6683" s="29"/>
    </row>
    <row r="6684" spans="4:8">
      <c r="D6684" s="31"/>
      <c r="H6684" s="29"/>
    </row>
    <row r="6685" spans="4:8">
      <c r="D6685" s="31"/>
      <c r="H6685" s="29"/>
    </row>
    <row r="6686" spans="4:8">
      <c r="D6686" s="31"/>
      <c r="H6686" s="29"/>
    </row>
    <row r="6687" spans="4:8">
      <c r="D6687" s="31"/>
      <c r="H6687" s="29"/>
    </row>
    <row r="6688" spans="4:8">
      <c r="D6688" s="31"/>
      <c r="H6688" s="29"/>
    </row>
    <row r="6689" spans="4:8">
      <c r="D6689" s="31"/>
      <c r="H6689" s="29"/>
    </row>
    <row r="6690" spans="4:8">
      <c r="D6690" s="31"/>
      <c r="H6690" s="29"/>
    </row>
    <row r="6691" spans="4:8">
      <c r="D6691" s="31"/>
      <c r="H6691" s="29"/>
    </row>
    <row r="6692" spans="4:8">
      <c r="D6692" s="31"/>
      <c r="H6692" s="29"/>
    </row>
    <row r="6693" spans="4:8">
      <c r="D6693" s="31"/>
      <c r="H6693" s="29"/>
    </row>
    <row r="6694" spans="4:8">
      <c r="D6694" s="31"/>
      <c r="H6694" s="29"/>
    </row>
    <row r="6695" spans="4:8">
      <c r="D6695" s="31"/>
      <c r="H6695" s="29"/>
    </row>
    <row r="6696" spans="4:8">
      <c r="D6696" s="31"/>
      <c r="H6696" s="29"/>
    </row>
    <row r="6697" spans="4:8">
      <c r="D6697" s="31"/>
      <c r="H6697" s="29"/>
    </row>
    <row r="6698" spans="4:8">
      <c r="D6698" s="31"/>
      <c r="H6698" s="29"/>
    </row>
    <row r="6699" spans="4:8">
      <c r="D6699" s="31"/>
      <c r="H6699" s="29"/>
    </row>
    <row r="6700" spans="4:8">
      <c r="D6700" s="31"/>
      <c r="H6700" s="29"/>
    </row>
    <row r="6701" spans="4:8">
      <c r="D6701" s="31"/>
      <c r="H6701" s="29"/>
    </row>
    <row r="6702" spans="4:8">
      <c r="D6702" s="31"/>
      <c r="H6702" s="29"/>
    </row>
    <row r="6703" spans="4:8">
      <c r="D6703" s="31"/>
      <c r="H6703" s="29"/>
    </row>
    <row r="6704" spans="4:8">
      <c r="D6704" s="31"/>
      <c r="H6704" s="29"/>
    </row>
    <row r="6705" spans="4:8">
      <c r="D6705" s="31"/>
      <c r="H6705" s="29"/>
    </row>
    <row r="6706" spans="4:8">
      <c r="D6706" s="31"/>
      <c r="H6706" s="29"/>
    </row>
    <row r="6707" spans="4:8">
      <c r="D6707" s="31"/>
      <c r="H6707" s="29"/>
    </row>
    <row r="6708" spans="4:8">
      <c r="D6708" s="31"/>
      <c r="H6708" s="29"/>
    </row>
    <row r="6709" spans="4:8">
      <c r="D6709" s="31"/>
      <c r="H6709" s="29"/>
    </row>
    <row r="6710" spans="4:8">
      <c r="D6710" s="31"/>
      <c r="H6710" s="29"/>
    </row>
    <row r="6711" spans="4:8">
      <c r="D6711" s="31"/>
      <c r="H6711" s="29"/>
    </row>
    <row r="6712" spans="4:8">
      <c r="D6712" s="31"/>
      <c r="H6712" s="29"/>
    </row>
    <row r="6713" spans="4:8">
      <c r="D6713" s="31"/>
      <c r="H6713" s="29"/>
    </row>
    <row r="6714" spans="4:8">
      <c r="D6714" s="31"/>
      <c r="H6714" s="29"/>
    </row>
    <row r="6715" spans="4:8">
      <c r="D6715" s="31"/>
      <c r="H6715" s="29"/>
    </row>
    <row r="6716" spans="4:8">
      <c r="D6716" s="31"/>
      <c r="H6716" s="29"/>
    </row>
    <row r="6717" spans="4:8">
      <c r="D6717" s="31"/>
      <c r="H6717" s="29"/>
    </row>
    <row r="6718" spans="4:8">
      <c r="D6718" s="31"/>
      <c r="H6718" s="29"/>
    </row>
    <row r="6719" spans="4:8">
      <c r="D6719" s="31"/>
      <c r="H6719" s="29"/>
    </row>
    <row r="6720" spans="4:8">
      <c r="D6720" s="31"/>
      <c r="H6720" s="29"/>
    </row>
    <row r="6721" spans="4:8">
      <c r="D6721" s="31"/>
      <c r="H6721" s="29"/>
    </row>
    <row r="6722" spans="4:8">
      <c r="D6722" s="31"/>
      <c r="H6722" s="29"/>
    </row>
    <row r="6723" spans="4:8">
      <c r="D6723" s="31"/>
      <c r="H6723" s="29"/>
    </row>
    <row r="6724" spans="4:8">
      <c r="D6724" s="31"/>
      <c r="H6724" s="29"/>
    </row>
    <row r="6725" spans="4:8">
      <c r="D6725" s="31"/>
      <c r="H6725" s="29"/>
    </row>
    <row r="6726" spans="4:8">
      <c r="D6726" s="31"/>
      <c r="H6726" s="29"/>
    </row>
    <row r="6727" spans="4:8">
      <c r="D6727" s="31"/>
      <c r="H6727" s="29"/>
    </row>
    <row r="6728" spans="4:8">
      <c r="D6728" s="31"/>
      <c r="H6728" s="29"/>
    </row>
    <row r="6729" spans="4:8">
      <c r="D6729" s="31"/>
      <c r="H6729" s="29"/>
    </row>
    <row r="6730" spans="4:8">
      <c r="D6730" s="31"/>
      <c r="H6730" s="29"/>
    </row>
    <row r="6731" spans="4:8">
      <c r="D6731" s="31"/>
      <c r="H6731" s="29"/>
    </row>
    <row r="6732" spans="4:8">
      <c r="D6732" s="31"/>
      <c r="H6732" s="29"/>
    </row>
    <row r="6733" spans="4:8">
      <c r="D6733" s="31"/>
      <c r="H6733" s="29"/>
    </row>
    <row r="6734" spans="4:8">
      <c r="D6734" s="31"/>
      <c r="H6734" s="29"/>
    </row>
    <row r="6735" spans="4:8">
      <c r="D6735" s="31"/>
      <c r="H6735" s="29"/>
    </row>
    <row r="6736" spans="4:8">
      <c r="D6736" s="31"/>
      <c r="H6736" s="29"/>
    </row>
    <row r="6737" spans="4:8">
      <c r="D6737" s="31"/>
      <c r="H6737" s="29"/>
    </row>
    <row r="6738" spans="4:8">
      <c r="D6738" s="31"/>
      <c r="H6738" s="29"/>
    </row>
    <row r="6739" spans="4:8">
      <c r="D6739" s="31"/>
      <c r="H6739" s="29"/>
    </row>
    <row r="6740" spans="4:8">
      <c r="D6740" s="31"/>
      <c r="H6740" s="29"/>
    </row>
    <row r="6741" spans="4:8">
      <c r="D6741" s="31"/>
      <c r="H6741" s="29"/>
    </row>
    <row r="6742" spans="4:8">
      <c r="D6742" s="31"/>
      <c r="H6742" s="29"/>
    </row>
    <row r="6743" spans="4:8">
      <c r="D6743" s="31"/>
      <c r="H6743" s="29"/>
    </row>
    <row r="6744" spans="4:8">
      <c r="D6744" s="31"/>
      <c r="H6744" s="29"/>
    </row>
    <row r="6745" spans="4:8">
      <c r="D6745" s="31"/>
      <c r="H6745" s="29"/>
    </row>
    <row r="6746" spans="4:8">
      <c r="D6746" s="31"/>
      <c r="H6746" s="29"/>
    </row>
    <row r="6747" spans="4:8">
      <c r="D6747" s="31"/>
      <c r="H6747" s="29"/>
    </row>
    <row r="6748" spans="4:8">
      <c r="D6748" s="31"/>
      <c r="H6748" s="29"/>
    </row>
    <row r="6749" spans="4:8">
      <c r="D6749" s="31"/>
      <c r="H6749" s="29"/>
    </row>
    <row r="6750" spans="4:8">
      <c r="D6750" s="31"/>
      <c r="H6750" s="29"/>
    </row>
    <row r="6751" spans="4:8">
      <c r="D6751" s="31"/>
      <c r="H6751" s="29"/>
    </row>
    <row r="6752" spans="4:8">
      <c r="D6752" s="31"/>
      <c r="H6752" s="29"/>
    </row>
    <row r="6753" spans="4:8">
      <c r="D6753" s="31"/>
      <c r="H6753" s="29"/>
    </row>
    <row r="6754" spans="4:8">
      <c r="D6754" s="31"/>
      <c r="H6754" s="29"/>
    </row>
    <row r="6755" spans="4:8">
      <c r="D6755" s="31"/>
      <c r="H6755" s="29"/>
    </row>
    <row r="6756" spans="4:8">
      <c r="D6756" s="31"/>
      <c r="H6756" s="29"/>
    </row>
    <row r="6757" spans="4:8">
      <c r="D6757" s="31"/>
      <c r="H6757" s="29"/>
    </row>
    <row r="6758" spans="4:8">
      <c r="D6758" s="31"/>
      <c r="H6758" s="29"/>
    </row>
    <row r="6759" spans="4:8">
      <c r="D6759" s="31"/>
      <c r="H6759" s="29"/>
    </row>
    <row r="6760" spans="4:8">
      <c r="D6760" s="31"/>
      <c r="H6760" s="29"/>
    </row>
    <row r="6761" spans="4:8">
      <c r="D6761" s="31"/>
      <c r="H6761" s="29"/>
    </row>
    <row r="6762" spans="4:8">
      <c r="D6762" s="31"/>
      <c r="H6762" s="29"/>
    </row>
    <row r="6763" spans="4:8">
      <c r="D6763" s="31"/>
      <c r="H6763" s="29"/>
    </row>
    <row r="6764" spans="4:8">
      <c r="D6764" s="31"/>
      <c r="H6764" s="29"/>
    </row>
    <row r="6765" spans="4:8">
      <c r="D6765" s="31"/>
      <c r="H6765" s="29"/>
    </row>
    <row r="6766" spans="4:8">
      <c r="D6766" s="31"/>
      <c r="H6766" s="29"/>
    </row>
    <row r="6767" spans="4:8">
      <c r="D6767" s="31"/>
      <c r="H6767" s="29"/>
    </row>
    <row r="6768" spans="4:8">
      <c r="D6768" s="31"/>
      <c r="H6768" s="29"/>
    </row>
    <row r="6769" spans="4:8">
      <c r="D6769" s="31"/>
      <c r="H6769" s="29"/>
    </row>
    <row r="6770" spans="4:8">
      <c r="D6770" s="31"/>
      <c r="H6770" s="29"/>
    </row>
    <row r="6771" spans="4:8">
      <c r="D6771" s="31"/>
      <c r="H6771" s="29"/>
    </row>
    <row r="6772" spans="4:8">
      <c r="D6772" s="31"/>
      <c r="H6772" s="29"/>
    </row>
    <row r="6773" spans="4:8">
      <c r="D6773" s="31"/>
      <c r="H6773" s="29"/>
    </row>
    <row r="6774" spans="4:8">
      <c r="D6774" s="31"/>
      <c r="H6774" s="29"/>
    </row>
    <row r="6775" spans="4:8">
      <c r="D6775" s="31"/>
      <c r="H6775" s="29"/>
    </row>
    <row r="6776" spans="4:8">
      <c r="D6776" s="31"/>
      <c r="H6776" s="29"/>
    </row>
    <row r="6777" spans="4:8">
      <c r="D6777" s="31"/>
      <c r="H6777" s="29"/>
    </row>
    <row r="6778" spans="4:8">
      <c r="D6778" s="31"/>
      <c r="H6778" s="29"/>
    </row>
    <row r="6779" spans="4:8">
      <c r="D6779" s="31"/>
      <c r="H6779" s="29"/>
    </row>
    <row r="6780" spans="4:8">
      <c r="D6780" s="31"/>
      <c r="H6780" s="29"/>
    </row>
    <row r="6781" spans="4:8">
      <c r="D6781" s="31"/>
      <c r="H6781" s="29"/>
    </row>
    <row r="6782" spans="4:8">
      <c r="D6782" s="31"/>
      <c r="H6782" s="29"/>
    </row>
    <row r="6783" spans="4:8">
      <c r="D6783" s="31"/>
      <c r="H6783" s="29"/>
    </row>
    <row r="6784" spans="4:8">
      <c r="D6784" s="31"/>
      <c r="H6784" s="29"/>
    </row>
    <row r="6785" spans="4:8">
      <c r="D6785" s="31"/>
      <c r="H6785" s="29"/>
    </row>
    <row r="6786" spans="4:8">
      <c r="D6786" s="31"/>
      <c r="H6786" s="29"/>
    </row>
    <row r="6787" spans="4:8">
      <c r="D6787" s="31"/>
      <c r="H6787" s="29"/>
    </row>
    <row r="6788" spans="4:8">
      <c r="D6788" s="31"/>
      <c r="H6788" s="29"/>
    </row>
    <row r="6789" spans="4:8">
      <c r="D6789" s="31"/>
      <c r="H6789" s="29"/>
    </row>
    <row r="6790" spans="4:8">
      <c r="D6790" s="31"/>
      <c r="H6790" s="29"/>
    </row>
    <row r="6791" spans="4:8">
      <c r="D6791" s="31"/>
      <c r="H6791" s="29"/>
    </row>
    <row r="6792" spans="4:8">
      <c r="D6792" s="31"/>
      <c r="H6792" s="29"/>
    </row>
    <row r="6793" spans="4:8">
      <c r="D6793" s="31"/>
      <c r="H6793" s="29"/>
    </row>
    <row r="6794" spans="4:8">
      <c r="D6794" s="31"/>
      <c r="H6794" s="29"/>
    </row>
    <row r="6795" spans="4:8">
      <c r="D6795" s="31"/>
      <c r="H6795" s="29"/>
    </row>
    <row r="6796" spans="4:8">
      <c r="D6796" s="31"/>
      <c r="H6796" s="29"/>
    </row>
    <row r="6797" spans="4:8">
      <c r="D6797" s="31"/>
      <c r="H6797" s="29"/>
    </row>
    <row r="6798" spans="4:8">
      <c r="D6798" s="31"/>
      <c r="H6798" s="29"/>
    </row>
    <row r="6799" spans="4:8">
      <c r="D6799" s="31"/>
      <c r="H6799" s="29"/>
    </row>
    <row r="6800" spans="4:8">
      <c r="D6800" s="31"/>
      <c r="H6800" s="29"/>
    </row>
    <row r="6801" spans="4:8">
      <c r="D6801" s="31"/>
      <c r="H6801" s="29"/>
    </row>
    <row r="6802" spans="4:8">
      <c r="D6802" s="31"/>
      <c r="H6802" s="29"/>
    </row>
    <row r="6803" spans="4:8">
      <c r="D6803" s="31"/>
      <c r="H6803" s="29"/>
    </row>
    <row r="6804" spans="4:8">
      <c r="D6804" s="31"/>
      <c r="H6804" s="29"/>
    </row>
    <row r="6805" spans="4:8">
      <c r="D6805" s="31"/>
      <c r="H6805" s="29"/>
    </row>
    <row r="6806" spans="4:8">
      <c r="D6806" s="31"/>
      <c r="H6806" s="29"/>
    </row>
    <row r="6807" spans="4:8">
      <c r="D6807" s="31"/>
      <c r="H6807" s="29"/>
    </row>
    <row r="6808" spans="4:8">
      <c r="D6808" s="31"/>
      <c r="H6808" s="29"/>
    </row>
    <row r="6809" spans="4:8">
      <c r="D6809" s="31"/>
      <c r="H6809" s="29"/>
    </row>
    <row r="6810" spans="4:8">
      <c r="D6810" s="31"/>
      <c r="H6810" s="29"/>
    </row>
    <row r="6811" spans="4:8">
      <c r="D6811" s="31"/>
      <c r="H6811" s="29"/>
    </row>
    <row r="6812" spans="4:8">
      <c r="D6812" s="31"/>
      <c r="H6812" s="29"/>
    </row>
    <row r="6813" spans="4:8">
      <c r="D6813" s="31"/>
      <c r="H6813" s="29"/>
    </row>
    <row r="6814" spans="4:8">
      <c r="D6814" s="31"/>
      <c r="H6814" s="29"/>
    </row>
    <row r="6815" spans="4:8">
      <c r="D6815" s="31"/>
      <c r="H6815" s="29"/>
    </row>
    <row r="6816" spans="4:8">
      <c r="D6816" s="31"/>
      <c r="H6816" s="29"/>
    </row>
    <row r="6817" spans="4:8">
      <c r="D6817" s="31"/>
      <c r="H6817" s="29"/>
    </row>
    <row r="6818" spans="4:8">
      <c r="D6818" s="31"/>
      <c r="H6818" s="29"/>
    </row>
    <row r="6819" spans="4:8">
      <c r="D6819" s="31"/>
      <c r="H6819" s="29"/>
    </row>
    <row r="6820" spans="4:8">
      <c r="D6820" s="31"/>
      <c r="H6820" s="29"/>
    </row>
    <row r="6821" spans="4:8">
      <c r="D6821" s="31"/>
      <c r="H6821" s="29"/>
    </row>
    <row r="6822" spans="4:8">
      <c r="D6822" s="31"/>
      <c r="H6822" s="29"/>
    </row>
    <row r="6823" spans="4:8">
      <c r="D6823" s="31"/>
      <c r="H6823" s="29"/>
    </row>
    <row r="6824" spans="4:8">
      <c r="D6824" s="31"/>
      <c r="H6824" s="29"/>
    </row>
    <row r="6825" spans="4:8">
      <c r="D6825" s="31"/>
      <c r="H6825" s="29"/>
    </row>
    <row r="6826" spans="4:8">
      <c r="D6826" s="31"/>
      <c r="H6826" s="29"/>
    </row>
    <row r="6827" spans="4:8">
      <c r="D6827" s="31"/>
      <c r="H6827" s="29"/>
    </row>
    <row r="6828" spans="4:8">
      <c r="D6828" s="31"/>
      <c r="H6828" s="29"/>
    </row>
    <row r="6829" spans="4:8">
      <c r="D6829" s="31"/>
      <c r="H6829" s="29"/>
    </row>
    <row r="6830" spans="4:8">
      <c r="D6830" s="31"/>
      <c r="H6830" s="29"/>
    </row>
    <row r="6831" spans="4:8">
      <c r="D6831" s="31"/>
      <c r="H6831" s="29"/>
    </row>
    <row r="6832" spans="4:8">
      <c r="D6832" s="31"/>
      <c r="H6832" s="29"/>
    </row>
    <row r="6833" spans="4:8">
      <c r="D6833" s="31"/>
      <c r="H6833" s="29"/>
    </row>
    <row r="6834" spans="4:8">
      <c r="D6834" s="31"/>
      <c r="H6834" s="29"/>
    </row>
    <row r="6835" spans="4:8">
      <c r="D6835" s="31"/>
      <c r="H6835" s="29"/>
    </row>
    <row r="6836" spans="4:8">
      <c r="D6836" s="31"/>
      <c r="H6836" s="29"/>
    </row>
    <row r="6837" spans="4:8">
      <c r="D6837" s="31"/>
      <c r="H6837" s="29"/>
    </row>
    <row r="6838" spans="4:8">
      <c r="D6838" s="31"/>
      <c r="H6838" s="29"/>
    </row>
    <row r="6839" spans="4:8">
      <c r="D6839" s="31"/>
      <c r="H6839" s="29"/>
    </row>
    <row r="6840" spans="4:8">
      <c r="D6840" s="31"/>
      <c r="H6840" s="29"/>
    </row>
    <row r="6841" spans="4:8">
      <c r="D6841" s="31"/>
      <c r="H6841" s="29"/>
    </row>
    <row r="6842" spans="4:8">
      <c r="D6842" s="31"/>
      <c r="H6842" s="29"/>
    </row>
    <row r="6843" spans="4:8">
      <c r="D6843" s="31"/>
      <c r="H6843" s="29"/>
    </row>
    <row r="6844" spans="4:8">
      <c r="D6844" s="31"/>
      <c r="H6844" s="29"/>
    </row>
    <row r="6845" spans="4:8">
      <c r="D6845" s="31"/>
      <c r="H6845" s="29"/>
    </row>
    <row r="6846" spans="4:8">
      <c r="D6846" s="31"/>
      <c r="H6846" s="29"/>
    </row>
    <row r="6847" spans="4:8">
      <c r="D6847" s="31"/>
      <c r="H6847" s="29"/>
    </row>
    <row r="6848" spans="4:8">
      <c r="D6848" s="31"/>
      <c r="H6848" s="29"/>
    </row>
    <row r="6849" spans="4:8">
      <c r="D6849" s="31"/>
      <c r="H6849" s="29"/>
    </row>
    <row r="6850" spans="4:8">
      <c r="D6850" s="31"/>
      <c r="H6850" s="29"/>
    </row>
    <row r="6851" spans="4:8">
      <c r="D6851" s="31"/>
      <c r="H6851" s="29"/>
    </row>
    <row r="6852" spans="4:8">
      <c r="D6852" s="31"/>
      <c r="H6852" s="29"/>
    </row>
    <row r="6853" spans="4:8">
      <c r="D6853" s="31"/>
      <c r="H6853" s="29"/>
    </row>
    <row r="6854" spans="4:8">
      <c r="D6854" s="31"/>
      <c r="H6854" s="29"/>
    </row>
    <row r="6855" spans="4:8">
      <c r="D6855" s="31"/>
      <c r="H6855" s="29"/>
    </row>
    <row r="6856" spans="4:8">
      <c r="D6856" s="31"/>
      <c r="H6856" s="29"/>
    </row>
    <row r="6857" spans="4:8">
      <c r="D6857" s="31"/>
      <c r="H6857" s="29"/>
    </row>
    <row r="6858" spans="4:8">
      <c r="D6858" s="31"/>
      <c r="H6858" s="29"/>
    </row>
    <row r="6859" spans="4:8">
      <c r="D6859" s="31"/>
      <c r="H6859" s="29"/>
    </row>
    <row r="6860" spans="4:8">
      <c r="D6860" s="31"/>
      <c r="H6860" s="29"/>
    </row>
    <row r="6861" spans="4:8">
      <c r="D6861" s="31"/>
      <c r="H6861" s="29"/>
    </row>
    <row r="6862" spans="4:8">
      <c r="D6862" s="31"/>
      <c r="H6862" s="29"/>
    </row>
    <row r="6863" spans="4:8">
      <c r="D6863" s="31"/>
      <c r="H6863" s="29"/>
    </row>
    <row r="6864" spans="4:8">
      <c r="D6864" s="31"/>
      <c r="H6864" s="29"/>
    </row>
    <row r="6865" spans="4:8">
      <c r="D6865" s="31"/>
      <c r="H6865" s="29"/>
    </row>
    <row r="6866" spans="4:8">
      <c r="D6866" s="31"/>
      <c r="H6866" s="29"/>
    </row>
    <row r="6867" spans="4:8">
      <c r="D6867" s="31"/>
      <c r="H6867" s="29"/>
    </row>
    <row r="6868" spans="4:8">
      <c r="D6868" s="31"/>
      <c r="H6868" s="29"/>
    </row>
    <row r="6869" spans="4:8">
      <c r="D6869" s="31"/>
      <c r="H6869" s="29"/>
    </row>
    <row r="6870" spans="4:8">
      <c r="D6870" s="31"/>
      <c r="H6870" s="29"/>
    </row>
    <row r="6871" spans="4:8">
      <c r="D6871" s="31"/>
      <c r="H6871" s="29"/>
    </row>
    <row r="6872" spans="4:8">
      <c r="D6872" s="31"/>
      <c r="H6872" s="29"/>
    </row>
    <row r="6873" spans="4:8">
      <c r="D6873" s="31"/>
      <c r="H6873" s="29"/>
    </row>
    <row r="6874" spans="4:8">
      <c r="D6874" s="31"/>
      <c r="H6874" s="29"/>
    </row>
    <row r="6875" spans="4:8">
      <c r="D6875" s="31"/>
      <c r="H6875" s="29"/>
    </row>
    <row r="6876" spans="4:8">
      <c r="D6876" s="31"/>
      <c r="H6876" s="29"/>
    </row>
    <row r="6877" spans="4:8">
      <c r="D6877" s="31"/>
      <c r="H6877" s="29"/>
    </row>
    <row r="6878" spans="4:8">
      <c r="D6878" s="31"/>
      <c r="H6878" s="29"/>
    </row>
    <row r="6879" spans="4:8">
      <c r="D6879" s="31"/>
      <c r="H6879" s="29"/>
    </row>
    <row r="6880" spans="4:8">
      <c r="D6880" s="31"/>
      <c r="H6880" s="29"/>
    </row>
    <row r="6881" spans="4:8">
      <c r="D6881" s="31"/>
      <c r="H6881" s="29"/>
    </row>
    <row r="6882" spans="4:8">
      <c r="D6882" s="31"/>
      <c r="H6882" s="29"/>
    </row>
    <row r="6883" spans="4:8">
      <c r="D6883" s="31"/>
      <c r="H6883" s="29"/>
    </row>
    <row r="6884" spans="4:8">
      <c r="D6884" s="31"/>
      <c r="H6884" s="29"/>
    </row>
    <row r="6885" spans="4:8">
      <c r="D6885" s="31"/>
      <c r="H6885" s="29"/>
    </row>
    <row r="6886" spans="4:8">
      <c r="D6886" s="31"/>
      <c r="H6886" s="29"/>
    </row>
    <row r="6887" spans="4:8">
      <c r="D6887" s="31"/>
      <c r="H6887" s="29"/>
    </row>
    <row r="6888" spans="4:8">
      <c r="D6888" s="31"/>
      <c r="H6888" s="29"/>
    </row>
    <row r="6889" spans="4:8">
      <c r="D6889" s="31"/>
      <c r="H6889" s="29"/>
    </row>
    <row r="6890" spans="4:8">
      <c r="D6890" s="31"/>
      <c r="H6890" s="29"/>
    </row>
    <row r="6891" spans="4:8">
      <c r="D6891" s="31"/>
      <c r="H6891" s="29"/>
    </row>
    <row r="6892" spans="4:8">
      <c r="D6892" s="31"/>
      <c r="H6892" s="29"/>
    </row>
    <row r="6893" spans="4:8">
      <c r="D6893" s="31"/>
      <c r="H6893" s="29"/>
    </row>
    <row r="6894" spans="4:8">
      <c r="D6894" s="31"/>
      <c r="H6894" s="29"/>
    </row>
    <row r="6895" spans="4:8">
      <c r="D6895" s="31"/>
      <c r="H6895" s="29"/>
    </row>
    <row r="6896" spans="4:8">
      <c r="D6896" s="31"/>
      <c r="H6896" s="29"/>
    </row>
    <row r="6897" spans="4:8">
      <c r="D6897" s="31"/>
      <c r="H6897" s="29"/>
    </row>
    <row r="6898" spans="4:8">
      <c r="D6898" s="31"/>
      <c r="H6898" s="29"/>
    </row>
    <row r="6899" spans="4:8">
      <c r="D6899" s="31"/>
      <c r="H6899" s="29"/>
    </row>
    <row r="6900" spans="4:8">
      <c r="D6900" s="31"/>
      <c r="H6900" s="29"/>
    </row>
    <row r="6901" spans="4:8">
      <c r="D6901" s="31"/>
      <c r="H6901" s="29"/>
    </row>
    <row r="6902" spans="4:8">
      <c r="D6902" s="31"/>
      <c r="H6902" s="29"/>
    </row>
    <row r="6903" spans="4:8">
      <c r="D6903" s="31"/>
      <c r="H6903" s="29"/>
    </row>
    <row r="6904" spans="4:8">
      <c r="D6904" s="31"/>
      <c r="H6904" s="29"/>
    </row>
    <row r="6905" spans="4:8">
      <c r="D6905" s="31"/>
      <c r="H6905" s="29"/>
    </row>
    <row r="6906" spans="4:8">
      <c r="D6906" s="31"/>
      <c r="H6906" s="29"/>
    </row>
    <row r="6907" spans="4:8">
      <c r="D6907" s="31"/>
      <c r="H6907" s="29"/>
    </row>
    <row r="6908" spans="4:8">
      <c r="D6908" s="31"/>
      <c r="H6908" s="29"/>
    </row>
    <row r="6909" spans="4:8">
      <c r="D6909" s="31"/>
      <c r="H6909" s="29"/>
    </row>
    <row r="6910" spans="4:8">
      <c r="D6910" s="31"/>
      <c r="H6910" s="29"/>
    </row>
    <row r="6911" spans="4:8">
      <c r="D6911" s="31"/>
      <c r="H6911" s="29"/>
    </row>
    <row r="6912" spans="4:8">
      <c r="D6912" s="31"/>
      <c r="H6912" s="29"/>
    </row>
    <row r="6913" spans="4:8">
      <c r="D6913" s="31"/>
      <c r="H6913" s="29"/>
    </row>
    <row r="6914" spans="4:8">
      <c r="D6914" s="31"/>
      <c r="H6914" s="29"/>
    </row>
    <row r="6915" spans="4:8">
      <c r="D6915" s="31"/>
      <c r="H6915" s="29"/>
    </row>
    <row r="6916" spans="4:8">
      <c r="D6916" s="31"/>
      <c r="H6916" s="29"/>
    </row>
    <row r="6917" spans="4:8">
      <c r="D6917" s="31"/>
      <c r="H6917" s="29"/>
    </row>
    <row r="6918" spans="4:8">
      <c r="D6918" s="31"/>
      <c r="H6918" s="29"/>
    </row>
    <row r="6919" spans="4:8">
      <c r="D6919" s="31"/>
      <c r="H6919" s="29"/>
    </row>
    <row r="6920" spans="4:8">
      <c r="D6920" s="31"/>
      <c r="H6920" s="29"/>
    </row>
    <row r="6921" spans="4:8">
      <c r="D6921" s="31"/>
      <c r="H6921" s="29"/>
    </row>
    <row r="6922" spans="4:8">
      <c r="D6922" s="31"/>
      <c r="H6922" s="29"/>
    </row>
    <row r="6923" spans="4:8">
      <c r="D6923" s="31"/>
      <c r="H6923" s="29"/>
    </row>
    <row r="6924" spans="4:8">
      <c r="D6924" s="31"/>
      <c r="H6924" s="29"/>
    </row>
    <row r="6925" spans="4:8">
      <c r="D6925" s="31"/>
      <c r="H6925" s="29"/>
    </row>
    <row r="6926" spans="4:8">
      <c r="D6926" s="31"/>
      <c r="H6926" s="29"/>
    </row>
    <row r="6927" spans="4:8">
      <c r="D6927" s="31"/>
      <c r="H6927" s="29"/>
    </row>
    <row r="6928" spans="4:8">
      <c r="D6928" s="31"/>
      <c r="H6928" s="29"/>
    </row>
    <row r="6929" spans="4:8">
      <c r="D6929" s="31"/>
      <c r="H6929" s="29"/>
    </row>
    <row r="6930" spans="4:8">
      <c r="D6930" s="31"/>
      <c r="H6930" s="29"/>
    </row>
    <row r="6931" spans="4:8">
      <c r="D6931" s="31"/>
      <c r="H6931" s="29"/>
    </row>
    <row r="6932" spans="4:8">
      <c r="D6932" s="31"/>
      <c r="H6932" s="29"/>
    </row>
    <row r="6933" spans="4:8">
      <c r="D6933" s="31"/>
      <c r="H6933" s="29"/>
    </row>
    <row r="6934" spans="4:8">
      <c r="D6934" s="31"/>
      <c r="H6934" s="29"/>
    </row>
    <row r="6935" spans="4:8">
      <c r="D6935" s="31"/>
      <c r="H6935" s="29"/>
    </row>
    <row r="6936" spans="4:8">
      <c r="D6936" s="31"/>
      <c r="H6936" s="29"/>
    </row>
    <row r="6937" spans="4:8">
      <c r="D6937" s="31"/>
      <c r="H6937" s="29"/>
    </row>
    <row r="6938" spans="4:8">
      <c r="D6938" s="31"/>
      <c r="H6938" s="29"/>
    </row>
    <row r="6939" spans="4:8">
      <c r="D6939" s="31"/>
      <c r="H6939" s="29"/>
    </row>
    <row r="6940" spans="4:8">
      <c r="D6940" s="31"/>
      <c r="H6940" s="29"/>
    </row>
    <row r="6941" spans="4:8">
      <c r="D6941" s="31"/>
      <c r="H6941" s="29"/>
    </row>
    <row r="6942" spans="4:8">
      <c r="D6942" s="31"/>
      <c r="H6942" s="29"/>
    </row>
    <row r="6943" spans="4:8">
      <c r="D6943" s="31"/>
      <c r="H6943" s="29"/>
    </row>
    <row r="6944" spans="4:8">
      <c r="D6944" s="31"/>
      <c r="H6944" s="29"/>
    </row>
    <row r="6945" spans="4:8">
      <c r="D6945" s="31"/>
      <c r="H6945" s="29"/>
    </row>
    <row r="6946" spans="4:8">
      <c r="D6946" s="31"/>
      <c r="H6946" s="29"/>
    </row>
    <row r="6947" spans="4:8">
      <c r="D6947" s="31"/>
      <c r="H6947" s="29"/>
    </row>
    <row r="6948" spans="4:8">
      <c r="D6948" s="31"/>
      <c r="H6948" s="29"/>
    </row>
    <row r="6949" spans="4:8">
      <c r="D6949" s="31"/>
      <c r="H6949" s="29"/>
    </row>
    <row r="6950" spans="4:8">
      <c r="D6950" s="31"/>
      <c r="H6950" s="29"/>
    </row>
    <row r="6951" spans="4:8">
      <c r="D6951" s="31"/>
      <c r="H6951" s="29"/>
    </row>
    <row r="6952" spans="4:8">
      <c r="D6952" s="31"/>
      <c r="H6952" s="29"/>
    </row>
    <row r="6953" spans="4:8">
      <c r="D6953" s="31"/>
      <c r="H6953" s="29"/>
    </row>
    <row r="6954" spans="4:8">
      <c r="D6954" s="31"/>
      <c r="H6954" s="29"/>
    </row>
    <row r="6955" spans="4:8">
      <c r="D6955" s="31"/>
      <c r="H6955" s="29"/>
    </row>
    <row r="6956" spans="4:8">
      <c r="D6956" s="31"/>
      <c r="H6956" s="29"/>
    </row>
    <row r="6957" spans="4:8">
      <c r="D6957" s="31"/>
      <c r="H6957" s="29"/>
    </row>
    <row r="6958" spans="4:8">
      <c r="D6958" s="31"/>
      <c r="H6958" s="29"/>
    </row>
    <row r="6959" spans="4:8">
      <c r="D6959" s="31"/>
      <c r="H6959" s="29"/>
    </row>
    <row r="6960" spans="4:8">
      <c r="D6960" s="31"/>
      <c r="H6960" s="29"/>
    </row>
    <row r="6961" spans="4:8">
      <c r="D6961" s="31"/>
      <c r="H6961" s="29"/>
    </row>
    <row r="6962" spans="4:8">
      <c r="D6962" s="31"/>
      <c r="H6962" s="29"/>
    </row>
    <row r="6963" spans="4:8">
      <c r="D6963" s="31"/>
      <c r="H6963" s="29"/>
    </row>
    <row r="6964" spans="4:8">
      <c r="D6964" s="31"/>
      <c r="H6964" s="29"/>
    </row>
    <row r="6965" spans="4:8">
      <c r="D6965" s="31"/>
      <c r="H6965" s="29"/>
    </row>
    <row r="6966" spans="4:8">
      <c r="D6966" s="31"/>
      <c r="H6966" s="29"/>
    </row>
    <row r="6967" spans="4:8">
      <c r="D6967" s="31"/>
      <c r="H6967" s="29"/>
    </row>
    <row r="6968" spans="4:8">
      <c r="D6968" s="31"/>
      <c r="H6968" s="29"/>
    </row>
    <row r="6969" spans="4:8">
      <c r="D6969" s="31"/>
      <c r="H6969" s="29"/>
    </row>
    <row r="6970" spans="4:8">
      <c r="D6970" s="31"/>
      <c r="H6970" s="29"/>
    </row>
    <row r="6971" spans="4:8">
      <c r="D6971" s="31"/>
      <c r="H6971" s="29"/>
    </row>
    <row r="6972" spans="4:8">
      <c r="D6972" s="31"/>
      <c r="H6972" s="29"/>
    </row>
    <row r="6973" spans="4:8">
      <c r="D6973" s="31"/>
      <c r="H6973" s="29"/>
    </row>
    <row r="6974" spans="4:8">
      <c r="D6974" s="31"/>
      <c r="H6974" s="29"/>
    </row>
    <row r="6975" spans="4:8">
      <c r="D6975" s="31"/>
      <c r="H6975" s="29"/>
    </row>
    <row r="6976" spans="4:8">
      <c r="D6976" s="31"/>
      <c r="H6976" s="29"/>
    </row>
    <row r="6977" spans="4:8">
      <c r="D6977" s="31"/>
      <c r="H6977" s="29"/>
    </row>
    <row r="6978" spans="4:8">
      <c r="D6978" s="31"/>
      <c r="H6978" s="29"/>
    </row>
    <row r="6979" spans="4:8">
      <c r="D6979" s="31"/>
      <c r="H6979" s="29"/>
    </row>
    <row r="6980" spans="4:8">
      <c r="D6980" s="31"/>
      <c r="H6980" s="29"/>
    </row>
    <row r="6981" spans="4:8">
      <c r="D6981" s="31"/>
      <c r="H6981" s="29"/>
    </row>
    <row r="6982" spans="4:8">
      <c r="D6982" s="31"/>
      <c r="H6982" s="29"/>
    </row>
    <row r="6983" spans="4:8">
      <c r="D6983" s="31"/>
      <c r="H6983" s="29"/>
    </row>
    <row r="6984" spans="4:8">
      <c r="D6984" s="31"/>
      <c r="H6984" s="29"/>
    </row>
    <row r="6985" spans="4:8">
      <c r="D6985" s="31"/>
      <c r="H6985" s="29"/>
    </row>
    <row r="6986" spans="4:8">
      <c r="D6986" s="31"/>
      <c r="H6986" s="29"/>
    </row>
    <row r="6987" spans="4:8">
      <c r="D6987" s="31"/>
      <c r="H6987" s="29"/>
    </row>
    <row r="6988" spans="4:8">
      <c r="D6988" s="31"/>
      <c r="H6988" s="29"/>
    </row>
    <row r="6989" spans="4:8">
      <c r="D6989" s="31"/>
      <c r="H6989" s="29"/>
    </row>
    <row r="6990" spans="4:8">
      <c r="D6990" s="31"/>
      <c r="H6990" s="29"/>
    </row>
    <row r="6991" spans="4:8">
      <c r="D6991" s="31"/>
      <c r="H6991" s="29"/>
    </row>
    <row r="6992" spans="4:8">
      <c r="D6992" s="31"/>
      <c r="H6992" s="29"/>
    </row>
    <row r="6993" spans="4:8">
      <c r="D6993" s="31"/>
      <c r="H6993" s="29"/>
    </row>
    <row r="6994" spans="4:8">
      <c r="D6994" s="31"/>
      <c r="H6994" s="29"/>
    </row>
    <row r="6995" spans="4:8">
      <c r="D6995" s="31"/>
      <c r="H6995" s="29"/>
    </row>
    <row r="6996" spans="4:8">
      <c r="D6996" s="31"/>
      <c r="H6996" s="29"/>
    </row>
    <row r="6997" spans="4:8">
      <c r="D6997" s="31"/>
      <c r="H6997" s="29"/>
    </row>
    <row r="6998" spans="4:8">
      <c r="D6998" s="31"/>
      <c r="H6998" s="29"/>
    </row>
    <row r="6999" spans="4:8">
      <c r="D6999" s="31"/>
      <c r="H6999" s="29"/>
    </row>
    <row r="7000" spans="4:8">
      <c r="D7000" s="31"/>
      <c r="H7000" s="29"/>
    </row>
    <row r="7001" spans="4:8">
      <c r="D7001" s="31"/>
      <c r="H7001" s="29"/>
    </row>
    <row r="7002" spans="4:8">
      <c r="D7002" s="31"/>
      <c r="H7002" s="29"/>
    </row>
    <row r="7003" spans="4:8">
      <c r="D7003" s="31"/>
      <c r="H7003" s="29"/>
    </row>
    <row r="7004" spans="4:8">
      <c r="D7004" s="31"/>
      <c r="H7004" s="29"/>
    </row>
    <row r="7005" spans="4:8">
      <c r="D7005" s="31"/>
      <c r="H7005" s="29"/>
    </row>
    <row r="7006" spans="4:8">
      <c r="D7006" s="31"/>
      <c r="H7006" s="29"/>
    </row>
    <row r="7007" spans="4:8">
      <c r="D7007" s="31"/>
      <c r="H7007" s="29"/>
    </row>
    <row r="7008" spans="4:8">
      <c r="D7008" s="31"/>
      <c r="H7008" s="29"/>
    </row>
    <row r="7009" spans="4:8">
      <c r="D7009" s="31"/>
      <c r="H7009" s="29"/>
    </row>
    <row r="7010" spans="4:8">
      <c r="D7010" s="31"/>
      <c r="H7010" s="29"/>
    </row>
    <row r="7011" spans="4:8">
      <c r="D7011" s="31"/>
      <c r="H7011" s="29"/>
    </row>
    <row r="7012" spans="4:8">
      <c r="D7012" s="31"/>
      <c r="H7012" s="29"/>
    </row>
    <row r="7013" spans="4:8">
      <c r="D7013" s="31"/>
      <c r="H7013" s="29"/>
    </row>
    <row r="7014" spans="4:8">
      <c r="D7014" s="31"/>
      <c r="H7014" s="29"/>
    </row>
    <row r="7015" spans="4:8">
      <c r="D7015" s="31"/>
      <c r="H7015" s="29"/>
    </row>
    <row r="7016" spans="4:8">
      <c r="D7016" s="31"/>
      <c r="H7016" s="29"/>
    </row>
    <row r="7017" spans="4:8">
      <c r="D7017" s="31"/>
      <c r="H7017" s="29"/>
    </row>
    <row r="7018" spans="4:8">
      <c r="D7018" s="31"/>
      <c r="H7018" s="29"/>
    </row>
    <row r="7019" spans="4:8">
      <c r="D7019" s="31"/>
      <c r="H7019" s="29"/>
    </row>
    <row r="7020" spans="4:8">
      <c r="D7020" s="31"/>
      <c r="H7020" s="29"/>
    </row>
    <row r="7021" spans="4:8">
      <c r="D7021" s="31"/>
      <c r="H7021" s="29"/>
    </row>
    <row r="7022" spans="4:8">
      <c r="D7022" s="31"/>
      <c r="H7022" s="29"/>
    </row>
    <row r="7023" spans="4:8">
      <c r="D7023" s="31"/>
      <c r="H7023" s="29"/>
    </row>
    <row r="7024" spans="4:8">
      <c r="D7024" s="31"/>
      <c r="H7024" s="29"/>
    </row>
    <row r="7025" spans="4:8">
      <c r="D7025" s="31"/>
      <c r="H7025" s="29"/>
    </row>
    <row r="7026" spans="4:8">
      <c r="D7026" s="31"/>
      <c r="H7026" s="29"/>
    </row>
    <row r="7027" spans="4:8">
      <c r="D7027" s="31"/>
      <c r="H7027" s="29"/>
    </row>
    <row r="7028" spans="4:8">
      <c r="D7028" s="31"/>
      <c r="H7028" s="29"/>
    </row>
    <row r="7029" spans="4:8">
      <c r="D7029" s="31"/>
      <c r="H7029" s="29"/>
    </row>
    <row r="7030" spans="4:8">
      <c r="D7030" s="31"/>
      <c r="H7030" s="29"/>
    </row>
    <row r="7031" spans="4:8">
      <c r="D7031" s="31"/>
      <c r="H7031" s="29"/>
    </row>
    <row r="7032" spans="4:8">
      <c r="D7032" s="31"/>
      <c r="H7032" s="29"/>
    </row>
    <row r="7033" spans="4:8">
      <c r="D7033" s="31"/>
      <c r="H7033" s="29"/>
    </row>
    <row r="7034" spans="4:8">
      <c r="D7034" s="31"/>
      <c r="H7034" s="29"/>
    </row>
    <row r="7035" spans="4:8">
      <c r="D7035" s="31"/>
      <c r="H7035" s="29"/>
    </row>
    <row r="7036" spans="4:8">
      <c r="D7036" s="31"/>
      <c r="H7036" s="29"/>
    </row>
    <row r="7037" spans="4:8">
      <c r="D7037" s="31"/>
      <c r="H7037" s="29"/>
    </row>
    <row r="7038" spans="4:8">
      <c r="D7038" s="31"/>
      <c r="H7038" s="29"/>
    </row>
    <row r="7039" spans="4:8">
      <c r="D7039" s="31"/>
      <c r="H7039" s="29"/>
    </row>
    <row r="7040" spans="4:8">
      <c r="D7040" s="31"/>
      <c r="H7040" s="29"/>
    </row>
    <row r="7041" spans="4:8">
      <c r="D7041" s="31"/>
      <c r="H7041" s="29"/>
    </row>
    <row r="7042" spans="4:8">
      <c r="D7042" s="31"/>
      <c r="H7042" s="29"/>
    </row>
    <row r="7043" spans="4:8">
      <c r="D7043" s="31"/>
      <c r="H7043" s="29"/>
    </row>
    <row r="7044" spans="4:8">
      <c r="D7044" s="31"/>
      <c r="H7044" s="29"/>
    </row>
    <row r="7045" spans="4:8">
      <c r="D7045" s="31"/>
      <c r="H7045" s="29"/>
    </row>
    <row r="7046" spans="4:8">
      <c r="D7046" s="31"/>
      <c r="H7046" s="29"/>
    </row>
    <row r="7047" spans="4:8">
      <c r="D7047" s="31"/>
      <c r="H7047" s="29"/>
    </row>
    <row r="7048" spans="4:8">
      <c r="D7048" s="31"/>
      <c r="H7048" s="29"/>
    </row>
    <row r="7049" spans="4:8">
      <c r="D7049" s="31"/>
      <c r="H7049" s="29"/>
    </row>
    <row r="7050" spans="4:8">
      <c r="D7050" s="31"/>
      <c r="H7050" s="29"/>
    </row>
    <row r="7051" spans="4:8">
      <c r="D7051" s="31"/>
      <c r="H7051" s="29"/>
    </row>
    <row r="7052" spans="4:8">
      <c r="D7052" s="31"/>
      <c r="H7052" s="29"/>
    </row>
    <row r="7053" spans="4:8">
      <c r="D7053" s="31"/>
      <c r="H7053" s="29"/>
    </row>
    <row r="7054" spans="4:8">
      <c r="D7054" s="31"/>
      <c r="H7054" s="29"/>
    </row>
    <row r="7055" spans="4:8">
      <c r="D7055" s="31"/>
      <c r="H7055" s="29"/>
    </row>
    <row r="7056" spans="4:8">
      <c r="D7056" s="31"/>
      <c r="H7056" s="29"/>
    </row>
    <row r="7057" spans="4:8">
      <c r="D7057" s="31"/>
      <c r="H7057" s="29"/>
    </row>
    <row r="7058" spans="4:8">
      <c r="D7058" s="31"/>
      <c r="H7058" s="29"/>
    </row>
    <row r="7059" spans="4:8">
      <c r="D7059" s="31"/>
      <c r="H7059" s="29"/>
    </row>
    <row r="7060" spans="4:8">
      <c r="D7060" s="31"/>
      <c r="H7060" s="29"/>
    </row>
    <row r="7061" spans="4:8">
      <c r="D7061" s="31"/>
      <c r="H7061" s="29"/>
    </row>
    <row r="7062" spans="4:8">
      <c r="D7062" s="31"/>
      <c r="H7062" s="29"/>
    </row>
    <row r="7063" spans="4:8">
      <c r="D7063" s="31"/>
      <c r="H7063" s="29"/>
    </row>
    <row r="7064" spans="4:8">
      <c r="D7064" s="31"/>
      <c r="H7064" s="29"/>
    </row>
    <row r="7065" spans="4:8">
      <c r="D7065" s="31"/>
      <c r="H7065" s="29"/>
    </row>
    <row r="7066" spans="4:8">
      <c r="D7066" s="31"/>
      <c r="H7066" s="29"/>
    </row>
    <row r="7067" spans="4:8">
      <c r="D7067" s="31"/>
      <c r="H7067" s="29"/>
    </row>
    <row r="7068" spans="4:8">
      <c r="D7068" s="31"/>
      <c r="H7068" s="29"/>
    </row>
    <row r="7069" spans="4:8">
      <c r="D7069" s="31"/>
      <c r="H7069" s="29"/>
    </row>
    <row r="7070" spans="4:8">
      <c r="D7070" s="31"/>
      <c r="H7070" s="29"/>
    </row>
    <row r="7071" spans="4:8">
      <c r="D7071" s="31"/>
      <c r="H7071" s="29"/>
    </row>
    <row r="7072" spans="4:8">
      <c r="D7072" s="31"/>
      <c r="H7072" s="29"/>
    </row>
    <row r="7073" spans="4:8">
      <c r="D7073" s="31"/>
      <c r="H7073" s="29"/>
    </row>
    <row r="7074" spans="4:8">
      <c r="D7074" s="31"/>
      <c r="H7074" s="29"/>
    </row>
    <row r="7075" spans="4:8">
      <c r="D7075" s="31"/>
      <c r="H7075" s="29"/>
    </row>
    <row r="7076" spans="4:8">
      <c r="D7076" s="31"/>
      <c r="H7076" s="29"/>
    </row>
    <row r="7077" spans="4:8">
      <c r="D7077" s="31"/>
      <c r="H7077" s="29"/>
    </row>
    <row r="7078" spans="4:8">
      <c r="D7078" s="31"/>
      <c r="H7078" s="29"/>
    </row>
    <row r="7079" spans="4:8">
      <c r="D7079" s="31"/>
      <c r="H7079" s="29"/>
    </row>
    <row r="7080" spans="4:8">
      <c r="D7080" s="31"/>
      <c r="H7080" s="29"/>
    </row>
    <row r="7081" spans="4:8">
      <c r="D7081" s="31"/>
      <c r="H7081" s="29"/>
    </row>
    <row r="7082" spans="4:8">
      <c r="D7082" s="31"/>
      <c r="H7082" s="29"/>
    </row>
    <row r="7083" spans="4:8">
      <c r="D7083" s="31"/>
      <c r="H7083" s="29"/>
    </row>
    <row r="7084" spans="4:8">
      <c r="D7084" s="31"/>
      <c r="H7084" s="29"/>
    </row>
    <row r="7085" spans="4:8">
      <c r="D7085" s="31"/>
      <c r="H7085" s="29"/>
    </row>
    <row r="7086" spans="4:8">
      <c r="D7086" s="31"/>
      <c r="H7086" s="29"/>
    </row>
    <row r="7087" spans="4:8">
      <c r="D7087" s="31"/>
      <c r="H7087" s="29"/>
    </row>
    <row r="7088" spans="4:8">
      <c r="D7088" s="31"/>
      <c r="H7088" s="29"/>
    </row>
    <row r="7089" spans="4:8">
      <c r="D7089" s="31"/>
      <c r="H7089" s="29"/>
    </row>
    <row r="7090" spans="4:8">
      <c r="D7090" s="31"/>
      <c r="H7090" s="29"/>
    </row>
    <row r="7091" spans="4:8">
      <c r="D7091" s="31"/>
      <c r="H7091" s="29"/>
    </row>
    <row r="7092" spans="4:8">
      <c r="D7092" s="31"/>
      <c r="H7092" s="29"/>
    </row>
    <row r="7093" spans="4:8">
      <c r="D7093" s="31"/>
      <c r="H7093" s="29"/>
    </row>
    <row r="7094" spans="4:8">
      <c r="D7094" s="31"/>
      <c r="H7094" s="29"/>
    </row>
    <row r="7095" spans="4:8">
      <c r="D7095" s="31"/>
      <c r="H7095" s="29"/>
    </row>
    <row r="7096" spans="4:8">
      <c r="D7096" s="31"/>
      <c r="H7096" s="29"/>
    </row>
    <row r="7097" spans="4:8">
      <c r="D7097" s="31"/>
      <c r="H7097" s="29"/>
    </row>
    <row r="7098" spans="4:8">
      <c r="D7098" s="31"/>
      <c r="H7098" s="29"/>
    </row>
    <row r="7099" spans="4:8">
      <c r="D7099" s="31"/>
      <c r="H7099" s="29"/>
    </row>
    <row r="7100" spans="4:8">
      <c r="D7100" s="31"/>
      <c r="H7100" s="29"/>
    </row>
    <row r="7101" spans="4:8">
      <c r="D7101" s="31"/>
      <c r="H7101" s="29"/>
    </row>
    <row r="7102" spans="4:8">
      <c r="D7102" s="31"/>
      <c r="H7102" s="29"/>
    </row>
    <row r="7103" spans="4:8">
      <c r="D7103" s="31"/>
      <c r="H7103" s="29"/>
    </row>
    <row r="7104" spans="4:8">
      <c r="D7104" s="31"/>
      <c r="H7104" s="29"/>
    </row>
    <row r="7105" spans="4:8">
      <c r="D7105" s="31"/>
      <c r="H7105" s="29"/>
    </row>
    <row r="7106" spans="4:8">
      <c r="D7106" s="31"/>
      <c r="H7106" s="29"/>
    </row>
    <row r="7107" spans="4:8">
      <c r="D7107" s="31"/>
      <c r="H7107" s="29"/>
    </row>
    <row r="7108" spans="4:8">
      <c r="D7108" s="31"/>
      <c r="H7108" s="29"/>
    </row>
    <row r="7109" spans="4:8">
      <c r="D7109" s="31"/>
      <c r="H7109" s="29"/>
    </row>
    <row r="7110" spans="4:8">
      <c r="D7110" s="31"/>
      <c r="H7110" s="29"/>
    </row>
    <row r="7111" spans="4:8">
      <c r="D7111" s="31"/>
      <c r="H7111" s="29"/>
    </row>
    <row r="7112" spans="4:8">
      <c r="D7112" s="31"/>
      <c r="H7112" s="29"/>
    </row>
    <row r="7113" spans="4:8">
      <c r="D7113" s="31"/>
      <c r="H7113" s="29"/>
    </row>
    <row r="7114" spans="4:8">
      <c r="D7114" s="31"/>
      <c r="H7114" s="29"/>
    </row>
    <row r="7115" spans="4:8">
      <c r="D7115" s="31"/>
      <c r="H7115" s="29"/>
    </row>
    <row r="7116" spans="4:8">
      <c r="D7116" s="31"/>
      <c r="H7116" s="29"/>
    </row>
    <row r="7117" spans="4:8">
      <c r="D7117" s="31"/>
      <c r="H7117" s="29"/>
    </row>
    <row r="7118" spans="4:8">
      <c r="D7118" s="31"/>
      <c r="H7118" s="29"/>
    </row>
    <row r="7119" spans="4:8">
      <c r="D7119" s="31"/>
      <c r="H7119" s="29"/>
    </row>
    <row r="7120" spans="4:8">
      <c r="D7120" s="31"/>
      <c r="H7120" s="29"/>
    </row>
    <row r="7121" spans="4:8">
      <c r="D7121" s="31"/>
      <c r="H7121" s="29"/>
    </row>
    <row r="7122" spans="4:8">
      <c r="D7122" s="31"/>
      <c r="H7122" s="29"/>
    </row>
    <row r="7123" spans="4:8">
      <c r="D7123" s="31"/>
      <c r="H7123" s="29"/>
    </row>
    <row r="7124" spans="4:8">
      <c r="D7124" s="31"/>
      <c r="H7124" s="29"/>
    </row>
    <row r="7125" spans="4:8">
      <c r="D7125" s="31"/>
      <c r="H7125" s="29"/>
    </row>
    <row r="7126" spans="4:8">
      <c r="D7126" s="31"/>
      <c r="H7126" s="29"/>
    </row>
    <row r="7127" spans="4:8">
      <c r="D7127" s="31"/>
      <c r="H7127" s="29"/>
    </row>
    <row r="7128" spans="4:8">
      <c r="D7128" s="31"/>
      <c r="H7128" s="29"/>
    </row>
    <row r="7129" spans="4:8">
      <c r="D7129" s="31"/>
      <c r="H7129" s="29"/>
    </row>
    <row r="7130" spans="4:8">
      <c r="D7130" s="31"/>
      <c r="H7130" s="29"/>
    </row>
    <row r="7131" spans="4:8">
      <c r="D7131" s="31"/>
      <c r="H7131" s="29"/>
    </row>
    <row r="7132" spans="4:8">
      <c r="D7132" s="31"/>
      <c r="H7132" s="29"/>
    </row>
    <row r="7133" spans="4:8">
      <c r="D7133" s="31"/>
      <c r="H7133" s="29"/>
    </row>
    <row r="7134" spans="4:8">
      <c r="D7134" s="31"/>
      <c r="H7134" s="29"/>
    </row>
    <row r="7135" spans="4:8">
      <c r="D7135" s="31"/>
      <c r="H7135" s="29"/>
    </row>
    <row r="7136" spans="4:8">
      <c r="D7136" s="31"/>
      <c r="H7136" s="29"/>
    </row>
    <row r="7137" spans="4:8">
      <c r="D7137" s="31"/>
      <c r="H7137" s="29"/>
    </row>
    <row r="7138" spans="4:8">
      <c r="D7138" s="31"/>
      <c r="H7138" s="29"/>
    </row>
    <row r="7139" spans="4:8">
      <c r="D7139" s="31"/>
      <c r="H7139" s="29"/>
    </row>
    <row r="7140" spans="4:8">
      <c r="D7140" s="31"/>
      <c r="H7140" s="29"/>
    </row>
    <row r="7141" spans="4:8">
      <c r="D7141" s="31"/>
      <c r="H7141" s="29"/>
    </row>
    <row r="7142" spans="4:8">
      <c r="D7142" s="31"/>
      <c r="H7142" s="29"/>
    </row>
    <row r="7143" spans="4:8">
      <c r="D7143" s="31"/>
      <c r="H7143" s="29"/>
    </row>
    <row r="7144" spans="4:8">
      <c r="D7144" s="31"/>
      <c r="H7144" s="29"/>
    </row>
    <row r="7145" spans="4:8">
      <c r="D7145" s="31"/>
      <c r="H7145" s="29"/>
    </row>
    <row r="7146" spans="4:8">
      <c r="D7146" s="31"/>
      <c r="H7146" s="29"/>
    </row>
    <row r="7147" spans="4:8">
      <c r="D7147" s="31"/>
      <c r="H7147" s="29"/>
    </row>
    <row r="7148" spans="4:8">
      <c r="D7148" s="31"/>
      <c r="H7148" s="29"/>
    </row>
    <row r="7149" spans="4:8">
      <c r="D7149" s="31"/>
      <c r="H7149" s="29"/>
    </row>
    <row r="7150" spans="4:8">
      <c r="D7150" s="31"/>
      <c r="H7150" s="29"/>
    </row>
    <row r="7151" spans="4:8">
      <c r="D7151" s="31"/>
      <c r="H7151" s="29"/>
    </row>
    <row r="7152" spans="4:8">
      <c r="D7152" s="31"/>
      <c r="H7152" s="29"/>
    </row>
    <row r="7153" spans="4:8">
      <c r="D7153" s="31"/>
      <c r="H7153" s="29"/>
    </row>
    <row r="7154" spans="4:8">
      <c r="D7154" s="31"/>
      <c r="H7154" s="29"/>
    </row>
    <row r="7155" spans="4:8">
      <c r="D7155" s="31"/>
      <c r="H7155" s="29"/>
    </row>
    <row r="7156" spans="4:8">
      <c r="D7156" s="31"/>
      <c r="H7156" s="29"/>
    </row>
    <row r="7157" spans="4:8">
      <c r="D7157" s="31"/>
      <c r="H7157" s="29"/>
    </row>
    <row r="7158" spans="4:8">
      <c r="D7158" s="31"/>
      <c r="H7158" s="29"/>
    </row>
    <row r="7159" spans="4:8">
      <c r="D7159" s="31"/>
      <c r="H7159" s="29"/>
    </row>
    <row r="7160" spans="4:8">
      <c r="D7160" s="31"/>
      <c r="H7160" s="29"/>
    </row>
    <row r="7161" spans="4:8">
      <c r="D7161" s="31"/>
      <c r="H7161" s="29"/>
    </row>
    <row r="7162" spans="4:8">
      <c r="D7162" s="31"/>
      <c r="H7162" s="29"/>
    </row>
    <row r="7163" spans="4:8">
      <c r="D7163" s="31"/>
      <c r="H7163" s="29"/>
    </row>
    <row r="7164" spans="4:8">
      <c r="D7164" s="31"/>
      <c r="H7164" s="29"/>
    </row>
    <row r="7165" spans="4:8">
      <c r="D7165" s="31"/>
      <c r="H7165" s="29"/>
    </row>
    <row r="7166" spans="4:8">
      <c r="D7166" s="31"/>
      <c r="H7166" s="29"/>
    </row>
    <row r="7167" spans="4:8">
      <c r="D7167" s="31"/>
      <c r="H7167" s="29"/>
    </row>
    <row r="7168" spans="4:8">
      <c r="D7168" s="31"/>
      <c r="H7168" s="29"/>
    </row>
    <row r="7169" spans="4:8">
      <c r="D7169" s="31"/>
      <c r="H7169" s="29"/>
    </row>
    <row r="7170" spans="4:8">
      <c r="D7170" s="31"/>
      <c r="H7170" s="29"/>
    </row>
    <row r="7171" spans="4:8">
      <c r="D7171" s="31"/>
      <c r="H7171" s="29"/>
    </row>
    <row r="7172" spans="4:8">
      <c r="D7172" s="31"/>
      <c r="H7172" s="29"/>
    </row>
    <row r="7173" spans="4:8">
      <c r="D7173" s="31"/>
      <c r="H7173" s="29"/>
    </row>
    <row r="7174" spans="4:8">
      <c r="D7174" s="31"/>
      <c r="H7174" s="29"/>
    </row>
    <row r="7175" spans="4:8">
      <c r="D7175" s="31"/>
      <c r="H7175" s="29"/>
    </row>
    <row r="7176" spans="4:8">
      <c r="D7176" s="31"/>
      <c r="H7176" s="29"/>
    </row>
    <row r="7177" spans="4:8">
      <c r="D7177" s="31"/>
      <c r="H7177" s="29"/>
    </row>
    <row r="7178" spans="4:8">
      <c r="D7178" s="31"/>
      <c r="H7178" s="29"/>
    </row>
    <row r="7179" spans="4:8">
      <c r="D7179" s="31"/>
      <c r="H7179" s="29"/>
    </row>
    <row r="7180" spans="4:8">
      <c r="D7180" s="31"/>
      <c r="H7180" s="29"/>
    </row>
    <row r="7181" spans="4:8">
      <c r="D7181" s="31"/>
      <c r="H7181" s="29"/>
    </row>
    <row r="7182" spans="4:8">
      <c r="D7182" s="31"/>
      <c r="H7182" s="29"/>
    </row>
    <row r="7183" spans="4:8">
      <c r="D7183" s="31"/>
      <c r="H7183" s="29"/>
    </row>
    <row r="7184" spans="4:8">
      <c r="D7184" s="31"/>
      <c r="H7184" s="29"/>
    </row>
    <row r="7185" spans="4:8">
      <c r="D7185" s="31"/>
      <c r="H7185" s="29"/>
    </row>
    <row r="7186" spans="4:8">
      <c r="D7186" s="31"/>
      <c r="H7186" s="29"/>
    </row>
    <row r="7187" spans="4:8">
      <c r="D7187" s="31"/>
      <c r="H7187" s="29"/>
    </row>
    <row r="7188" spans="4:8">
      <c r="D7188" s="31"/>
      <c r="H7188" s="29"/>
    </row>
    <row r="7189" spans="4:8">
      <c r="D7189" s="31"/>
      <c r="H7189" s="29"/>
    </row>
    <row r="7190" spans="4:8">
      <c r="D7190" s="31"/>
      <c r="H7190" s="29"/>
    </row>
    <row r="7191" spans="4:8">
      <c r="D7191" s="31"/>
      <c r="H7191" s="29"/>
    </row>
    <row r="7192" spans="4:8">
      <c r="D7192" s="31"/>
      <c r="H7192" s="29"/>
    </row>
    <row r="7193" spans="4:8">
      <c r="D7193" s="31"/>
      <c r="H7193" s="29"/>
    </row>
    <row r="7194" spans="4:8">
      <c r="D7194" s="31"/>
      <c r="H7194" s="29"/>
    </row>
    <row r="7195" spans="4:8">
      <c r="D7195" s="31"/>
      <c r="H7195" s="29"/>
    </row>
    <row r="7196" spans="4:8">
      <c r="D7196" s="31"/>
      <c r="H7196" s="29"/>
    </row>
    <row r="7197" spans="4:8">
      <c r="D7197" s="31"/>
      <c r="H7197" s="29"/>
    </row>
    <row r="7198" spans="4:8">
      <c r="D7198" s="31"/>
      <c r="H7198" s="29"/>
    </row>
    <row r="7199" spans="4:8">
      <c r="D7199" s="31"/>
      <c r="H7199" s="29"/>
    </row>
    <row r="7200" spans="4:8">
      <c r="D7200" s="31"/>
      <c r="H7200" s="29"/>
    </row>
    <row r="7201" spans="4:8">
      <c r="D7201" s="31"/>
      <c r="H7201" s="29"/>
    </row>
    <row r="7202" spans="4:8">
      <c r="D7202" s="31"/>
      <c r="H7202" s="29"/>
    </row>
    <row r="7203" spans="4:8">
      <c r="D7203" s="31"/>
      <c r="H7203" s="29"/>
    </row>
    <row r="7204" spans="4:8">
      <c r="D7204" s="31"/>
      <c r="H7204" s="29"/>
    </row>
    <row r="7205" spans="4:8">
      <c r="D7205" s="31"/>
      <c r="H7205" s="29"/>
    </row>
    <row r="7206" spans="4:8">
      <c r="D7206" s="31"/>
      <c r="H7206" s="29"/>
    </row>
    <row r="7207" spans="4:8">
      <c r="D7207" s="31"/>
      <c r="H7207" s="29"/>
    </row>
    <row r="7208" spans="4:8">
      <c r="D7208" s="31"/>
      <c r="H7208" s="29"/>
    </row>
    <row r="7209" spans="4:8">
      <c r="D7209" s="31"/>
      <c r="H7209" s="29"/>
    </row>
    <row r="7210" spans="4:8">
      <c r="D7210" s="31"/>
      <c r="H7210" s="29"/>
    </row>
    <row r="7211" spans="4:8">
      <c r="D7211" s="31"/>
      <c r="H7211" s="29"/>
    </row>
    <row r="7212" spans="4:8">
      <c r="D7212" s="31"/>
      <c r="H7212" s="29"/>
    </row>
    <row r="7213" spans="4:8">
      <c r="D7213" s="31"/>
      <c r="H7213" s="29"/>
    </row>
    <row r="7214" spans="4:8">
      <c r="D7214" s="31"/>
      <c r="H7214" s="29"/>
    </row>
    <row r="7215" spans="4:8">
      <c r="D7215" s="31"/>
      <c r="H7215" s="29"/>
    </row>
    <row r="7216" spans="4:8">
      <c r="D7216" s="31"/>
      <c r="H7216" s="29"/>
    </row>
    <row r="7217" spans="4:8">
      <c r="D7217" s="31"/>
      <c r="H7217" s="29"/>
    </row>
    <row r="7218" spans="4:8">
      <c r="D7218" s="31"/>
      <c r="H7218" s="29"/>
    </row>
    <row r="7219" spans="4:8">
      <c r="D7219" s="31"/>
      <c r="H7219" s="29"/>
    </row>
    <row r="7220" spans="4:8">
      <c r="D7220" s="31"/>
      <c r="H7220" s="29"/>
    </row>
    <row r="7221" spans="4:8">
      <c r="D7221" s="31"/>
      <c r="H7221" s="29"/>
    </row>
    <row r="7222" spans="4:8">
      <c r="D7222" s="31"/>
      <c r="H7222" s="29"/>
    </row>
    <row r="7223" spans="4:8">
      <c r="D7223" s="31"/>
      <c r="H7223" s="29"/>
    </row>
    <row r="7224" spans="4:8">
      <c r="D7224" s="31"/>
      <c r="H7224" s="29"/>
    </row>
    <row r="7225" spans="4:8">
      <c r="D7225" s="31"/>
      <c r="H7225" s="29"/>
    </row>
    <row r="7226" spans="4:8">
      <c r="D7226" s="31"/>
      <c r="H7226" s="29"/>
    </row>
    <row r="7227" spans="4:8">
      <c r="D7227" s="31"/>
      <c r="H7227" s="29"/>
    </row>
    <row r="7228" spans="4:8">
      <c r="D7228" s="31"/>
      <c r="H7228" s="29"/>
    </row>
    <row r="7229" spans="4:8">
      <c r="D7229" s="31"/>
      <c r="H7229" s="29"/>
    </row>
    <row r="7230" spans="4:8">
      <c r="D7230" s="31"/>
      <c r="H7230" s="29"/>
    </row>
    <row r="7231" spans="4:8">
      <c r="D7231" s="31"/>
      <c r="H7231" s="29"/>
    </row>
    <row r="7232" spans="4:8">
      <c r="D7232" s="31"/>
      <c r="H7232" s="29"/>
    </row>
    <row r="7233" spans="4:8">
      <c r="D7233" s="31"/>
      <c r="H7233" s="29"/>
    </row>
    <row r="7234" spans="4:8">
      <c r="D7234" s="31"/>
      <c r="H7234" s="29"/>
    </row>
    <row r="7235" spans="4:8">
      <c r="D7235" s="31"/>
      <c r="H7235" s="29"/>
    </row>
    <row r="7236" spans="4:8">
      <c r="D7236" s="31"/>
      <c r="H7236" s="29"/>
    </row>
    <row r="7237" spans="4:8">
      <c r="D7237" s="31"/>
      <c r="H7237" s="29"/>
    </row>
    <row r="7238" spans="4:8">
      <c r="D7238" s="31"/>
      <c r="H7238" s="29"/>
    </row>
    <row r="7239" spans="4:8">
      <c r="D7239" s="31"/>
      <c r="H7239" s="29"/>
    </row>
    <row r="7240" spans="4:8">
      <c r="D7240" s="31"/>
      <c r="H7240" s="29"/>
    </row>
    <row r="7241" spans="4:8">
      <c r="D7241" s="31"/>
      <c r="H7241" s="29"/>
    </row>
    <row r="7242" spans="4:8">
      <c r="D7242" s="31"/>
      <c r="H7242" s="29"/>
    </row>
    <row r="7243" spans="4:8">
      <c r="D7243" s="31"/>
      <c r="H7243" s="29"/>
    </row>
    <row r="7244" spans="4:8">
      <c r="D7244" s="31"/>
      <c r="H7244" s="29"/>
    </row>
    <row r="7245" spans="4:8">
      <c r="D7245" s="31"/>
      <c r="H7245" s="29"/>
    </row>
    <row r="7246" spans="4:8">
      <c r="D7246" s="31"/>
      <c r="H7246" s="29"/>
    </row>
    <row r="7247" spans="4:8">
      <c r="D7247" s="31"/>
      <c r="H7247" s="29"/>
    </row>
    <row r="7248" spans="4:8">
      <c r="D7248" s="31"/>
      <c r="H7248" s="29"/>
    </row>
    <row r="7249" spans="4:8">
      <c r="D7249" s="31"/>
      <c r="H7249" s="29"/>
    </row>
    <row r="7250" spans="4:8">
      <c r="D7250" s="31"/>
      <c r="H7250" s="29"/>
    </row>
    <row r="7251" spans="4:8">
      <c r="D7251" s="31"/>
      <c r="H7251" s="29"/>
    </row>
    <row r="7252" spans="4:8">
      <c r="D7252" s="31"/>
      <c r="H7252" s="29"/>
    </row>
    <row r="7253" spans="4:8">
      <c r="D7253" s="31"/>
      <c r="H7253" s="29"/>
    </row>
    <row r="7254" spans="4:8">
      <c r="D7254" s="31"/>
      <c r="H7254" s="29"/>
    </row>
    <row r="7255" spans="4:8">
      <c r="D7255" s="31"/>
      <c r="H7255" s="29"/>
    </row>
    <row r="7256" spans="4:8">
      <c r="D7256" s="31"/>
      <c r="H7256" s="29"/>
    </row>
    <row r="7257" spans="4:8">
      <c r="D7257" s="31"/>
      <c r="H7257" s="29"/>
    </row>
    <row r="7258" spans="4:8">
      <c r="D7258" s="31"/>
      <c r="H7258" s="29"/>
    </row>
    <row r="7259" spans="4:8">
      <c r="D7259" s="31"/>
      <c r="H7259" s="29"/>
    </row>
    <row r="7260" spans="4:8">
      <c r="D7260" s="31"/>
      <c r="H7260" s="29"/>
    </row>
    <row r="7261" spans="4:8">
      <c r="D7261" s="31"/>
      <c r="H7261" s="29"/>
    </row>
    <row r="7262" spans="4:8">
      <c r="D7262" s="31"/>
      <c r="H7262" s="29"/>
    </row>
    <row r="7263" spans="4:8">
      <c r="D7263" s="31"/>
      <c r="H7263" s="29"/>
    </row>
    <row r="7264" spans="4:8">
      <c r="D7264" s="31"/>
      <c r="H7264" s="29"/>
    </row>
    <row r="7265" spans="4:8">
      <c r="D7265" s="31"/>
      <c r="H7265" s="29"/>
    </row>
    <row r="7266" spans="4:8">
      <c r="D7266" s="31"/>
      <c r="H7266" s="29"/>
    </row>
    <row r="7267" spans="4:8">
      <c r="D7267" s="31"/>
      <c r="H7267" s="29"/>
    </row>
    <row r="7268" spans="4:8">
      <c r="D7268" s="31"/>
      <c r="H7268" s="29"/>
    </row>
    <row r="7269" spans="4:8">
      <c r="D7269" s="31"/>
      <c r="H7269" s="29"/>
    </row>
    <row r="7270" spans="4:8">
      <c r="D7270" s="31"/>
      <c r="H7270" s="29"/>
    </row>
    <row r="7271" spans="4:8">
      <c r="D7271" s="31"/>
      <c r="H7271" s="29"/>
    </row>
    <row r="7272" spans="4:8">
      <c r="D7272" s="31"/>
      <c r="H7272" s="29"/>
    </row>
    <row r="7273" spans="4:8">
      <c r="D7273" s="31"/>
      <c r="H7273" s="29"/>
    </row>
    <row r="7274" spans="4:8">
      <c r="D7274" s="31"/>
      <c r="H7274" s="29"/>
    </row>
    <row r="7275" spans="4:8">
      <c r="D7275" s="31"/>
      <c r="H7275" s="29"/>
    </row>
    <row r="7276" spans="4:8">
      <c r="D7276" s="31"/>
      <c r="H7276" s="29"/>
    </row>
    <row r="7277" spans="4:8">
      <c r="D7277" s="31"/>
      <c r="H7277" s="29"/>
    </row>
    <row r="7278" spans="4:8">
      <c r="D7278" s="31"/>
      <c r="H7278" s="29"/>
    </row>
    <row r="7279" spans="4:8">
      <c r="D7279" s="31"/>
      <c r="H7279" s="29"/>
    </row>
  </sheetData>
  <mergeCells count="313">
    <mergeCell ref="O37:O38"/>
    <mergeCell ref="P37:P38"/>
    <mergeCell ref="Q37:Q38"/>
    <mergeCell ref="M35:M36"/>
    <mergeCell ref="N35:N36"/>
    <mergeCell ref="O35:O36"/>
    <mergeCell ref="P35:P36"/>
    <mergeCell ref="Q35:Q36"/>
    <mergeCell ref="M95:M99"/>
    <mergeCell ref="N95:N99"/>
    <mergeCell ref="O95:O99"/>
    <mergeCell ref="P95:P99"/>
    <mergeCell ref="Q95:Q99"/>
    <mergeCell ref="M40:M43"/>
    <mergeCell ref="N40:N43"/>
    <mergeCell ref="O40:O43"/>
    <mergeCell ref="P40:P43"/>
    <mergeCell ref="Q40:Q43"/>
    <mergeCell ref="M89:M90"/>
    <mergeCell ref="N89:N90"/>
    <mergeCell ref="O89:O90"/>
    <mergeCell ref="P89:P90"/>
    <mergeCell ref="Q89:Q90"/>
    <mergeCell ref="M92:M94"/>
    <mergeCell ref="N92:N94"/>
    <mergeCell ref="O92:O94"/>
    <mergeCell ref="P92:P94"/>
    <mergeCell ref="Q92:Q94"/>
    <mergeCell ref="M83:M84"/>
    <mergeCell ref="N83:N84"/>
    <mergeCell ref="O83:O84"/>
    <mergeCell ref="P83:P84"/>
    <mergeCell ref="M86:M87"/>
    <mergeCell ref="N86:N87"/>
    <mergeCell ref="O86:O87"/>
    <mergeCell ref="P86:P87"/>
    <mergeCell ref="Q86:Q87"/>
    <mergeCell ref="N53:N60"/>
    <mergeCell ref="O53:O60"/>
    <mergeCell ref="P53:P60"/>
    <mergeCell ref="Q53:Q60"/>
    <mergeCell ref="M69:M70"/>
    <mergeCell ref="N69:N70"/>
    <mergeCell ref="O69:O70"/>
    <mergeCell ref="P69:P70"/>
    <mergeCell ref="Q69:Q70"/>
    <mergeCell ref="F86:F87"/>
    <mergeCell ref="G86:G87"/>
    <mergeCell ref="H86:H87"/>
    <mergeCell ref="I86:I87"/>
    <mergeCell ref="J86:J87"/>
    <mergeCell ref="A95:A99"/>
    <mergeCell ref="C95:C99"/>
    <mergeCell ref="A86:A87"/>
    <mergeCell ref="C86:C87"/>
    <mergeCell ref="A89:A90"/>
    <mergeCell ref="C89:C90"/>
    <mergeCell ref="C92:C94"/>
    <mergeCell ref="A92:A94"/>
    <mergeCell ref="B19:B137"/>
    <mergeCell ref="A117:A118"/>
    <mergeCell ref="C117:C118"/>
    <mergeCell ref="A25:A28"/>
    <mergeCell ref="C25:C28"/>
    <mergeCell ref="A32:A33"/>
    <mergeCell ref="C32:C33"/>
    <mergeCell ref="A35:A36"/>
    <mergeCell ref="C35:C36"/>
    <mergeCell ref="C37:C38"/>
    <mergeCell ref="A37:A38"/>
    <mergeCell ref="AA51:AA78"/>
    <mergeCell ref="T21:T50"/>
    <mergeCell ref="U21:U50"/>
    <mergeCell ref="V21:V50"/>
    <mergeCell ref="W21:W50"/>
    <mergeCell ref="X21:X50"/>
    <mergeCell ref="Y21:Y50"/>
    <mergeCell ref="Z21:Z50"/>
    <mergeCell ref="S51:S78"/>
    <mergeCell ref="T51:T78"/>
    <mergeCell ref="U51:U78"/>
    <mergeCell ref="V51:V78"/>
    <mergeCell ref="W51:W78"/>
    <mergeCell ref="X51:X78"/>
    <mergeCell ref="Y51:Y78"/>
    <mergeCell ref="Z51:Z78"/>
    <mergeCell ref="H92:H94"/>
    <mergeCell ref="G92:G94"/>
    <mergeCell ref="I95:I99"/>
    <mergeCell ref="K95:K99"/>
    <mergeCell ref="J95:J99"/>
    <mergeCell ref="L95:L99"/>
    <mergeCell ref="H95:H99"/>
    <mergeCell ref="G95:G99"/>
    <mergeCell ref="K71:K73"/>
    <mergeCell ref="L71:L73"/>
    <mergeCell ref="H71:H73"/>
    <mergeCell ref="G71:G73"/>
    <mergeCell ref="I71:I73"/>
    <mergeCell ref="J71:J73"/>
    <mergeCell ref="I92:I94"/>
    <mergeCell ref="J92:J94"/>
    <mergeCell ref="F53:F60"/>
    <mergeCell ref="A83:A84"/>
    <mergeCell ref="C83:C84"/>
    <mergeCell ref="K86:K87"/>
    <mergeCell ref="L86:L87"/>
    <mergeCell ref="I89:I90"/>
    <mergeCell ref="J89:J90"/>
    <mergeCell ref="K89:K90"/>
    <mergeCell ref="L89:L90"/>
    <mergeCell ref="H89:H90"/>
    <mergeCell ref="G89:G90"/>
    <mergeCell ref="I69:I70"/>
    <mergeCell ref="H69:H70"/>
    <mergeCell ref="G69:G70"/>
    <mergeCell ref="J69:J70"/>
    <mergeCell ref="K69:K70"/>
    <mergeCell ref="L69:L70"/>
    <mergeCell ref="I83:I84"/>
    <mergeCell ref="J83:J84"/>
    <mergeCell ref="H83:H84"/>
    <mergeCell ref="G83:G84"/>
    <mergeCell ref="K83:K84"/>
    <mergeCell ref="L83:L84"/>
    <mergeCell ref="C75:C76"/>
    <mergeCell ref="I53:I60"/>
    <mergeCell ref="K53:K60"/>
    <mergeCell ref="H53:H60"/>
    <mergeCell ref="G53:G60"/>
    <mergeCell ref="G35:G36"/>
    <mergeCell ref="I35:I36"/>
    <mergeCell ref="J35:J36"/>
    <mergeCell ref="K35:K36"/>
    <mergeCell ref="L35:L36"/>
    <mergeCell ref="G37:G38"/>
    <mergeCell ref="I37:I38"/>
    <mergeCell ref="K37:K38"/>
    <mergeCell ref="J37:J38"/>
    <mergeCell ref="L37:L38"/>
    <mergeCell ref="I40:I43"/>
    <mergeCell ref="G40:G43"/>
    <mergeCell ref="J40:J43"/>
    <mergeCell ref="K40:K43"/>
    <mergeCell ref="L40:L43"/>
    <mergeCell ref="A40:A43"/>
    <mergeCell ref="C40:C43"/>
    <mergeCell ref="C53:C60"/>
    <mergeCell ref="A53:A60"/>
    <mergeCell ref="C69:C70"/>
    <mergeCell ref="A69:A70"/>
    <mergeCell ref="A119:A122"/>
    <mergeCell ref="A123:A128"/>
    <mergeCell ref="A102:A104"/>
    <mergeCell ref="C102:C104"/>
    <mergeCell ref="A71:A73"/>
    <mergeCell ref="C71:C73"/>
    <mergeCell ref="G132:G133"/>
    <mergeCell ref="L123:L128"/>
    <mergeCell ref="M123:M128"/>
    <mergeCell ref="N123:N128"/>
    <mergeCell ref="O123:O128"/>
    <mergeCell ref="P123:P128"/>
    <mergeCell ref="Q123:Q128"/>
    <mergeCell ref="C123:C128"/>
    <mergeCell ref="G123:G128"/>
    <mergeCell ref="H123:H128"/>
    <mergeCell ref="I123:I128"/>
    <mergeCell ref="J123:J128"/>
    <mergeCell ref="K123:K128"/>
    <mergeCell ref="G117:G118"/>
    <mergeCell ref="H117:H118"/>
    <mergeCell ref="I117:I118"/>
    <mergeCell ref="J117:J118"/>
    <mergeCell ref="L119:L122"/>
    <mergeCell ref="M119:M122"/>
    <mergeCell ref="N119:N122"/>
    <mergeCell ref="C119:C122"/>
    <mergeCell ref="G119:G122"/>
    <mergeCell ref="H119:H122"/>
    <mergeCell ref="I119:I122"/>
    <mergeCell ref="J119:J122"/>
    <mergeCell ref="K119:K122"/>
    <mergeCell ref="AA107:AA108"/>
    <mergeCell ref="AA109:AA136"/>
    <mergeCell ref="R107:R136"/>
    <mergeCell ref="S107:S136"/>
    <mergeCell ref="T107:T136"/>
    <mergeCell ref="U107:U136"/>
    <mergeCell ref="Q117:Q118"/>
    <mergeCell ref="X81:X105"/>
    <mergeCell ref="Y81:Y105"/>
    <mergeCell ref="Z81:Z105"/>
    <mergeCell ref="AA81:AA105"/>
    <mergeCell ref="W81:W105"/>
    <mergeCell ref="R81:R105"/>
    <mergeCell ref="S81:S105"/>
    <mergeCell ref="T81:T105"/>
    <mergeCell ref="U81:U105"/>
    <mergeCell ref="V81:V105"/>
    <mergeCell ref="Q83:Q84"/>
    <mergeCell ref="P29:P31"/>
    <mergeCell ref="P117:P118"/>
    <mergeCell ref="P119:P122"/>
    <mergeCell ref="V107:V136"/>
    <mergeCell ref="W107:W136"/>
    <mergeCell ref="X107:X136"/>
    <mergeCell ref="Y107:Y136"/>
    <mergeCell ref="Z107:Z136"/>
    <mergeCell ref="K117:K118"/>
    <mergeCell ref="L117:L118"/>
    <mergeCell ref="M117:M118"/>
    <mergeCell ref="N117:N118"/>
    <mergeCell ref="O117:O118"/>
    <mergeCell ref="O119:O122"/>
    <mergeCell ref="Q119:Q122"/>
    <mergeCell ref="O71:O73"/>
    <mergeCell ref="P71:P73"/>
    <mergeCell ref="Q71:Q73"/>
    <mergeCell ref="L53:L60"/>
    <mergeCell ref="K92:K94"/>
    <mergeCell ref="L92:L94"/>
    <mergeCell ref="M71:M73"/>
    <mergeCell ref="N71:N73"/>
    <mergeCell ref="M53:M60"/>
    <mergeCell ref="I32:I33"/>
    <mergeCell ref="J32:J33"/>
    <mergeCell ref="K32:K33"/>
    <mergeCell ref="L32:L33"/>
    <mergeCell ref="I25:I28"/>
    <mergeCell ref="J25:J28"/>
    <mergeCell ref="K25:K28"/>
    <mergeCell ref="L29:L31"/>
    <mergeCell ref="M29:M31"/>
    <mergeCell ref="M32:M33"/>
    <mergeCell ref="K29:K31"/>
    <mergeCell ref="L25:L28"/>
    <mergeCell ref="L19:L20"/>
    <mergeCell ref="K19:K20"/>
    <mergeCell ref="J19:J20"/>
    <mergeCell ref="I19:I20"/>
    <mergeCell ref="M25:M28"/>
    <mergeCell ref="N25:N28"/>
    <mergeCell ref="O25:O28"/>
    <mergeCell ref="N29:N31"/>
    <mergeCell ref="O29:O31"/>
    <mergeCell ref="Q29:Q31"/>
    <mergeCell ref="A21:A22"/>
    <mergeCell ref="C21:C22"/>
    <mergeCell ref="G21:G22"/>
    <mergeCell ref="I21:I22"/>
    <mergeCell ref="J21:J22"/>
    <mergeCell ref="J53:J60"/>
    <mergeCell ref="R15:S15"/>
    <mergeCell ref="T15:U15"/>
    <mergeCell ref="P25:P28"/>
    <mergeCell ref="Q25:Q28"/>
    <mergeCell ref="K21:K22"/>
    <mergeCell ref="L21:L22"/>
    <mergeCell ref="G32:G33"/>
    <mergeCell ref="H19:H44"/>
    <mergeCell ref="A19:A20"/>
    <mergeCell ref="C19:C20"/>
    <mergeCell ref="G19:G20"/>
    <mergeCell ref="G25:G28"/>
    <mergeCell ref="A29:A31"/>
    <mergeCell ref="C29:C31"/>
    <mergeCell ref="G29:G31"/>
    <mergeCell ref="I29:I31"/>
    <mergeCell ref="J29:J31"/>
    <mergeCell ref="AA14:AA16"/>
    <mergeCell ref="M19:M20"/>
    <mergeCell ref="N19:N20"/>
    <mergeCell ref="Q19:Q20"/>
    <mergeCell ref="M21:M22"/>
    <mergeCell ref="N21:N22"/>
    <mergeCell ref="O21:O22"/>
    <mergeCell ref="P21:P22"/>
    <mergeCell ref="Q21:Q22"/>
    <mergeCell ref="O19:O20"/>
    <mergeCell ref="P19:P20"/>
    <mergeCell ref="V15:W15"/>
    <mergeCell ref="X15:Y15"/>
    <mergeCell ref="R14:Y14"/>
    <mergeCell ref="Z14:Z16"/>
    <mergeCell ref="R19:R50"/>
    <mergeCell ref="S19:S50"/>
    <mergeCell ref="AA19:AA50"/>
    <mergeCell ref="N32:N33"/>
    <mergeCell ref="O32:O33"/>
    <mergeCell ref="P32:P33"/>
    <mergeCell ref="Q32:Q33"/>
    <mergeCell ref="M37:M38"/>
    <mergeCell ref="N37:N38"/>
    <mergeCell ref="M1:Q1"/>
    <mergeCell ref="A14:A16"/>
    <mergeCell ref="B14:G14"/>
    <mergeCell ref="H14:H16"/>
    <mergeCell ref="I14:L14"/>
    <mergeCell ref="M14:Q14"/>
    <mergeCell ref="K15:K16"/>
    <mergeCell ref="L15:L16"/>
    <mergeCell ref="M15:N15"/>
    <mergeCell ref="O15:O16"/>
    <mergeCell ref="P15:P16"/>
    <mergeCell ref="Q15:Q16"/>
    <mergeCell ref="B15:B16"/>
    <mergeCell ref="C15:C16"/>
    <mergeCell ref="D15:D16"/>
    <mergeCell ref="E15:F15"/>
    <mergeCell ref="G15:G16"/>
    <mergeCell ref="I15:I16"/>
    <mergeCell ref="J15:J16"/>
  </mergeCells>
  <phoneticPr fontId="235" type="noConversion"/>
  <printOptions horizontalCentered="1"/>
  <pageMargins left="0.23622047244094491" right="0.23622047244094491" top="0.74803149606299213" bottom="0.74803149606299213" header="0.31496062992125984" footer="0.31496062992125984"/>
  <pageSetup paperSize="8" scale="16" fitToHeight="0" orientation="landscape" r:id="rId1"/>
  <headerFooter>
    <oddFooter>&amp;C&amp;P</oddFooter>
  </headerFooter>
  <rowBreaks count="1" manualBreakCount="1">
    <brk id="64" max="2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7365"/>
  <sheetViews>
    <sheetView view="pageBreakPreview" zoomScale="40" zoomScaleNormal="40" zoomScaleSheetLayoutView="40" zoomScalePageLayoutView="70" workbookViewId="0">
      <pane xSplit="1" ySplit="13" topLeftCell="R170" activePane="bottomRight" state="frozen"/>
      <selection pane="topRight" activeCell="B1" sqref="B1"/>
      <selection pane="bottomLeft" activeCell="A14" sqref="A14"/>
      <selection pane="bottomRight" activeCell="A227" sqref="A227:XFD245"/>
    </sheetView>
  </sheetViews>
  <sheetFormatPr defaultColWidth="9.140625" defaultRowHeight="30"/>
  <cols>
    <col min="1" max="1" width="15" style="28" hidden="1" customWidth="1"/>
    <col min="2" max="2" width="49.140625" style="29" hidden="1" customWidth="1"/>
    <col min="3" max="3" width="77" style="30" hidden="1" customWidth="1"/>
    <col min="4" max="4" width="24.140625" style="93" hidden="1" customWidth="1"/>
    <col min="5" max="5" width="93.85546875" style="32" hidden="1" customWidth="1"/>
    <col min="6" max="6" width="86.7109375" style="32" hidden="1" customWidth="1"/>
    <col min="7" max="7" width="28.85546875" style="28" hidden="1" customWidth="1"/>
    <col min="8" max="8" width="23" style="94" hidden="1" customWidth="1"/>
    <col min="9" max="9" width="42.140625" style="90" hidden="1" customWidth="1"/>
    <col min="10" max="10" width="25.28515625" style="32" hidden="1" customWidth="1"/>
    <col min="11" max="11" width="26.7109375" style="29" hidden="1" customWidth="1"/>
    <col min="12" max="12" width="210" style="33" hidden="1" customWidth="1"/>
    <col min="13" max="13" width="26" style="92" hidden="1" customWidth="1"/>
    <col min="14" max="17" width="26" style="34" hidden="1" customWidth="1"/>
    <col min="18" max="26" width="30.5703125" style="34" customWidth="1"/>
    <col min="27" max="27" width="197.85546875" style="91" customWidth="1"/>
    <col min="28" max="29" width="54.85546875" style="34" hidden="1" customWidth="1"/>
    <col min="30" max="30" width="28.42578125" style="34" hidden="1" customWidth="1"/>
    <col min="31" max="31" width="9.140625" style="34" hidden="1" customWidth="1"/>
    <col min="32" max="32" width="28.140625" style="34" hidden="1" customWidth="1"/>
    <col min="33" max="33" width="23.140625" style="34" hidden="1" customWidth="1"/>
    <col min="34" max="34" width="25.28515625" style="34" hidden="1" customWidth="1"/>
    <col min="35" max="35" width="9.140625" style="34" hidden="1" customWidth="1"/>
    <col min="36" max="36" width="25.28515625" style="34" hidden="1" customWidth="1"/>
    <col min="37" max="42" width="9.140625" style="34" hidden="1" customWidth="1"/>
    <col min="43" max="55" width="0" style="34" hidden="1" customWidth="1"/>
    <col min="56" max="16384" width="9.140625" style="34"/>
  </cols>
  <sheetData>
    <row r="1" spans="1:36" ht="30.75" hidden="1" thickBot="1">
      <c r="D1" s="31"/>
      <c r="H1" s="29"/>
      <c r="I1" s="32"/>
      <c r="M1" s="243"/>
      <c r="N1" s="243"/>
      <c r="O1" s="243"/>
      <c r="P1" s="243"/>
      <c r="Q1" s="243"/>
      <c r="AA1" s="35"/>
    </row>
    <row r="2" spans="1:36" s="45" customFormat="1" ht="29.25" hidden="1" thickBot="1">
      <c r="A2" s="36"/>
      <c r="B2" s="37"/>
      <c r="C2" s="38"/>
      <c r="D2" s="39"/>
      <c r="E2" s="40"/>
      <c r="F2" s="41"/>
      <c r="G2" s="36"/>
      <c r="H2" s="37"/>
      <c r="I2" s="40"/>
      <c r="J2" s="117"/>
      <c r="K2" s="37"/>
      <c r="L2" s="39"/>
      <c r="M2" s="42"/>
      <c r="N2" s="37"/>
      <c r="O2" s="37"/>
      <c r="P2" s="37"/>
      <c r="Q2" s="37"/>
      <c r="R2" s="43"/>
      <c r="S2" s="43"/>
      <c r="T2" s="43"/>
      <c r="U2" s="43"/>
      <c r="V2" s="43"/>
      <c r="W2" s="43"/>
      <c r="X2" s="43"/>
      <c r="Y2" s="43"/>
      <c r="Z2" s="43"/>
      <c r="AA2" s="44"/>
      <c r="AB2" s="163" t="s">
        <v>69</v>
      </c>
      <c r="AC2" s="149" t="e">
        <f>#REF!+#REF!+#REF!+#REF!+#REF!+I42+I134+I142+I144+I147+I150+I152+I153+I154+I155+I156+I157+I158+I159+I205+I209+I212+I217</f>
        <v>#REF!</v>
      </c>
      <c r="AD2" s="149" t="e">
        <f>#REF!+#REF!+#REF!+#REF!+#REF!+J42+J134+J142+J144+J147+J150+J152+J153+J154+J155+J156+J157+J158+J159+J205+J209+J212+J217</f>
        <v>#REF!</v>
      </c>
      <c r="AF2" s="149" t="e">
        <f>AC2/1000</f>
        <v>#REF!</v>
      </c>
      <c r="AG2" s="149" t="e">
        <f>AD2/1000</f>
        <v>#REF!</v>
      </c>
      <c r="AH2" s="149" t="e">
        <f>AG2-AF2</f>
        <v>#REF!</v>
      </c>
      <c r="AJ2" s="114" t="e">
        <f>IF(AF2=0,"-",AG2/AF2)</f>
        <v>#REF!</v>
      </c>
    </row>
    <row r="3" spans="1:36" s="45" customFormat="1" ht="26.25" hidden="1" customHeight="1" thickBot="1">
      <c r="A3" s="46"/>
      <c r="B3" s="47"/>
      <c r="C3" s="38"/>
      <c r="D3" s="48"/>
      <c r="E3" s="49"/>
      <c r="F3" s="50"/>
      <c r="G3" s="46"/>
      <c r="H3" s="47"/>
      <c r="I3" s="49"/>
      <c r="J3" s="127"/>
      <c r="K3" s="47"/>
      <c r="L3" s="48"/>
      <c r="M3" s="38"/>
      <c r="N3" s="47"/>
      <c r="O3" s="47"/>
      <c r="P3" s="47"/>
      <c r="Q3" s="47"/>
      <c r="R3" s="51"/>
      <c r="S3" s="51"/>
      <c r="T3" s="51"/>
      <c r="U3" s="51"/>
      <c r="V3" s="51"/>
      <c r="W3" s="51"/>
      <c r="X3" s="51"/>
      <c r="Y3" s="51"/>
      <c r="Z3" s="51"/>
      <c r="AA3" s="44"/>
      <c r="AB3" s="163" t="s">
        <v>70</v>
      </c>
      <c r="AC3" s="149" t="e">
        <f>#REF!+#REF!+I31+I32+I139+I162</f>
        <v>#REF!</v>
      </c>
      <c r="AD3" s="149" t="e">
        <f>#REF!+#REF!+J31+J32+J139+J162</f>
        <v>#REF!</v>
      </c>
      <c r="AF3" s="149" t="e">
        <f t="shared" ref="AF3:AF10" si="0">AC3/1000</f>
        <v>#REF!</v>
      </c>
      <c r="AG3" s="149" t="e">
        <f t="shared" ref="AG3:AG11" si="1">AD3/1000</f>
        <v>#REF!</v>
      </c>
      <c r="AH3" s="149" t="e">
        <f t="shared" ref="AH3:AH11" si="2">AG3-AF3</f>
        <v>#REF!</v>
      </c>
      <c r="AJ3" s="114" t="e">
        <f t="shared" ref="AJ3:AJ11" si="3">IF(AF3=0,"-",AG3/AF3)</f>
        <v>#REF!</v>
      </c>
    </row>
    <row r="4" spans="1:36" s="45" customFormat="1" ht="26.25" customHeight="1" thickBot="1">
      <c r="A4" s="46"/>
      <c r="B4" s="47"/>
      <c r="C4" s="38"/>
      <c r="D4" s="48"/>
      <c r="E4" s="49"/>
      <c r="F4" s="50"/>
      <c r="G4" s="46"/>
      <c r="H4" s="47"/>
      <c r="I4" s="49"/>
      <c r="J4" s="127"/>
      <c r="K4" s="47"/>
      <c r="L4" s="52"/>
      <c r="M4" s="38"/>
      <c r="N4" s="47"/>
      <c r="O4" s="47"/>
      <c r="P4" s="47"/>
      <c r="Q4" s="47"/>
      <c r="R4" s="51"/>
      <c r="S4" s="51"/>
      <c r="T4" s="51"/>
      <c r="U4" s="51"/>
      <c r="V4" s="51"/>
      <c r="W4" s="51"/>
      <c r="X4" s="51"/>
      <c r="Y4" s="51"/>
      <c r="Z4" s="51"/>
      <c r="AA4" s="44"/>
      <c r="AB4" s="163" t="s">
        <v>71</v>
      </c>
      <c r="AC4" s="149" t="e">
        <f>I30+I165+I21+I19+I41+#REF!+I169</f>
        <v>#REF!</v>
      </c>
      <c r="AD4" s="149">
        <f>J30+J165+J21+J19</f>
        <v>822994.95377000002</v>
      </c>
      <c r="AF4" s="149" t="e">
        <f t="shared" si="0"/>
        <v>#REF!</v>
      </c>
      <c r="AG4" s="149">
        <f t="shared" si="1"/>
        <v>822.99495377000005</v>
      </c>
      <c r="AH4" s="149" t="e">
        <f t="shared" si="2"/>
        <v>#REF!</v>
      </c>
      <c r="AJ4" s="114" t="e">
        <f t="shared" si="3"/>
        <v>#REF!</v>
      </c>
    </row>
    <row r="5" spans="1:36" s="45" customFormat="1" ht="26.25" customHeight="1" thickBot="1">
      <c r="A5" s="46"/>
      <c r="B5" s="47"/>
      <c r="C5" s="38"/>
      <c r="D5" s="48"/>
      <c r="E5" s="49"/>
      <c r="F5" s="50"/>
      <c r="G5" s="46"/>
      <c r="H5" s="47"/>
      <c r="I5" s="49"/>
      <c r="J5" s="127"/>
      <c r="K5" s="47"/>
      <c r="L5" s="53"/>
      <c r="M5" s="38"/>
      <c r="N5" s="47"/>
      <c r="O5" s="47"/>
      <c r="P5" s="47"/>
      <c r="Q5" s="47"/>
      <c r="R5" s="51"/>
      <c r="S5" s="51"/>
      <c r="T5" s="51"/>
      <c r="U5" s="51"/>
      <c r="V5" s="51"/>
      <c r="W5" s="51"/>
      <c r="X5" s="51"/>
      <c r="Y5" s="51"/>
      <c r="Z5" s="51"/>
      <c r="AA5" s="44"/>
      <c r="AB5" s="163" t="s">
        <v>72</v>
      </c>
      <c r="AC5" s="149" t="e">
        <f>I26+#REF!+#REF!+#REF!+#REF!+#REF!+I33+I38+I39+I221</f>
        <v>#REF!</v>
      </c>
      <c r="AD5" s="149" t="e">
        <f>J26+#REF!+#REF!+#REF!+#REF!+#REF!+J33+J38+J39+J221</f>
        <v>#REF!</v>
      </c>
      <c r="AF5" s="149" t="e">
        <f t="shared" si="0"/>
        <v>#REF!</v>
      </c>
      <c r="AG5" s="149" t="e">
        <f t="shared" si="1"/>
        <v>#REF!</v>
      </c>
      <c r="AH5" s="149" t="e">
        <f t="shared" si="2"/>
        <v>#REF!</v>
      </c>
      <c r="AJ5" s="114" t="e">
        <f t="shared" si="3"/>
        <v>#REF!</v>
      </c>
    </row>
    <row r="6" spans="1:36" s="45" customFormat="1" ht="57.75" thickBot="1">
      <c r="A6" s="46"/>
      <c r="B6" s="47"/>
      <c r="C6" s="38"/>
      <c r="D6" s="48"/>
      <c r="E6" s="49"/>
      <c r="F6" s="50"/>
      <c r="G6" s="46"/>
      <c r="H6" s="49"/>
      <c r="I6" s="49"/>
      <c r="J6" s="127"/>
      <c r="K6" s="47"/>
      <c r="L6" s="48"/>
      <c r="M6" s="38"/>
      <c r="N6" s="47"/>
      <c r="O6" s="47"/>
      <c r="P6" s="47"/>
      <c r="Q6" s="47"/>
      <c r="R6" s="51"/>
      <c r="S6" s="51"/>
      <c r="T6" s="51"/>
      <c r="U6" s="51"/>
      <c r="V6" s="51"/>
      <c r="W6" s="51"/>
      <c r="X6" s="51"/>
      <c r="Y6" s="51"/>
      <c r="Z6" s="51"/>
      <c r="AA6" s="44" t="s">
        <v>465</v>
      </c>
      <c r="AB6" s="163" t="s">
        <v>73</v>
      </c>
      <c r="AC6" s="150"/>
      <c r="AD6" s="150"/>
      <c r="AF6" s="149">
        <f t="shared" si="0"/>
        <v>0</v>
      </c>
      <c r="AG6" s="149">
        <f t="shared" si="1"/>
        <v>0</v>
      </c>
      <c r="AH6" s="149">
        <f t="shared" si="2"/>
        <v>0</v>
      </c>
      <c r="AJ6" s="114" t="str">
        <f t="shared" si="3"/>
        <v>-</v>
      </c>
    </row>
    <row r="7" spans="1:36" s="45" customFormat="1" ht="29.25" thickBot="1">
      <c r="A7" s="46"/>
      <c r="B7" s="47"/>
      <c r="C7" s="38"/>
      <c r="D7" s="48"/>
      <c r="E7" s="49"/>
      <c r="F7" s="50"/>
      <c r="G7" s="46"/>
      <c r="H7" s="49"/>
      <c r="I7" s="49"/>
      <c r="J7" s="127"/>
      <c r="K7" s="47"/>
      <c r="L7" s="48"/>
      <c r="M7" s="38"/>
      <c r="N7" s="47"/>
      <c r="O7" s="47"/>
      <c r="P7" s="47"/>
      <c r="Q7" s="47"/>
      <c r="R7" s="51"/>
      <c r="S7" s="51"/>
      <c r="T7" s="51"/>
      <c r="U7" s="51"/>
      <c r="V7" s="51"/>
      <c r="W7" s="51"/>
      <c r="X7" s="51"/>
      <c r="Y7" s="51"/>
      <c r="Z7" s="51"/>
      <c r="AA7" s="44"/>
      <c r="AB7" s="163" t="s">
        <v>74</v>
      </c>
      <c r="AC7" s="149">
        <f>I114</f>
        <v>3100421.9468199997</v>
      </c>
      <c r="AD7" s="149">
        <f>J114</f>
        <v>3097202.4496399993</v>
      </c>
      <c r="AF7" s="149">
        <f t="shared" si="0"/>
        <v>3100.4219468199999</v>
      </c>
      <c r="AG7" s="149">
        <f t="shared" si="1"/>
        <v>3097.2024496399995</v>
      </c>
      <c r="AH7" s="149">
        <f t="shared" si="2"/>
        <v>-3.2194971800004168</v>
      </c>
      <c r="AJ7" s="114">
        <f>IF(AF7=0,"-",AG7/AF7)</f>
        <v>0.99896159386198946</v>
      </c>
    </row>
    <row r="8" spans="1:36" s="45" customFormat="1" ht="29.25" thickBot="1">
      <c r="A8" s="46"/>
      <c r="B8" s="47"/>
      <c r="C8" s="38"/>
      <c r="D8" s="48"/>
      <c r="E8" s="49"/>
      <c r="F8" s="50"/>
      <c r="G8" s="46"/>
      <c r="H8" s="47"/>
      <c r="I8" s="49"/>
      <c r="J8" s="127"/>
      <c r="K8" s="47"/>
      <c r="L8" s="54" t="s">
        <v>39</v>
      </c>
      <c r="M8" s="38"/>
      <c r="N8" s="47"/>
      <c r="O8" s="47"/>
      <c r="P8" s="47"/>
      <c r="Q8" s="47"/>
      <c r="R8" s="51"/>
      <c r="S8" s="51"/>
      <c r="T8" s="51"/>
      <c r="U8" s="51"/>
      <c r="V8" s="51"/>
      <c r="W8" s="51"/>
      <c r="X8" s="51"/>
      <c r="Y8" s="51"/>
      <c r="Z8" s="51"/>
      <c r="AA8" s="51"/>
      <c r="AB8" s="163" t="s">
        <v>75</v>
      </c>
      <c r="AC8" s="149">
        <f>I170+I46+I106</f>
        <v>1395307.4414404</v>
      </c>
      <c r="AD8" s="149">
        <f>J170+J46+J106</f>
        <v>1396348.1069500002</v>
      </c>
      <c r="AF8" s="149">
        <f t="shared" si="0"/>
        <v>1395.3074414404</v>
      </c>
      <c r="AG8" s="149">
        <f t="shared" si="1"/>
        <v>1396.3481069500001</v>
      </c>
      <c r="AH8" s="149">
        <f t="shared" si="2"/>
        <v>1.0406655096001032</v>
      </c>
      <c r="AJ8" s="114">
        <f>IF(AF8=0,"-",AG8/AF8)</f>
        <v>1.0007458324084662</v>
      </c>
    </row>
    <row r="9" spans="1:36" s="45" customFormat="1" ht="26.25">
      <c r="A9" s="46"/>
      <c r="B9" s="47"/>
      <c r="C9" s="38"/>
      <c r="D9" s="48"/>
      <c r="E9" s="49"/>
      <c r="F9" s="50"/>
      <c r="G9" s="46"/>
      <c r="H9" s="47"/>
      <c r="I9" s="49"/>
      <c r="J9" s="127"/>
      <c r="K9" s="47"/>
      <c r="L9" s="54" t="s">
        <v>47</v>
      </c>
      <c r="M9" s="38"/>
      <c r="N9" s="47"/>
      <c r="O9" s="47"/>
      <c r="P9" s="47"/>
      <c r="Q9" s="47"/>
      <c r="R9" s="51"/>
      <c r="S9" s="51"/>
      <c r="T9" s="51"/>
      <c r="U9" s="51"/>
      <c r="V9" s="51"/>
      <c r="W9" s="51"/>
      <c r="X9" s="51"/>
      <c r="Y9" s="51"/>
      <c r="Z9" s="51"/>
      <c r="AA9" s="51"/>
      <c r="AC9" s="150" t="e">
        <f>SUM(AC2:AC8)</f>
        <v>#REF!</v>
      </c>
      <c r="AD9" s="150" t="e">
        <f>SUM(AD2:AD8)</f>
        <v>#REF!</v>
      </c>
      <c r="AF9" s="149" t="e">
        <f t="shared" si="0"/>
        <v>#REF!</v>
      </c>
      <c r="AG9" s="149" t="e">
        <f t="shared" si="1"/>
        <v>#REF!</v>
      </c>
      <c r="AH9" s="149" t="e">
        <f t="shared" si="2"/>
        <v>#REF!</v>
      </c>
      <c r="AJ9" s="114" t="e">
        <f t="shared" si="3"/>
        <v>#REF!</v>
      </c>
    </row>
    <row r="10" spans="1:36" s="45" customFormat="1" ht="26.25">
      <c r="A10" s="46"/>
      <c r="B10" s="47"/>
      <c r="C10" s="38"/>
      <c r="D10" s="48"/>
      <c r="E10" s="49"/>
      <c r="F10" s="50"/>
      <c r="G10" s="46"/>
      <c r="H10" s="47"/>
      <c r="I10" s="49"/>
      <c r="J10" s="127"/>
      <c r="K10" s="47"/>
      <c r="L10" s="54" t="s">
        <v>114</v>
      </c>
      <c r="M10" s="38"/>
      <c r="N10" s="47"/>
      <c r="O10" s="47"/>
      <c r="P10" s="47"/>
      <c r="Q10" s="47"/>
      <c r="R10" s="51"/>
      <c r="S10" s="51"/>
      <c r="T10" s="51"/>
      <c r="U10" s="51"/>
      <c r="V10" s="51"/>
      <c r="W10" s="51"/>
      <c r="X10" s="51"/>
      <c r="Y10" s="51"/>
      <c r="Z10" s="51"/>
      <c r="AA10" s="51"/>
      <c r="AC10" s="45" t="e">
        <f>AC9-AD11</f>
        <v>#REF!</v>
      </c>
      <c r="AD10" s="45" t="e">
        <f>AD9-AD11</f>
        <v>#REF!</v>
      </c>
      <c r="AF10" s="149" t="e">
        <f t="shared" si="0"/>
        <v>#REF!</v>
      </c>
      <c r="AG10" s="149" t="e">
        <f t="shared" si="1"/>
        <v>#REF!</v>
      </c>
      <c r="AH10" s="149" t="e">
        <f t="shared" si="2"/>
        <v>#REF!</v>
      </c>
      <c r="AJ10" s="183" t="e">
        <f t="shared" si="3"/>
        <v>#REF!</v>
      </c>
    </row>
    <row r="11" spans="1:36" s="45" customFormat="1" ht="26.25">
      <c r="A11" s="46"/>
      <c r="B11" s="47"/>
      <c r="C11" s="38"/>
      <c r="D11" s="48"/>
      <c r="E11" s="49"/>
      <c r="F11" s="50"/>
      <c r="G11" s="46"/>
      <c r="H11" s="47"/>
      <c r="I11" s="49"/>
      <c r="J11" s="127"/>
      <c r="K11" s="47"/>
      <c r="L11" s="55" t="s">
        <v>34</v>
      </c>
      <c r="M11" s="38"/>
      <c r="N11" s="47"/>
      <c r="O11" s="47"/>
      <c r="P11" s="47"/>
      <c r="Q11" s="47"/>
      <c r="R11" s="51"/>
      <c r="S11" s="51"/>
      <c r="T11" s="51"/>
      <c r="U11" s="51"/>
      <c r="V11" s="51"/>
      <c r="W11" s="51"/>
      <c r="X11" s="51"/>
      <c r="Y11" s="51"/>
      <c r="Z11" s="51"/>
      <c r="AA11" s="51"/>
      <c r="AD11" s="45">
        <v>194324.40475821399</v>
      </c>
      <c r="AF11" s="149"/>
      <c r="AG11" s="149">
        <f t="shared" si="1"/>
        <v>194.324404758214</v>
      </c>
      <c r="AH11" s="149">
        <f t="shared" si="2"/>
        <v>194.324404758214</v>
      </c>
      <c r="AJ11" s="114" t="str">
        <f t="shared" si="3"/>
        <v>-</v>
      </c>
    </row>
    <row r="12" spans="1:36" s="45" customFormat="1" ht="26.25">
      <c r="A12" s="46"/>
      <c r="B12" s="47"/>
      <c r="C12" s="38"/>
      <c r="D12" s="48"/>
      <c r="E12" s="49"/>
      <c r="F12" s="50"/>
      <c r="G12" s="46"/>
      <c r="H12" s="47"/>
      <c r="I12" s="49"/>
      <c r="J12" s="127"/>
      <c r="K12" s="47"/>
      <c r="L12" s="56" t="s">
        <v>35</v>
      </c>
      <c r="M12" s="38"/>
      <c r="N12" s="47"/>
      <c r="O12" s="47"/>
      <c r="P12" s="47"/>
      <c r="Q12" s="47"/>
      <c r="R12" s="51"/>
      <c r="S12" s="51"/>
      <c r="T12" s="51"/>
      <c r="U12" s="51"/>
      <c r="V12" s="51"/>
      <c r="W12" s="51"/>
      <c r="X12" s="51"/>
      <c r="Y12" s="51"/>
      <c r="Z12" s="51"/>
      <c r="AA12" s="51"/>
      <c r="AJ12" s="183">
        <f>100%</f>
        <v>1</v>
      </c>
    </row>
    <row r="13" spans="1:36" s="45" customFormat="1" ht="25.5">
      <c r="A13" s="46"/>
      <c r="B13" s="47"/>
      <c r="C13" s="38"/>
      <c r="D13" s="48"/>
      <c r="E13" s="49"/>
      <c r="F13" s="50"/>
      <c r="G13" s="46"/>
      <c r="H13" s="47"/>
      <c r="I13" s="49"/>
      <c r="J13" s="127"/>
      <c r="K13" s="57"/>
      <c r="L13" s="58"/>
      <c r="M13" s="38"/>
      <c r="N13" s="47"/>
      <c r="O13" s="47"/>
      <c r="P13" s="47"/>
      <c r="Q13" s="47"/>
      <c r="R13" s="51"/>
      <c r="S13" s="51"/>
      <c r="T13" s="51"/>
      <c r="U13" s="51"/>
      <c r="V13" s="51"/>
      <c r="W13" s="51"/>
      <c r="X13" s="51"/>
      <c r="Y13" s="51"/>
      <c r="Z13" s="51"/>
      <c r="AA13" s="51"/>
      <c r="AJ13" s="184" t="e">
        <f>AJ12-AJ10</f>
        <v>#REF!</v>
      </c>
    </row>
    <row r="14" spans="1:36" ht="68.25" customHeight="1">
      <c r="A14" s="244" t="s">
        <v>0</v>
      </c>
      <c r="B14" s="245" t="s">
        <v>20</v>
      </c>
      <c r="C14" s="245"/>
      <c r="D14" s="245"/>
      <c r="E14" s="245"/>
      <c r="F14" s="245"/>
      <c r="G14" s="245"/>
      <c r="H14" s="245" t="s">
        <v>40</v>
      </c>
      <c r="I14" s="245" t="s">
        <v>21</v>
      </c>
      <c r="J14" s="245"/>
      <c r="K14" s="245"/>
      <c r="L14" s="245"/>
      <c r="M14" s="246" t="s">
        <v>25</v>
      </c>
      <c r="N14" s="246"/>
      <c r="O14" s="246"/>
      <c r="P14" s="246"/>
      <c r="Q14" s="246"/>
      <c r="R14" s="245" t="s">
        <v>12</v>
      </c>
      <c r="S14" s="245"/>
      <c r="T14" s="245"/>
      <c r="U14" s="245"/>
      <c r="V14" s="245"/>
      <c r="W14" s="245"/>
      <c r="X14" s="245"/>
      <c r="Y14" s="245"/>
      <c r="Z14" s="245" t="s">
        <v>13</v>
      </c>
      <c r="AA14" s="245" t="s">
        <v>14</v>
      </c>
    </row>
    <row r="15" spans="1:36" ht="153.75" customHeight="1">
      <c r="A15" s="244"/>
      <c r="B15" s="248" t="s">
        <v>2</v>
      </c>
      <c r="C15" s="248" t="s">
        <v>3</v>
      </c>
      <c r="D15" s="248" t="s">
        <v>29</v>
      </c>
      <c r="E15" s="250" t="s">
        <v>4</v>
      </c>
      <c r="F15" s="250"/>
      <c r="G15" s="244" t="s">
        <v>7</v>
      </c>
      <c r="H15" s="245"/>
      <c r="I15" s="250" t="s">
        <v>8</v>
      </c>
      <c r="J15" s="251" t="s">
        <v>9</v>
      </c>
      <c r="K15" s="246" t="s">
        <v>10</v>
      </c>
      <c r="L15" s="247" t="s">
        <v>11</v>
      </c>
      <c r="M15" s="248" t="s">
        <v>22</v>
      </c>
      <c r="N15" s="248"/>
      <c r="O15" s="248" t="s">
        <v>1</v>
      </c>
      <c r="P15" s="248" t="s">
        <v>49</v>
      </c>
      <c r="Q15" s="248" t="s">
        <v>43</v>
      </c>
      <c r="R15" s="246" t="s">
        <v>15</v>
      </c>
      <c r="S15" s="246"/>
      <c r="T15" s="245" t="s">
        <v>16</v>
      </c>
      <c r="U15" s="245"/>
      <c r="V15" s="245" t="s">
        <v>17</v>
      </c>
      <c r="W15" s="245"/>
      <c r="X15" s="245" t="s">
        <v>18</v>
      </c>
      <c r="Y15" s="245"/>
      <c r="Z15" s="245"/>
      <c r="AA15" s="245"/>
    </row>
    <row r="16" spans="1:36" ht="107.25" customHeight="1">
      <c r="A16" s="244"/>
      <c r="B16" s="248"/>
      <c r="C16" s="248"/>
      <c r="D16" s="249"/>
      <c r="E16" s="62" t="s">
        <v>5</v>
      </c>
      <c r="F16" s="62" t="s">
        <v>6</v>
      </c>
      <c r="G16" s="244"/>
      <c r="H16" s="245"/>
      <c r="I16" s="250"/>
      <c r="J16" s="251"/>
      <c r="K16" s="246"/>
      <c r="L16" s="247"/>
      <c r="M16" s="62" t="s">
        <v>23</v>
      </c>
      <c r="N16" s="62" t="s">
        <v>24</v>
      </c>
      <c r="O16" s="248"/>
      <c r="P16" s="248"/>
      <c r="Q16" s="248"/>
      <c r="R16" s="60" t="s">
        <v>19</v>
      </c>
      <c r="S16" s="60" t="s">
        <v>486</v>
      </c>
      <c r="T16" s="59" t="s">
        <v>19</v>
      </c>
      <c r="U16" s="60" t="s">
        <v>486</v>
      </c>
      <c r="V16" s="7" t="s">
        <v>487</v>
      </c>
      <c r="W16" s="60" t="s">
        <v>486</v>
      </c>
      <c r="X16" s="59" t="s">
        <v>488</v>
      </c>
      <c r="Y16" s="60" t="s">
        <v>486</v>
      </c>
      <c r="Z16" s="245"/>
      <c r="AA16" s="245"/>
      <c r="AJ16" s="183"/>
    </row>
    <row r="17" spans="1:27" s="63" customFormat="1" ht="25.5">
      <c r="A17" s="62">
        <v>1</v>
      </c>
      <c r="B17" s="62">
        <v>2</v>
      </c>
      <c r="C17" s="62">
        <v>3</v>
      </c>
      <c r="D17" s="62">
        <v>4</v>
      </c>
      <c r="E17" s="62">
        <v>5</v>
      </c>
      <c r="F17" s="62">
        <v>6</v>
      </c>
      <c r="G17" s="16">
        <v>7</v>
      </c>
      <c r="H17" s="62">
        <v>8</v>
      </c>
      <c r="I17" s="62">
        <v>9</v>
      </c>
      <c r="J17" s="62">
        <v>10</v>
      </c>
      <c r="K17" s="62">
        <v>11</v>
      </c>
      <c r="L17" s="62">
        <v>12</v>
      </c>
      <c r="M17" s="62">
        <v>13</v>
      </c>
      <c r="N17" s="62">
        <v>14</v>
      </c>
      <c r="O17" s="62">
        <v>15</v>
      </c>
      <c r="P17" s="62">
        <v>16</v>
      </c>
      <c r="Q17" s="62">
        <v>17</v>
      </c>
      <c r="R17" s="62">
        <v>18</v>
      </c>
      <c r="S17" s="62">
        <v>19</v>
      </c>
      <c r="T17" s="62">
        <v>20</v>
      </c>
      <c r="U17" s="62">
        <v>21</v>
      </c>
      <c r="V17" s="62">
        <v>22</v>
      </c>
      <c r="W17" s="62">
        <v>23</v>
      </c>
      <c r="X17" s="62">
        <v>24</v>
      </c>
      <c r="Y17" s="62">
        <v>25</v>
      </c>
      <c r="Z17" s="62">
        <v>26</v>
      </c>
      <c r="AA17" s="62">
        <v>27</v>
      </c>
    </row>
    <row r="18" spans="1:27" ht="26.25">
      <c r="A18" s="64"/>
      <c r="B18" s="65"/>
      <c r="C18" s="66" t="s">
        <v>50</v>
      </c>
      <c r="D18" s="65"/>
      <c r="E18" s="5"/>
      <c r="F18" s="5"/>
      <c r="G18" s="64"/>
      <c r="H18" s="13"/>
      <c r="I18" s="5"/>
      <c r="J18" s="5"/>
      <c r="K18" s="65"/>
      <c r="L18" s="65"/>
      <c r="M18" s="65"/>
      <c r="N18" s="65"/>
      <c r="O18" s="65"/>
      <c r="P18" s="65"/>
      <c r="Q18" s="65"/>
      <c r="R18" s="67"/>
      <c r="S18" s="67"/>
      <c r="T18" s="68"/>
      <c r="U18" s="69"/>
      <c r="V18" s="70"/>
      <c r="W18" s="70"/>
      <c r="X18" s="71"/>
      <c r="Y18" s="71"/>
      <c r="Z18" s="65"/>
      <c r="AA18" s="72"/>
    </row>
    <row r="19" spans="1:27" ht="226.5" customHeight="1">
      <c r="A19" s="272">
        <v>1</v>
      </c>
      <c r="B19" s="155"/>
      <c r="C19" s="274" t="s">
        <v>51</v>
      </c>
      <c r="D19" s="274" t="s">
        <v>37</v>
      </c>
      <c r="E19" s="292" t="s">
        <v>58</v>
      </c>
      <c r="F19" s="292" t="s">
        <v>58</v>
      </c>
      <c r="G19" s="276"/>
      <c r="H19" s="13"/>
      <c r="I19" s="252">
        <v>360189.777</v>
      </c>
      <c r="J19" s="279">
        <v>342180.28817000001</v>
      </c>
      <c r="K19" s="252">
        <f>J19-I19</f>
        <v>-18009.488829999988</v>
      </c>
      <c r="L19" s="252" t="s">
        <v>454</v>
      </c>
      <c r="M19" s="252">
        <v>342180.28817000001</v>
      </c>
      <c r="N19" s="254"/>
      <c r="O19" s="256"/>
      <c r="P19" s="256"/>
      <c r="Q19" s="256"/>
      <c r="R19" s="311"/>
      <c r="S19" s="311"/>
      <c r="T19" s="352"/>
      <c r="U19" s="352"/>
      <c r="V19" s="352"/>
      <c r="W19" s="352"/>
      <c r="X19" s="352"/>
      <c r="Y19" s="352"/>
      <c r="Z19" s="352"/>
      <c r="AA19" s="319"/>
    </row>
    <row r="20" spans="1:27" ht="409.5" customHeight="1">
      <c r="A20" s="273"/>
      <c r="B20" s="274" t="s">
        <v>46</v>
      </c>
      <c r="C20" s="275"/>
      <c r="D20" s="275"/>
      <c r="E20" s="294"/>
      <c r="F20" s="294"/>
      <c r="G20" s="277"/>
      <c r="H20" s="299" t="s">
        <v>48</v>
      </c>
      <c r="I20" s="253"/>
      <c r="J20" s="280"/>
      <c r="K20" s="253"/>
      <c r="L20" s="253"/>
      <c r="M20" s="253"/>
      <c r="N20" s="255"/>
      <c r="O20" s="257"/>
      <c r="P20" s="257"/>
      <c r="Q20" s="257"/>
      <c r="R20" s="312"/>
      <c r="S20" s="312"/>
      <c r="T20" s="353"/>
      <c r="U20" s="353"/>
      <c r="V20" s="353"/>
      <c r="W20" s="353"/>
      <c r="X20" s="353"/>
      <c r="Y20" s="353"/>
      <c r="Z20" s="353"/>
      <c r="AA20" s="351"/>
    </row>
    <row r="21" spans="1:27" ht="26.25">
      <c r="A21" s="272">
        <v>2</v>
      </c>
      <c r="B21" s="301"/>
      <c r="C21" s="345" t="s">
        <v>112</v>
      </c>
      <c r="D21" s="65" t="s">
        <v>38</v>
      </c>
      <c r="E21" s="159" t="s">
        <v>115</v>
      </c>
      <c r="F21" s="159" t="s">
        <v>115</v>
      </c>
      <c r="G21" s="276"/>
      <c r="H21" s="299"/>
      <c r="I21" s="264">
        <v>404036.98736999999</v>
      </c>
      <c r="J21" s="279">
        <v>404036.98736999999</v>
      </c>
      <c r="K21" s="252">
        <f t="shared" ref="K21:K25" si="4">J21-I21</f>
        <v>0</v>
      </c>
      <c r="L21" s="274"/>
      <c r="M21" s="252">
        <v>404036.98736999999</v>
      </c>
      <c r="N21" s="252"/>
      <c r="O21" s="252"/>
      <c r="P21" s="252"/>
      <c r="Q21" s="252"/>
      <c r="R21" s="312"/>
      <c r="S21" s="312"/>
      <c r="T21" s="353"/>
      <c r="U21" s="353"/>
      <c r="V21" s="353"/>
      <c r="W21" s="353"/>
      <c r="X21" s="353"/>
      <c r="Y21" s="353"/>
      <c r="Z21" s="353"/>
      <c r="AA21" s="351"/>
    </row>
    <row r="22" spans="1:27" ht="46.5">
      <c r="A22" s="300"/>
      <c r="B22" s="301"/>
      <c r="C22" s="346"/>
      <c r="D22" s="65" t="s">
        <v>38</v>
      </c>
      <c r="E22" s="159" t="s">
        <v>119</v>
      </c>
      <c r="F22" s="159" t="s">
        <v>303</v>
      </c>
      <c r="G22" s="359"/>
      <c r="H22" s="299"/>
      <c r="I22" s="265"/>
      <c r="J22" s="358"/>
      <c r="K22" s="291">
        <f t="shared" si="4"/>
        <v>0</v>
      </c>
      <c r="L22" s="301"/>
      <c r="M22" s="291"/>
      <c r="N22" s="291"/>
      <c r="O22" s="291"/>
      <c r="P22" s="291"/>
      <c r="Q22" s="291"/>
      <c r="R22" s="312"/>
      <c r="S22" s="312"/>
      <c r="T22" s="353"/>
      <c r="U22" s="353"/>
      <c r="V22" s="353"/>
      <c r="W22" s="353"/>
      <c r="X22" s="353"/>
      <c r="Y22" s="353"/>
      <c r="Z22" s="353"/>
      <c r="AA22" s="351"/>
    </row>
    <row r="23" spans="1:27" ht="46.5">
      <c r="A23" s="300"/>
      <c r="B23" s="301"/>
      <c r="C23" s="346"/>
      <c r="D23" s="65" t="s">
        <v>110</v>
      </c>
      <c r="E23" s="159" t="s">
        <v>116</v>
      </c>
      <c r="F23" s="159" t="s">
        <v>116</v>
      </c>
      <c r="G23" s="359"/>
      <c r="H23" s="299"/>
      <c r="I23" s="265"/>
      <c r="J23" s="358"/>
      <c r="K23" s="291">
        <f t="shared" si="4"/>
        <v>0</v>
      </c>
      <c r="L23" s="301"/>
      <c r="M23" s="291"/>
      <c r="N23" s="291"/>
      <c r="O23" s="291"/>
      <c r="P23" s="291"/>
      <c r="Q23" s="291"/>
      <c r="R23" s="312"/>
      <c r="S23" s="312"/>
      <c r="T23" s="353"/>
      <c r="U23" s="353"/>
      <c r="V23" s="353"/>
      <c r="W23" s="353"/>
      <c r="X23" s="353"/>
      <c r="Y23" s="353"/>
      <c r="Z23" s="353"/>
      <c r="AA23" s="351"/>
    </row>
    <row r="24" spans="1:27" ht="46.5">
      <c r="A24" s="300"/>
      <c r="B24" s="301"/>
      <c r="C24" s="346"/>
      <c r="D24" s="65" t="s">
        <v>110</v>
      </c>
      <c r="E24" s="159" t="s">
        <v>117</v>
      </c>
      <c r="F24" s="159" t="s">
        <v>117</v>
      </c>
      <c r="G24" s="359"/>
      <c r="H24" s="299"/>
      <c r="I24" s="265"/>
      <c r="J24" s="358"/>
      <c r="K24" s="291">
        <f t="shared" si="4"/>
        <v>0</v>
      </c>
      <c r="L24" s="301"/>
      <c r="M24" s="291"/>
      <c r="N24" s="291"/>
      <c r="O24" s="291"/>
      <c r="P24" s="291"/>
      <c r="Q24" s="291"/>
      <c r="R24" s="312"/>
      <c r="S24" s="312"/>
      <c r="T24" s="353"/>
      <c r="U24" s="353"/>
      <c r="V24" s="353"/>
      <c r="W24" s="353"/>
      <c r="X24" s="353"/>
      <c r="Y24" s="353"/>
      <c r="Z24" s="353"/>
      <c r="AA24" s="351"/>
    </row>
    <row r="25" spans="1:27" ht="26.25">
      <c r="A25" s="273"/>
      <c r="B25" s="301"/>
      <c r="C25" s="347"/>
      <c r="D25" s="65" t="s">
        <v>38</v>
      </c>
      <c r="E25" s="159" t="s">
        <v>118</v>
      </c>
      <c r="F25" s="159" t="s">
        <v>118</v>
      </c>
      <c r="G25" s="277"/>
      <c r="H25" s="299"/>
      <c r="I25" s="266"/>
      <c r="J25" s="280"/>
      <c r="K25" s="253">
        <f t="shared" si="4"/>
        <v>0</v>
      </c>
      <c r="L25" s="275"/>
      <c r="M25" s="253"/>
      <c r="N25" s="253"/>
      <c r="O25" s="253"/>
      <c r="P25" s="253"/>
      <c r="Q25" s="253"/>
      <c r="R25" s="312"/>
      <c r="S25" s="312"/>
      <c r="T25" s="353"/>
      <c r="U25" s="353"/>
      <c r="V25" s="353"/>
      <c r="W25" s="353"/>
      <c r="X25" s="353"/>
      <c r="Y25" s="353"/>
      <c r="Z25" s="353"/>
      <c r="AA25" s="351"/>
    </row>
    <row r="26" spans="1:27" ht="244.5" customHeight="1">
      <c r="A26" s="272">
        <v>3</v>
      </c>
      <c r="B26" s="301"/>
      <c r="C26" s="274" t="s">
        <v>53</v>
      </c>
      <c r="D26" s="274" t="s">
        <v>41</v>
      </c>
      <c r="E26" s="354" t="s">
        <v>309</v>
      </c>
      <c r="F26" s="354" t="s">
        <v>309</v>
      </c>
      <c r="G26" s="276"/>
      <c r="H26" s="299"/>
      <c r="I26" s="252">
        <v>446934.61700000003</v>
      </c>
      <c r="J26" s="356">
        <v>446770.08294000005</v>
      </c>
      <c r="K26" s="252">
        <f>J26-I26</f>
        <v>-164.53405999997631</v>
      </c>
      <c r="L26" s="264" t="s">
        <v>455</v>
      </c>
      <c r="M26" s="328">
        <v>446770.08294000005</v>
      </c>
      <c r="N26" s="252"/>
      <c r="O26" s="252"/>
      <c r="P26" s="252"/>
      <c r="Q26" s="252"/>
      <c r="R26" s="312"/>
      <c r="S26" s="312"/>
      <c r="T26" s="353"/>
      <c r="U26" s="353"/>
      <c r="V26" s="353"/>
      <c r="W26" s="353"/>
      <c r="X26" s="353"/>
      <c r="Y26" s="353"/>
      <c r="Z26" s="353"/>
      <c r="AA26" s="351"/>
    </row>
    <row r="27" spans="1:27" ht="243.75" hidden="1" customHeight="1">
      <c r="A27" s="273"/>
      <c r="B27" s="301"/>
      <c r="C27" s="275"/>
      <c r="D27" s="275"/>
      <c r="E27" s="355"/>
      <c r="F27" s="355"/>
      <c r="G27" s="277"/>
      <c r="H27" s="299"/>
      <c r="I27" s="253"/>
      <c r="J27" s="357"/>
      <c r="K27" s="253"/>
      <c r="L27" s="266"/>
      <c r="M27" s="329"/>
      <c r="N27" s="253"/>
      <c r="O27" s="253"/>
      <c r="P27" s="253"/>
      <c r="Q27" s="253"/>
      <c r="R27" s="312"/>
      <c r="S27" s="312"/>
      <c r="T27" s="353"/>
      <c r="U27" s="353"/>
      <c r="V27" s="353"/>
      <c r="W27" s="353"/>
      <c r="X27" s="353"/>
      <c r="Y27" s="353"/>
      <c r="Z27" s="353"/>
      <c r="AA27" s="351"/>
    </row>
    <row r="28" spans="1:27" s="78" customFormat="1" ht="26.25">
      <c r="A28" s="80"/>
      <c r="B28" s="75"/>
      <c r="C28" s="7" t="s">
        <v>44</v>
      </c>
      <c r="D28" s="7"/>
      <c r="E28" s="61"/>
      <c r="F28" s="81"/>
      <c r="G28" s="82"/>
      <c r="H28" s="13"/>
      <c r="I28" s="82">
        <f>SUM(I19:I27)</f>
        <v>1211161.3813700001</v>
      </c>
      <c r="J28" s="18">
        <f>SUM(J19:J27)</f>
        <v>1192987.3584800002</v>
      </c>
      <c r="K28" s="82">
        <f>SUM(K19:K27)</f>
        <v>-18174.022889999964</v>
      </c>
      <c r="L28" s="82">
        <f>SUM(L21:L27)</f>
        <v>0</v>
      </c>
      <c r="M28" s="82">
        <f>SUM(M19:M27)</f>
        <v>1192987.3584800002</v>
      </c>
      <c r="N28" s="82">
        <f>SUM(N20:N27)</f>
        <v>0</v>
      </c>
      <c r="O28" s="82">
        <f>SUM(O20:O27)</f>
        <v>0</v>
      </c>
      <c r="P28" s="82">
        <f>SUM(P20:P27)</f>
        <v>0</v>
      </c>
      <c r="Q28" s="82">
        <f>SUM(Q20:Q27)</f>
        <v>0</v>
      </c>
      <c r="R28" s="82">
        <f>SUM(R19:R27)</f>
        <v>0</v>
      </c>
      <c r="S28" s="125">
        <f>SUM(S19:S27)</f>
        <v>0</v>
      </c>
      <c r="T28" s="85">
        <f t="shared" ref="T28:Z28" si="5">SUM(T20:T27)</f>
        <v>0</v>
      </c>
      <c r="U28" s="85">
        <f t="shared" si="5"/>
        <v>0</v>
      </c>
      <c r="V28" s="83">
        <f t="shared" si="5"/>
        <v>0</v>
      </c>
      <c r="W28" s="83">
        <f t="shared" si="5"/>
        <v>0</v>
      </c>
      <c r="X28" s="83">
        <f t="shared" si="5"/>
        <v>0</v>
      </c>
      <c r="Y28" s="83">
        <f t="shared" si="5"/>
        <v>0</v>
      </c>
      <c r="Z28" s="83">
        <f t="shared" si="5"/>
        <v>0</v>
      </c>
      <c r="AA28" s="61"/>
    </row>
    <row r="29" spans="1:27" s="78" customFormat="1" ht="26.25">
      <c r="A29" s="12"/>
      <c r="B29" s="75"/>
      <c r="C29" s="7" t="s">
        <v>42</v>
      </c>
      <c r="D29" s="14"/>
      <c r="E29" s="62"/>
      <c r="F29" s="22"/>
      <c r="G29" s="11"/>
      <c r="H29" s="15"/>
      <c r="I29" s="11"/>
      <c r="J29" s="128"/>
      <c r="K29" s="11"/>
      <c r="L29" s="61"/>
      <c r="M29" s="10"/>
      <c r="N29" s="10"/>
      <c r="O29" s="10"/>
      <c r="P29" s="10"/>
      <c r="Q29" s="10"/>
      <c r="R29" s="87"/>
      <c r="S29" s="26"/>
      <c r="T29" s="86"/>
      <c r="U29" s="88"/>
      <c r="V29" s="86"/>
      <c r="W29" s="86"/>
      <c r="X29" s="86"/>
      <c r="Y29" s="86"/>
      <c r="Z29" s="86"/>
      <c r="AA29" s="61"/>
    </row>
    <row r="30" spans="1:27" s="78" customFormat="1" ht="18.75" customHeight="1">
      <c r="A30" s="137" t="s">
        <v>323</v>
      </c>
      <c r="B30" s="130"/>
      <c r="C30" s="99" t="s">
        <v>122</v>
      </c>
      <c r="D30" s="65" t="s">
        <v>37</v>
      </c>
      <c r="E30" s="5" t="s">
        <v>58</v>
      </c>
      <c r="F30" s="5" t="s">
        <v>58</v>
      </c>
      <c r="G30" s="11"/>
      <c r="H30" s="136"/>
      <c r="I30" s="8">
        <v>5000</v>
      </c>
      <c r="J30" s="77">
        <v>4500</v>
      </c>
      <c r="K30" s="11">
        <f t="shared" ref="K30:K45" si="6">J30-I30</f>
        <v>-500</v>
      </c>
      <c r="L30" s="79" t="s">
        <v>430</v>
      </c>
      <c r="M30" s="10"/>
      <c r="N30" s="10">
        <v>4500</v>
      </c>
      <c r="O30" s="10"/>
      <c r="P30" s="10"/>
      <c r="Q30" s="10"/>
      <c r="R30" s="296"/>
      <c r="S30" s="296"/>
      <c r="T30" s="287"/>
      <c r="U30" s="287"/>
      <c r="V30" s="296"/>
      <c r="W30" s="296"/>
      <c r="X30" s="296"/>
      <c r="Y30" s="296"/>
      <c r="Z30" s="296"/>
      <c r="AA30" s="292"/>
    </row>
    <row r="31" spans="1:27" s="78" customFormat="1" ht="269.25" hidden="1" customHeight="1">
      <c r="A31" s="137" t="s">
        <v>123</v>
      </c>
      <c r="B31" s="130"/>
      <c r="C31" s="99" t="s">
        <v>125</v>
      </c>
      <c r="D31" s="14"/>
      <c r="E31" s="5" t="s">
        <v>304</v>
      </c>
      <c r="F31" s="5" t="s">
        <v>304</v>
      </c>
      <c r="G31" s="11"/>
      <c r="H31" s="136"/>
      <c r="I31" s="8">
        <v>5805</v>
      </c>
      <c r="J31" s="77">
        <v>5805</v>
      </c>
      <c r="K31" s="11">
        <f t="shared" si="6"/>
        <v>0</v>
      </c>
      <c r="L31" s="61"/>
      <c r="M31" s="10">
        <f>J31-N31</f>
        <v>0</v>
      </c>
      <c r="N31" s="10">
        <v>5805</v>
      </c>
      <c r="O31" s="10"/>
      <c r="P31" s="10"/>
      <c r="Q31" s="10"/>
      <c r="R31" s="297"/>
      <c r="S31" s="297"/>
      <c r="T31" s="288"/>
      <c r="U31" s="288"/>
      <c r="V31" s="297"/>
      <c r="W31" s="297"/>
      <c r="X31" s="297"/>
      <c r="Y31" s="297"/>
      <c r="Z31" s="297"/>
      <c r="AA31" s="298"/>
    </row>
    <row r="32" spans="1:27" s="78" customFormat="1" ht="194.25" hidden="1" customHeight="1">
      <c r="A32" s="137" t="s">
        <v>124</v>
      </c>
      <c r="B32" s="130"/>
      <c r="C32" s="99" t="s">
        <v>126</v>
      </c>
      <c r="D32" s="155" t="s">
        <v>37</v>
      </c>
      <c r="E32" s="5" t="s">
        <v>58</v>
      </c>
      <c r="F32" s="5" t="s">
        <v>58</v>
      </c>
      <c r="G32" s="11"/>
      <c r="H32" s="136"/>
      <c r="I32" s="8">
        <v>88147.685119999893</v>
      </c>
      <c r="J32" s="8">
        <v>88147.685119999893</v>
      </c>
      <c r="K32" s="11">
        <f t="shared" si="6"/>
        <v>0</v>
      </c>
      <c r="L32" s="61"/>
      <c r="M32" s="10">
        <v>88147.685119999893</v>
      </c>
      <c r="N32" s="10"/>
      <c r="O32" s="10"/>
      <c r="P32" s="10"/>
      <c r="Q32" s="10"/>
      <c r="R32" s="297"/>
      <c r="S32" s="297"/>
      <c r="T32" s="288"/>
      <c r="U32" s="288"/>
      <c r="V32" s="297"/>
      <c r="W32" s="297"/>
      <c r="X32" s="297"/>
      <c r="Y32" s="297"/>
      <c r="Z32" s="297"/>
      <c r="AA32" s="298"/>
    </row>
    <row r="33" spans="1:27" s="78" customFormat="1" ht="204.75" hidden="1" customHeight="1">
      <c r="A33" s="302" t="s">
        <v>127</v>
      </c>
      <c r="B33" s="340"/>
      <c r="C33" s="345" t="s">
        <v>53</v>
      </c>
      <c r="D33" s="164" t="s">
        <v>110</v>
      </c>
      <c r="E33" s="152" t="s">
        <v>295</v>
      </c>
      <c r="F33" s="20" t="s">
        <v>295</v>
      </c>
      <c r="G33" s="267"/>
      <c r="H33" s="309"/>
      <c r="I33" s="252">
        <v>770867.15759821399</v>
      </c>
      <c r="J33" s="264">
        <v>745668.53229</v>
      </c>
      <c r="K33" s="252">
        <f t="shared" si="6"/>
        <v>-25198.625308213988</v>
      </c>
      <c r="L33" s="292" t="s">
        <v>456</v>
      </c>
      <c r="M33" s="328"/>
      <c r="N33" s="328">
        <v>745668.53229</v>
      </c>
      <c r="O33" s="328"/>
      <c r="P33" s="328"/>
      <c r="Q33" s="328"/>
      <c r="R33" s="297"/>
      <c r="S33" s="297"/>
      <c r="T33" s="288"/>
      <c r="U33" s="288"/>
      <c r="V33" s="297"/>
      <c r="W33" s="297"/>
      <c r="X33" s="297"/>
      <c r="Y33" s="297"/>
      <c r="Z33" s="297"/>
      <c r="AA33" s="298"/>
    </row>
    <row r="34" spans="1:27" s="78" customFormat="1" ht="204.75" hidden="1" customHeight="1">
      <c r="A34" s="303"/>
      <c r="B34" s="341"/>
      <c r="C34" s="346"/>
      <c r="D34" s="164" t="s">
        <v>110</v>
      </c>
      <c r="E34" s="152" t="s">
        <v>296</v>
      </c>
      <c r="F34" s="20" t="s">
        <v>296</v>
      </c>
      <c r="G34" s="289"/>
      <c r="H34" s="343"/>
      <c r="I34" s="291"/>
      <c r="J34" s="265"/>
      <c r="K34" s="291">
        <f t="shared" si="6"/>
        <v>0</v>
      </c>
      <c r="L34" s="293"/>
      <c r="M34" s="330"/>
      <c r="N34" s="330"/>
      <c r="O34" s="330"/>
      <c r="P34" s="330"/>
      <c r="Q34" s="330"/>
      <c r="R34" s="297"/>
      <c r="S34" s="297"/>
      <c r="T34" s="288"/>
      <c r="U34" s="288"/>
      <c r="V34" s="297"/>
      <c r="W34" s="297"/>
      <c r="X34" s="297"/>
      <c r="Y34" s="297"/>
      <c r="Z34" s="297"/>
      <c r="AA34" s="298"/>
    </row>
    <row r="35" spans="1:27" s="78" customFormat="1" ht="204.75" hidden="1" customHeight="1">
      <c r="A35" s="303"/>
      <c r="B35" s="341"/>
      <c r="C35" s="346"/>
      <c r="D35" s="164" t="s">
        <v>110</v>
      </c>
      <c r="E35" s="152" t="s">
        <v>297</v>
      </c>
      <c r="F35" s="20" t="s">
        <v>297</v>
      </c>
      <c r="G35" s="289"/>
      <c r="H35" s="343"/>
      <c r="I35" s="291"/>
      <c r="J35" s="265"/>
      <c r="K35" s="291">
        <f t="shared" si="6"/>
        <v>0</v>
      </c>
      <c r="L35" s="293"/>
      <c r="M35" s="330"/>
      <c r="N35" s="330"/>
      <c r="O35" s="330"/>
      <c r="P35" s="330"/>
      <c r="Q35" s="330"/>
      <c r="R35" s="297"/>
      <c r="S35" s="297"/>
      <c r="T35" s="288"/>
      <c r="U35" s="288"/>
      <c r="V35" s="297"/>
      <c r="W35" s="297"/>
      <c r="X35" s="297"/>
      <c r="Y35" s="297"/>
      <c r="Z35" s="297"/>
      <c r="AA35" s="298"/>
    </row>
    <row r="36" spans="1:27" s="78" customFormat="1" ht="204.75" hidden="1" customHeight="1">
      <c r="A36" s="303"/>
      <c r="B36" s="341"/>
      <c r="C36" s="346"/>
      <c r="D36" s="164" t="s">
        <v>110</v>
      </c>
      <c r="E36" s="152" t="s">
        <v>298</v>
      </c>
      <c r="F36" s="20" t="s">
        <v>298</v>
      </c>
      <c r="G36" s="289"/>
      <c r="H36" s="343"/>
      <c r="I36" s="291"/>
      <c r="J36" s="265"/>
      <c r="K36" s="291">
        <f t="shared" si="6"/>
        <v>0</v>
      </c>
      <c r="L36" s="293"/>
      <c r="M36" s="330"/>
      <c r="N36" s="330"/>
      <c r="O36" s="330"/>
      <c r="P36" s="330"/>
      <c r="Q36" s="330"/>
      <c r="R36" s="297"/>
      <c r="S36" s="297"/>
      <c r="T36" s="288"/>
      <c r="U36" s="288"/>
      <c r="V36" s="297"/>
      <c r="W36" s="297"/>
      <c r="X36" s="297"/>
      <c r="Y36" s="297"/>
      <c r="Z36" s="297"/>
      <c r="AA36" s="298"/>
    </row>
    <row r="37" spans="1:27" s="78" customFormat="1" ht="291.75" hidden="1" customHeight="1">
      <c r="A37" s="304"/>
      <c r="B37" s="344"/>
      <c r="C37" s="347"/>
      <c r="D37" s="164" t="s">
        <v>129</v>
      </c>
      <c r="E37" s="152" t="s">
        <v>299</v>
      </c>
      <c r="F37" s="20" t="s">
        <v>299</v>
      </c>
      <c r="G37" s="268"/>
      <c r="H37" s="310"/>
      <c r="I37" s="253"/>
      <c r="J37" s="266"/>
      <c r="K37" s="253">
        <f t="shared" si="6"/>
        <v>0</v>
      </c>
      <c r="L37" s="294"/>
      <c r="M37" s="329"/>
      <c r="N37" s="329"/>
      <c r="O37" s="329"/>
      <c r="P37" s="329"/>
      <c r="Q37" s="329"/>
      <c r="R37" s="297"/>
      <c r="S37" s="297"/>
      <c r="T37" s="288"/>
      <c r="U37" s="288"/>
      <c r="V37" s="297"/>
      <c r="W37" s="297"/>
      <c r="X37" s="297"/>
      <c r="Y37" s="297"/>
      <c r="Z37" s="297"/>
      <c r="AA37" s="298"/>
    </row>
    <row r="38" spans="1:27" s="78" customFormat="1" ht="188.25" hidden="1" customHeight="1">
      <c r="A38" s="139" t="s">
        <v>128</v>
      </c>
      <c r="B38" s="131"/>
      <c r="C38" s="99" t="s">
        <v>130</v>
      </c>
      <c r="D38" s="165" t="s">
        <v>110</v>
      </c>
      <c r="E38" s="151" t="s">
        <v>453</v>
      </c>
      <c r="F38" s="5" t="s">
        <v>453</v>
      </c>
      <c r="G38" s="11"/>
      <c r="H38" s="136"/>
      <c r="I38" s="8">
        <v>6997767.8595000003</v>
      </c>
      <c r="J38" s="77">
        <v>6997767.8595000003</v>
      </c>
      <c r="K38" s="11">
        <f t="shared" si="6"/>
        <v>0</v>
      </c>
      <c r="L38" s="61"/>
      <c r="M38" s="10"/>
      <c r="N38" s="10">
        <v>6997767.8595000003</v>
      </c>
      <c r="O38" s="10"/>
      <c r="P38" s="10"/>
      <c r="Q38" s="10"/>
      <c r="R38" s="297"/>
      <c r="S38" s="297"/>
      <c r="T38" s="288"/>
      <c r="U38" s="288"/>
      <c r="V38" s="297"/>
      <c r="W38" s="297"/>
      <c r="X38" s="297"/>
      <c r="Y38" s="297"/>
      <c r="Z38" s="297"/>
      <c r="AA38" s="298"/>
    </row>
    <row r="39" spans="1:27" s="78" customFormat="1" ht="30" customHeight="1">
      <c r="A39" s="327" t="s">
        <v>131</v>
      </c>
      <c r="B39" s="342"/>
      <c r="C39" s="260" t="s">
        <v>133</v>
      </c>
      <c r="D39" s="165"/>
      <c r="E39" s="24" t="s">
        <v>300</v>
      </c>
      <c r="F39" s="24" t="s">
        <v>300</v>
      </c>
      <c r="G39" s="267"/>
      <c r="H39" s="309"/>
      <c r="I39" s="252">
        <v>1433952.611</v>
      </c>
      <c r="J39" s="264">
        <v>1431538.8329</v>
      </c>
      <c r="K39" s="252">
        <f t="shared" si="6"/>
        <v>-2413.7780999999959</v>
      </c>
      <c r="L39" s="292" t="s">
        <v>457</v>
      </c>
      <c r="M39" s="328"/>
      <c r="N39" s="328">
        <v>1431538.8329</v>
      </c>
      <c r="O39" s="328"/>
      <c r="P39" s="328"/>
      <c r="Q39" s="328"/>
      <c r="R39" s="297"/>
      <c r="S39" s="297"/>
      <c r="T39" s="288"/>
      <c r="U39" s="288"/>
      <c r="V39" s="297"/>
      <c r="W39" s="297"/>
      <c r="X39" s="297"/>
      <c r="Y39" s="297"/>
      <c r="Z39" s="297"/>
      <c r="AA39" s="298"/>
    </row>
    <row r="40" spans="1:27" s="78" customFormat="1" ht="309.75" customHeight="1">
      <c r="A40" s="327"/>
      <c r="B40" s="342"/>
      <c r="C40" s="260"/>
      <c r="D40" s="165"/>
      <c r="E40" s="24" t="s">
        <v>301</v>
      </c>
      <c r="F40" s="24" t="s">
        <v>301</v>
      </c>
      <c r="G40" s="268"/>
      <c r="H40" s="310"/>
      <c r="I40" s="253"/>
      <c r="J40" s="266"/>
      <c r="K40" s="253">
        <f t="shared" si="6"/>
        <v>0</v>
      </c>
      <c r="L40" s="294"/>
      <c r="M40" s="329"/>
      <c r="N40" s="329"/>
      <c r="O40" s="329"/>
      <c r="P40" s="329"/>
      <c r="Q40" s="329"/>
      <c r="R40" s="297"/>
      <c r="S40" s="297"/>
      <c r="T40" s="288"/>
      <c r="U40" s="288"/>
      <c r="V40" s="297"/>
      <c r="W40" s="297"/>
      <c r="X40" s="297"/>
      <c r="Y40" s="297"/>
      <c r="Z40" s="297"/>
      <c r="AA40" s="298"/>
    </row>
    <row r="41" spans="1:27" s="78" customFormat="1" ht="192.75" customHeight="1">
      <c r="A41" s="140" t="s">
        <v>132</v>
      </c>
      <c r="B41" s="131"/>
      <c r="C41" s="112" t="s">
        <v>120</v>
      </c>
      <c r="D41" s="165" t="s">
        <v>121</v>
      </c>
      <c r="E41" s="154" t="s">
        <v>121</v>
      </c>
      <c r="F41" s="185"/>
      <c r="G41" s="186"/>
      <c r="H41" s="187"/>
      <c r="I41" s="8">
        <v>50000</v>
      </c>
      <c r="J41" s="186"/>
      <c r="K41" s="8">
        <f t="shared" si="6"/>
        <v>-50000</v>
      </c>
      <c r="L41" s="79" t="s">
        <v>435</v>
      </c>
      <c r="M41" s="10"/>
      <c r="N41" s="10"/>
      <c r="O41" s="10"/>
      <c r="P41" s="10"/>
      <c r="Q41" s="10"/>
      <c r="R41" s="297"/>
      <c r="S41" s="297"/>
      <c r="T41" s="288"/>
      <c r="U41" s="288"/>
      <c r="V41" s="297"/>
      <c r="W41" s="297"/>
      <c r="X41" s="297"/>
      <c r="Y41" s="297"/>
      <c r="Z41" s="297"/>
      <c r="AA41" s="298"/>
    </row>
    <row r="42" spans="1:27" s="78" customFormat="1" ht="41.25" hidden="1" customHeight="1">
      <c r="A42" s="272">
        <v>24</v>
      </c>
      <c r="B42" s="341"/>
      <c r="C42" s="274" t="s">
        <v>59</v>
      </c>
      <c r="D42" s="6" t="s">
        <v>37</v>
      </c>
      <c r="E42" s="24" t="s">
        <v>62</v>
      </c>
      <c r="F42" s="24" t="s">
        <v>62</v>
      </c>
      <c r="G42" s="252"/>
      <c r="H42" s="270"/>
      <c r="I42" s="252">
        <v>256179.98</v>
      </c>
      <c r="J42" s="264">
        <v>256179.97998999999</v>
      </c>
      <c r="K42" s="252">
        <f t="shared" si="6"/>
        <v>-1.0000017937272787E-5</v>
      </c>
      <c r="L42" s="272"/>
      <c r="M42" s="252">
        <f>256179.97999-N42</f>
        <v>254152.50820214683</v>
      </c>
      <c r="N42" s="252">
        <v>2027.4717878531701</v>
      </c>
      <c r="O42" s="252"/>
      <c r="P42" s="252"/>
      <c r="Q42" s="252"/>
      <c r="R42" s="297"/>
      <c r="S42" s="297"/>
      <c r="T42" s="288"/>
      <c r="U42" s="288"/>
      <c r="V42" s="297"/>
      <c r="W42" s="297"/>
      <c r="X42" s="297"/>
      <c r="Y42" s="297"/>
      <c r="Z42" s="297"/>
      <c r="AA42" s="298"/>
    </row>
    <row r="43" spans="1:27" s="78" customFormat="1" ht="56.25" hidden="1" customHeight="1">
      <c r="A43" s="300"/>
      <c r="B43" s="341"/>
      <c r="C43" s="301"/>
      <c r="D43" s="6" t="s">
        <v>36</v>
      </c>
      <c r="E43" s="24" t="s">
        <v>134</v>
      </c>
      <c r="F43" s="24" t="s">
        <v>452</v>
      </c>
      <c r="G43" s="291"/>
      <c r="H43" s="270"/>
      <c r="I43" s="291"/>
      <c r="J43" s="265"/>
      <c r="K43" s="291">
        <f t="shared" si="6"/>
        <v>0</v>
      </c>
      <c r="L43" s="300"/>
      <c r="M43" s="291"/>
      <c r="N43" s="291"/>
      <c r="O43" s="291"/>
      <c r="P43" s="291"/>
      <c r="Q43" s="291"/>
      <c r="R43" s="297"/>
      <c r="S43" s="297"/>
      <c r="T43" s="288"/>
      <c r="U43" s="288"/>
      <c r="V43" s="297"/>
      <c r="W43" s="297"/>
      <c r="X43" s="297"/>
      <c r="Y43" s="297"/>
      <c r="Z43" s="297"/>
      <c r="AA43" s="298"/>
    </row>
    <row r="44" spans="1:27" s="78" customFormat="1" ht="158.25" hidden="1" customHeight="1">
      <c r="A44" s="273"/>
      <c r="B44" s="341"/>
      <c r="C44" s="275"/>
      <c r="D44" s="6" t="s">
        <v>41</v>
      </c>
      <c r="E44" s="24" t="s">
        <v>135</v>
      </c>
      <c r="F44" s="24" t="s">
        <v>135</v>
      </c>
      <c r="G44" s="253"/>
      <c r="H44" s="270"/>
      <c r="I44" s="253"/>
      <c r="J44" s="266"/>
      <c r="K44" s="253">
        <f t="shared" si="6"/>
        <v>0</v>
      </c>
      <c r="L44" s="273"/>
      <c r="M44" s="253"/>
      <c r="N44" s="253"/>
      <c r="O44" s="253"/>
      <c r="P44" s="253"/>
      <c r="Q44" s="253"/>
      <c r="R44" s="332"/>
      <c r="S44" s="332"/>
      <c r="T44" s="331"/>
      <c r="U44" s="331"/>
      <c r="V44" s="332"/>
      <c r="W44" s="332"/>
      <c r="X44" s="332"/>
      <c r="Y44" s="332"/>
      <c r="Z44" s="332"/>
      <c r="AA44" s="339"/>
    </row>
    <row r="45" spans="1:27" s="78" customFormat="1" ht="25.5">
      <c r="A45" s="76"/>
      <c r="B45" s="341"/>
      <c r="C45" s="89" t="s">
        <v>45</v>
      </c>
      <c r="D45" s="14"/>
      <c r="E45" s="61"/>
      <c r="F45" s="81"/>
      <c r="G45" s="11"/>
      <c r="H45" s="15"/>
      <c r="I45" s="11">
        <f>SUM(I30:I44)</f>
        <v>9607720.2932182141</v>
      </c>
      <c r="J45" s="128">
        <f>SUM(J30:J44)</f>
        <v>9529607.8898000009</v>
      </c>
      <c r="K45" s="11">
        <f t="shared" si="6"/>
        <v>-78112.403418213129</v>
      </c>
      <c r="L45" s="11">
        <f t="shared" ref="L45" si="7">SUM(L42:L44)</f>
        <v>0</v>
      </c>
      <c r="M45" s="11">
        <f t="shared" ref="M45:W45" si="8">SUM(M30:M44)</f>
        <v>342300.19332214672</v>
      </c>
      <c r="N45" s="11">
        <f t="shared" si="8"/>
        <v>9187307.6964778546</v>
      </c>
      <c r="O45" s="11">
        <f t="shared" si="8"/>
        <v>0</v>
      </c>
      <c r="P45" s="11">
        <f t="shared" si="8"/>
        <v>0</v>
      </c>
      <c r="Q45" s="11">
        <f t="shared" si="8"/>
        <v>0</v>
      </c>
      <c r="R45" s="11">
        <f t="shared" si="8"/>
        <v>0</v>
      </c>
      <c r="S45" s="11">
        <f t="shared" si="8"/>
        <v>0</v>
      </c>
      <c r="T45" s="85">
        <f t="shared" si="8"/>
        <v>0</v>
      </c>
      <c r="U45" s="85">
        <f t="shared" si="8"/>
        <v>0</v>
      </c>
      <c r="V45" s="85">
        <f t="shared" si="8"/>
        <v>0</v>
      </c>
      <c r="W45" s="85">
        <f t="shared" si="8"/>
        <v>0</v>
      </c>
      <c r="X45" s="11">
        <v>0</v>
      </c>
      <c r="Y45" s="11">
        <f>SUM(Y30:Y44)</f>
        <v>0</v>
      </c>
      <c r="Z45" s="11">
        <f>SUM(Z30:Z44)</f>
        <v>0</v>
      </c>
      <c r="AA45" s="61"/>
    </row>
    <row r="46" spans="1:27" s="78" customFormat="1" ht="76.5" hidden="1" customHeight="1">
      <c r="A46" s="9">
        <v>25</v>
      </c>
      <c r="B46" s="341"/>
      <c r="C46" s="126" t="s">
        <v>27</v>
      </c>
      <c r="D46" s="126"/>
      <c r="E46" s="147" t="s">
        <v>302</v>
      </c>
      <c r="F46" s="147" t="s">
        <v>302</v>
      </c>
      <c r="G46" s="11"/>
      <c r="H46" s="106"/>
      <c r="I46" s="11">
        <f>SUM(I47:I105)</f>
        <v>642203.21590040007</v>
      </c>
      <c r="J46" s="128">
        <f>SUM(J47:J105)</f>
        <v>648088.53693000006</v>
      </c>
      <c r="K46" s="11">
        <f>J46-I46</f>
        <v>5885.3210295999888</v>
      </c>
      <c r="L46" s="61"/>
      <c r="M46" s="11"/>
      <c r="N46" s="11">
        <v>648088.53693000006</v>
      </c>
      <c r="O46" s="11"/>
      <c r="P46" s="11"/>
      <c r="Q46" s="11"/>
      <c r="R46" s="295"/>
      <c r="S46" s="296"/>
      <c r="T46" s="295"/>
      <c r="U46" s="295"/>
      <c r="V46" s="284"/>
      <c r="W46" s="284"/>
      <c r="X46" s="287"/>
      <c r="Y46" s="287"/>
      <c r="Z46" s="287"/>
      <c r="AA46" s="292"/>
    </row>
    <row r="47" spans="1:27" s="78" customFormat="1" ht="76.5" hidden="1" customHeight="1">
      <c r="A47" s="137" t="s">
        <v>324</v>
      </c>
      <c r="B47" s="363"/>
      <c r="C47" s="74" t="s">
        <v>143</v>
      </c>
      <c r="D47" s="166" t="s">
        <v>144</v>
      </c>
      <c r="E47" s="24">
        <v>12</v>
      </c>
      <c r="F47" s="24">
        <v>12</v>
      </c>
      <c r="G47" s="11"/>
      <c r="H47" s="129"/>
      <c r="I47" s="8">
        <v>7605.7719599999991</v>
      </c>
      <c r="J47" s="77">
        <v>7605.7719599999991</v>
      </c>
      <c r="K47" s="8">
        <f t="shared" ref="K47:K103" si="9">J47-I47</f>
        <v>0</v>
      </c>
      <c r="L47" s="61"/>
      <c r="M47" s="11"/>
      <c r="N47" s="11"/>
      <c r="O47" s="11"/>
      <c r="P47" s="11"/>
      <c r="Q47" s="11"/>
      <c r="R47" s="295"/>
      <c r="S47" s="297"/>
      <c r="T47" s="295"/>
      <c r="U47" s="295"/>
      <c r="V47" s="284"/>
      <c r="W47" s="284"/>
      <c r="X47" s="288"/>
      <c r="Y47" s="288"/>
      <c r="Z47" s="288"/>
      <c r="AA47" s="293"/>
    </row>
    <row r="48" spans="1:27" s="78" customFormat="1" ht="76.5" hidden="1" customHeight="1">
      <c r="A48" s="137" t="s">
        <v>325</v>
      </c>
      <c r="B48" s="363"/>
      <c r="C48" s="74" t="s">
        <v>145</v>
      </c>
      <c r="D48" s="166" t="s">
        <v>144</v>
      </c>
      <c r="E48" s="24">
        <v>3</v>
      </c>
      <c r="F48" s="24">
        <v>3</v>
      </c>
      <c r="G48" s="11"/>
      <c r="H48" s="129"/>
      <c r="I48" s="8">
        <v>35.0625</v>
      </c>
      <c r="J48" s="77">
        <v>35.0625</v>
      </c>
      <c r="K48" s="8">
        <f t="shared" si="9"/>
        <v>0</v>
      </c>
      <c r="L48" s="61"/>
      <c r="M48" s="11"/>
      <c r="N48" s="11"/>
      <c r="O48" s="11"/>
      <c r="P48" s="11"/>
      <c r="Q48" s="11"/>
      <c r="R48" s="295"/>
      <c r="S48" s="297"/>
      <c r="T48" s="295"/>
      <c r="U48" s="295"/>
      <c r="V48" s="284"/>
      <c r="W48" s="284"/>
      <c r="X48" s="288"/>
      <c r="Y48" s="288"/>
      <c r="Z48" s="288"/>
      <c r="AA48" s="293"/>
    </row>
    <row r="49" spans="1:27" s="78" customFormat="1" ht="76.5" hidden="1" customHeight="1">
      <c r="A49" s="137" t="s">
        <v>326</v>
      </c>
      <c r="B49" s="363"/>
      <c r="C49" s="74" t="s">
        <v>146</v>
      </c>
      <c r="D49" s="166" t="s">
        <v>144</v>
      </c>
      <c r="E49" s="24">
        <v>189</v>
      </c>
      <c r="F49" s="24">
        <v>189</v>
      </c>
      <c r="G49" s="11"/>
      <c r="H49" s="129"/>
      <c r="I49" s="8">
        <v>2341.1241</v>
      </c>
      <c r="J49" s="77">
        <v>2341.1241</v>
      </c>
      <c r="K49" s="8">
        <f t="shared" si="9"/>
        <v>0</v>
      </c>
      <c r="L49" s="61"/>
      <c r="M49" s="11"/>
      <c r="N49" s="11"/>
      <c r="O49" s="11"/>
      <c r="P49" s="11"/>
      <c r="Q49" s="11"/>
      <c r="R49" s="295"/>
      <c r="S49" s="297"/>
      <c r="T49" s="295"/>
      <c r="U49" s="295"/>
      <c r="V49" s="284"/>
      <c r="W49" s="284"/>
      <c r="X49" s="288"/>
      <c r="Y49" s="288"/>
      <c r="Z49" s="288"/>
      <c r="AA49" s="293"/>
    </row>
    <row r="50" spans="1:27" s="78" customFormat="1" ht="76.5" hidden="1" customHeight="1">
      <c r="A50" s="137" t="s">
        <v>327</v>
      </c>
      <c r="B50" s="363"/>
      <c r="C50" s="74" t="s">
        <v>147</v>
      </c>
      <c r="D50" s="166" t="s">
        <v>144</v>
      </c>
      <c r="E50" s="24">
        <v>32</v>
      </c>
      <c r="F50" s="24">
        <v>32</v>
      </c>
      <c r="G50" s="11"/>
      <c r="H50" s="129"/>
      <c r="I50" s="8">
        <v>2983.04</v>
      </c>
      <c r="J50" s="77">
        <v>2983.04</v>
      </c>
      <c r="K50" s="8">
        <f t="shared" si="9"/>
        <v>0</v>
      </c>
      <c r="L50" s="61"/>
      <c r="M50" s="11"/>
      <c r="N50" s="11"/>
      <c r="O50" s="11"/>
      <c r="P50" s="11"/>
      <c r="Q50" s="11"/>
      <c r="R50" s="295"/>
      <c r="S50" s="297"/>
      <c r="T50" s="295"/>
      <c r="U50" s="295"/>
      <c r="V50" s="284"/>
      <c r="W50" s="284"/>
      <c r="X50" s="288"/>
      <c r="Y50" s="288"/>
      <c r="Z50" s="288"/>
      <c r="AA50" s="293"/>
    </row>
    <row r="51" spans="1:27" s="78" customFormat="1" ht="76.5" hidden="1" customHeight="1">
      <c r="A51" s="137" t="s">
        <v>328</v>
      </c>
      <c r="B51" s="363"/>
      <c r="C51" s="74" t="s">
        <v>148</v>
      </c>
      <c r="D51" s="166" t="s">
        <v>144</v>
      </c>
      <c r="E51" s="24">
        <v>15</v>
      </c>
      <c r="F51" s="24">
        <v>15</v>
      </c>
      <c r="G51" s="11"/>
      <c r="H51" s="129"/>
      <c r="I51" s="8">
        <v>4200</v>
      </c>
      <c r="J51" s="77">
        <v>4200</v>
      </c>
      <c r="K51" s="8">
        <f t="shared" si="9"/>
        <v>0</v>
      </c>
      <c r="L51" s="61"/>
      <c r="M51" s="11"/>
      <c r="N51" s="11"/>
      <c r="O51" s="11"/>
      <c r="P51" s="11"/>
      <c r="Q51" s="11"/>
      <c r="R51" s="295"/>
      <c r="S51" s="297"/>
      <c r="T51" s="295"/>
      <c r="U51" s="295"/>
      <c r="V51" s="284"/>
      <c r="W51" s="284"/>
      <c r="X51" s="288"/>
      <c r="Y51" s="288"/>
      <c r="Z51" s="288"/>
      <c r="AA51" s="293"/>
    </row>
    <row r="52" spans="1:27" s="78" customFormat="1" ht="76.5" hidden="1" customHeight="1">
      <c r="A52" s="137" t="s">
        <v>329</v>
      </c>
      <c r="B52" s="363"/>
      <c r="C52" s="74" t="s">
        <v>150</v>
      </c>
      <c r="D52" s="166" t="s">
        <v>144</v>
      </c>
      <c r="E52" s="24">
        <v>3</v>
      </c>
      <c r="F52" s="24">
        <v>3</v>
      </c>
      <c r="G52" s="11"/>
      <c r="H52" s="129"/>
      <c r="I52" s="8">
        <v>558.45000000000005</v>
      </c>
      <c r="J52" s="77">
        <v>558.45000000000005</v>
      </c>
      <c r="K52" s="8">
        <f t="shared" si="9"/>
        <v>0</v>
      </c>
      <c r="L52" s="61"/>
      <c r="M52" s="11"/>
      <c r="N52" s="11"/>
      <c r="O52" s="11"/>
      <c r="P52" s="11"/>
      <c r="Q52" s="11"/>
      <c r="R52" s="295"/>
      <c r="S52" s="297"/>
      <c r="T52" s="295"/>
      <c r="U52" s="295"/>
      <c r="V52" s="284"/>
      <c r="W52" s="284"/>
      <c r="X52" s="288"/>
      <c r="Y52" s="288"/>
      <c r="Z52" s="288"/>
      <c r="AA52" s="293"/>
    </row>
    <row r="53" spans="1:27" s="78" customFormat="1" ht="76.5" hidden="1" customHeight="1">
      <c r="A53" s="137" t="s">
        <v>330</v>
      </c>
      <c r="B53" s="363"/>
      <c r="C53" s="74" t="s">
        <v>151</v>
      </c>
      <c r="D53" s="166" t="s">
        <v>149</v>
      </c>
      <c r="E53" s="24">
        <v>2</v>
      </c>
      <c r="F53" s="24">
        <v>2</v>
      </c>
      <c r="G53" s="11"/>
      <c r="H53" s="129"/>
      <c r="I53" s="8">
        <v>1103.79874</v>
      </c>
      <c r="J53" s="77">
        <v>1090.98</v>
      </c>
      <c r="K53" s="8">
        <f t="shared" si="9"/>
        <v>-12.818739999999934</v>
      </c>
      <c r="L53" s="79" t="s">
        <v>434</v>
      </c>
      <c r="M53" s="11"/>
      <c r="N53" s="11"/>
      <c r="O53" s="11"/>
      <c r="P53" s="11"/>
      <c r="Q53" s="11"/>
      <c r="R53" s="295"/>
      <c r="S53" s="297"/>
      <c r="T53" s="295"/>
      <c r="U53" s="295"/>
      <c r="V53" s="284"/>
      <c r="W53" s="284"/>
      <c r="X53" s="288"/>
      <c r="Y53" s="288"/>
      <c r="Z53" s="288"/>
      <c r="AA53" s="293"/>
    </row>
    <row r="54" spans="1:27" s="78" customFormat="1" ht="76.5" hidden="1" customHeight="1">
      <c r="A54" s="137" t="s">
        <v>331</v>
      </c>
      <c r="B54" s="363"/>
      <c r="C54" s="74" t="s">
        <v>152</v>
      </c>
      <c r="D54" s="166" t="s">
        <v>149</v>
      </c>
      <c r="E54" s="24">
        <v>3</v>
      </c>
      <c r="F54" s="24">
        <v>3</v>
      </c>
      <c r="G54" s="11"/>
      <c r="H54" s="129"/>
      <c r="I54" s="8">
        <v>1517.85</v>
      </c>
      <c r="J54" s="77">
        <v>1517.85</v>
      </c>
      <c r="K54" s="8">
        <f t="shared" si="9"/>
        <v>0</v>
      </c>
      <c r="L54" s="61"/>
      <c r="M54" s="11"/>
      <c r="N54" s="11"/>
      <c r="O54" s="11"/>
      <c r="P54" s="11"/>
      <c r="Q54" s="11"/>
      <c r="R54" s="295"/>
      <c r="S54" s="297"/>
      <c r="T54" s="295"/>
      <c r="U54" s="295"/>
      <c r="V54" s="284"/>
      <c r="W54" s="284"/>
      <c r="X54" s="288"/>
      <c r="Y54" s="288"/>
      <c r="Z54" s="288"/>
      <c r="AA54" s="293"/>
    </row>
    <row r="55" spans="1:27" s="78" customFormat="1" ht="76.5" hidden="1" customHeight="1">
      <c r="A55" s="137" t="s">
        <v>332</v>
      </c>
      <c r="B55" s="363"/>
      <c r="C55" s="74" t="s">
        <v>153</v>
      </c>
      <c r="D55" s="166" t="s">
        <v>149</v>
      </c>
      <c r="E55" s="24">
        <v>1</v>
      </c>
      <c r="F55" s="24">
        <v>1</v>
      </c>
      <c r="G55" s="11"/>
      <c r="H55" s="129"/>
      <c r="I55" s="8">
        <v>618</v>
      </c>
      <c r="J55" s="77">
        <v>618</v>
      </c>
      <c r="K55" s="8">
        <f t="shared" si="9"/>
        <v>0</v>
      </c>
      <c r="L55" s="61"/>
      <c r="M55" s="11"/>
      <c r="N55" s="11"/>
      <c r="O55" s="11"/>
      <c r="P55" s="11"/>
      <c r="Q55" s="11"/>
      <c r="R55" s="295"/>
      <c r="S55" s="297"/>
      <c r="T55" s="295"/>
      <c r="U55" s="295"/>
      <c r="V55" s="284"/>
      <c r="W55" s="284"/>
      <c r="X55" s="288"/>
      <c r="Y55" s="288"/>
      <c r="Z55" s="288"/>
      <c r="AA55" s="293"/>
    </row>
    <row r="56" spans="1:27" s="78" customFormat="1" ht="409.5" hidden="1" customHeight="1">
      <c r="A56" s="137" t="s">
        <v>333</v>
      </c>
      <c r="B56" s="363"/>
      <c r="C56" s="74" t="s">
        <v>154</v>
      </c>
      <c r="D56" s="166" t="s">
        <v>149</v>
      </c>
      <c r="E56" s="24">
        <v>31</v>
      </c>
      <c r="F56" s="24">
        <v>40</v>
      </c>
      <c r="G56" s="11"/>
      <c r="H56" s="129"/>
      <c r="I56" s="8">
        <v>25073.73</v>
      </c>
      <c r="J56" s="77">
        <v>32353.200000000001</v>
      </c>
      <c r="K56" s="8">
        <f t="shared" si="9"/>
        <v>7279.4700000000012</v>
      </c>
      <c r="L56" s="79" t="s">
        <v>431</v>
      </c>
      <c r="M56" s="11"/>
      <c r="N56" s="11"/>
      <c r="O56" s="11"/>
      <c r="P56" s="11"/>
      <c r="Q56" s="11"/>
      <c r="R56" s="295"/>
      <c r="S56" s="297"/>
      <c r="T56" s="295"/>
      <c r="U56" s="295"/>
      <c r="V56" s="284"/>
      <c r="W56" s="284"/>
      <c r="X56" s="288"/>
      <c r="Y56" s="288"/>
      <c r="Z56" s="288"/>
      <c r="AA56" s="293"/>
    </row>
    <row r="57" spans="1:27" s="78" customFormat="1" ht="178.5" hidden="1" customHeight="1">
      <c r="A57" s="137" t="s">
        <v>334</v>
      </c>
      <c r="B57" s="363"/>
      <c r="C57" s="74" t="s">
        <v>155</v>
      </c>
      <c r="D57" s="166" t="s">
        <v>144</v>
      </c>
      <c r="E57" s="24">
        <v>4</v>
      </c>
      <c r="F57" s="24">
        <v>4</v>
      </c>
      <c r="G57" s="11"/>
      <c r="H57" s="129"/>
      <c r="I57" s="8">
        <v>2983.4960000000001</v>
      </c>
      <c r="J57" s="77">
        <v>2983.4960000000001</v>
      </c>
      <c r="K57" s="8">
        <f t="shared" si="9"/>
        <v>0</v>
      </c>
      <c r="L57" s="61"/>
      <c r="M57" s="11"/>
      <c r="N57" s="11"/>
      <c r="O57" s="11"/>
      <c r="P57" s="11"/>
      <c r="Q57" s="11"/>
      <c r="R57" s="295"/>
      <c r="S57" s="297"/>
      <c r="T57" s="295"/>
      <c r="U57" s="295"/>
      <c r="V57" s="284"/>
      <c r="W57" s="284"/>
      <c r="X57" s="288"/>
      <c r="Y57" s="288"/>
      <c r="Z57" s="288"/>
      <c r="AA57" s="293"/>
    </row>
    <row r="58" spans="1:27" s="78" customFormat="1" ht="76.5" hidden="1" customHeight="1">
      <c r="A58" s="137" t="s">
        <v>335</v>
      </c>
      <c r="B58" s="363"/>
      <c r="C58" s="74" t="s">
        <v>156</v>
      </c>
      <c r="D58" s="166" t="s">
        <v>149</v>
      </c>
      <c r="E58" s="24">
        <v>34</v>
      </c>
      <c r="F58" s="24">
        <v>34</v>
      </c>
      <c r="G58" s="11"/>
      <c r="H58" s="129"/>
      <c r="I58" s="8">
        <v>31500.230920000002</v>
      </c>
      <c r="J58" s="77">
        <v>31500.230920000002</v>
      </c>
      <c r="K58" s="8">
        <f t="shared" si="9"/>
        <v>0</v>
      </c>
      <c r="L58" s="61"/>
      <c r="M58" s="11"/>
      <c r="N58" s="11"/>
      <c r="O58" s="11"/>
      <c r="P58" s="11"/>
      <c r="Q58" s="11"/>
      <c r="R58" s="295"/>
      <c r="S58" s="297"/>
      <c r="T58" s="295"/>
      <c r="U58" s="295"/>
      <c r="V58" s="284"/>
      <c r="W58" s="284"/>
      <c r="X58" s="288"/>
      <c r="Y58" s="288"/>
      <c r="Z58" s="288"/>
      <c r="AA58" s="293"/>
    </row>
    <row r="59" spans="1:27" s="78" customFormat="1" ht="76.5" hidden="1" customHeight="1">
      <c r="A59" s="137" t="s">
        <v>336</v>
      </c>
      <c r="B59" s="363"/>
      <c r="C59" s="74" t="s">
        <v>157</v>
      </c>
      <c r="D59" s="166" t="s">
        <v>144</v>
      </c>
      <c r="E59" s="24">
        <v>5</v>
      </c>
      <c r="F59" s="24">
        <v>5</v>
      </c>
      <c r="G59" s="11"/>
      <c r="H59" s="129"/>
      <c r="I59" s="8">
        <v>5775</v>
      </c>
      <c r="J59" s="77">
        <v>5775</v>
      </c>
      <c r="K59" s="8">
        <f t="shared" si="9"/>
        <v>0</v>
      </c>
      <c r="L59" s="61"/>
      <c r="M59" s="11"/>
      <c r="N59" s="11"/>
      <c r="O59" s="11"/>
      <c r="P59" s="11"/>
      <c r="Q59" s="11"/>
      <c r="R59" s="295"/>
      <c r="S59" s="297"/>
      <c r="T59" s="295"/>
      <c r="U59" s="295"/>
      <c r="V59" s="284"/>
      <c r="W59" s="284"/>
      <c r="X59" s="288"/>
      <c r="Y59" s="288"/>
      <c r="Z59" s="288"/>
      <c r="AA59" s="293"/>
    </row>
    <row r="60" spans="1:27" s="78" customFormat="1" ht="76.5" hidden="1" customHeight="1">
      <c r="A60" s="137" t="s">
        <v>337</v>
      </c>
      <c r="B60" s="363"/>
      <c r="C60" s="74" t="s">
        <v>158</v>
      </c>
      <c r="D60" s="166" t="s">
        <v>144</v>
      </c>
      <c r="E60" s="24">
        <v>3</v>
      </c>
      <c r="F60" s="24">
        <v>3</v>
      </c>
      <c r="G60" s="11"/>
      <c r="H60" s="129"/>
      <c r="I60" s="8">
        <v>4068.8850000000002</v>
      </c>
      <c r="J60" s="77">
        <v>4068.8850000000002</v>
      </c>
      <c r="K60" s="8">
        <f t="shared" si="9"/>
        <v>0</v>
      </c>
      <c r="L60" s="61"/>
      <c r="M60" s="11"/>
      <c r="N60" s="11"/>
      <c r="O60" s="11"/>
      <c r="P60" s="11"/>
      <c r="Q60" s="11"/>
      <c r="R60" s="295"/>
      <c r="S60" s="297"/>
      <c r="T60" s="295"/>
      <c r="U60" s="295"/>
      <c r="V60" s="284"/>
      <c r="W60" s="284"/>
      <c r="X60" s="288"/>
      <c r="Y60" s="288"/>
      <c r="Z60" s="288"/>
      <c r="AA60" s="293"/>
    </row>
    <row r="61" spans="1:27" s="78" customFormat="1" ht="121.5" hidden="1" customHeight="1">
      <c r="A61" s="137" t="s">
        <v>338</v>
      </c>
      <c r="B61" s="363"/>
      <c r="C61" s="74" t="s">
        <v>159</v>
      </c>
      <c r="D61" s="166" t="s">
        <v>149</v>
      </c>
      <c r="E61" s="24">
        <v>51</v>
      </c>
      <c r="F61" s="24">
        <v>51</v>
      </c>
      <c r="G61" s="11"/>
      <c r="H61" s="129"/>
      <c r="I61" s="8">
        <v>90921.382200000007</v>
      </c>
      <c r="J61" s="77">
        <v>90921.382200000007</v>
      </c>
      <c r="K61" s="8">
        <f t="shared" si="9"/>
        <v>0</v>
      </c>
      <c r="L61" s="61"/>
      <c r="M61" s="11"/>
      <c r="N61" s="11"/>
      <c r="O61" s="11"/>
      <c r="P61" s="11"/>
      <c r="Q61" s="11"/>
      <c r="R61" s="295"/>
      <c r="S61" s="297"/>
      <c r="T61" s="295"/>
      <c r="U61" s="295"/>
      <c r="V61" s="284"/>
      <c r="W61" s="284"/>
      <c r="X61" s="288"/>
      <c r="Y61" s="288"/>
      <c r="Z61" s="288"/>
      <c r="AA61" s="293"/>
    </row>
    <row r="62" spans="1:27" s="78" customFormat="1" ht="76.5" hidden="1" customHeight="1">
      <c r="A62" s="137" t="s">
        <v>339</v>
      </c>
      <c r="B62" s="363"/>
      <c r="C62" s="74" t="s">
        <v>160</v>
      </c>
      <c r="D62" s="166" t="s">
        <v>149</v>
      </c>
      <c r="E62" s="24">
        <v>1</v>
      </c>
      <c r="F62" s="24">
        <v>1</v>
      </c>
      <c r="G62" s="11"/>
      <c r="H62" s="129"/>
      <c r="I62" s="8">
        <v>4345.9303600000003</v>
      </c>
      <c r="J62" s="77">
        <v>4256.5412000000006</v>
      </c>
      <c r="K62" s="8">
        <f t="shared" si="9"/>
        <v>-89.38915999999972</v>
      </c>
      <c r="L62" s="79" t="s">
        <v>434</v>
      </c>
      <c r="M62" s="11"/>
      <c r="N62" s="11"/>
      <c r="O62" s="11"/>
      <c r="P62" s="11"/>
      <c r="Q62" s="11"/>
      <c r="R62" s="295"/>
      <c r="S62" s="297"/>
      <c r="T62" s="295"/>
      <c r="U62" s="295"/>
      <c r="V62" s="284"/>
      <c r="W62" s="284"/>
      <c r="X62" s="288"/>
      <c r="Y62" s="288"/>
      <c r="Z62" s="288"/>
      <c r="AA62" s="293"/>
    </row>
    <row r="63" spans="1:27" s="78" customFormat="1" ht="202.5" hidden="1" customHeight="1">
      <c r="A63" s="137" t="s">
        <v>340</v>
      </c>
      <c r="B63" s="363"/>
      <c r="C63" s="74" t="s">
        <v>161</v>
      </c>
      <c r="D63" s="166" t="s">
        <v>149</v>
      </c>
      <c r="E63" s="24">
        <v>10</v>
      </c>
      <c r="F63" s="24">
        <v>10</v>
      </c>
      <c r="G63" s="11"/>
      <c r="H63" s="129"/>
      <c r="I63" s="8">
        <v>103000</v>
      </c>
      <c r="J63" s="77">
        <v>101970</v>
      </c>
      <c r="K63" s="8">
        <f t="shared" si="9"/>
        <v>-1030</v>
      </c>
      <c r="L63" s="79" t="s">
        <v>434</v>
      </c>
      <c r="M63" s="11"/>
      <c r="N63" s="11"/>
      <c r="O63" s="11"/>
      <c r="P63" s="11"/>
      <c r="Q63" s="11"/>
      <c r="R63" s="295"/>
      <c r="S63" s="297"/>
      <c r="T63" s="295"/>
      <c r="U63" s="295"/>
      <c r="V63" s="284"/>
      <c r="W63" s="284"/>
      <c r="X63" s="288"/>
      <c r="Y63" s="288"/>
      <c r="Z63" s="288"/>
      <c r="AA63" s="293"/>
    </row>
    <row r="64" spans="1:27" s="78" customFormat="1" ht="76.5" hidden="1" customHeight="1">
      <c r="A64" s="137" t="s">
        <v>341</v>
      </c>
      <c r="B64" s="363"/>
      <c r="C64" s="74" t="s">
        <v>162</v>
      </c>
      <c r="D64" s="166" t="s">
        <v>149</v>
      </c>
      <c r="E64" s="24">
        <v>68</v>
      </c>
      <c r="F64" s="24">
        <v>68</v>
      </c>
      <c r="G64" s="11"/>
      <c r="H64" s="129"/>
      <c r="I64" s="8">
        <v>27200</v>
      </c>
      <c r="J64" s="77">
        <v>27200</v>
      </c>
      <c r="K64" s="8">
        <f t="shared" si="9"/>
        <v>0</v>
      </c>
      <c r="L64" s="61"/>
      <c r="M64" s="11"/>
      <c r="N64" s="11"/>
      <c r="O64" s="11"/>
      <c r="P64" s="11"/>
      <c r="Q64" s="11"/>
      <c r="R64" s="295"/>
      <c r="S64" s="297"/>
      <c r="T64" s="295"/>
      <c r="U64" s="295"/>
      <c r="V64" s="284"/>
      <c r="W64" s="284"/>
      <c r="X64" s="288"/>
      <c r="Y64" s="288"/>
      <c r="Z64" s="288"/>
      <c r="AA64" s="293"/>
    </row>
    <row r="65" spans="1:27" s="78" customFormat="1" ht="76.5" hidden="1" customHeight="1">
      <c r="A65" s="137" t="s">
        <v>342</v>
      </c>
      <c r="B65" s="363"/>
      <c r="C65" s="74" t="s">
        <v>163</v>
      </c>
      <c r="D65" s="166" t="s">
        <v>144</v>
      </c>
      <c r="E65" s="24">
        <v>5</v>
      </c>
      <c r="F65" s="24">
        <v>5</v>
      </c>
      <c r="G65" s="11"/>
      <c r="H65" s="129"/>
      <c r="I65" s="8">
        <v>3881.25</v>
      </c>
      <c r="J65" s="77">
        <v>3881.25</v>
      </c>
      <c r="K65" s="8">
        <f t="shared" si="9"/>
        <v>0</v>
      </c>
      <c r="L65" s="61"/>
      <c r="M65" s="11"/>
      <c r="N65" s="11"/>
      <c r="O65" s="11"/>
      <c r="P65" s="11"/>
      <c r="Q65" s="11"/>
      <c r="R65" s="295"/>
      <c r="S65" s="297"/>
      <c r="T65" s="295"/>
      <c r="U65" s="295"/>
      <c r="V65" s="284"/>
      <c r="W65" s="284"/>
      <c r="X65" s="288"/>
      <c r="Y65" s="288"/>
      <c r="Z65" s="288"/>
      <c r="AA65" s="293"/>
    </row>
    <row r="66" spans="1:27" s="78" customFormat="1" ht="184.5" hidden="1" customHeight="1">
      <c r="A66" s="137" t="s">
        <v>343</v>
      </c>
      <c r="B66" s="363"/>
      <c r="C66" s="74" t="s">
        <v>164</v>
      </c>
      <c r="D66" s="166" t="s">
        <v>144</v>
      </c>
      <c r="E66" s="24">
        <v>2</v>
      </c>
      <c r="F66" s="24">
        <v>2</v>
      </c>
      <c r="G66" s="11"/>
      <c r="H66" s="129"/>
      <c r="I66" s="8">
        <v>10251.02068</v>
      </c>
      <c r="J66" s="77">
        <v>10251.02068</v>
      </c>
      <c r="K66" s="8">
        <f t="shared" si="9"/>
        <v>0</v>
      </c>
      <c r="L66" s="61"/>
      <c r="M66" s="11"/>
      <c r="N66" s="11"/>
      <c r="O66" s="11"/>
      <c r="P66" s="11"/>
      <c r="Q66" s="11"/>
      <c r="R66" s="295"/>
      <c r="S66" s="297"/>
      <c r="T66" s="295"/>
      <c r="U66" s="295"/>
      <c r="V66" s="284"/>
      <c r="W66" s="284"/>
      <c r="X66" s="288"/>
      <c r="Y66" s="288"/>
      <c r="Z66" s="288"/>
      <c r="AA66" s="293"/>
    </row>
    <row r="67" spans="1:27" s="78" customFormat="1" ht="172.5" hidden="1" customHeight="1">
      <c r="A67" s="137" t="s">
        <v>344</v>
      </c>
      <c r="B67" s="363"/>
      <c r="C67" s="74" t="s">
        <v>165</v>
      </c>
      <c r="D67" s="166" t="s">
        <v>144</v>
      </c>
      <c r="E67" s="24">
        <v>5</v>
      </c>
      <c r="F67" s="24">
        <v>2</v>
      </c>
      <c r="G67" s="11"/>
      <c r="H67" s="129"/>
      <c r="I67" s="8">
        <v>1283.4821499999998</v>
      </c>
      <c r="J67" s="77">
        <v>1270.645</v>
      </c>
      <c r="K67" s="8">
        <f t="shared" si="9"/>
        <v>-12.837149999999838</v>
      </c>
      <c r="L67" s="79" t="s">
        <v>434</v>
      </c>
      <c r="M67" s="11"/>
      <c r="N67" s="11"/>
      <c r="O67" s="11"/>
      <c r="P67" s="11"/>
      <c r="Q67" s="11"/>
      <c r="R67" s="295"/>
      <c r="S67" s="297"/>
      <c r="T67" s="295"/>
      <c r="U67" s="295"/>
      <c r="V67" s="284"/>
      <c r="W67" s="284"/>
      <c r="X67" s="288"/>
      <c r="Y67" s="288"/>
      <c r="Z67" s="288"/>
      <c r="AA67" s="293"/>
    </row>
    <row r="68" spans="1:27" s="78" customFormat="1" ht="145.5" hidden="1" customHeight="1">
      <c r="A68" s="137" t="s">
        <v>345</v>
      </c>
      <c r="B68" s="363"/>
      <c r="C68" s="74" t="s">
        <v>166</v>
      </c>
      <c r="D68" s="166" t="s">
        <v>144</v>
      </c>
      <c r="E68" s="24">
        <v>1</v>
      </c>
      <c r="F68" s="24">
        <v>1</v>
      </c>
      <c r="G68" s="11"/>
      <c r="H68" s="129"/>
      <c r="I68" s="8">
        <v>12276</v>
      </c>
      <c r="J68" s="77">
        <v>12276</v>
      </c>
      <c r="K68" s="8">
        <f t="shared" si="9"/>
        <v>0</v>
      </c>
      <c r="L68" s="61"/>
      <c r="M68" s="11"/>
      <c r="N68" s="11"/>
      <c r="O68" s="11"/>
      <c r="P68" s="11"/>
      <c r="Q68" s="11"/>
      <c r="R68" s="295"/>
      <c r="S68" s="297"/>
      <c r="T68" s="295"/>
      <c r="U68" s="295"/>
      <c r="V68" s="284"/>
      <c r="W68" s="284"/>
      <c r="X68" s="288"/>
      <c r="Y68" s="288"/>
      <c r="Z68" s="288"/>
      <c r="AA68" s="293"/>
    </row>
    <row r="69" spans="1:27" s="78" customFormat="1" ht="76.5" hidden="1" customHeight="1">
      <c r="A69" s="137" t="s">
        <v>346</v>
      </c>
      <c r="B69" s="363"/>
      <c r="C69" s="74" t="s">
        <v>167</v>
      </c>
      <c r="D69" s="166" t="s">
        <v>144</v>
      </c>
      <c r="E69" s="24">
        <v>2</v>
      </c>
      <c r="F69" s="24">
        <v>2</v>
      </c>
      <c r="G69" s="11"/>
      <c r="H69" s="129"/>
      <c r="I69" s="8">
        <v>2067.6071400000001</v>
      </c>
      <c r="J69" s="77">
        <v>2067.6071400000001</v>
      </c>
      <c r="K69" s="8">
        <f t="shared" si="9"/>
        <v>0</v>
      </c>
      <c r="L69" s="61"/>
      <c r="M69" s="11"/>
      <c r="N69" s="11"/>
      <c r="O69" s="11"/>
      <c r="P69" s="11"/>
      <c r="Q69" s="11"/>
      <c r="R69" s="295"/>
      <c r="S69" s="297"/>
      <c r="T69" s="295"/>
      <c r="U69" s="295"/>
      <c r="V69" s="284"/>
      <c r="W69" s="284"/>
      <c r="X69" s="288"/>
      <c r="Y69" s="288"/>
      <c r="Z69" s="288"/>
      <c r="AA69" s="294"/>
    </row>
    <row r="70" spans="1:27" s="78" customFormat="1" ht="76.5" hidden="1" customHeight="1">
      <c r="A70" s="137" t="s">
        <v>347</v>
      </c>
      <c r="B70" s="363"/>
      <c r="C70" s="74" t="s">
        <v>168</v>
      </c>
      <c r="D70" s="166" t="s">
        <v>144</v>
      </c>
      <c r="E70" s="24">
        <v>6</v>
      </c>
      <c r="F70" s="24">
        <v>6</v>
      </c>
      <c r="G70" s="11"/>
      <c r="H70" s="129"/>
      <c r="I70" s="8">
        <v>3450</v>
      </c>
      <c r="J70" s="77">
        <v>3450</v>
      </c>
      <c r="K70" s="8">
        <f t="shared" si="9"/>
        <v>0</v>
      </c>
      <c r="L70" s="61"/>
      <c r="M70" s="11"/>
      <c r="N70" s="11"/>
      <c r="O70" s="11"/>
      <c r="P70" s="11"/>
      <c r="Q70" s="11"/>
      <c r="R70" s="295"/>
      <c r="S70" s="297"/>
      <c r="T70" s="295"/>
      <c r="U70" s="295"/>
      <c r="V70" s="284"/>
      <c r="W70" s="284"/>
      <c r="X70" s="288"/>
      <c r="Y70" s="288"/>
      <c r="Z70" s="288"/>
      <c r="AA70" s="292"/>
    </row>
    <row r="71" spans="1:27" s="78" customFormat="1" ht="154.5" hidden="1" customHeight="1">
      <c r="A71" s="137" t="s">
        <v>348</v>
      </c>
      <c r="B71" s="363"/>
      <c r="C71" s="74" t="s">
        <v>169</v>
      </c>
      <c r="D71" s="166" t="s">
        <v>144</v>
      </c>
      <c r="E71" s="24">
        <v>8</v>
      </c>
      <c r="F71" s="24">
        <v>8</v>
      </c>
      <c r="G71" s="11"/>
      <c r="H71" s="129"/>
      <c r="I71" s="8">
        <v>4600</v>
      </c>
      <c r="J71" s="77">
        <v>4600</v>
      </c>
      <c r="K71" s="8">
        <f t="shared" si="9"/>
        <v>0</v>
      </c>
      <c r="L71" s="61"/>
      <c r="M71" s="11"/>
      <c r="N71" s="11"/>
      <c r="O71" s="11"/>
      <c r="P71" s="11"/>
      <c r="Q71" s="11"/>
      <c r="R71" s="295"/>
      <c r="S71" s="297"/>
      <c r="T71" s="295"/>
      <c r="U71" s="295"/>
      <c r="V71" s="284"/>
      <c r="W71" s="284"/>
      <c r="X71" s="288"/>
      <c r="Y71" s="288"/>
      <c r="Z71" s="288"/>
      <c r="AA71" s="293"/>
    </row>
    <row r="72" spans="1:27" s="78" customFormat="1" ht="76.5" hidden="1" customHeight="1">
      <c r="A72" s="137" t="s">
        <v>349</v>
      </c>
      <c r="B72" s="363"/>
      <c r="C72" s="74" t="s">
        <v>170</v>
      </c>
      <c r="D72" s="166" t="s">
        <v>144</v>
      </c>
      <c r="E72" s="24">
        <v>86</v>
      </c>
      <c r="F72" s="24">
        <v>86</v>
      </c>
      <c r="G72" s="11"/>
      <c r="H72" s="129"/>
      <c r="I72" s="8">
        <v>7640.5839999999998</v>
      </c>
      <c r="J72" s="77">
        <v>7640.5839999999998</v>
      </c>
      <c r="K72" s="8">
        <f t="shared" si="9"/>
        <v>0</v>
      </c>
      <c r="L72" s="61"/>
      <c r="M72" s="11"/>
      <c r="N72" s="11"/>
      <c r="O72" s="11"/>
      <c r="P72" s="11"/>
      <c r="Q72" s="11"/>
      <c r="R72" s="295"/>
      <c r="S72" s="297"/>
      <c r="T72" s="295"/>
      <c r="U72" s="295"/>
      <c r="V72" s="284"/>
      <c r="W72" s="284"/>
      <c r="X72" s="288"/>
      <c r="Y72" s="288"/>
      <c r="Z72" s="288"/>
      <c r="AA72" s="293"/>
    </row>
    <row r="73" spans="1:27" s="78" customFormat="1" ht="76.5" hidden="1" customHeight="1">
      <c r="A73" s="137" t="s">
        <v>350</v>
      </c>
      <c r="B73" s="363"/>
      <c r="C73" s="74" t="s">
        <v>171</v>
      </c>
      <c r="D73" s="166" t="s">
        <v>144</v>
      </c>
      <c r="E73" s="24">
        <v>31</v>
      </c>
      <c r="F73" s="24">
        <v>31</v>
      </c>
      <c r="G73" s="11"/>
      <c r="H73" s="129"/>
      <c r="I73" s="8">
        <v>3463.413</v>
      </c>
      <c r="J73" s="77">
        <v>3463.413</v>
      </c>
      <c r="K73" s="8">
        <f t="shared" si="9"/>
        <v>0</v>
      </c>
      <c r="L73" s="61"/>
      <c r="M73" s="11"/>
      <c r="N73" s="11"/>
      <c r="O73" s="11"/>
      <c r="P73" s="11"/>
      <c r="Q73" s="11"/>
      <c r="R73" s="295"/>
      <c r="S73" s="297"/>
      <c r="T73" s="295"/>
      <c r="U73" s="295"/>
      <c r="V73" s="284"/>
      <c r="W73" s="284"/>
      <c r="X73" s="288"/>
      <c r="Y73" s="288"/>
      <c r="Z73" s="288"/>
      <c r="AA73" s="293"/>
    </row>
    <row r="74" spans="1:27" s="78" customFormat="1" ht="139.5" hidden="1" customHeight="1">
      <c r="A74" s="137" t="s">
        <v>351</v>
      </c>
      <c r="B74" s="363"/>
      <c r="C74" s="74" t="s">
        <v>172</v>
      </c>
      <c r="D74" s="166" t="s">
        <v>144</v>
      </c>
      <c r="E74" s="24">
        <v>19</v>
      </c>
      <c r="F74" s="24">
        <v>19</v>
      </c>
      <c r="G74" s="11"/>
      <c r="H74" s="129"/>
      <c r="I74" s="8">
        <v>1730.35698</v>
      </c>
      <c r="J74" s="77">
        <v>1730.35698</v>
      </c>
      <c r="K74" s="8">
        <f t="shared" si="9"/>
        <v>0</v>
      </c>
      <c r="L74" s="61"/>
      <c r="M74" s="11"/>
      <c r="N74" s="11"/>
      <c r="O74" s="11"/>
      <c r="P74" s="11"/>
      <c r="Q74" s="11"/>
      <c r="R74" s="295"/>
      <c r="S74" s="297"/>
      <c r="T74" s="295"/>
      <c r="U74" s="295"/>
      <c r="V74" s="284"/>
      <c r="W74" s="284"/>
      <c r="X74" s="288"/>
      <c r="Y74" s="288"/>
      <c r="Z74" s="288"/>
      <c r="AA74" s="293"/>
    </row>
    <row r="75" spans="1:27" s="78" customFormat="1" ht="105.75" hidden="1" customHeight="1">
      <c r="A75" s="137" t="s">
        <v>352</v>
      </c>
      <c r="B75" s="363"/>
      <c r="C75" s="74" t="s">
        <v>173</v>
      </c>
      <c r="D75" s="166" t="s">
        <v>144</v>
      </c>
      <c r="E75" s="24">
        <v>15</v>
      </c>
      <c r="F75" s="24">
        <v>15</v>
      </c>
      <c r="G75" s="11"/>
      <c r="H75" s="129"/>
      <c r="I75" s="8">
        <v>1366.0713000000001</v>
      </c>
      <c r="J75" s="77">
        <v>1366.0713000000001</v>
      </c>
      <c r="K75" s="8">
        <f t="shared" si="9"/>
        <v>0</v>
      </c>
      <c r="L75" s="61"/>
      <c r="M75" s="11"/>
      <c r="N75" s="11"/>
      <c r="O75" s="11"/>
      <c r="P75" s="11"/>
      <c r="Q75" s="11"/>
      <c r="R75" s="295"/>
      <c r="S75" s="297"/>
      <c r="T75" s="295"/>
      <c r="U75" s="295"/>
      <c r="V75" s="284"/>
      <c r="W75" s="284"/>
      <c r="X75" s="288"/>
      <c r="Y75" s="288"/>
      <c r="Z75" s="288"/>
      <c r="AA75" s="293"/>
    </row>
    <row r="76" spans="1:27" s="78" customFormat="1" ht="115.5" hidden="1" customHeight="1">
      <c r="A76" s="137" t="s">
        <v>353</v>
      </c>
      <c r="B76" s="363"/>
      <c r="C76" s="74" t="s">
        <v>174</v>
      </c>
      <c r="D76" s="166" t="s">
        <v>144</v>
      </c>
      <c r="E76" s="24">
        <v>143</v>
      </c>
      <c r="F76" s="24">
        <v>143</v>
      </c>
      <c r="G76" s="11"/>
      <c r="H76" s="129"/>
      <c r="I76" s="8">
        <v>61132.5</v>
      </c>
      <c r="J76" s="77">
        <v>61132.5</v>
      </c>
      <c r="K76" s="8">
        <f t="shared" si="9"/>
        <v>0</v>
      </c>
      <c r="L76" s="61"/>
      <c r="M76" s="11"/>
      <c r="N76" s="11"/>
      <c r="O76" s="11"/>
      <c r="P76" s="11"/>
      <c r="Q76" s="11"/>
      <c r="R76" s="295"/>
      <c r="S76" s="297"/>
      <c r="T76" s="295"/>
      <c r="U76" s="295"/>
      <c r="V76" s="284"/>
      <c r="W76" s="284"/>
      <c r="X76" s="288"/>
      <c r="Y76" s="288"/>
      <c r="Z76" s="288"/>
      <c r="AA76" s="293"/>
    </row>
    <row r="77" spans="1:27" s="78" customFormat="1" ht="76.5" hidden="1" customHeight="1">
      <c r="A77" s="137" t="s">
        <v>354</v>
      </c>
      <c r="B77" s="363"/>
      <c r="C77" s="74" t="s">
        <v>175</v>
      </c>
      <c r="D77" s="166" t="s">
        <v>144</v>
      </c>
      <c r="E77" s="24">
        <v>4</v>
      </c>
      <c r="F77" s="24">
        <v>4</v>
      </c>
      <c r="G77" s="11"/>
      <c r="H77" s="129"/>
      <c r="I77" s="8">
        <v>1080</v>
      </c>
      <c r="J77" s="77">
        <v>1080</v>
      </c>
      <c r="K77" s="8">
        <f t="shared" si="9"/>
        <v>0</v>
      </c>
      <c r="L77" s="61"/>
      <c r="M77" s="11"/>
      <c r="N77" s="11"/>
      <c r="O77" s="11"/>
      <c r="P77" s="11"/>
      <c r="Q77" s="11"/>
      <c r="R77" s="295"/>
      <c r="S77" s="297"/>
      <c r="T77" s="295"/>
      <c r="U77" s="295"/>
      <c r="V77" s="284"/>
      <c r="W77" s="284"/>
      <c r="X77" s="288"/>
      <c r="Y77" s="288"/>
      <c r="Z77" s="288"/>
      <c r="AA77" s="293"/>
    </row>
    <row r="78" spans="1:27" s="78" customFormat="1" ht="76.5" hidden="1" customHeight="1">
      <c r="A78" s="137" t="s">
        <v>355</v>
      </c>
      <c r="B78" s="363"/>
      <c r="C78" s="74" t="s">
        <v>176</v>
      </c>
      <c r="D78" s="166" t="s">
        <v>144</v>
      </c>
      <c r="E78" s="24">
        <v>24</v>
      </c>
      <c r="F78" s="24">
        <v>24</v>
      </c>
      <c r="G78" s="11"/>
      <c r="H78" s="129"/>
      <c r="I78" s="8">
        <v>2061.6</v>
      </c>
      <c r="J78" s="77">
        <v>2061.6</v>
      </c>
      <c r="K78" s="8">
        <f t="shared" si="9"/>
        <v>0</v>
      </c>
      <c r="L78" s="61"/>
      <c r="M78" s="11"/>
      <c r="N78" s="11"/>
      <c r="O78" s="11"/>
      <c r="P78" s="11"/>
      <c r="Q78" s="11"/>
      <c r="R78" s="295"/>
      <c r="S78" s="297"/>
      <c r="T78" s="295"/>
      <c r="U78" s="295"/>
      <c r="V78" s="284"/>
      <c r="W78" s="284"/>
      <c r="X78" s="288"/>
      <c r="Y78" s="288"/>
      <c r="Z78" s="288"/>
      <c r="AA78" s="293"/>
    </row>
    <row r="79" spans="1:27" s="78" customFormat="1" ht="76.5" hidden="1" customHeight="1">
      <c r="A79" s="137" t="s">
        <v>356</v>
      </c>
      <c r="B79" s="363"/>
      <c r="C79" s="74" t="s">
        <v>177</v>
      </c>
      <c r="D79" s="166" t="s">
        <v>144</v>
      </c>
      <c r="E79" s="24">
        <v>30</v>
      </c>
      <c r="F79" s="24">
        <v>30</v>
      </c>
      <c r="G79" s="11"/>
      <c r="H79" s="129"/>
      <c r="I79" s="8">
        <v>2535</v>
      </c>
      <c r="J79" s="77">
        <v>2535</v>
      </c>
      <c r="K79" s="8">
        <f t="shared" si="9"/>
        <v>0</v>
      </c>
      <c r="L79" s="61"/>
      <c r="M79" s="11"/>
      <c r="N79" s="11"/>
      <c r="O79" s="11"/>
      <c r="P79" s="11"/>
      <c r="Q79" s="11"/>
      <c r="R79" s="295"/>
      <c r="S79" s="297"/>
      <c r="T79" s="295"/>
      <c r="U79" s="295"/>
      <c r="V79" s="284"/>
      <c r="W79" s="284"/>
      <c r="X79" s="288"/>
      <c r="Y79" s="288"/>
      <c r="Z79" s="288"/>
      <c r="AA79" s="293"/>
    </row>
    <row r="80" spans="1:27" s="78" customFormat="1" ht="76.5" hidden="1" customHeight="1">
      <c r="A80" s="137" t="s">
        <v>357</v>
      </c>
      <c r="B80" s="363"/>
      <c r="C80" s="74" t="s">
        <v>178</v>
      </c>
      <c r="D80" s="166" t="s">
        <v>144</v>
      </c>
      <c r="E80" s="24">
        <v>22</v>
      </c>
      <c r="F80" s="24">
        <v>22</v>
      </c>
      <c r="G80" s="11"/>
      <c r="H80" s="129"/>
      <c r="I80" s="8">
        <v>1936</v>
      </c>
      <c r="J80" s="77">
        <v>1936</v>
      </c>
      <c r="K80" s="8">
        <f t="shared" si="9"/>
        <v>0</v>
      </c>
      <c r="L80" s="61"/>
      <c r="M80" s="11"/>
      <c r="N80" s="11"/>
      <c r="O80" s="11"/>
      <c r="P80" s="11"/>
      <c r="Q80" s="11"/>
      <c r="R80" s="295"/>
      <c r="S80" s="297"/>
      <c r="T80" s="295"/>
      <c r="U80" s="295"/>
      <c r="V80" s="284"/>
      <c r="W80" s="284"/>
      <c r="X80" s="288"/>
      <c r="Y80" s="288"/>
      <c r="Z80" s="288"/>
      <c r="AA80" s="293"/>
    </row>
    <row r="81" spans="1:27" s="78" customFormat="1" ht="76.5" hidden="1" customHeight="1">
      <c r="A81" s="137" t="s">
        <v>358</v>
      </c>
      <c r="B81" s="363"/>
      <c r="C81" s="74" t="s">
        <v>179</v>
      </c>
      <c r="D81" s="166" t="s">
        <v>144</v>
      </c>
      <c r="E81" s="24">
        <v>13</v>
      </c>
      <c r="F81" s="24">
        <v>13</v>
      </c>
      <c r="G81" s="11"/>
      <c r="H81" s="129"/>
      <c r="I81" s="8">
        <v>1277.7220287</v>
      </c>
      <c r="J81" s="77">
        <v>1277.7220300000001</v>
      </c>
      <c r="K81" s="8">
        <f t="shared" si="9"/>
        <v>1.300000121773337E-6</v>
      </c>
      <c r="L81" s="61"/>
      <c r="M81" s="11"/>
      <c r="N81" s="11"/>
      <c r="O81" s="11"/>
      <c r="P81" s="11"/>
      <c r="Q81" s="11"/>
      <c r="R81" s="295"/>
      <c r="S81" s="297"/>
      <c r="T81" s="295"/>
      <c r="U81" s="295"/>
      <c r="V81" s="284"/>
      <c r="W81" s="284"/>
      <c r="X81" s="288"/>
      <c r="Y81" s="288"/>
      <c r="Z81" s="288"/>
      <c r="AA81" s="293"/>
    </row>
    <row r="82" spans="1:27" s="78" customFormat="1" ht="76.5" hidden="1" customHeight="1">
      <c r="A82" s="137" t="s">
        <v>359</v>
      </c>
      <c r="B82" s="363"/>
      <c r="C82" s="74" t="s">
        <v>180</v>
      </c>
      <c r="D82" s="166" t="s">
        <v>144</v>
      </c>
      <c r="E82" s="24">
        <v>17</v>
      </c>
      <c r="F82" s="24">
        <v>17</v>
      </c>
      <c r="G82" s="11"/>
      <c r="H82" s="129"/>
      <c r="I82" s="8">
        <v>1837.40777</v>
      </c>
      <c r="J82" s="77">
        <v>1837.40777</v>
      </c>
      <c r="K82" s="8">
        <f t="shared" si="9"/>
        <v>0</v>
      </c>
      <c r="L82" s="61"/>
      <c r="M82" s="11"/>
      <c r="N82" s="11"/>
      <c r="O82" s="11"/>
      <c r="P82" s="11"/>
      <c r="Q82" s="11"/>
      <c r="R82" s="295"/>
      <c r="S82" s="297"/>
      <c r="T82" s="295"/>
      <c r="U82" s="295"/>
      <c r="V82" s="284"/>
      <c r="W82" s="284"/>
      <c r="X82" s="288"/>
      <c r="Y82" s="288"/>
      <c r="Z82" s="288"/>
      <c r="AA82" s="293"/>
    </row>
    <row r="83" spans="1:27" s="78" customFormat="1" ht="106.5" hidden="1" customHeight="1">
      <c r="A83" s="137" t="s">
        <v>360</v>
      </c>
      <c r="B83" s="363"/>
      <c r="C83" s="74" t="s">
        <v>181</v>
      </c>
      <c r="D83" s="166" t="s">
        <v>144</v>
      </c>
      <c r="E83" s="24">
        <v>6</v>
      </c>
      <c r="F83" s="24">
        <v>6</v>
      </c>
      <c r="G83" s="11"/>
      <c r="H83" s="129"/>
      <c r="I83" s="8">
        <v>3688.74</v>
      </c>
      <c r="J83" s="77">
        <v>3688.74</v>
      </c>
      <c r="K83" s="8">
        <f t="shared" si="9"/>
        <v>0</v>
      </c>
      <c r="L83" s="61"/>
      <c r="M83" s="11"/>
      <c r="N83" s="11"/>
      <c r="O83" s="11"/>
      <c r="P83" s="11"/>
      <c r="Q83" s="11"/>
      <c r="R83" s="295"/>
      <c r="S83" s="297"/>
      <c r="T83" s="295"/>
      <c r="U83" s="295"/>
      <c r="V83" s="284"/>
      <c r="W83" s="284"/>
      <c r="X83" s="288"/>
      <c r="Y83" s="288"/>
      <c r="Z83" s="288"/>
      <c r="AA83" s="293"/>
    </row>
    <row r="84" spans="1:27" s="78" customFormat="1" ht="76.5" hidden="1" customHeight="1">
      <c r="A84" s="137" t="s">
        <v>361</v>
      </c>
      <c r="B84" s="363"/>
      <c r="C84" s="74" t="s">
        <v>182</v>
      </c>
      <c r="D84" s="166" t="s">
        <v>144</v>
      </c>
      <c r="E84" s="24">
        <v>2</v>
      </c>
      <c r="F84" s="24">
        <v>2</v>
      </c>
      <c r="G84" s="11"/>
      <c r="H84" s="129"/>
      <c r="I84" s="8">
        <v>1026</v>
      </c>
      <c r="J84" s="77">
        <v>1026</v>
      </c>
      <c r="K84" s="8">
        <f t="shared" si="9"/>
        <v>0</v>
      </c>
      <c r="L84" s="61"/>
      <c r="M84" s="11"/>
      <c r="N84" s="11"/>
      <c r="O84" s="11"/>
      <c r="P84" s="11"/>
      <c r="Q84" s="11"/>
      <c r="R84" s="295"/>
      <c r="S84" s="297"/>
      <c r="T84" s="295"/>
      <c r="U84" s="295"/>
      <c r="V84" s="284"/>
      <c r="W84" s="284"/>
      <c r="X84" s="288"/>
      <c r="Y84" s="288"/>
      <c r="Z84" s="288"/>
      <c r="AA84" s="293"/>
    </row>
    <row r="85" spans="1:27" s="78" customFormat="1" ht="76.5" hidden="1" customHeight="1">
      <c r="A85" s="137" t="s">
        <v>362</v>
      </c>
      <c r="B85" s="363"/>
      <c r="C85" s="74" t="s">
        <v>183</v>
      </c>
      <c r="D85" s="166" t="s">
        <v>144</v>
      </c>
      <c r="E85" s="24">
        <v>3</v>
      </c>
      <c r="F85" s="24">
        <v>3</v>
      </c>
      <c r="G85" s="11"/>
      <c r="H85" s="129"/>
      <c r="I85" s="8">
        <v>1536</v>
      </c>
      <c r="J85" s="77">
        <v>1536</v>
      </c>
      <c r="K85" s="8">
        <f t="shared" si="9"/>
        <v>0</v>
      </c>
      <c r="L85" s="61"/>
      <c r="M85" s="11"/>
      <c r="N85" s="11"/>
      <c r="O85" s="11"/>
      <c r="P85" s="11"/>
      <c r="Q85" s="11"/>
      <c r="R85" s="295"/>
      <c r="S85" s="297"/>
      <c r="T85" s="295"/>
      <c r="U85" s="295"/>
      <c r="V85" s="284"/>
      <c r="W85" s="284"/>
      <c r="X85" s="288"/>
      <c r="Y85" s="288"/>
      <c r="Z85" s="288"/>
      <c r="AA85" s="293"/>
    </row>
    <row r="86" spans="1:27" s="78" customFormat="1" ht="76.5" hidden="1" customHeight="1">
      <c r="A86" s="137" t="s">
        <v>363</v>
      </c>
      <c r="B86" s="363"/>
      <c r="C86" s="74" t="s">
        <v>184</v>
      </c>
      <c r="D86" s="166" t="s">
        <v>144</v>
      </c>
      <c r="E86" s="24">
        <v>6</v>
      </c>
      <c r="F86" s="24">
        <v>6</v>
      </c>
      <c r="G86" s="11"/>
      <c r="H86" s="129"/>
      <c r="I86" s="8">
        <v>2843.5181400000001</v>
      </c>
      <c r="J86" s="77">
        <v>2843.5181400000001</v>
      </c>
      <c r="K86" s="8">
        <f t="shared" si="9"/>
        <v>0</v>
      </c>
      <c r="L86" s="61"/>
      <c r="M86" s="11"/>
      <c r="N86" s="11"/>
      <c r="O86" s="11"/>
      <c r="P86" s="11"/>
      <c r="Q86" s="11"/>
      <c r="R86" s="295"/>
      <c r="S86" s="297"/>
      <c r="T86" s="295"/>
      <c r="U86" s="295"/>
      <c r="V86" s="284"/>
      <c r="W86" s="284"/>
      <c r="X86" s="288"/>
      <c r="Y86" s="288"/>
      <c r="Z86" s="288"/>
      <c r="AA86" s="293"/>
    </row>
    <row r="87" spans="1:27" s="78" customFormat="1" ht="100.5" hidden="1" customHeight="1">
      <c r="A87" s="137" t="s">
        <v>364</v>
      </c>
      <c r="B87" s="363"/>
      <c r="C87" s="74" t="s">
        <v>185</v>
      </c>
      <c r="D87" s="166" t="s">
        <v>144</v>
      </c>
      <c r="E87" s="24">
        <v>33</v>
      </c>
      <c r="F87" s="24">
        <v>33</v>
      </c>
      <c r="G87" s="11"/>
      <c r="H87" s="129"/>
      <c r="I87" s="8">
        <v>11004.910620000001</v>
      </c>
      <c r="J87" s="77">
        <v>10889.967000000001</v>
      </c>
      <c r="K87" s="8">
        <f t="shared" si="9"/>
        <v>-114.94362000000001</v>
      </c>
      <c r="L87" s="79" t="s">
        <v>434</v>
      </c>
      <c r="M87" s="11"/>
      <c r="N87" s="11"/>
      <c r="O87" s="11"/>
      <c r="P87" s="11"/>
      <c r="Q87" s="11"/>
      <c r="R87" s="295"/>
      <c r="S87" s="297"/>
      <c r="T87" s="295"/>
      <c r="U87" s="295"/>
      <c r="V87" s="284"/>
      <c r="W87" s="284"/>
      <c r="X87" s="288"/>
      <c r="Y87" s="288"/>
      <c r="Z87" s="288"/>
      <c r="AA87" s="293"/>
    </row>
    <row r="88" spans="1:27" s="78" customFormat="1" ht="106.5" hidden="1" customHeight="1">
      <c r="A88" s="137" t="s">
        <v>365</v>
      </c>
      <c r="B88" s="363"/>
      <c r="C88" s="74" t="s">
        <v>186</v>
      </c>
      <c r="D88" s="166" t="s">
        <v>144</v>
      </c>
      <c r="E88" s="24">
        <v>3</v>
      </c>
      <c r="F88" s="24">
        <v>3</v>
      </c>
      <c r="G88" s="11"/>
      <c r="H88" s="129"/>
      <c r="I88" s="8">
        <v>3180.8035800000002</v>
      </c>
      <c r="J88" s="77">
        <v>3180.8035800000002</v>
      </c>
      <c r="K88" s="8">
        <f t="shared" si="9"/>
        <v>0</v>
      </c>
      <c r="L88" s="61"/>
      <c r="M88" s="11"/>
      <c r="N88" s="11"/>
      <c r="O88" s="11"/>
      <c r="P88" s="11"/>
      <c r="Q88" s="11"/>
      <c r="R88" s="295"/>
      <c r="S88" s="297"/>
      <c r="T88" s="295"/>
      <c r="U88" s="295"/>
      <c r="V88" s="284"/>
      <c r="W88" s="284"/>
      <c r="X88" s="288"/>
      <c r="Y88" s="288"/>
      <c r="Z88" s="288"/>
      <c r="AA88" s="293"/>
    </row>
    <row r="89" spans="1:27" s="78" customFormat="1" ht="82.5" hidden="1" customHeight="1">
      <c r="A89" s="137" t="s">
        <v>366</v>
      </c>
      <c r="B89" s="363"/>
      <c r="C89" s="74" t="s">
        <v>187</v>
      </c>
      <c r="D89" s="166" t="s">
        <v>144</v>
      </c>
      <c r="E89" s="24">
        <v>9</v>
      </c>
      <c r="F89" s="24">
        <v>9</v>
      </c>
      <c r="G89" s="11"/>
      <c r="H89" s="129"/>
      <c r="I89" s="8">
        <v>2437.1999999999998</v>
      </c>
      <c r="J89" s="77">
        <v>2437.1999999999998</v>
      </c>
      <c r="K89" s="8">
        <f t="shared" si="9"/>
        <v>0</v>
      </c>
      <c r="L89" s="61"/>
      <c r="M89" s="11"/>
      <c r="N89" s="11"/>
      <c r="O89" s="11"/>
      <c r="P89" s="11"/>
      <c r="Q89" s="11"/>
      <c r="R89" s="295"/>
      <c r="S89" s="297"/>
      <c r="T89" s="295"/>
      <c r="U89" s="295"/>
      <c r="V89" s="284"/>
      <c r="W89" s="284"/>
      <c r="X89" s="288"/>
      <c r="Y89" s="288"/>
      <c r="Z89" s="288"/>
      <c r="AA89" s="293"/>
    </row>
    <row r="90" spans="1:27" s="78" customFormat="1" ht="76.5" hidden="1" customHeight="1">
      <c r="A90" s="137" t="s">
        <v>367</v>
      </c>
      <c r="B90" s="363"/>
      <c r="C90" s="74" t="s">
        <v>188</v>
      </c>
      <c r="D90" s="166" t="s">
        <v>149</v>
      </c>
      <c r="E90" s="24">
        <v>30</v>
      </c>
      <c r="F90" s="24">
        <v>30</v>
      </c>
      <c r="G90" s="11"/>
      <c r="H90" s="129"/>
      <c r="I90" s="8">
        <v>4990.5063030000001</v>
      </c>
      <c r="J90" s="77">
        <v>4990.5063</v>
      </c>
      <c r="K90" s="8">
        <f t="shared" si="9"/>
        <v>-3.0000001061125658E-6</v>
      </c>
      <c r="L90" s="61"/>
      <c r="M90" s="11"/>
      <c r="N90" s="11"/>
      <c r="O90" s="11"/>
      <c r="P90" s="11"/>
      <c r="Q90" s="11"/>
      <c r="R90" s="295"/>
      <c r="S90" s="297"/>
      <c r="T90" s="295"/>
      <c r="U90" s="295"/>
      <c r="V90" s="284"/>
      <c r="W90" s="284"/>
      <c r="X90" s="288"/>
      <c r="Y90" s="288"/>
      <c r="Z90" s="288"/>
      <c r="AA90" s="293"/>
    </row>
    <row r="91" spans="1:27" s="78" customFormat="1" ht="76.5" hidden="1" customHeight="1">
      <c r="A91" s="137" t="s">
        <v>368</v>
      </c>
      <c r="B91" s="363"/>
      <c r="C91" s="74" t="s">
        <v>189</v>
      </c>
      <c r="D91" s="166" t="s">
        <v>149</v>
      </c>
      <c r="E91" s="24">
        <v>17</v>
      </c>
      <c r="F91" s="24">
        <v>17</v>
      </c>
      <c r="G91" s="11"/>
      <c r="H91" s="129"/>
      <c r="I91" s="8">
        <v>2827.9535716999999</v>
      </c>
      <c r="J91" s="77">
        <v>2827.9535699999997</v>
      </c>
      <c r="K91" s="8">
        <f t="shared" si="9"/>
        <v>-1.7000002117129043E-6</v>
      </c>
      <c r="L91" s="61"/>
      <c r="M91" s="11"/>
      <c r="N91" s="11"/>
      <c r="O91" s="11"/>
      <c r="P91" s="11"/>
      <c r="Q91" s="11"/>
      <c r="R91" s="295"/>
      <c r="S91" s="297"/>
      <c r="T91" s="295"/>
      <c r="U91" s="295"/>
      <c r="V91" s="284"/>
      <c r="W91" s="284"/>
      <c r="X91" s="288"/>
      <c r="Y91" s="288"/>
      <c r="Z91" s="288"/>
      <c r="AA91" s="293"/>
    </row>
    <row r="92" spans="1:27" s="78" customFormat="1" ht="121.5" hidden="1" customHeight="1">
      <c r="A92" s="137" t="s">
        <v>369</v>
      </c>
      <c r="B92" s="363"/>
      <c r="C92" s="74" t="s">
        <v>190</v>
      </c>
      <c r="D92" s="166" t="s">
        <v>144</v>
      </c>
      <c r="E92" s="24">
        <v>1</v>
      </c>
      <c r="F92" s="24">
        <v>1</v>
      </c>
      <c r="G92" s="11"/>
      <c r="H92" s="129"/>
      <c r="I92" s="8">
        <v>1500</v>
      </c>
      <c r="J92" s="77">
        <v>1500</v>
      </c>
      <c r="K92" s="8">
        <f t="shared" si="9"/>
        <v>0</v>
      </c>
      <c r="L92" s="61"/>
      <c r="M92" s="11"/>
      <c r="N92" s="11"/>
      <c r="O92" s="11"/>
      <c r="P92" s="11"/>
      <c r="Q92" s="11"/>
      <c r="R92" s="295"/>
      <c r="S92" s="297"/>
      <c r="T92" s="295"/>
      <c r="U92" s="295"/>
      <c r="V92" s="284"/>
      <c r="W92" s="284"/>
      <c r="X92" s="288"/>
      <c r="Y92" s="288"/>
      <c r="Z92" s="288"/>
      <c r="AA92" s="293"/>
    </row>
    <row r="93" spans="1:27" s="78" customFormat="1" ht="76.5" hidden="1" customHeight="1">
      <c r="A93" s="137" t="s">
        <v>370</v>
      </c>
      <c r="B93" s="363"/>
      <c r="C93" s="74" t="s">
        <v>146</v>
      </c>
      <c r="D93" s="166" t="s">
        <v>144</v>
      </c>
      <c r="E93" s="24">
        <v>135</v>
      </c>
      <c r="F93" s="24">
        <v>135</v>
      </c>
      <c r="G93" s="11"/>
      <c r="H93" s="129"/>
      <c r="I93" s="8">
        <v>1911.7579499999999</v>
      </c>
      <c r="J93" s="77">
        <v>1777.5976499999999</v>
      </c>
      <c r="K93" s="8">
        <f t="shared" si="9"/>
        <v>-134.16030000000001</v>
      </c>
      <c r="L93" s="79" t="s">
        <v>434</v>
      </c>
      <c r="M93" s="11"/>
      <c r="N93" s="11"/>
      <c r="O93" s="11"/>
      <c r="P93" s="11"/>
      <c r="Q93" s="11"/>
      <c r="R93" s="295"/>
      <c r="S93" s="297"/>
      <c r="T93" s="295"/>
      <c r="U93" s="295"/>
      <c r="V93" s="284"/>
      <c r="W93" s="284"/>
      <c r="X93" s="288"/>
      <c r="Y93" s="288"/>
      <c r="Z93" s="288"/>
      <c r="AA93" s="293"/>
    </row>
    <row r="94" spans="1:27" s="78" customFormat="1" ht="76.5" hidden="1" customHeight="1">
      <c r="A94" s="137" t="s">
        <v>371</v>
      </c>
      <c r="B94" s="363"/>
      <c r="C94" s="74" t="s">
        <v>191</v>
      </c>
      <c r="D94" s="166" t="s">
        <v>192</v>
      </c>
      <c r="E94" s="24">
        <v>1</v>
      </c>
      <c r="F94" s="24">
        <v>1</v>
      </c>
      <c r="G94" s="11"/>
      <c r="H94" s="129"/>
      <c r="I94" s="8">
        <v>34881.5</v>
      </c>
      <c r="J94" s="77">
        <v>34881.5</v>
      </c>
      <c r="K94" s="8">
        <f t="shared" si="9"/>
        <v>0</v>
      </c>
      <c r="L94" s="61"/>
      <c r="M94" s="11"/>
      <c r="N94" s="11"/>
      <c r="O94" s="11"/>
      <c r="P94" s="11"/>
      <c r="Q94" s="11"/>
      <c r="R94" s="295"/>
      <c r="S94" s="297"/>
      <c r="T94" s="295"/>
      <c r="U94" s="295"/>
      <c r="V94" s="284"/>
      <c r="W94" s="284"/>
      <c r="X94" s="288"/>
      <c r="Y94" s="288"/>
      <c r="Z94" s="288"/>
      <c r="AA94" s="293"/>
    </row>
    <row r="95" spans="1:27" s="78" customFormat="1" ht="76.5" hidden="1" customHeight="1">
      <c r="A95" s="137" t="s">
        <v>372</v>
      </c>
      <c r="B95" s="363"/>
      <c r="C95" s="74" t="s">
        <v>193</v>
      </c>
      <c r="D95" s="166" t="s">
        <v>192</v>
      </c>
      <c r="E95" s="24">
        <v>1</v>
      </c>
      <c r="F95" s="24">
        <v>1</v>
      </c>
      <c r="G95" s="11"/>
      <c r="H95" s="129"/>
      <c r="I95" s="8">
        <v>8727.4</v>
      </c>
      <c r="J95" s="77">
        <v>8727.4</v>
      </c>
      <c r="K95" s="8">
        <f t="shared" si="9"/>
        <v>0</v>
      </c>
      <c r="L95" s="61"/>
      <c r="M95" s="11"/>
      <c r="N95" s="11"/>
      <c r="O95" s="11"/>
      <c r="P95" s="11"/>
      <c r="Q95" s="11"/>
      <c r="R95" s="295"/>
      <c r="S95" s="297"/>
      <c r="T95" s="295"/>
      <c r="U95" s="295"/>
      <c r="V95" s="284"/>
      <c r="W95" s="284"/>
      <c r="X95" s="288"/>
      <c r="Y95" s="288"/>
      <c r="Z95" s="288"/>
      <c r="AA95" s="293"/>
    </row>
    <row r="96" spans="1:27" s="78" customFormat="1" ht="76.5" hidden="1" customHeight="1">
      <c r="A96" s="137" t="s">
        <v>373</v>
      </c>
      <c r="B96" s="363"/>
      <c r="C96" s="74" t="s">
        <v>194</v>
      </c>
      <c r="D96" s="166" t="s">
        <v>192</v>
      </c>
      <c r="E96" s="24">
        <v>1</v>
      </c>
      <c r="F96" s="24">
        <v>1</v>
      </c>
      <c r="G96" s="11"/>
      <c r="H96" s="129"/>
      <c r="I96" s="8">
        <v>10779.6</v>
      </c>
      <c r="J96" s="77">
        <v>10779.6</v>
      </c>
      <c r="K96" s="8">
        <f t="shared" si="9"/>
        <v>0</v>
      </c>
      <c r="L96" s="61"/>
      <c r="M96" s="11"/>
      <c r="N96" s="11"/>
      <c r="O96" s="11"/>
      <c r="P96" s="11"/>
      <c r="Q96" s="11"/>
      <c r="R96" s="295"/>
      <c r="S96" s="297"/>
      <c r="T96" s="295"/>
      <c r="U96" s="295"/>
      <c r="V96" s="284"/>
      <c r="W96" s="284"/>
      <c r="X96" s="288"/>
      <c r="Y96" s="288"/>
      <c r="Z96" s="288"/>
      <c r="AA96" s="293"/>
    </row>
    <row r="97" spans="1:27" s="78" customFormat="1" ht="76.5" hidden="1" customHeight="1">
      <c r="A97" s="137" t="s">
        <v>374</v>
      </c>
      <c r="B97" s="363"/>
      <c r="C97" s="74" t="s">
        <v>195</v>
      </c>
      <c r="D97" s="166" t="s">
        <v>192</v>
      </c>
      <c r="E97" s="24">
        <v>1</v>
      </c>
      <c r="F97" s="24">
        <v>1</v>
      </c>
      <c r="G97" s="11"/>
      <c r="H97" s="129"/>
      <c r="I97" s="8">
        <v>10463.6</v>
      </c>
      <c r="J97" s="77">
        <v>10463.6</v>
      </c>
      <c r="K97" s="8">
        <f t="shared" si="9"/>
        <v>0</v>
      </c>
      <c r="L97" s="61"/>
      <c r="M97" s="11"/>
      <c r="N97" s="11"/>
      <c r="O97" s="11"/>
      <c r="P97" s="11"/>
      <c r="Q97" s="11"/>
      <c r="R97" s="295"/>
      <c r="S97" s="297"/>
      <c r="T97" s="295"/>
      <c r="U97" s="295"/>
      <c r="V97" s="284"/>
      <c r="W97" s="284"/>
      <c r="X97" s="288"/>
      <c r="Y97" s="288"/>
      <c r="Z97" s="288"/>
      <c r="AA97" s="293"/>
    </row>
    <row r="98" spans="1:27" s="78" customFormat="1" ht="76.5" hidden="1" customHeight="1">
      <c r="A98" s="137" t="s">
        <v>375</v>
      </c>
      <c r="B98" s="363"/>
      <c r="C98" s="74" t="s">
        <v>196</v>
      </c>
      <c r="D98" s="166" t="s">
        <v>192</v>
      </c>
      <c r="E98" s="24">
        <v>1</v>
      </c>
      <c r="F98" s="24">
        <v>1</v>
      </c>
      <c r="G98" s="11"/>
      <c r="H98" s="129"/>
      <c r="I98" s="8">
        <v>15675.17</v>
      </c>
      <c r="J98" s="77">
        <v>15675.17</v>
      </c>
      <c r="K98" s="8">
        <f t="shared" si="9"/>
        <v>0</v>
      </c>
      <c r="L98" s="61"/>
      <c r="M98" s="11"/>
      <c r="N98" s="11"/>
      <c r="O98" s="11"/>
      <c r="P98" s="11"/>
      <c r="Q98" s="11"/>
      <c r="R98" s="295"/>
      <c r="S98" s="297"/>
      <c r="T98" s="295"/>
      <c r="U98" s="295"/>
      <c r="V98" s="284"/>
      <c r="W98" s="284"/>
      <c r="X98" s="288"/>
      <c r="Y98" s="288"/>
      <c r="Z98" s="288"/>
      <c r="AA98" s="293"/>
    </row>
    <row r="99" spans="1:27" s="78" customFormat="1" ht="76.5" hidden="1" customHeight="1">
      <c r="A99" s="137" t="s">
        <v>376</v>
      </c>
      <c r="B99" s="363"/>
      <c r="C99" s="74" t="s">
        <v>197</v>
      </c>
      <c r="D99" s="166" t="s">
        <v>192</v>
      </c>
      <c r="E99" s="24">
        <v>1</v>
      </c>
      <c r="F99" s="24">
        <v>1</v>
      </c>
      <c r="G99" s="11"/>
      <c r="H99" s="129"/>
      <c r="I99" s="8">
        <v>8059.74</v>
      </c>
      <c r="J99" s="77">
        <v>8059.74</v>
      </c>
      <c r="K99" s="8">
        <f t="shared" si="9"/>
        <v>0</v>
      </c>
      <c r="L99" s="61"/>
      <c r="M99" s="11"/>
      <c r="N99" s="11"/>
      <c r="O99" s="11"/>
      <c r="P99" s="11"/>
      <c r="Q99" s="11"/>
      <c r="R99" s="295"/>
      <c r="S99" s="297"/>
      <c r="T99" s="295"/>
      <c r="U99" s="295"/>
      <c r="V99" s="284"/>
      <c r="W99" s="284"/>
      <c r="X99" s="288"/>
      <c r="Y99" s="288"/>
      <c r="Z99" s="288"/>
      <c r="AA99" s="293"/>
    </row>
    <row r="100" spans="1:27" s="78" customFormat="1" ht="76.5" hidden="1" customHeight="1">
      <c r="A100" s="137" t="s">
        <v>377</v>
      </c>
      <c r="B100" s="363"/>
      <c r="C100" s="74" t="s">
        <v>198</v>
      </c>
      <c r="D100" s="166" t="s">
        <v>192</v>
      </c>
      <c r="E100" s="24">
        <v>1</v>
      </c>
      <c r="F100" s="24">
        <v>1</v>
      </c>
      <c r="G100" s="11"/>
      <c r="H100" s="129"/>
      <c r="I100" s="8">
        <v>6027.6440070000008</v>
      </c>
      <c r="J100" s="77">
        <v>6027.64401</v>
      </c>
      <c r="K100" s="8">
        <f t="shared" si="9"/>
        <v>2.9999991966178641E-6</v>
      </c>
      <c r="L100" s="61"/>
      <c r="M100" s="11"/>
      <c r="N100" s="11"/>
      <c r="O100" s="11"/>
      <c r="P100" s="11"/>
      <c r="Q100" s="11"/>
      <c r="R100" s="295"/>
      <c r="S100" s="297"/>
      <c r="T100" s="295"/>
      <c r="U100" s="295"/>
      <c r="V100" s="284"/>
      <c r="W100" s="284"/>
      <c r="X100" s="288"/>
      <c r="Y100" s="288"/>
      <c r="Z100" s="288"/>
      <c r="AA100" s="293"/>
    </row>
    <row r="101" spans="1:27" s="78" customFormat="1" ht="76.5" hidden="1" customHeight="1">
      <c r="A101" s="137" t="s">
        <v>378</v>
      </c>
      <c r="B101" s="363"/>
      <c r="C101" s="74" t="s">
        <v>199</v>
      </c>
      <c r="D101" s="166" t="s">
        <v>192</v>
      </c>
      <c r="E101" s="24">
        <v>1</v>
      </c>
      <c r="F101" s="24">
        <v>1</v>
      </c>
      <c r="G101" s="11"/>
      <c r="H101" s="129"/>
      <c r="I101" s="8">
        <v>4249.37</v>
      </c>
      <c r="J101" s="77">
        <v>4249.37</v>
      </c>
      <c r="K101" s="8">
        <f t="shared" si="9"/>
        <v>0</v>
      </c>
      <c r="L101" s="61"/>
      <c r="M101" s="11"/>
      <c r="N101" s="11"/>
      <c r="O101" s="11"/>
      <c r="P101" s="11"/>
      <c r="Q101" s="11"/>
      <c r="R101" s="295"/>
      <c r="S101" s="297"/>
      <c r="T101" s="295"/>
      <c r="U101" s="295"/>
      <c r="V101" s="284"/>
      <c r="W101" s="284"/>
      <c r="X101" s="288"/>
      <c r="Y101" s="288"/>
      <c r="Z101" s="288"/>
      <c r="AA101" s="293"/>
    </row>
    <row r="102" spans="1:27" s="78" customFormat="1" ht="76.5" hidden="1" customHeight="1">
      <c r="A102" s="137" t="s">
        <v>379</v>
      </c>
      <c r="B102" s="363"/>
      <c r="C102" s="74" t="s">
        <v>200</v>
      </c>
      <c r="D102" s="166" t="s">
        <v>192</v>
      </c>
      <c r="E102" s="24">
        <v>1</v>
      </c>
      <c r="F102" s="24">
        <v>1</v>
      </c>
      <c r="G102" s="11"/>
      <c r="H102" s="129"/>
      <c r="I102" s="8">
        <v>9842.1299999999992</v>
      </c>
      <c r="J102" s="77">
        <v>9842.1299999999992</v>
      </c>
      <c r="K102" s="8">
        <f t="shared" si="9"/>
        <v>0</v>
      </c>
      <c r="L102" s="61"/>
      <c r="M102" s="11"/>
      <c r="N102" s="11"/>
      <c r="O102" s="11"/>
      <c r="P102" s="11"/>
      <c r="Q102" s="11"/>
      <c r="R102" s="295"/>
      <c r="S102" s="297"/>
      <c r="T102" s="295"/>
      <c r="U102" s="295"/>
      <c r="V102" s="284"/>
      <c r="W102" s="284"/>
      <c r="X102" s="288"/>
      <c r="Y102" s="288"/>
      <c r="Z102" s="288"/>
      <c r="AA102" s="293"/>
    </row>
    <row r="103" spans="1:27" s="78" customFormat="1" ht="76.5" hidden="1" customHeight="1">
      <c r="A103" s="137" t="s">
        <v>380</v>
      </c>
      <c r="B103" s="363"/>
      <c r="C103" s="74" t="s">
        <v>201</v>
      </c>
      <c r="D103" s="166" t="s">
        <v>192</v>
      </c>
      <c r="E103" s="24">
        <v>1</v>
      </c>
      <c r="F103" s="24">
        <v>1</v>
      </c>
      <c r="G103" s="11"/>
      <c r="H103" s="129"/>
      <c r="I103" s="8">
        <v>27766.79</v>
      </c>
      <c r="J103" s="77">
        <v>27766.79</v>
      </c>
      <c r="K103" s="8">
        <f t="shared" si="9"/>
        <v>0</v>
      </c>
      <c r="L103" s="61"/>
      <c r="M103" s="11"/>
      <c r="N103" s="11"/>
      <c r="O103" s="11"/>
      <c r="P103" s="11"/>
      <c r="Q103" s="11"/>
      <c r="R103" s="295"/>
      <c r="S103" s="297"/>
      <c r="T103" s="295"/>
      <c r="U103" s="295"/>
      <c r="V103" s="284"/>
      <c r="W103" s="284"/>
      <c r="X103" s="288"/>
      <c r="Y103" s="288"/>
      <c r="Z103" s="288"/>
      <c r="AA103" s="293"/>
    </row>
    <row r="104" spans="1:27" s="78" customFormat="1" ht="76.5" hidden="1" customHeight="1">
      <c r="A104" s="137" t="s">
        <v>381</v>
      </c>
      <c r="B104" s="363"/>
      <c r="C104" s="74" t="s">
        <v>202</v>
      </c>
      <c r="D104" s="166" t="s">
        <v>192</v>
      </c>
      <c r="E104" s="24">
        <v>1</v>
      </c>
      <c r="F104" s="24">
        <v>1</v>
      </c>
      <c r="G104" s="11"/>
      <c r="H104" s="129"/>
      <c r="I104" s="8">
        <v>14221.14</v>
      </c>
      <c r="J104" s="77">
        <v>14221.14</v>
      </c>
      <c r="K104" s="8">
        <f t="shared" ref="K104:K131" si="10">J104-I104</f>
        <v>0</v>
      </c>
      <c r="L104" s="61"/>
      <c r="M104" s="11"/>
      <c r="N104" s="11"/>
      <c r="O104" s="11"/>
      <c r="P104" s="11"/>
      <c r="Q104" s="11"/>
      <c r="R104" s="295"/>
      <c r="S104" s="297"/>
      <c r="T104" s="295"/>
      <c r="U104" s="295"/>
      <c r="V104" s="284"/>
      <c r="W104" s="284"/>
      <c r="X104" s="288"/>
      <c r="Y104" s="288"/>
      <c r="Z104" s="288"/>
      <c r="AA104" s="293"/>
    </row>
    <row r="105" spans="1:27" s="78" customFormat="1" ht="76.5" hidden="1" customHeight="1">
      <c r="A105" s="137" t="s">
        <v>382</v>
      </c>
      <c r="B105" s="363"/>
      <c r="C105" s="74" t="s">
        <v>203</v>
      </c>
      <c r="D105" s="166" t="s">
        <v>192</v>
      </c>
      <c r="E105" s="24">
        <v>1</v>
      </c>
      <c r="F105" s="24">
        <v>1</v>
      </c>
      <c r="G105" s="11"/>
      <c r="H105" s="129"/>
      <c r="I105" s="8">
        <v>14859.974900000001</v>
      </c>
      <c r="J105" s="77">
        <v>14859.974900000001</v>
      </c>
      <c r="K105" s="8">
        <f t="shared" si="10"/>
        <v>0</v>
      </c>
      <c r="L105" s="61"/>
      <c r="M105" s="11"/>
      <c r="N105" s="11"/>
      <c r="O105" s="11"/>
      <c r="P105" s="11"/>
      <c r="Q105" s="11"/>
      <c r="R105" s="295"/>
      <c r="S105" s="297"/>
      <c r="T105" s="295"/>
      <c r="U105" s="295"/>
      <c r="V105" s="284"/>
      <c r="W105" s="284"/>
      <c r="X105" s="288"/>
      <c r="Y105" s="288"/>
      <c r="Z105" s="288"/>
      <c r="AA105" s="293"/>
    </row>
    <row r="106" spans="1:27" s="78" customFormat="1" ht="111.75" hidden="1" customHeight="1">
      <c r="A106" s="9">
        <v>26</v>
      </c>
      <c r="B106" s="341"/>
      <c r="C106" s="190" t="s">
        <v>204</v>
      </c>
      <c r="D106" s="142"/>
      <c r="E106" s="24"/>
      <c r="F106" s="24"/>
      <c r="G106" s="11"/>
      <c r="H106" s="129"/>
      <c r="I106" s="11">
        <f>SUM(I107:I113)</f>
        <v>120908.89373</v>
      </c>
      <c r="J106" s="128">
        <f>SUM(J107:J113)</f>
        <v>116373.459</v>
      </c>
      <c r="K106" s="11">
        <f>J106-I106</f>
        <v>-4535.4347299999936</v>
      </c>
      <c r="L106" s="61"/>
      <c r="M106" s="11"/>
      <c r="N106" s="11">
        <v>116373.459</v>
      </c>
      <c r="O106" s="11"/>
      <c r="P106" s="11"/>
      <c r="Q106" s="11"/>
      <c r="R106" s="295"/>
      <c r="S106" s="297"/>
      <c r="T106" s="295"/>
      <c r="U106" s="295"/>
      <c r="V106" s="284"/>
      <c r="W106" s="284"/>
      <c r="X106" s="288"/>
      <c r="Y106" s="288"/>
      <c r="Z106" s="288"/>
      <c r="AA106" s="293"/>
    </row>
    <row r="107" spans="1:27" s="78" customFormat="1" ht="331.5" hidden="1" customHeight="1">
      <c r="A107" s="137" t="s">
        <v>136</v>
      </c>
      <c r="B107" s="363"/>
      <c r="C107" s="74" t="s">
        <v>212</v>
      </c>
      <c r="D107" s="79" t="s">
        <v>144</v>
      </c>
      <c r="E107" s="24">
        <v>1</v>
      </c>
      <c r="F107" s="24" t="s">
        <v>310</v>
      </c>
      <c r="G107" s="11"/>
      <c r="H107" s="129"/>
      <c r="I107" s="8">
        <v>574</v>
      </c>
      <c r="J107" s="77">
        <v>0</v>
      </c>
      <c r="K107" s="8">
        <f t="shared" si="10"/>
        <v>-574</v>
      </c>
      <c r="L107" s="79" t="s">
        <v>432</v>
      </c>
      <c r="M107" s="11"/>
      <c r="N107" s="11"/>
      <c r="O107" s="11"/>
      <c r="P107" s="11"/>
      <c r="Q107" s="11"/>
      <c r="R107" s="295"/>
      <c r="S107" s="297"/>
      <c r="T107" s="295"/>
      <c r="U107" s="295"/>
      <c r="V107" s="284"/>
      <c r="W107" s="284"/>
      <c r="X107" s="288"/>
      <c r="Y107" s="288"/>
      <c r="Z107" s="288"/>
      <c r="AA107" s="293"/>
    </row>
    <row r="108" spans="1:27" s="78" customFormat="1" ht="172.5" hidden="1" customHeight="1">
      <c r="A108" s="137" t="s">
        <v>137</v>
      </c>
      <c r="B108" s="363"/>
      <c r="C108" s="167" t="s">
        <v>213</v>
      </c>
      <c r="D108" s="79" t="s">
        <v>144</v>
      </c>
      <c r="E108" s="24">
        <v>6</v>
      </c>
      <c r="F108" s="24">
        <v>6</v>
      </c>
      <c r="G108" s="11"/>
      <c r="H108" s="129"/>
      <c r="I108" s="8">
        <v>12474</v>
      </c>
      <c r="J108" s="77">
        <v>12474</v>
      </c>
      <c r="K108" s="11">
        <f t="shared" si="10"/>
        <v>0</v>
      </c>
      <c r="L108" s="61"/>
      <c r="M108" s="11"/>
      <c r="N108" s="11"/>
      <c r="O108" s="11"/>
      <c r="P108" s="11"/>
      <c r="Q108" s="11"/>
      <c r="R108" s="295"/>
      <c r="S108" s="297"/>
      <c r="T108" s="295"/>
      <c r="U108" s="295"/>
      <c r="V108" s="284"/>
      <c r="W108" s="284"/>
      <c r="X108" s="288"/>
      <c r="Y108" s="288"/>
      <c r="Z108" s="288"/>
      <c r="AA108" s="293"/>
    </row>
    <row r="109" spans="1:27" s="78" customFormat="1" ht="133.5" hidden="1" customHeight="1">
      <c r="A109" s="137" t="s">
        <v>138</v>
      </c>
      <c r="B109" s="363"/>
      <c r="C109" s="167" t="s">
        <v>214</v>
      </c>
      <c r="D109" s="79" t="s">
        <v>144</v>
      </c>
      <c r="E109" s="24">
        <v>3</v>
      </c>
      <c r="F109" s="24">
        <v>3</v>
      </c>
      <c r="G109" s="11"/>
      <c r="H109" s="129"/>
      <c r="I109" s="8">
        <v>1863</v>
      </c>
      <c r="J109" s="77">
        <v>1863</v>
      </c>
      <c r="K109" s="11">
        <f t="shared" si="10"/>
        <v>0</v>
      </c>
      <c r="L109" s="61"/>
      <c r="M109" s="11"/>
      <c r="N109" s="11"/>
      <c r="O109" s="11"/>
      <c r="P109" s="11"/>
      <c r="Q109" s="11"/>
      <c r="R109" s="295"/>
      <c r="S109" s="297"/>
      <c r="T109" s="295"/>
      <c r="U109" s="295"/>
      <c r="V109" s="284"/>
      <c r="W109" s="284"/>
      <c r="X109" s="288"/>
      <c r="Y109" s="288"/>
      <c r="Z109" s="288"/>
      <c r="AA109" s="293"/>
    </row>
    <row r="110" spans="1:27" s="78" customFormat="1" ht="328.5" hidden="1" customHeight="1">
      <c r="A110" s="137" t="s">
        <v>139</v>
      </c>
      <c r="B110" s="363"/>
      <c r="C110" s="167" t="s">
        <v>215</v>
      </c>
      <c r="D110" s="79" t="s">
        <v>144</v>
      </c>
      <c r="E110" s="24">
        <v>1</v>
      </c>
      <c r="F110" s="24" t="s">
        <v>310</v>
      </c>
      <c r="G110" s="11"/>
      <c r="H110" s="129"/>
      <c r="I110" s="8">
        <v>1240</v>
      </c>
      <c r="J110" s="77">
        <v>0</v>
      </c>
      <c r="K110" s="8">
        <f t="shared" si="10"/>
        <v>-1240</v>
      </c>
      <c r="L110" s="79" t="s">
        <v>433</v>
      </c>
      <c r="M110" s="11"/>
      <c r="N110" s="11"/>
      <c r="O110" s="11"/>
      <c r="P110" s="11"/>
      <c r="Q110" s="11"/>
      <c r="R110" s="295"/>
      <c r="S110" s="297"/>
      <c r="T110" s="295"/>
      <c r="U110" s="295"/>
      <c r="V110" s="284"/>
      <c r="W110" s="284"/>
      <c r="X110" s="288"/>
      <c r="Y110" s="288"/>
      <c r="Z110" s="288"/>
      <c r="AA110" s="293"/>
    </row>
    <row r="111" spans="1:27" s="78" customFormat="1" ht="136.5" hidden="1" customHeight="1">
      <c r="A111" s="137" t="s">
        <v>140</v>
      </c>
      <c r="B111" s="363"/>
      <c r="C111" s="167" t="s">
        <v>216</v>
      </c>
      <c r="D111" s="79" t="s">
        <v>144</v>
      </c>
      <c r="E111" s="24">
        <v>1</v>
      </c>
      <c r="F111" s="24">
        <v>1</v>
      </c>
      <c r="G111" s="11"/>
      <c r="H111" s="129"/>
      <c r="I111" s="8">
        <v>585</v>
      </c>
      <c r="J111" s="77">
        <v>585</v>
      </c>
      <c r="K111" s="8">
        <f t="shared" si="10"/>
        <v>0</v>
      </c>
      <c r="L111" s="61"/>
      <c r="M111" s="11"/>
      <c r="N111" s="11"/>
      <c r="O111" s="11"/>
      <c r="P111" s="11"/>
      <c r="Q111" s="11"/>
      <c r="R111" s="295"/>
      <c r="S111" s="297"/>
      <c r="T111" s="295"/>
      <c r="U111" s="295"/>
      <c r="V111" s="284"/>
      <c r="W111" s="284"/>
      <c r="X111" s="288"/>
      <c r="Y111" s="288"/>
      <c r="Z111" s="288"/>
      <c r="AA111" s="293"/>
    </row>
    <row r="112" spans="1:27" s="78" customFormat="1" ht="139.5" hidden="1" customHeight="1">
      <c r="A112" s="137" t="s">
        <v>141</v>
      </c>
      <c r="B112" s="363"/>
      <c r="C112" s="167" t="s">
        <v>217</v>
      </c>
      <c r="D112" s="79" t="s">
        <v>144</v>
      </c>
      <c r="E112" s="24">
        <v>3</v>
      </c>
      <c r="F112" s="24">
        <v>3</v>
      </c>
      <c r="G112" s="11"/>
      <c r="H112" s="129"/>
      <c r="I112" s="8">
        <v>27321.428549999997</v>
      </c>
      <c r="J112" s="77">
        <v>24600</v>
      </c>
      <c r="K112" s="8">
        <f t="shared" si="10"/>
        <v>-2721.4285499999969</v>
      </c>
      <c r="L112" s="79" t="s">
        <v>434</v>
      </c>
      <c r="M112" s="11"/>
      <c r="N112" s="11"/>
      <c r="O112" s="11"/>
      <c r="P112" s="11"/>
      <c r="Q112" s="11"/>
      <c r="R112" s="295"/>
      <c r="S112" s="297"/>
      <c r="T112" s="295"/>
      <c r="U112" s="295"/>
      <c r="V112" s="284"/>
      <c r="W112" s="284"/>
      <c r="X112" s="288"/>
      <c r="Y112" s="288"/>
      <c r="Z112" s="288"/>
      <c r="AA112" s="293"/>
    </row>
    <row r="113" spans="1:27" s="78" customFormat="1" ht="76.5" hidden="1" customHeight="1">
      <c r="A113" s="137" t="s">
        <v>142</v>
      </c>
      <c r="B113" s="363"/>
      <c r="C113" s="168" t="s">
        <v>218</v>
      </c>
      <c r="D113" s="157" t="s">
        <v>192</v>
      </c>
      <c r="E113" s="24">
        <v>1</v>
      </c>
      <c r="F113" s="24">
        <v>1</v>
      </c>
      <c r="G113" s="11"/>
      <c r="H113" s="129"/>
      <c r="I113" s="8">
        <v>76851.465179999999</v>
      </c>
      <c r="J113" s="77">
        <v>76851.459000000003</v>
      </c>
      <c r="K113" s="11">
        <f t="shared" si="10"/>
        <v>-6.1799999966751784E-3</v>
      </c>
      <c r="L113" s="61"/>
      <c r="M113" s="11"/>
      <c r="N113" s="11"/>
      <c r="O113" s="11"/>
      <c r="P113" s="11"/>
      <c r="Q113" s="11"/>
      <c r="R113" s="295"/>
      <c r="S113" s="297"/>
      <c r="T113" s="295"/>
      <c r="U113" s="295"/>
      <c r="V113" s="284"/>
      <c r="W113" s="284"/>
      <c r="X113" s="288"/>
      <c r="Y113" s="288"/>
      <c r="Z113" s="288"/>
      <c r="AA113" s="293"/>
    </row>
    <row r="114" spans="1:27" s="78" customFormat="1" ht="76.5" hidden="1" customHeight="1">
      <c r="A114" s="137" t="s">
        <v>383</v>
      </c>
      <c r="B114" s="363"/>
      <c r="C114" s="81" t="s">
        <v>74</v>
      </c>
      <c r="D114" s="79"/>
      <c r="E114" s="79"/>
      <c r="F114" s="79"/>
      <c r="G114" s="11"/>
      <c r="H114" s="129"/>
      <c r="I114" s="128">
        <f>SUM(I115:I131)</f>
        <v>3100421.9468199997</v>
      </c>
      <c r="J114" s="128">
        <f>SUM(J115:J131)</f>
        <v>3097202.4496399993</v>
      </c>
      <c r="K114" s="11">
        <f t="shared" si="10"/>
        <v>-3219.4971800004132</v>
      </c>
      <c r="L114" s="61"/>
      <c r="M114" s="11"/>
      <c r="N114" s="11">
        <v>3097202.4496399993</v>
      </c>
      <c r="O114" s="11"/>
      <c r="P114" s="11"/>
      <c r="Q114" s="11"/>
      <c r="R114" s="295"/>
      <c r="S114" s="297"/>
      <c r="T114" s="295"/>
      <c r="U114" s="295"/>
      <c r="V114" s="284"/>
      <c r="W114" s="284"/>
      <c r="X114" s="288"/>
      <c r="Y114" s="288"/>
      <c r="Z114" s="288"/>
      <c r="AA114" s="293"/>
    </row>
    <row r="115" spans="1:27" s="78" customFormat="1" ht="76.5" hidden="1" customHeight="1">
      <c r="A115" s="137" t="s">
        <v>205</v>
      </c>
      <c r="B115" s="363"/>
      <c r="C115" s="74" t="s">
        <v>223</v>
      </c>
      <c r="D115" s="79" t="s">
        <v>144</v>
      </c>
      <c r="E115" s="252">
        <v>117</v>
      </c>
      <c r="F115" s="252">
        <v>117</v>
      </c>
      <c r="G115" s="11"/>
      <c r="H115" s="129"/>
      <c r="I115" s="8">
        <v>5973.8</v>
      </c>
      <c r="J115" s="77">
        <v>5973.8</v>
      </c>
      <c r="K115" s="11">
        <f t="shared" si="10"/>
        <v>0</v>
      </c>
      <c r="L115" s="61"/>
      <c r="M115" s="11"/>
      <c r="N115" s="11"/>
      <c r="O115" s="11"/>
      <c r="P115" s="11"/>
      <c r="Q115" s="11"/>
      <c r="R115" s="295"/>
      <c r="S115" s="297"/>
      <c r="T115" s="295"/>
      <c r="U115" s="295"/>
      <c r="V115" s="284"/>
      <c r="W115" s="284"/>
      <c r="X115" s="288"/>
      <c r="Y115" s="288"/>
      <c r="Z115" s="288"/>
      <c r="AA115" s="293"/>
    </row>
    <row r="116" spans="1:27" s="78" customFormat="1" ht="76.5" hidden="1" customHeight="1">
      <c r="A116" s="137" t="s">
        <v>206</v>
      </c>
      <c r="B116" s="363"/>
      <c r="C116" s="74" t="s">
        <v>223</v>
      </c>
      <c r="D116" s="79" t="s">
        <v>144</v>
      </c>
      <c r="E116" s="253"/>
      <c r="F116" s="253"/>
      <c r="G116" s="11"/>
      <c r="H116" s="129"/>
      <c r="I116" s="8">
        <v>35100</v>
      </c>
      <c r="J116" s="77">
        <v>35100</v>
      </c>
      <c r="K116" s="11">
        <f t="shared" si="10"/>
        <v>0</v>
      </c>
      <c r="L116" s="61"/>
      <c r="M116" s="11"/>
      <c r="N116" s="11"/>
      <c r="O116" s="11"/>
      <c r="P116" s="11"/>
      <c r="Q116" s="11"/>
      <c r="R116" s="295"/>
      <c r="S116" s="297"/>
      <c r="T116" s="295"/>
      <c r="U116" s="295"/>
      <c r="V116" s="284"/>
      <c r="W116" s="284"/>
      <c r="X116" s="288"/>
      <c r="Y116" s="288"/>
      <c r="Z116" s="288"/>
      <c r="AA116" s="293"/>
    </row>
    <row r="117" spans="1:27" s="78" customFormat="1" ht="103.5" hidden="1" customHeight="1">
      <c r="A117" s="137" t="s">
        <v>207</v>
      </c>
      <c r="B117" s="363"/>
      <c r="C117" s="74" t="s">
        <v>224</v>
      </c>
      <c r="D117" s="79" t="s">
        <v>144</v>
      </c>
      <c r="E117" s="8">
        <v>4</v>
      </c>
      <c r="F117" s="8">
        <v>4</v>
      </c>
      <c r="G117" s="11"/>
      <c r="H117" s="129"/>
      <c r="I117" s="8">
        <v>2801844</v>
      </c>
      <c r="J117" s="77">
        <v>2801844</v>
      </c>
      <c r="K117" s="11">
        <f t="shared" si="10"/>
        <v>0</v>
      </c>
      <c r="L117" s="61"/>
      <c r="M117" s="11"/>
      <c r="N117" s="11"/>
      <c r="O117" s="11"/>
      <c r="P117" s="11"/>
      <c r="Q117" s="11"/>
      <c r="R117" s="295"/>
      <c r="S117" s="297"/>
      <c r="T117" s="295"/>
      <c r="U117" s="295"/>
      <c r="V117" s="284"/>
      <c r="W117" s="284"/>
      <c r="X117" s="288"/>
      <c r="Y117" s="288"/>
      <c r="Z117" s="288"/>
      <c r="AA117" s="293"/>
    </row>
    <row r="118" spans="1:27" s="78" customFormat="1" ht="76.5" hidden="1" customHeight="1">
      <c r="A118" s="137" t="s">
        <v>208</v>
      </c>
      <c r="B118" s="363"/>
      <c r="C118" s="74" t="s">
        <v>225</v>
      </c>
      <c r="D118" s="79" t="s">
        <v>144</v>
      </c>
      <c r="E118" s="8">
        <v>4</v>
      </c>
      <c r="F118" s="8">
        <v>4</v>
      </c>
      <c r="G118" s="11"/>
      <c r="H118" s="129"/>
      <c r="I118" s="8">
        <v>35128.871439999995</v>
      </c>
      <c r="J118" s="77">
        <v>34777.582719999999</v>
      </c>
      <c r="K118" s="8">
        <f t="shared" si="10"/>
        <v>-351.28871999999683</v>
      </c>
      <c r="L118" s="79" t="s">
        <v>434</v>
      </c>
      <c r="M118" s="11"/>
      <c r="N118" s="11"/>
      <c r="O118" s="11"/>
      <c r="P118" s="11"/>
      <c r="Q118" s="11"/>
      <c r="R118" s="295"/>
      <c r="S118" s="297"/>
      <c r="T118" s="295"/>
      <c r="U118" s="295"/>
      <c r="V118" s="284"/>
      <c r="W118" s="284"/>
      <c r="X118" s="288"/>
      <c r="Y118" s="288"/>
      <c r="Z118" s="288"/>
      <c r="AA118" s="293"/>
    </row>
    <row r="119" spans="1:27" s="78" customFormat="1" ht="76.5" hidden="1" customHeight="1">
      <c r="A119" s="137" t="s">
        <v>209</v>
      </c>
      <c r="B119" s="363"/>
      <c r="C119" s="74" t="s">
        <v>226</v>
      </c>
      <c r="D119" s="79" t="s">
        <v>144</v>
      </c>
      <c r="E119" s="8">
        <v>38</v>
      </c>
      <c r="F119" s="8">
        <v>38</v>
      </c>
      <c r="G119" s="11"/>
      <c r="H119" s="129"/>
      <c r="I119" s="8">
        <v>3572</v>
      </c>
      <c r="J119" s="77">
        <v>2633.4</v>
      </c>
      <c r="K119" s="8">
        <f t="shared" si="10"/>
        <v>-938.59999999999991</v>
      </c>
      <c r="L119" s="79" t="s">
        <v>434</v>
      </c>
      <c r="M119" s="11"/>
      <c r="N119" s="11"/>
      <c r="O119" s="11"/>
      <c r="P119" s="11"/>
      <c r="Q119" s="11"/>
      <c r="R119" s="295"/>
      <c r="S119" s="297"/>
      <c r="T119" s="295"/>
      <c r="U119" s="295"/>
      <c r="V119" s="284"/>
      <c r="W119" s="284"/>
      <c r="X119" s="288"/>
      <c r="Y119" s="288"/>
      <c r="Z119" s="288"/>
      <c r="AA119" s="293"/>
    </row>
    <row r="120" spans="1:27" s="78" customFormat="1" ht="76.5" hidden="1" customHeight="1">
      <c r="A120" s="137" t="s">
        <v>210</v>
      </c>
      <c r="B120" s="363"/>
      <c r="C120" s="74" t="s">
        <v>227</v>
      </c>
      <c r="D120" s="79" t="s">
        <v>144</v>
      </c>
      <c r="E120" s="8">
        <v>1</v>
      </c>
      <c r="F120" s="8">
        <v>1</v>
      </c>
      <c r="G120" s="11"/>
      <c r="H120" s="129"/>
      <c r="I120" s="8">
        <v>428.27233000000001</v>
      </c>
      <c r="J120" s="77">
        <v>364.03</v>
      </c>
      <c r="K120" s="8">
        <f t="shared" si="10"/>
        <v>-64.242330000000038</v>
      </c>
      <c r="L120" s="79" t="s">
        <v>434</v>
      </c>
      <c r="M120" s="11"/>
      <c r="N120" s="11"/>
      <c r="O120" s="11"/>
      <c r="P120" s="11"/>
      <c r="Q120" s="11"/>
      <c r="R120" s="295"/>
      <c r="S120" s="297"/>
      <c r="T120" s="295"/>
      <c r="U120" s="295"/>
      <c r="V120" s="284"/>
      <c r="W120" s="284"/>
      <c r="X120" s="288"/>
      <c r="Y120" s="288"/>
      <c r="Z120" s="288"/>
      <c r="AA120" s="293"/>
    </row>
    <row r="121" spans="1:27" s="78" customFormat="1" ht="76.5" hidden="1" customHeight="1">
      <c r="A121" s="137" t="s">
        <v>211</v>
      </c>
      <c r="B121" s="363"/>
      <c r="C121" s="74" t="s">
        <v>228</v>
      </c>
      <c r="D121" s="79" t="s">
        <v>144</v>
      </c>
      <c r="E121" s="8">
        <v>1</v>
      </c>
      <c r="F121" s="8">
        <v>1</v>
      </c>
      <c r="G121" s="11"/>
      <c r="H121" s="129"/>
      <c r="I121" s="8">
        <v>109.37099000000001</v>
      </c>
      <c r="J121" s="77">
        <v>92.963999999999999</v>
      </c>
      <c r="K121" s="8">
        <f t="shared" si="10"/>
        <v>-16.406990000000008</v>
      </c>
      <c r="L121" s="79" t="s">
        <v>434</v>
      </c>
      <c r="M121" s="11"/>
      <c r="N121" s="11"/>
      <c r="O121" s="11"/>
      <c r="P121" s="11"/>
      <c r="Q121" s="11"/>
      <c r="R121" s="295"/>
      <c r="S121" s="297"/>
      <c r="T121" s="295"/>
      <c r="U121" s="295"/>
      <c r="V121" s="284"/>
      <c r="W121" s="284"/>
      <c r="X121" s="288"/>
      <c r="Y121" s="288"/>
      <c r="Z121" s="288"/>
      <c r="AA121" s="293"/>
    </row>
    <row r="122" spans="1:27" s="78" customFormat="1" ht="76.5" hidden="1" customHeight="1">
      <c r="A122" s="137" t="s">
        <v>384</v>
      </c>
      <c r="B122" s="363"/>
      <c r="C122" s="74" t="s">
        <v>229</v>
      </c>
      <c r="D122" s="79" t="s">
        <v>144</v>
      </c>
      <c r="E122" s="8">
        <v>1</v>
      </c>
      <c r="F122" s="8">
        <v>1</v>
      </c>
      <c r="G122" s="11"/>
      <c r="H122" s="129"/>
      <c r="I122" s="8">
        <v>1007.9464300000001</v>
      </c>
      <c r="J122" s="77">
        <v>856.75300000000004</v>
      </c>
      <c r="K122" s="8">
        <f t="shared" si="10"/>
        <v>-151.19343000000003</v>
      </c>
      <c r="L122" s="79" t="s">
        <v>434</v>
      </c>
      <c r="M122" s="11"/>
      <c r="N122" s="11"/>
      <c r="O122" s="11"/>
      <c r="P122" s="11"/>
      <c r="Q122" s="11"/>
      <c r="R122" s="295"/>
      <c r="S122" s="297"/>
      <c r="T122" s="295"/>
      <c r="U122" s="295"/>
      <c r="V122" s="284"/>
      <c r="W122" s="284"/>
      <c r="X122" s="288"/>
      <c r="Y122" s="288"/>
      <c r="Z122" s="288"/>
      <c r="AA122" s="293"/>
    </row>
    <row r="123" spans="1:27" s="78" customFormat="1" ht="76.5" hidden="1" customHeight="1">
      <c r="A123" s="137" t="s">
        <v>385</v>
      </c>
      <c r="B123" s="363"/>
      <c r="C123" s="74" t="s">
        <v>230</v>
      </c>
      <c r="D123" s="79" t="s">
        <v>144</v>
      </c>
      <c r="E123" s="8">
        <v>1</v>
      </c>
      <c r="F123" s="8">
        <v>1</v>
      </c>
      <c r="G123" s="11"/>
      <c r="H123" s="129"/>
      <c r="I123" s="8">
        <v>729.17633999999998</v>
      </c>
      <c r="J123" s="77">
        <v>619.798</v>
      </c>
      <c r="K123" s="8">
        <f t="shared" si="10"/>
        <v>-109.37833999999998</v>
      </c>
      <c r="L123" s="79" t="s">
        <v>434</v>
      </c>
      <c r="M123" s="11"/>
      <c r="N123" s="11"/>
      <c r="O123" s="11"/>
      <c r="P123" s="11"/>
      <c r="Q123" s="11"/>
      <c r="R123" s="295"/>
      <c r="S123" s="297"/>
      <c r="T123" s="295"/>
      <c r="U123" s="295"/>
      <c r="V123" s="284"/>
      <c r="W123" s="284"/>
      <c r="X123" s="288"/>
      <c r="Y123" s="288"/>
      <c r="Z123" s="288"/>
      <c r="AA123" s="293"/>
    </row>
    <row r="124" spans="1:27" s="78" customFormat="1" ht="76.5" hidden="1" customHeight="1">
      <c r="A124" s="137" t="s">
        <v>386</v>
      </c>
      <c r="B124" s="363"/>
      <c r="C124" s="74" t="s">
        <v>231</v>
      </c>
      <c r="D124" s="79" t="s">
        <v>144</v>
      </c>
      <c r="E124" s="8">
        <v>1</v>
      </c>
      <c r="F124" s="8">
        <v>1</v>
      </c>
      <c r="G124" s="11"/>
      <c r="H124" s="129"/>
      <c r="I124" s="8">
        <v>97.613839999999996</v>
      </c>
      <c r="J124" s="77">
        <v>82.971919999999997</v>
      </c>
      <c r="K124" s="8">
        <f t="shared" si="10"/>
        <v>-14.641919999999999</v>
      </c>
      <c r="L124" s="79" t="s">
        <v>434</v>
      </c>
      <c r="M124" s="11"/>
      <c r="N124" s="11"/>
      <c r="O124" s="11"/>
      <c r="P124" s="11"/>
      <c r="Q124" s="11"/>
      <c r="R124" s="295"/>
      <c r="S124" s="297"/>
      <c r="T124" s="295"/>
      <c r="U124" s="295"/>
      <c r="V124" s="284"/>
      <c r="W124" s="284"/>
      <c r="X124" s="288"/>
      <c r="Y124" s="288"/>
      <c r="Z124" s="288"/>
      <c r="AA124" s="293"/>
    </row>
    <row r="125" spans="1:27" s="78" customFormat="1" ht="76.5" hidden="1" customHeight="1">
      <c r="A125" s="137" t="s">
        <v>387</v>
      </c>
      <c r="B125" s="363"/>
      <c r="C125" s="74" t="s">
        <v>232</v>
      </c>
      <c r="D125" s="79" t="s">
        <v>144</v>
      </c>
      <c r="E125" s="8">
        <v>1</v>
      </c>
      <c r="F125" s="8">
        <v>1</v>
      </c>
      <c r="G125" s="11"/>
      <c r="H125" s="129"/>
      <c r="I125" s="8">
        <v>34.454459999999997</v>
      </c>
      <c r="J125" s="77">
        <v>29.28</v>
      </c>
      <c r="K125" s="8">
        <f t="shared" si="10"/>
        <v>-5.1744599999999963</v>
      </c>
      <c r="L125" s="79" t="s">
        <v>434</v>
      </c>
      <c r="M125" s="11"/>
      <c r="N125" s="11"/>
      <c r="O125" s="11"/>
      <c r="P125" s="11"/>
      <c r="Q125" s="11"/>
      <c r="R125" s="295"/>
      <c r="S125" s="297"/>
      <c r="T125" s="295"/>
      <c r="U125" s="295"/>
      <c r="V125" s="284"/>
      <c r="W125" s="284"/>
      <c r="X125" s="288"/>
      <c r="Y125" s="288"/>
      <c r="Z125" s="288"/>
      <c r="AA125" s="293"/>
    </row>
    <row r="126" spans="1:27" s="78" customFormat="1" ht="76.5" hidden="1" customHeight="1">
      <c r="A126" s="137" t="s">
        <v>388</v>
      </c>
      <c r="B126" s="363"/>
      <c r="C126" s="74" t="s">
        <v>233</v>
      </c>
      <c r="D126" s="79" t="s">
        <v>144</v>
      </c>
      <c r="E126" s="8">
        <v>1</v>
      </c>
      <c r="F126" s="8">
        <v>1</v>
      </c>
      <c r="G126" s="11"/>
      <c r="H126" s="129"/>
      <c r="I126" s="8">
        <v>272.20535999999998</v>
      </c>
      <c r="J126" s="77">
        <v>231.37</v>
      </c>
      <c r="K126" s="8">
        <f t="shared" si="10"/>
        <v>-40.83535999999998</v>
      </c>
      <c r="L126" s="79" t="s">
        <v>434</v>
      </c>
      <c r="M126" s="11"/>
      <c r="N126" s="11"/>
      <c r="O126" s="11"/>
      <c r="P126" s="11"/>
      <c r="Q126" s="11"/>
      <c r="R126" s="295"/>
      <c r="S126" s="297"/>
      <c r="T126" s="295"/>
      <c r="U126" s="295"/>
      <c r="V126" s="284"/>
      <c r="W126" s="284"/>
      <c r="X126" s="288"/>
      <c r="Y126" s="288"/>
      <c r="Z126" s="288"/>
      <c r="AA126" s="293"/>
    </row>
    <row r="127" spans="1:27" s="78" customFormat="1" ht="76.5" hidden="1" customHeight="1">
      <c r="A127" s="137" t="s">
        <v>389</v>
      </c>
      <c r="B127" s="363"/>
      <c r="C127" s="74" t="s">
        <v>113</v>
      </c>
      <c r="D127" s="79" t="s">
        <v>144</v>
      </c>
      <c r="E127" s="8">
        <v>1</v>
      </c>
      <c r="F127" s="8">
        <v>1</v>
      </c>
      <c r="G127" s="11"/>
      <c r="H127" s="129"/>
      <c r="I127" s="8">
        <v>51905.7</v>
      </c>
      <c r="J127" s="77">
        <v>51905.7</v>
      </c>
      <c r="K127" s="8">
        <f t="shared" si="10"/>
        <v>0</v>
      </c>
      <c r="L127" s="79"/>
      <c r="M127" s="11"/>
      <c r="N127" s="11"/>
      <c r="O127" s="11"/>
      <c r="P127" s="11"/>
      <c r="Q127" s="11"/>
      <c r="R127" s="295"/>
      <c r="S127" s="297"/>
      <c r="T127" s="295"/>
      <c r="U127" s="295"/>
      <c r="V127" s="284"/>
      <c r="W127" s="284"/>
      <c r="X127" s="288"/>
      <c r="Y127" s="288"/>
      <c r="Z127" s="288"/>
      <c r="AA127" s="293"/>
    </row>
    <row r="128" spans="1:27" s="78" customFormat="1" ht="76.5" hidden="1" customHeight="1">
      <c r="A128" s="137" t="s">
        <v>390</v>
      </c>
      <c r="B128" s="363"/>
      <c r="C128" s="74" t="s">
        <v>234</v>
      </c>
      <c r="D128" s="79" t="s">
        <v>144</v>
      </c>
      <c r="E128" s="8">
        <v>1</v>
      </c>
      <c r="F128" s="8">
        <v>1</v>
      </c>
      <c r="G128" s="11"/>
      <c r="H128" s="129"/>
      <c r="I128" s="8">
        <v>79000</v>
      </c>
      <c r="J128" s="77">
        <v>79000</v>
      </c>
      <c r="K128" s="8">
        <f t="shared" si="10"/>
        <v>0</v>
      </c>
      <c r="L128" s="79"/>
      <c r="M128" s="11"/>
      <c r="N128" s="11"/>
      <c r="O128" s="11"/>
      <c r="P128" s="11"/>
      <c r="Q128" s="11"/>
      <c r="R128" s="295"/>
      <c r="S128" s="297"/>
      <c r="T128" s="295"/>
      <c r="U128" s="295"/>
      <c r="V128" s="284"/>
      <c r="W128" s="284"/>
      <c r="X128" s="288"/>
      <c r="Y128" s="288"/>
      <c r="Z128" s="288"/>
      <c r="AA128" s="293"/>
    </row>
    <row r="129" spans="1:27" s="78" customFormat="1" ht="76.5" hidden="1" customHeight="1">
      <c r="A129" s="137" t="s">
        <v>391</v>
      </c>
      <c r="B129" s="363"/>
      <c r="C129" s="74" t="s">
        <v>235</v>
      </c>
      <c r="D129" s="79" t="s">
        <v>144</v>
      </c>
      <c r="E129" s="8">
        <v>7</v>
      </c>
      <c r="F129" s="8">
        <v>7</v>
      </c>
      <c r="G129" s="11"/>
      <c r="H129" s="129"/>
      <c r="I129" s="8">
        <v>3962.7249900000002</v>
      </c>
      <c r="J129" s="77">
        <v>3253.6</v>
      </c>
      <c r="K129" s="8">
        <f t="shared" si="10"/>
        <v>-709.12499000000025</v>
      </c>
      <c r="L129" s="79" t="s">
        <v>434</v>
      </c>
      <c r="M129" s="11"/>
      <c r="N129" s="11"/>
      <c r="O129" s="11"/>
      <c r="P129" s="11"/>
      <c r="Q129" s="11"/>
      <c r="R129" s="295"/>
      <c r="S129" s="297"/>
      <c r="T129" s="295"/>
      <c r="U129" s="295"/>
      <c r="V129" s="284"/>
      <c r="W129" s="284"/>
      <c r="X129" s="288"/>
      <c r="Y129" s="288"/>
      <c r="Z129" s="288"/>
      <c r="AA129" s="293"/>
    </row>
    <row r="130" spans="1:27" s="78" customFormat="1" ht="76.5" hidden="1" customHeight="1">
      <c r="A130" s="137" t="s">
        <v>392</v>
      </c>
      <c r="B130" s="363"/>
      <c r="C130" s="74" t="s">
        <v>236</v>
      </c>
      <c r="D130" s="79" t="s">
        <v>144</v>
      </c>
      <c r="E130" s="8">
        <v>400</v>
      </c>
      <c r="F130" s="8">
        <v>400</v>
      </c>
      <c r="G130" s="11"/>
      <c r="H130" s="129"/>
      <c r="I130" s="8">
        <v>42857.144</v>
      </c>
      <c r="J130" s="77">
        <v>42856.800000000003</v>
      </c>
      <c r="K130" s="8">
        <f t="shared" si="10"/>
        <v>-0.34399999999732245</v>
      </c>
      <c r="L130" s="79"/>
      <c r="M130" s="11"/>
      <c r="N130" s="11"/>
      <c r="O130" s="11"/>
      <c r="P130" s="11"/>
      <c r="Q130" s="11"/>
      <c r="R130" s="295"/>
      <c r="S130" s="297"/>
      <c r="T130" s="295"/>
      <c r="U130" s="295"/>
      <c r="V130" s="284"/>
      <c r="W130" s="284"/>
      <c r="X130" s="288"/>
      <c r="Y130" s="288"/>
      <c r="Z130" s="288"/>
      <c r="AA130" s="293"/>
    </row>
    <row r="131" spans="1:27" s="78" customFormat="1" ht="76.5" hidden="1" customHeight="1">
      <c r="A131" s="137" t="s">
        <v>393</v>
      </c>
      <c r="B131" s="363"/>
      <c r="C131" s="74" t="s">
        <v>237</v>
      </c>
      <c r="D131" s="79" t="s">
        <v>144</v>
      </c>
      <c r="E131" s="8">
        <v>4</v>
      </c>
      <c r="F131" s="8">
        <v>4</v>
      </c>
      <c r="G131" s="11"/>
      <c r="H131" s="129"/>
      <c r="I131" s="8">
        <v>38398.666640000003</v>
      </c>
      <c r="J131" s="77">
        <v>37580.400000000001</v>
      </c>
      <c r="K131" s="8">
        <f t="shared" si="10"/>
        <v>-818.26664000000164</v>
      </c>
      <c r="L131" s="79" t="s">
        <v>434</v>
      </c>
      <c r="M131" s="11"/>
      <c r="N131" s="11"/>
      <c r="O131" s="11"/>
      <c r="P131" s="11"/>
      <c r="Q131" s="11"/>
      <c r="R131" s="295"/>
      <c r="S131" s="297"/>
      <c r="T131" s="295"/>
      <c r="U131" s="295"/>
      <c r="V131" s="284"/>
      <c r="W131" s="284"/>
      <c r="X131" s="288"/>
      <c r="Y131" s="288"/>
      <c r="Z131" s="288"/>
      <c r="AA131" s="293"/>
    </row>
    <row r="132" spans="1:27" s="78" customFormat="1" ht="78" hidden="1" customHeight="1">
      <c r="A132" s="9"/>
      <c r="B132" s="341"/>
      <c r="C132" s="190" t="s">
        <v>238</v>
      </c>
      <c r="D132" s="7"/>
      <c r="E132" s="101"/>
      <c r="F132" s="23"/>
      <c r="G132" s="11"/>
      <c r="H132" s="106"/>
      <c r="I132" s="8"/>
      <c r="J132" s="77"/>
      <c r="K132" s="8"/>
      <c r="L132" s="61"/>
      <c r="M132" s="11"/>
      <c r="N132" s="11"/>
      <c r="O132" s="11"/>
      <c r="P132" s="11"/>
      <c r="Q132" s="11"/>
      <c r="R132" s="295"/>
      <c r="S132" s="297"/>
      <c r="T132" s="295"/>
      <c r="U132" s="295"/>
      <c r="V132" s="284"/>
      <c r="W132" s="284"/>
      <c r="X132" s="288"/>
      <c r="Y132" s="288"/>
      <c r="Z132" s="288"/>
      <c r="AA132" s="293"/>
    </row>
    <row r="133" spans="1:27" s="78" customFormat="1" ht="26.25" hidden="1">
      <c r="A133" s="9"/>
      <c r="B133" s="341"/>
      <c r="C133" s="7" t="s">
        <v>57</v>
      </c>
      <c r="D133" s="7"/>
      <c r="E133" s="101"/>
      <c r="F133" s="23"/>
      <c r="G133" s="11"/>
      <c r="H133" s="106"/>
      <c r="I133" s="8"/>
      <c r="J133" s="77"/>
      <c r="K133" s="8"/>
      <c r="L133" s="61"/>
      <c r="M133" s="11"/>
      <c r="N133" s="11"/>
      <c r="O133" s="11"/>
      <c r="P133" s="11"/>
      <c r="Q133" s="11"/>
      <c r="R133" s="295"/>
      <c r="S133" s="297"/>
      <c r="T133" s="295"/>
      <c r="U133" s="295"/>
      <c r="V133" s="284"/>
      <c r="W133" s="284"/>
      <c r="X133" s="288"/>
      <c r="Y133" s="288"/>
      <c r="Z133" s="288"/>
      <c r="AA133" s="293"/>
    </row>
    <row r="134" spans="1:27" s="78" customFormat="1" ht="62.25" hidden="1" customHeight="1">
      <c r="A134" s="9">
        <v>28</v>
      </c>
      <c r="B134" s="341"/>
      <c r="C134" s="345" t="s">
        <v>61</v>
      </c>
      <c r="D134" s="169" t="s">
        <v>36</v>
      </c>
      <c r="E134" s="170" t="s">
        <v>306</v>
      </c>
      <c r="F134" s="170" t="s">
        <v>306</v>
      </c>
      <c r="G134" s="267"/>
      <c r="H134" s="269"/>
      <c r="I134" s="252">
        <v>2034369.7118864299</v>
      </c>
      <c r="J134" s="264">
        <v>2034369.7118800001</v>
      </c>
      <c r="K134" s="252">
        <f t="shared" ref="K134:K162" si="11">J134-I134</f>
        <v>-6.4298510551452637E-6</v>
      </c>
      <c r="L134" s="283"/>
      <c r="M134" s="258">
        <v>2034369.7118800001</v>
      </c>
      <c r="O134" s="267"/>
      <c r="P134" s="267"/>
      <c r="Q134" s="267"/>
      <c r="R134" s="295"/>
      <c r="S134" s="297"/>
      <c r="T134" s="295"/>
      <c r="U134" s="295"/>
      <c r="V134" s="284"/>
      <c r="W134" s="284"/>
      <c r="X134" s="288"/>
      <c r="Y134" s="288"/>
      <c r="Z134" s="288"/>
      <c r="AA134" s="293"/>
    </row>
    <row r="135" spans="1:27" s="78" customFormat="1" ht="50.25" hidden="1" customHeight="1">
      <c r="A135" s="137" t="s">
        <v>219</v>
      </c>
      <c r="B135" s="341"/>
      <c r="C135" s="346"/>
      <c r="D135" s="169" t="s">
        <v>36</v>
      </c>
      <c r="E135" s="170" t="s">
        <v>305</v>
      </c>
      <c r="F135" s="170" t="s">
        <v>305</v>
      </c>
      <c r="G135" s="289"/>
      <c r="H135" s="270"/>
      <c r="I135" s="291"/>
      <c r="J135" s="265"/>
      <c r="K135" s="291">
        <f t="shared" si="11"/>
        <v>0</v>
      </c>
      <c r="L135" s="283"/>
      <c r="M135" s="258"/>
      <c r="O135" s="289"/>
      <c r="P135" s="289"/>
      <c r="Q135" s="289"/>
      <c r="R135" s="295"/>
      <c r="S135" s="297"/>
      <c r="T135" s="295"/>
      <c r="U135" s="295"/>
      <c r="V135" s="284"/>
      <c r="W135" s="284"/>
      <c r="X135" s="288"/>
      <c r="Y135" s="288"/>
      <c r="Z135" s="288"/>
      <c r="AA135" s="293"/>
    </row>
    <row r="136" spans="1:27" s="78" customFormat="1" ht="74.25" hidden="1" customHeight="1">
      <c r="A136" s="137" t="s">
        <v>220</v>
      </c>
      <c r="B136" s="341"/>
      <c r="C136" s="346"/>
      <c r="D136" s="169" t="s">
        <v>38</v>
      </c>
      <c r="E136" s="170" t="s">
        <v>311</v>
      </c>
      <c r="F136" s="170" t="s">
        <v>311</v>
      </c>
      <c r="G136" s="289"/>
      <c r="H136" s="270"/>
      <c r="I136" s="291"/>
      <c r="J136" s="265"/>
      <c r="K136" s="291">
        <f t="shared" si="11"/>
        <v>0</v>
      </c>
      <c r="L136" s="283"/>
      <c r="M136" s="258"/>
      <c r="O136" s="289"/>
      <c r="P136" s="289"/>
      <c r="Q136" s="289"/>
      <c r="R136" s="295"/>
      <c r="S136" s="297"/>
      <c r="T136" s="295"/>
      <c r="U136" s="295"/>
      <c r="V136" s="284"/>
      <c r="W136" s="284"/>
      <c r="X136" s="288"/>
      <c r="Y136" s="288"/>
      <c r="Z136" s="288"/>
      <c r="AA136" s="293"/>
    </row>
    <row r="137" spans="1:27" s="78" customFormat="1" ht="53.25" hidden="1" customHeight="1">
      <c r="A137" s="137" t="s">
        <v>221</v>
      </c>
      <c r="B137" s="341"/>
      <c r="C137" s="346"/>
      <c r="D137" s="169" t="s">
        <v>41</v>
      </c>
      <c r="E137" s="170" t="s">
        <v>307</v>
      </c>
      <c r="F137" s="170" t="s">
        <v>307</v>
      </c>
      <c r="G137" s="289"/>
      <c r="H137" s="270"/>
      <c r="I137" s="291"/>
      <c r="J137" s="265"/>
      <c r="K137" s="291">
        <f t="shared" si="11"/>
        <v>0</v>
      </c>
      <c r="L137" s="283"/>
      <c r="M137" s="258"/>
      <c r="O137" s="289"/>
      <c r="P137" s="289"/>
      <c r="Q137" s="289"/>
      <c r="R137" s="295"/>
      <c r="S137" s="297"/>
      <c r="T137" s="295"/>
      <c r="U137" s="295"/>
      <c r="V137" s="284"/>
      <c r="W137" s="284"/>
      <c r="X137" s="288"/>
      <c r="Y137" s="288"/>
      <c r="Z137" s="288"/>
      <c r="AA137" s="293"/>
    </row>
    <row r="138" spans="1:27" s="78" customFormat="1" ht="53.25" hidden="1" customHeight="1">
      <c r="A138" s="137" t="s">
        <v>222</v>
      </c>
      <c r="B138" s="341"/>
      <c r="C138" s="347"/>
      <c r="D138" s="169" t="s">
        <v>41</v>
      </c>
      <c r="E138" s="170" t="s">
        <v>308</v>
      </c>
      <c r="F138" s="170" t="s">
        <v>308</v>
      </c>
      <c r="G138" s="268"/>
      <c r="H138" s="271"/>
      <c r="I138" s="253"/>
      <c r="J138" s="266"/>
      <c r="K138" s="253">
        <f t="shared" si="11"/>
        <v>0</v>
      </c>
      <c r="L138" s="283"/>
      <c r="M138" s="258"/>
      <c r="O138" s="268"/>
      <c r="P138" s="268"/>
      <c r="Q138" s="268"/>
      <c r="R138" s="295"/>
      <c r="S138" s="297"/>
      <c r="T138" s="295"/>
      <c r="U138" s="295"/>
      <c r="V138" s="284"/>
      <c r="W138" s="284"/>
      <c r="X138" s="288"/>
      <c r="Y138" s="288"/>
      <c r="Z138" s="288"/>
      <c r="AA138" s="293"/>
    </row>
    <row r="139" spans="1:27" s="78" customFormat="1" ht="26.25" hidden="1">
      <c r="A139" s="302" t="s">
        <v>394</v>
      </c>
      <c r="B139" s="341"/>
      <c r="C139" s="292" t="s">
        <v>241</v>
      </c>
      <c r="D139" s="171" t="s">
        <v>36</v>
      </c>
      <c r="E139" s="348" t="s">
        <v>242</v>
      </c>
      <c r="F139" s="348" t="s">
        <v>436</v>
      </c>
      <c r="G139" s="135"/>
      <c r="H139" s="269"/>
      <c r="I139" s="252">
        <v>2490858.9379925001</v>
      </c>
      <c r="J139" s="264">
        <v>2490858.9379899995</v>
      </c>
      <c r="K139" s="252">
        <f t="shared" si="11"/>
        <v>-2.5006011128425598E-6</v>
      </c>
      <c r="L139" s="292"/>
      <c r="M139" s="252"/>
      <c r="N139" s="252">
        <v>2490858.9379899995</v>
      </c>
      <c r="O139" s="267"/>
      <c r="P139" s="267"/>
      <c r="Q139" s="267"/>
      <c r="R139" s="295"/>
      <c r="S139" s="297"/>
      <c r="T139" s="295"/>
      <c r="U139" s="295"/>
      <c r="V139" s="284"/>
      <c r="W139" s="284"/>
      <c r="X139" s="288"/>
      <c r="Y139" s="288"/>
      <c r="Z139" s="288"/>
      <c r="AA139" s="293"/>
    </row>
    <row r="140" spans="1:27" s="78" customFormat="1" ht="26.25" hidden="1">
      <c r="A140" s="304"/>
      <c r="B140" s="341"/>
      <c r="C140" s="293"/>
      <c r="D140" s="171"/>
      <c r="E140" s="339"/>
      <c r="F140" s="339"/>
      <c r="G140" s="135"/>
      <c r="H140" s="270"/>
      <c r="I140" s="291"/>
      <c r="J140" s="265"/>
      <c r="K140" s="291"/>
      <c r="L140" s="293"/>
      <c r="M140" s="291"/>
      <c r="N140" s="291"/>
      <c r="O140" s="289"/>
      <c r="P140" s="289"/>
      <c r="Q140" s="289"/>
      <c r="R140" s="295"/>
      <c r="S140" s="297"/>
      <c r="T140" s="295"/>
      <c r="U140" s="295"/>
      <c r="V140" s="284"/>
      <c r="W140" s="284"/>
      <c r="X140" s="288"/>
      <c r="Y140" s="288"/>
      <c r="Z140" s="288"/>
      <c r="AA140" s="293"/>
    </row>
    <row r="141" spans="1:27" s="78" customFormat="1" ht="74.25" hidden="1" customHeight="1">
      <c r="A141" s="138" t="s">
        <v>239</v>
      </c>
      <c r="B141" s="341"/>
      <c r="C141" s="294"/>
      <c r="D141" s="171" t="s">
        <v>41</v>
      </c>
      <c r="E141" s="168"/>
      <c r="F141" s="168" t="s">
        <v>437</v>
      </c>
      <c r="G141" s="135"/>
      <c r="H141" s="271"/>
      <c r="I141" s="253"/>
      <c r="J141" s="266"/>
      <c r="K141" s="253">
        <f t="shared" si="11"/>
        <v>0</v>
      </c>
      <c r="L141" s="294"/>
      <c r="M141" s="253"/>
      <c r="N141" s="253"/>
      <c r="O141" s="268"/>
      <c r="P141" s="268"/>
      <c r="Q141" s="268"/>
      <c r="R141" s="295"/>
      <c r="S141" s="297"/>
      <c r="T141" s="295"/>
      <c r="U141" s="295"/>
      <c r="V141" s="284"/>
      <c r="W141" s="284"/>
      <c r="X141" s="288"/>
      <c r="Y141" s="288"/>
      <c r="Z141" s="288"/>
      <c r="AA141" s="293"/>
    </row>
    <row r="142" spans="1:27" s="78" customFormat="1" ht="62.25" hidden="1" customHeight="1">
      <c r="A142" s="302" t="s">
        <v>240</v>
      </c>
      <c r="B142" s="341"/>
      <c r="C142" s="292" t="s">
        <v>244</v>
      </c>
      <c r="D142" s="169" t="s">
        <v>37</v>
      </c>
      <c r="E142" s="170" t="s">
        <v>58</v>
      </c>
      <c r="F142" s="170" t="s">
        <v>58</v>
      </c>
      <c r="G142" s="267"/>
      <c r="H142" s="269"/>
      <c r="I142" s="252">
        <v>590508.10594000004</v>
      </c>
      <c r="J142" s="264">
        <v>590508.10594000004</v>
      </c>
      <c r="K142" s="252">
        <f t="shared" si="11"/>
        <v>0</v>
      </c>
      <c r="L142" s="292"/>
      <c r="M142" s="252"/>
      <c r="N142" s="264">
        <v>590508.10594000004</v>
      </c>
      <c r="O142" s="267"/>
      <c r="P142" s="267"/>
      <c r="Q142" s="267"/>
      <c r="R142" s="295"/>
      <c r="S142" s="297"/>
      <c r="T142" s="295"/>
      <c r="U142" s="295"/>
      <c r="V142" s="284"/>
      <c r="W142" s="284"/>
      <c r="X142" s="288"/>
      <c r="Y142" s="288"/>
      <c r="Z142" s="288"/>
      <c r="AA142" s="293"/>
    </row>
    <row r="143" spans="1:27" s="78" customFormat="1" ht="53.25" hidden="1" customHeight="1">
      <c r="A143" s="304"/>
      <c r="B143" s="341"/>
      <c r="C143" s="294"/>
      <c r="D143" s="172" t="s">
        <v>36</v>
      </c>
      <c r="E143" s="170" t="s">
        <v>245</v>
      </c>
      <c r="F143" s="145" t="s">
        <v>438</v>
      </c>
      <c r="G143" s="268"/>
      <c r="H143" s="271"/>
      <c r="I143" s="253"/>
      <c r="J143" s="266"/>
      <c r="K143" s="253">
        <f t="shared" si="11"/>
        <v>0</v>
      </c>
      <c r="L143" s="294"/>
      <c r="M143" s="253"/>
      <c r="N143" s="266"/>
      <c r="O143" s="268"/>
      <c r="P143" s="268"/>
      <c r="Q143" s="268"/>
      <c r="R143" s="295"/>
      <c r="S143" s="297"/>
      <c r="T143" s="295"/>
      <c r="U143" s="295"/>
      <c r="V143" s="284"/>
      <c r="W143" s="284"/>
      <c r="X143" s="288"/>
      <c r="Y143" s="288"/>
      <c r="Z143" s="288"/>
      <c r="AA143" s="293"/>
    </row>
    <row r="144" spans="1:27" s="78" customFormat="1" ht="63" hidden="1" customHeight="1">
      <c r="A144" s="139" t="s">
        <v>243</v>
      </c>
      <c r="B144" s="341"/>
      <c r="C144" s="274" t="s">
        <v>63</v>
      </c>
      <c r="D144" s="6" t="s">
        <v>37</v>
      </c>
      <c r="E144" s="170" t="s">
        <v>58</v>
      </c>
      <c r="F144" s="170" t="s">
        <v>58</v>
      </c>
      <c r="G144" s="267"/>
      <c r="H144" s="269"/>
      <c r="I144" s="252">
        <v>790644.35730999999</v>
      </c>
      <c r="J144" s="252">
        <v>790644.35731999995</v>
      </c>
      <c r="K144" s="252">
        <f t="shared" si="11"/>
        <v>9.9999597296118736E-6</v>
      </c>
      <c r="L144" s="292"/>
      <c r="M144" s="252"/>
      <c r="N144" s="252">
        <v>790644.35731999995</v>
      </c>
      <c r="O144" s="267"/>
      <c r="P144" s="267"/>
      <c r="Q144" s="267"/>
      <c r="R144" s="295"/>
      <c r="S144" s="297"/>
      <c r="T144" s="295"/>
      <c r="U144" s="295"/>
      <c r="V144" s="284"/>
      <c r="W144" s="284"/>
      <c r="X144" s="288"/>
      <c r="Y144" s="288"/>
      <c r="Z144" s="288"/>
      <c r="AA144" s="293"/>
    </row>
    <row r="145" spans="1:27" s="78" customFormat="1" ht="60.75" hidden="1" customHeight="1">
      <c r="A145" s="139" t="s">
        <v>395</v>
      </c>
      <c r="B145" s="341"/>
      <c r="C145" s="301"/>
      <c r="D145" s="6" t="s">
        <v>36</v>
      </c>
      <c r="E145" s="170"/>
      <c r="F145" s="189" t="s">
        <v>451</v>
      </c>
      <c r="G145" s="289"/>
      <c r="H145" s="270"/>
      <c r="I145" s="291"/>
      <c r="J145" s="291"/>
      <c r="K145" s="291"/>
      <c r="L145" s="293"/>
      <c r="M145" s="291"/>
      <c r="N145" s="291"/>
      <c r="O145" s="289"/>
      <c r="P145" s="289"/>
      <c r="Q145" s="289"/>
      <c r="R145" s="295"/>
      <c r="S145" s="297"/>
      <c r="T145" s="295"/>
      <c r="U145" s="295"/>
      <c r="V145" s="284"/>
      <c r="W145" s="284"/>
      <c r="X145" s="288"/>
      <c r="Y145" s="288"/>
      <c r="Z145" s="288"/>
      <c r="AA145" s="293"/>
    </row>
    <row r="146" spans="1:27" s="78" customFormat="1" ht="72.75" hidden="1" customHeight="1">
      <c r="A146" s="139" t="s">
        <v>458</v>
      </c>
      <c r="B146" s="341"/>
      <c r="C146" s="275"/>
      <c r="D146" s="6" t="s">
        <v>36</v>
      </c>
      <c r="E146" s="156" t="s">
        <v>248</v>
      </c>
      <c r="F146" s="145" t="s">
        <v>312</v>
      </c>
      <c r="G146" s="268"/>
      <c r="H146" s="271"/>
      <c r="I146" s="253"/>
      <c r="J146" s="253"/>
      <c r="K146" s="253">
        <f t="shared" si="11"/>
        <v>0</v>
      </c>
      <c r="L146" s="294"/>
      <c r="M146" s="253"/>
      <c r="N146" s="253"/>
      <c r="O146" s="268"/>
      <c r="P146" s="268"/>
      <c r="Q146" s="268"/>
      <c r="R146" s="295"/>
      <c r="S146" s="297"/>
      <c r="T146" s="295"/>
      <c r="U146" s="295"/>
      <c r="V146" s="284"/>
      <c r="W146" s="284"/>
      <c r="X146" s="288"/>
      <c r="Y146" s="288"/>
      <c r="Z146" s="288"/>
      <c r="AA146" s="293"/>
    </row>
    <row r="147" spans="1:27" s="78" customFormat="1" ht="91.5" hidden="1" customHeight="1">
      <c r="A147" s="139" t="s">
        <v>246</v>
      </c>
      <c r="B147" s="341"/>
      <c r="C147" s="274" t="s">
        <v>64</v>
      </c>
      <c r="D147" s="6" t="s">
        <v>37</v>
      </c>
      <c r="E147" s="170" t="s">
        <v>58</v>
      </c>
      <c r="F147" s="170" t="s">
        <v>58</v>
      </c>
      <c r="G147" s="267"/>
      <c r="H147" s="269"/>
      <c r="I147" s="252">
        <v>1148572.17603</v>
      </c>
      <c r="J147" s="252">
        <v>1148572.17603</v>
      </c>
      <c r="K147" s="252">
        <f t="shared" si="11"/>
        <v>0</v>
      </c>
      <c r="L147" s="292"/>
      <c r="M147" s="252"/>
      <c r="N147" s="252">
        <v>1148572.17603</v>
      </c>
      <c r="O147" s="267"/>
      <c r="P147" s="267"/>
      <c r="Q147" s="267"/>
      <c r="R147" s="295"/>
      <c r="S147" s="297"/>
      <c r="T147" s="295"/>
      <c r="U147" s="295"/>
      <c r="V147" s="284"/>
      <c r="W147" s="284"/>
      <c r="X147" s="288"/>
      <c r="Y147" s="288"/>
      <c r="Z147" s="288"/>
      <c r="AA147" s="293"/>
    </row>
    <row r="148" spans="1:27" s="78" customFormat="1" ht="55.5" hidden="1" customHeight="1">
      <c r="A148" s="139" t="s">
        <v>247</v>
      </c>
      <c r="B148" s="341"/>
      <c r="C148" s="301"/>
      <c r="D148" s="6" t="s">
        <v>110</v>
      </c>
      <c r="E148" s="170"/>
      <c r="F148" s="189" t="s">
        <v>450</v>
      </c>
      <c r="G148" s="289"/>
      <c r="H148" s="270"/>
      <c r="I148" s="291"/>
      <c r="J148" s="291"/>
      <c r="K148" s="291"/>
      <c r="L148" s="293"/>
      <c r="M148" s="291"/>
      <c r="N148" s="291"/>
      <c r="O148" s="289"/>
      <c r="P148" s="289"/>
      <c r="Q148" s="289"/>
      <c r="R148" s="295"/>
      <c r="S148" s="297"/>
      <c r="T148" s="295"/>
      <c r="U148" s="295"/>
      <c r="V148" s="284"/>
      <c r="W148" s="284"/>
      <c r="X148" s="288"/>
      <c r="Y148" s="288"/>
      <c r="Z148" s="288"/>
      <c r="AA148" s="293"/>
    </row>
    <row r="149" spans="1:27" s="78" customFormat="1" ht="76.5" hidden="1" customHeight="1">
      <c r="A149" s="139" t="s">
        <v>459</v>
      </c>
      <c r="B149" s="341"/>
      <c r="C149" s="275"/>
      <c r="D149" s="6" t="s">
        <v>36</v>
      </c>
      <c r="E149" s="170" t="s">
        <v>251</v>
      </c>
      <c r="F149" s="145" t="s">
        <v>313</v>
      </c>
      <c r="G149" s="268"/>
      <c r="H149" s="271"/>
      <c r="I149" s="253"/>
      <c r="J149" s="253"/>
      <c r="K149" s="253">
        <f t="shared" si="11"/>
        <v>0</v>
      </c>
      <c r="L149" s="294"/>
      <c r="M149" s="253"/>
      <c r="N149" s="253"/>
      <c r="O149" s="268"/>
      <c r="P149" s="268"/>
      <c r="Q149" s="268"/>
      <c r="R149" s="295"/>
      <c r="S149" s="297"/>
      <c r="T149" s="295"/>
      <c r="U149" s="295"/>
      <c r="V149" s="284"/>
      <c r="W149" s="284"/>
      <c r="X149" s="288"/>
      <c r="Y149" s="288"/>
      <c r="Z149" s="288"/>
      <c r="AA149" s="293"/>
    </row>
    <row r="150" spans="1:27" s="78" customFormat="1" ht="113.25" hidden="1" customHeight="1">
      <c r="A150" s="139" t="s">
        <v>249</v>
      </c>
      <c r="B150" s="341"/>
      <c r="C150" s="274" t="s">
        <v>65</v>
      </c>
      <c r="D150" s="6" t="s">
        <v>37</v>
      </c>
      <c r="E150" s="170" t="s">
        <v>58</v>
      </c>
      <c r="F150" s="145" t="s">
        <v>58</v>
      </c>
      <c r="G150" s="267"/>
      <c r="H150" s="269"/>
      <c r="I150" s="252">
        <v>863599.72248</v>
      </c>
      <c r="J150" s="252">
        <v>863599.72092999995</v>
      </c>
      <c r="K150" s="252">
        <f t="shared" si="11"/>
        <v>-1.5500000445172191E-3</v>
      </c>
      <c r="L150" s="292"/>
      <c r="M150" s="252"/>
      <c r="N150" s="252">
        <v>863599.72092999995</v>
      </c>
      <c r="O150" s="267"/>
      <c r="P150" s="267"/>
      <c r="Q150" s="267"/>
      <c r="R150" s="295"/>
      <c r="S150" s="297"/>
      <c r="T150" s="295"/>
      <c r="U150" s="295"/>
      <c r="V150" s="284"/>
      <c r="W150" s="284"/>
      <c r="X150" s="288"/>
      <c r="Y150" s="288"/>
      <c r="Z150" s="288"/>
      <c r="AA150" s="293"/>
    </row>
    <row r="151" spans="1:27" s="78" customFormat="1" ht="119.25" hidden="1" customHeight="1">
      <c r="A151" s="139" t="s">
        <v>250</v>
      </c>
      <c r="B151" s="341"/>
      <c r="C151" s="275"/>
      <c r="D151" s="6" t="s">
        <v>36</v>
      </c>
      <c r="E151" s="170" t="s">
        <v>253</v>
      </c>
      <c r="F151" s="170" t="s">
        <v>439</v>
      </c>
      <c r="G151" s="268"/>
      <c r="H151" s="271"/>
      <c r="I151" s="253"/>
      <c r="J151" s="253"/>
      <c r="K151" s="253">
        <f t="shared" si="11"/>
        <v>0</v>
      </c>
      <c r="L151" s="294"/>
      <c r="M151" s="253"/>
      <c r="N151" s="253"/>
      <c r="O151" s="268"/>
      <c r="P151" s="268"/>
      <c r="Q151" s="268"/>
      <c r="R151" s="295"/>
      <c r="S151" s="297"/>
      <c r="T151" s="295"/>
      <c r="U151" s="295"/>
      <c r="V151" s="284"/>
      <c r="W151" s="284"/>
      <c r="X151" s="288"/>
      <c r="Y151" s="288"/>
      <c r="Z151" s="288"/>
      <c r="AA151" s="293"/>
    </row>
    <row r="152" spans="1:27" s="78" customFormat="1" ht="58.5" hidden="1" customHeight="1">
      <c r="A152" s="139" t="s">
        <v>252</v>
      </c>
      <c r="B152" s="341"/>
      <c r="C152" s="191" t="s">
        <v>256</v>
      </c>
      <c r="D152" s="6" t="s">
        <v>37</v>
      </c>
      <c r="E152" s="173" t="s">
        <v>58</v>
      </c>
      <c r="F152" s="160" t="s">
        <v>58</v>
      </c>
      <c r="G152" s="161"/>
      <c r="H152" s="162"/>
      <c r="I152" s="77">
        <v>22758.015598214301</v>
      </c>
      <c r="J152" s="113">
        <v>17000</v>
      </c>
      <c r="K152" s="97">
        <f t="shared" si="11"/>
        <v>-5758.0155982143006</v>
      </c>
      <c r="L152" s="158" t="s">
        <v>322</v>
      </c>
      <c r="M152" s="102"/>
      <c r="N152" s="8">
        <v>17000</v>
      </c>
      <c r="O152" s="103"/>
      <c r="P152" s="103"/>
      <c r="Q152" s="103"/>
      <c r="R152" s="295"/>
      <c r="S152" s="297"/>
      <c r="T152" s="295"/>
      <c r="U152" s="295"/>
      <c r="V152" s="284"/>
      <c r="W152" s="284"/>
      <c r="X152" s="288"/>
      <c r="Y152" s="288"/>
      <c r="Z152" s="288"/>
      <c r="AA152" s="293"/>
    </row>
    <row r="153" spans="1:27" s="78" customFormat="1" ht="105.75" hidden="1" customHeight="1">
      <c r="A153" s="139" t="s">
        <v>254</v>
      </c>
      <c r="B153" s="341"/>
      <c r="C153" s="98" t="s">
        <v>83</v>
      </c>
      <c r="D153" s="6" t="s">
        <v>37</v>
      </c>
      <c r="E153" s="170" t="s">
        <v>58</v>
      </c>
      <c r="F153" s="145" t="s">
        <v>58</v>
      </c>
      <c r="G153" s="267"/>
      <c r="H153" s="106"/>
      <c r="I153" s="8">
        <v>3000</v>
      </c>
      <c r="J153" s="97">
        <v>3000</v>
      </c>
      <c r="K153" s="97">
        <f t="shared" si="11"/>
        <v>0</v>
      </c>
      <c r="L153" s="61"/>
      <c r="M153" s="97"/>
      <c r="N153" s="97">
        <v>3000</v>
      </c>
      <c r="O153" s="103"/>
      <c r="P153" s="103"/>
      <c r="Q153" s="103"/>
      <c r="R153" s="295"/>
      <c r="S153" s="297"/>
      <c r="T153" s="295"/>
      <c r="U153" s="295"/>
      <c r="V153" s="284"/>
      <c r="W153" s="284"/>
      <c r="X153" s="288"/>
      <c r="Y153" s="288"/>
      <c r="Z153" s="288"/>
      <c r="AA153" s="293"/>
    </row>
    <row r="154" spans="1:27" s="78" customFormat="1" ht="34.5" hidden="1" customHeight="1">
      <c r="A154" s="139" t="s">
        <v>255</v>
      </c>
      <c r="B154" s="341"/>
      <c r="C154" s="6" t="s">
        <v>84</v>
      </c>
      <c r="D154" s="6" t="s">
        <v>79</v>
      </c>
      <c r="E154" s="6" t="s">
        <v>79</v>
      </c>
      <c r="F154" s="6" t="s">
        <v>79</v>
      </c>
      <c r="G154" s="268"/>
      <c r="H154" s="106"/>
      <c r="I154" s="8">
        <v>2000.3148000000001</v>
      </c>
      <c r="J154" s="97">
        <v>2000.3148000000001</v>
      </c>
      <c r="K154" s="97">
        <f t="shared" si="11"/>
        <v>0</v>
      </c>
      <c r="L154" s="61"/>
      <c r="M154" s="97">
        <f>J154-N154</f>
        <v>2000.3148000000001</v>
      </c>
      <c r="N154" s="97"/>
      <c r="O154" s="103"/>
      <c r="P154" s="103"/>
      <c r="Q154" s="103"/>
      <c r="R154" s="295"/>
      <c r="S154" s="297"/>
      <c r="T154" s="295"/>
      <c r="U154" s="295"/>
      <c r="V154" s="284"/>
      <c r="W154" s="284"/>
      <c r="X154" s="288"/>
      <c r="Y154" s="288"/>
      <c r="Z154" s="288"/>
      <c r="AA154" s="293"/>
    </row>
    <row r="155" spans="1:27" s="78" customFormat="1" ht="87" customHeight="1">
      <c r="A155" s="139" t="s">
        <v>257</v>
      </c>
      <c r="B155" s="341"/>
      <c r="C155" s="98" t="s">
        <v>80</v>
      </c>
      <c r="D155" s="6" t="s">
        <v>37</v>
      </c>
      <c r="E155" s="24" t="s">
        <v>58</v>
      </c>
      <c r="F155" s="24" t="s">
        <v>58</v>
      </c>
      <c r="G155" s="25"/>
      <c r="H155" s="106"/>
      <c r="I155" s="77">
        <v>3000</v>
      </c>
      <c r="J155" s="97">
        <v>3000</v>
      </c>
      <c r="K155" s="97">
        <f t="shared" si="11"/>
        <v>0</v>
      </c>
      <c r="L155" s="61"/>
      <c r="M155" s="102"/>
      <c r="N155" s="8">
        <v>3000</v>
      </c>
      <c r="O155" s="103"/>
      <c r="P155" s="103"/>
      <c r="Q155" s="103"/>
      <c r="R155" s="295"/>
      <c r="S155" s="297"/>
      <c r="T155" s="295"/>
      <c r="U155" s="295"/>
      <c r="V155" s="284"/>
      <c r="W155" s="284"/>
      <c r="X155" s="288"/>
      <c r="Y155" s="288"/>
      <c r="Z155" s="288"/>
      <c r="AA155" s="293"/>
    </row>
    <row r="156" spans="1:27" s="78" customFormat="1" ht="105.75" customHeight="1">
      <c r="A156" s="139" t="s">
        <v>258</v>
      </c>
      <c r="B156" s="341"/>
      <c r="C156" s="6" t="s">
        <v>81</v>
      </c>
      <c r="D156" s="6" t="s">
        <v>79</v>
      </c>
      <c r="E156" s="6" t="s">
        <v>79</v>
      </c>
      <c r="F156" s="6" t="s">
        <v>79</v>
      </c>
      <c r="G156" s="25"/>
      <c r="H156" s="106"/>
      <c r="I156" s="77">
        <v>2027.6613035714299</v>
      </c>
      <c r="J156" s="97">
        <v>2027.6613</v>
      </c>
      <c r="K156" s="97">
        <f t="shared" si="11"/>
        <v>-3.5714299428946106E-6</v>
      </c>
      <c r="L156" s="61"/>
      <c r="M156" s="8"/>
      <c r="N156" s="8">
        <v>2027.6613</v>
      </c>
      <c r="O156" s="103"/>
      <c r="P156" s="103"/>
      <c r="Q156" s="103"/>
      <c r="R156" s="295"/>
      <c r="S156" s="297"/>
      <c r="T156" s="295"/>
      <c r="U156" s="295"/>
      <c r="V156" s="284"/>
      <c r="W156" s="284"/>
      <c r="X156" s="288"/>
      <c r="Y156" s="288"/>
      <c r="Z156" s="288"/>
      <c r="AA156" s="293"/>
    </row>
    <row r="157" spans="1:27" ht="93" customHeight="1">
      <c r="A157" s="9">
        <v>39</v>
      </c>
      <c r="B157" s="341"/>
      <c r="C157" s="6" t="s">
        <v>78</v>
      </c>
      <c r="D157" s="6" t="s">
        <v>37</v>
      </c>
      <c r="E157" s="24" t="s">
        <v>58</v>
      </c>
      <c r="F157" s="144" t="s">
        <v>58</v>
      </c>
      <c r="G157" s="97"/>
      <c r="H157" s="106"/>
      <c r="I157" s="8">
        <v>3000</v>
      </c>
      <c r="J157" s="113">
        <v>3000</v>
      </c>
      <c r="K157" s="97">
        <f t="shared" si="11"/>
        <v>0</v>
      </c>
      <c r="L157" s="79"/>
      <c r="M157" s="8"/>
      <c r="N157" s="8">
        <v>3000</v>
      </c>
      <c r="O157" s="8"/>
      <c r="P157" s="8"/>
      <c r="Q157" s="8"/>
      <c r="R157" s="295"/>
      <c r="S157" s="297"/>
      <c r="T157" s="295"/>
      <c r="U157" s="295"/>
      <c r="V157" s="284"/>
      <c r="W157" s="284"/>
      <c r="X157" s="288"/>
      <c r="Y157" s="288"/>
      <c r="Z157" s="288"/>
      <c r="AA157" s="293"/>
    </row>
    <row r="158" spans="1:27" s="78" customFormat="1" ht="99.75" customHeight="1">
      <c r="A158" s="73">
        <v>40</v>
      </c>
      <c r="B158" s="341"/>
      <c r="C158" s="6" t="s">
        <v>82</v>
      </c>
      <c r="D158" s="6" t="s">
        <v>79</v>
      </c>
      <c r="E158" s="6" t="s">
        <v>79</v>
      </c>
      <c r="F158" s="6" t="s">
        <v>79</v>
      </c>
      <c r="G158" s="8"/>
      <c r="H158" s="106"/>
      <c r="I158" s="77">
        <v>1775.6793</v>
      </c>
      <c r="J158" s="77">
        <v>1775.6793</v>
      </c>
      <c r="K158" s="8">
        <f t="shared" si="11"/>
        <v>0</v>
      </c>
      <c r="L158" s="79"/>
      <c r="N158" s="77">
        <v>1775.6793</v>
      </c>
      <c r="O158" s="8"/>
      <c r="P158" s="8"/>
      <c r="Q158" s="8"/>
      <c r="R158" s="295"/>
      <c r="S158" s="297"/>
      <c r="T158" s="295"/>
      <c r="U158" s="295"/>
      <c r="V158" s="284"/>
      <c r="W158" s="284"/>
      <c r="X158" s="288"/>
      <c r="Y158" s="288"/>
      <c r="Z158" s="288"/>
      <c r="AA158" s="293"/>
    </row>
    <row r="159" spans="1:27" s="78" customFormat="1" ht="82.5" customHeight="1">
      <c r="A159" s="73">
        <v>41</v>
      </c>
      <c r="B159" s="341"/>
      <c r="C159" s="292" t="s">
        <v>259</v>
      </c>
      <c r="D159" s="6" t="s">
        <v>36</v>
      </c>
      <c r="E159" s="170" t="s">
        <v>314</v>
      </c>
      <c r="F159" s="170" t="s">
        <v>314</v>
      </c>
      <c r="G159" s="252"/>
      <c r="H159" s="269"/>
      <c r="I159" s="252">
        <v>4829938.09658108</v>
      </c>
      <c r="J159" s="252">
        <v>4829938.0921200002</v>
      </c>
      <c r="K159" s="252">
        <f t="shared" si="11"/>
        <v>-4.4610798358917236E-3</v>
      </c>
      <c r="L159" s="292"/>
      <c r="M159" s="292"/>
      <c r="N159" s="252">
        <v>4829938.0921200002</v>
      </c>
      <c r="O159" s="292"/>
      <c r="P159" s="292"/>
      <c r="Q159" s="292"/>
      <c r="R159" s="295"/>
      <c r="S159" s="297"/>
      <c r="T159" s="295"/>
      <c r="U159" s="295"/>
      <c r="V159" s="284"/>
      <c r="W159" s="284"/>
      <c r="X159" s="288"/>
      <c r="Y159" s="288"/>
      <c r="Z159" s="288"/>
      <c r="AA159" s="293"/>
    </row>
    <row r="160" spans="1:27" s="78" customFormat="1" ht="83.25" customHeight="1">
      <c r="A160" s="73" t="s">
        <v>396</v>
      </c>
      <c r="B160" s="341"/>
      <c r="C160" s="293"/>
      <c r="D160" s="6" t="s">
        <v>36</v>
      </c>
      <c r="E160" s="170" t="s">
        <v>315</v>
      </c>
      <c r="F160" s="170" t="s">
        <v>440</v>
      </c>
      <c r="G160" s="291"/>
      <c r="H160" s="270"/>
      <c r="I160" s="291"/>
      <c r="J160" s="291"/>
      <c r="K160" s="291"/>
      <c r="L160" s="293"/>
      <c r="M160" s="293"/>
      <c r="N160" s="291"/>
      <c r="O160" s="293"/>
      <c r="P160" s="293"/>
      <c r="Q160" s="293"/>
      <c r="R160" s="295"/>
      <c r="S160" s="297"/>
      <c r="T160" s="295"/>
      <c r="U160" s="295"/>
      <c r="V160" s="284"/>
      <c r="W160" s="284"/>
      <c r="X160" s="288"/>
      <c r="Y160" s="288"/>
      <c r="Z160" s="288"/>
      <c r="AA160" s="293"/>
    </row>
    <row r="161" spans="1:27" s="78" customFormat="1" ht="14.25" customHeight="1">
      <c r="A161" s="73" t="s">
        <v>397</v>
      </c>
      <c r="B161" s="341"/>
      <c r="C161" s="294"/>
      <c r="D161" s="6" t="s">
        <v>38</v>
      </c>
      <c r="E161" s="170" t="s">
        <v>316</v>
      </c>
      <c r="F161" s="170" t="s">
        <v>316</v>
      </c>
      <c r="G161" s="253"/>
      <c r="H161" s="271"/>
      <c r="I161" s="253"/>
      <c r="J161" s="253"/>
      <c r="K161" s="253"/>
      <c r="L161" s="294"/>
      <c r="M161" s="294"/>
      <c r="N161" s="253"/>
      <c r="O161" s="294"/>
      <c r="P161" s="294"/>
      <c r="Q161" s="294"/>
      <c r="R161" s="295"/>
      <c r="S161" s="297"/>
      <c r="T161" s="295"/>
      <c r="U161" s="295"/>
      <c r="V161" s="284"/>
      <c r="W161" s="284"/>
      <c r="X161" s="288"/>
      <c r="Y161" s="288"/>
      <c r="Z161" s="288"/>
      <c r="AA161" s="293"/>
    </row>
    <row r="162" spans="1:27" s="78" customFormat="1" ht="100.5" hidden="1" customHeight="1">
      <c r="A162" s="73">
        <v>42</v>
      </c>
      <c r="B162" s="341"/>
      <c r="C162" s="6" t="s">
        <v>260</v>
      </c>
      <c r="D162" s="6" t="s">
        <v>37</v>
      </c>
      <c r="E162" s="24" t="s">
        <v>58</v>
      </c>
      <c r="F162" s="24" t="s">
        <v>58</v>
      </c>
      <c r="G162" s="134"/>
      <c r="H162" s="106"/>
      <c r="I162" s="132">
        <v>26939.8464017857</v>
      </c>
      <c r="J162" s="132">
        <v>26939.8464017857</v>
      </c>
      <c r="K162" s="96">
        <f t="shared" si="11"/>
        <v>0</v>
      </c>
      <c r="L162" s="133"/>
      <c r="M162" s="96">
        <v>26939.846399999999</v>
      </c>
      <c r="N162" s="134"/>
      <c r="O162" s="134"/>
      <c r="P162" s="134"/>
      <c r="Q162" s="134"/>
      <c r="R162" s="295"/>
      <c r="S162" s="297"/>
      <c r="T162" s="295"/>
      <c r="U162" s="295"/>
      <c r="V162" s="284"/>
      <c r="W162" s="284"/>
      <c r="X162" s="288"/>
      <c r="Y162" s="288"/>
      <c r="Z162" s="288"/>
      <c r="AA162" s="294"/>
    </row>
    <row r="163" spans="1:27" s="78" customFormat="1" ht="26.25" hidden="1">
      <c r="A163" s="9"/>
      <c r="B163" s="341"/>
      <c r="C163" s="7" t="s">
        <v>44</v>
      </c>
      <c r="D163" s="7"/>
      <c r="E163" s="6"/>
      <c r="F163" s="23"/>
      <c r="G163" s="11"/>
      <c r="H163" s="76"/>
      <c r="I163" s="11">
        <f>SUM(I134:I162)</f>
        <v>12812992.625623582</v>
      </c>
      <c r="J163" s="128">
        <f>SUM(J134:J162)</f>
        <v>12807234.604011785</v>
      </c>
      <c r="K163" s="8">
        <f>J163-I163</f>
        <v>-5758.021611796692</v>
      </c>
      <c r="L163" s="61"/>
      <c r="M163" s="11">
        <f>SUM(M134:M162)</f>
        <v>2063309.87308</v>
      </c>
      <c r="N163" s="11">
        <f>SUM(N134:N162)</f>
        <v>10743924.730930001</v>
      </c>
      <c r="O163" s="11">
        <f>SUM(O138:O162)</f>
        <v>0</v>
      </c>
      <c r="P163" s="11">
        <f>SUM(P138:P162)</f>
        <v>0</v>
      </c>
      <c r="Q163" s="11">
        <f>SUM(Q138:Q162)</f>
        <v>0</v>
      </c>
      <c r="R163" s="105"/>
      <c r="S163" s="105"/>
      <c r="T163" s="105"/>
      <c r="U163" s="105"/>
      <c r="V163" s="104"/>
      <c r="W163" s="104"/>
      <c r="X163" s="104"/>
      <c r="Y163" s="104"/>
      <c r="Z163" s="104"/>
      <c r="AA163" s="74"/>
    </row>
    <row r="164" spans="1:27" s="78" customFormat="1" ht="26.25">
      <c r="A164" s="9"/>
      <c r="B164" s="341"/>
      <c r="C164" s="7" t="s">
        <v>56</v>
      </c>
      <c r="D164" s="126"/>
      <c r="E164" s="101"/>
      <c r="F164" s="23"/>
      <c r="G164" s="11"/>
      <c r="H164" s="76"/>
      <c r="I164" s="11"/>
      <c r="J164" s="128"/>
      <c r="K164" s="8"/>
      <c r="L164" s="61"/>
      <c r="M164" s="11"/>
      <c r="N164" s="11"/>
      <c r="O164" s="11"/>
      <c r="P164" s="11"/>
      <c r="Q164" s="11"/>
      <c r="R164" s="105"/>
      <c r="S164" s="105"/>
      <c r="T164" s="105"/>
      <c r="U164" s="105"/>
      <c r="V164" s="104"/>
      <c r="W164" s="104"/>
      <c r="X164" s="104"/>
      <c r="Y164" s="104"/>
      <c r="Z164" s="104"/>
      <c r="AA164" s="74"/>
    </row>
    <row r="165" spans="1:27" s="78" customFormat="1" ht="55.5" customHeight="1">
      <c r="A165" s="272">
        <v>43</v>
      </c>
      <c r="B165" s="341"/>
      <c r="C165" s="274" t="s">
        <v>294</v>
      </c>
      <c r="D165" s="256" t="s">
        <v>37</v>
      </c>
      <c r="E165" s="360" t="s">
        <v>58</v>
      </c>
      <c r="F165" s="360" t="s">
        <v>58</v>
      </c>
      <c r="G165" s="267"/>
      <c r="H165" s="349"/>
      <c r="I165" s="252">
        <v>72277.678230000005</v>
      </c>
      <c r="J165" s="264">
        <v>72277.678230000005</v>
      </c>
      <c r="K165" s="252">
        <f t="shared" ref="K165" si="12">J165-I165</f>
        <v>0</v>
      </c>
      <c r="L165" s="292"/>
      <c r="M165" s="264">
        <v>72277.678230000005</v>
      </c>
      <c r="N165" s="281"/>
      <c r="O165" s="281"/>
      <c r="P165" s="281"/>
      <c r="Q165" s="281"/>
      <c r="R165" s="296"/>
      <c r="S165" s="296"/>
      <c r="T165" s="296"/>
      <c r="U165" s="296"/>
      <c r="V165" s="328"/>
      <c r="W165" s="328"/>
      <c r="X165" s="336"/>
      <c r="Y165" s="336"/>
      <c r="Z165" s="336"/>
      <c r="AA165" s="333"/>
    </row>
    <row r="166" spans="1:27" s="78" customFormat="1" ht="50.25" customHeight="1">
      <c r="A166" s="273"/>
      <c r="B166" s="131"/>
      <c r="C166" s="275"/>
      <c r="D166" s="257"/>
      <c r="E166" s="361"/>
      <c r="F166" s="361"/>
      <c r="G166" s="268"/>
      <c r="H166" s="362"/>
      <c r="I166" s="253"/>
      <c r="J166" s="266"/>
      <c r="K166" s="253"/>
      <c r="L166" s="294"/>
      <c r="M166" s="266"/>
      <c r="N166" s="282"/>
      <c r="O166" s="282"/>
      <c r="P166" s="282"/>
      <c r="Q166" s="282"/>
      <c r="R166" s="297"/>
      <c r="S166" s="297"/>
      <c r="T166" s="297"/>
      <c r="U166" s="297"/>
      <c r="V166" s="330"/>
      <c r="W166" s="330"/>
      <c r="X166" s="337"/>
      <c r="Y166" s="337"/>
      <c r="Z166" s="337"/>
      <c r="AA166" s="334"/>
    </row>
    <row r="167" spans="1:27" s="78" customFormat="1" ht="50.25" customHeight="1">
      <c r="A167" s="9"/>
      <c r="B167" s="75"/>
      <c r="C167" s="7" t="s">
        <v>45</v>
      </c>
      <c r="D167" s="7"/>
      <c r="E167" s="101"/>
      <c r="F167" s="23"/>
      <c r="G167" s="11"/>
      <c r="H167" s="76"/>
      <c r="I167" s="11">
        <f>SUM(I165:I165)</f>
        <v>72277.678230000005</v>
      </c>
      <c r="J167" s="128">
        <f>SUM(J165:J165)</f>
        <v>72277.678230000005</v>
      </c>
      <c r="K167" s="11">
        <f>SUM(K165:K165)</f>
        <v>0</v>
      </c>
      <c r="L167" s="61"/>
      <c r="M167" s="11">
        <f>SUM(M165:M165)</f>
        <v>72277.678230000005</v>
      </c>
      <c r="N167" s="11">
        <f>SUM(N165:N165)</f>
        <v>0</v>
      </c>
      <c r="O167" s="11">
        <f>SUM(O165:O165)</f>
        <v>0</v>
      </c>
      <c r="P167" s="11">
        <f>SUM(P165:P165)</f>
        <v>0</v>
      </c>
      <c r="Q167" s="11">
        <f>SUM(Q165:Q165)</f>
        <v>0</v>
      </c>
      <c r="R167" s="297"/>
      <c r="S167" s="297"/>
      <c r="T167" s="297"/>
      <c r="U167" s="297"/>
      <c r="V167" s="330"/>
      <c r="W167" s="330"/>
      <c r="X167" s="337"/>
      <c r="Y167" s="337"/>
      <c r="Z167" s="337"/>
      <c r="AA167" s="334"/>
    </row>
    <row r="168" spans="1:27" s="78" customFormat="1" ht="87" customHeight="1">
      <c r="A168" s="9"/>
      <c r="B168" s="75"/>
      <c r="C168" s="7" t="s">
        <v>103</v>
      </c>
      <c r="D168" s="7"/>
      <c r="E168" s="101"/>
      <c r="F168" s="23"/>
      <c r="G168" s="11"/>
      <c r="H168" s="153"/>
      <c r="I168" s="11">
        <f>I169+I170</f>
        <v>662195.33181000012</v>
      </c>
      <c r="J168" s="128">
        <f>J169+J170</f>
        <v>631886.11101999995</v>
      </c>
      <c r="K168" s="11">
        <f>J168-I168</f>
        <v>-30309.220790000167</v>
      </c>
      <c r="L168" s="61"/>
      <c r="M168" s="11"/>
      <c r="N168" s="11">
        <v>631886.11101999995</v>
      </c>
      <c r="O168" s="11"/>
      <c r="P168" s="11"/>
      <c r="Q168" s="11"/>
      <c r="R168" s="297"/>
      <c r="S168" s="297"/>
      <c r="T168" s="297"/>
      <c r="U168" s="297"/>
      <c r="V168" s="330"/>
      <c r="W168" s="330"/>
      <c r="X168" s="337"/>
      <c r="Y168" s="337"/>
      <c r="Z168" s="337"/>
      <c r="AA168" s="334"/>
    </row>
    <row r="169" spans="1:27" s="78" customFormat="1" ht="102" customHeight="1">
      <c r="A169" s="9">
        <v>44</v>
      </c>
      <c r="B169" s="340"/>
      <c r="C169" s="79" t="s">
        <v>66</v>
      </c>
      <c r="D169" s="6" t="s">
        <v>41</v>
      </c>
      <c r="E169" s="6" t="s">
        <v>67</v>
      </c>
      <c r="F169" s="23"/>
      <c r="G169" s="11"/>
      <c r="H169" s="153"/>
      <c r="I169" s="8">
        <v>30000</v>
      </c>
      <c r="J169" s="128"/>
      <c r="K169" s="8">
        <f t="shared" ref="K169:K202" si="13">J169-I169</f>
        <v>-30000</v>
      </c>
      <c r="L169" s="79" t="s">
        <v>460</v>
      </c>
      <c r="M169" s="11"/>
      <c r="N169" s="11"/>
      <c r="O169" s="11"/>
      <c r="P169" s="11"/>
      <c r="Q169" s="11"/>
      <c r="R169" s="297"/>
      <c r="S169" s="297"/>
      <c r="T169" s="297"/>
      <c r="U169" s="297"/>
      <c r="V169" s="330"/>
      <c r="W169" s="330"/>
      <c r="X169" s="337"/>
      <c r="Y169" s="337"/>
      <c r="Z169" s="337"/>
      <c r="AA169" s="334"/>
    </row>
    <row r="170" spans="1:27" s="78" customFormat="1" ht="82.5" customHeight="1">
      <c r="A170" s="9">
        <v>45</v>
      </c>
      <c r="B170" s="341"/>
      <c r="C170" s="126" t="s">
        <v>68</v>
      </c>
      <c r="D170" s="126"/>
      <c r="E170" s="147"/>
      <c r="F170" s="23"/>
      <c r="G170" s="11"/>
      <c r="H170" s="76"/>
      <c r="I170" s="11">
        <f>SUM(I171:I202)</f>
        <v>632195.33181000012</v>
      </c>
      <c r="J170" s="128">
        <v>631886.11101999995</v>
      </c>
      <c r="K170" s="11">
        <f>J170-I170</f>
        <v>-309.22079000016674</v>
      </c>
      <c r="L170" s="61"/>
      <c r="M170" s="11"/>
      <c r="N170" s="11">
        <v>631886.11101999995</v>
      </c>
      <c r="O170" s="11"/>
      <c r="P170" s="11"/>
      <c r="Q170" s="11"/>
      <c r="R170" s="297"/>
      <c r="S170" s="297"/>
      <c r="T170" s="297"/>
      <c r="U170" s="297"/>
      <c r="V170" s="330"/>
      <c r="W170" s="330"/>
      <c r="X170" s="337"/>
      <c r="Y170" s="337"/>
      <c r="Z170" s="337"/>
      <c r="AA170" s="334"/>
    </row>
    <row r="171" spans="1:27" s="78" customFormat="1" ht="26.25" hidden="1">
      <c r="A171" s="9" t="s">
        <v>398</v>
      </c>
      <c r="B171" s="341"/>
      <c r="C171" s="170" t="s">
        <v>261</v>
      </c>
      <c r="D171" s="164" t="s">
        <v>36</v>
      </c>
      <c r="E171" s="68">
        <v>7.5</v>
      </c>
      <c r="F171" s="68">
        <v>7.5</v>
      </c>
      <c r="G171" s="11"/>
      <c r="H171" s="76"/>
      <c r="I171" s="8">
        <v>70879.855819999997</v>
      </c>
      <c r="J171" s="77">
        <v>70879.855819999997</v>
      </c>
      <c r="K171" s="8">
        <f t="shared" si="13"/>
        <v>0</v>
      </c>
      <c r="L171" s="61"/>
      <c r="M171" s="11"/>
      <c r="N171" s="11"/>
      <c r="O171" s="11"/>
      <c r="P171" s="11"/>
      <c r="Q171" s="11"/>
      <c r="R171" s="297"/>
      <c r="S171" s="297"/>
      <c r="T171" s="297"/>
      <c r="U171" s="297"/>
      <c r="V171" s="330"/>
      <c r="W171" s="330"/>
      <c r="X171" s="337"/>
      <c r="Y171" s="337"/>
      <c r="Z171" s="337"/>
      <c r="AA171" s="334"/>
    </row>
    <row r="172" spans="1:27" s="78" customFormat="1" ht="26.25" hidden="1">
      <c r="A172" s="9" t="s">
        <v>399</v>
      </c>
      <c r="B172" s="341"/>
      <c r="C172" s="170" t="s">
        <v>262</v>
      </c>
      <c r="D172" s="164" t="s">
        <v>36</v>
      </c>
      <c r="E172" s="68">
        <v>1.677</v>
      </c>
      <c r="F172" s="68">
        <v>1.677</v>
      </c>
      <c r="G172" s="11"/>
      <c r="H172" s="76"/>
      <c r="I172" s="8">
        <v>12344.20854</v>
      </c>
      <c r="J172" s="77">
        <v>12344.20854</v>
      </c>
      <c r="K172" s="8">
        <f t="shared" si="13"/>
        <v>0</v>
      </c>
      <c r="L172" s="61"/>
      <c r="M172" s="11"/>
      <c r="N172" s="11"/>
      <c r="O172" s="11"/>
      <c r="P172" s="11"/>
      <c r="Q172" s="11"/>
      <c r="R172" s="297"/>
      <c r="S172" s="297"/>
      <c r="T172" s="297"/>
      <c r="U172" s="297"/>
      <c r="V172" s="330"/>
      <c r="W172" s="330"/>
      <c r="X172" s="337"/>
      <c r="Y172" s="337"/>
      <c r="Z172" s="337"/>
      <c r="AA172" s="334"/>
    </row>
    <row r="173" spans="1:27" s="78" customFormat="1" ht="26.25" hidden="1">
      <c r="A173" s="9" t="s">
        <v>400</v>
      </c>
      <c r="B173" s="341"/>
      <c r="C173" s="170" t="s">
        <v>263</v>
      </c>
      <c r="D173" s="164" t="s">
        <v>36</v>
      </c>
      <c r="E173" s="68">
        <v>5.5</v>
      </c>
      <c r="F173" s="68">
        <v>5.5</v>
      </c>
      <c r="G173" s="11"/>
      <c r="H173" s="76"/>
      <c r="I173" s="8">
        <v>40047.39877</v>
      </c>
      <c r="J173" s="77">
        <v>40047.39877</v>
      </c>
      <c r="K173" s="8">
        <f t="shared" si="13"/>
        <v>0</v>
      </c>
      <c r="L173" s="61"/>
      <c r="M173" s="11"/>
      <c r="N173" s="11"/>
      <c r="O173" s="11"/>
      <c r="P173" s="11"/>
      <c r="Q173" s="11"/>
      <c r="R173" s="297"/>
      <c r="S173" s="297"/>
      <c r="T173" s="297"/>
      <c r="U173" s="297"/>
      <c r="V173" s="330"/>
      <c r="W173" s="330"/>
      <c r="X173" s="337"/>
      <c r="Y173" s="337"/>
      <c r="Z173" s="337"/>
      <c r="AA173" s="334"/>
    </row>
    <row r="174" spans="1:27" s="78" customFormat="1" ht="26.25" hidden="1">
      <c r="A174" s="9" t="s">
        <v>401</v>
      </c>
      <c r="B174" s="341"/>
      <c r="C174" s="170" t="s">
        <v>264</v>
      </c>
      <c r="D174" s="164" t="s">
        <v>36</v>
      </c>
      <c r="E174" s="68">
        <v>2.8</v>
      </c>
      <c r="F174" s="68">
        <v>2.8</v>
      </c>
      <c r="G174" s="11"/>
      <c r="H174" s="76"/>
      <c r="I174" s="8">
        <v>22672.883170000001</v>
      </c>
      <c r="J174" s="77">
        <v>22672.883170000001</v>
      </c>
      <c r="K174" s="8">
        <f t="shared" si="13"/>
        <v>0</v>
      </c>
      <c r="L174" s="61"/>
      <c r="M174" s="11"/>
      <c r="N174" s="11"/>
      <c r="O174" s="11"/>
      <c r="P174" s="11"/>
      <c r="Q174" s="11"/>
      <c r="R174" s="297"/>
      <c r="S174" s="297"/>
      <c r="T174" s="297"/>
      <c r="U174" s="297"/>
      <c r="V174" s="330"/>
      <c r="W174" s="330"/>
      <c r="X174" s="337"/>
      <c r="Y174" s="337"/>
      <c r="Z174" s="337"/>
      <c r="AA174" s="334"/>
    </row>
    <row r="175" spans="1:27" s="78" customFormat="1" ht="26.25" hidden="1">
      <c r="A175" s="9" t="s">
        <v>402</v>
      </c>
      <c r="B175" s="341"/>
      <c r="C175" s="170" t="s">
        <v>265</v>
      </c>
      <c r="D175" s="164" t="s">
        <v>36</v>
      </c>
      <c r="E175" s="68">
        <v>2.7</v>
      </c>
      <c r="F175" s="68">
        <v>2.7</v>
      </c>
      <c r="G175" s="11"/>
      <c r="H175" s="76"/>
      <c r="I175" s="8">
        <v>22327.974670000003</v>
      </c>
      <c r="J175" s="77">
        <v>22327.974670000003</v>
      </c>
      <c r="K175" s="8">
        <f t="shared" si="13"/>
        <v>0</v>
      </c>
      <c r="L175" s="61"/>
      <c r="M175" s="11"/>
      <c r="N175" s="11"/>
      <c r="O175" s="11"/>
      <c r="P175" s="11"/>
      <c r="Q175" s="11"/>
      <c r="R175" s="297"/>
      <c r="S175" s="297"/>
      <c r="T175" s="297"/>
      <c r="U175" s="297"/>
      <c r="V175" s="330"/>
      <c r="W175" s="330"/>
      <c r="X175" s="337"/>
      <c r="Y175" s="337"/>
      <c r="Z175" s="337"/>
      <c r="AA175" s="334"/>
    </row>
    <row r="176" spans="1:27" s="78" customFormat="1" ht="26.25" hidden="1">
      <c r="A176" s="9" t="s">
        <v>403</v>
      </c>
      <c r="B176" s="341"/>
      <c r="C176" s="170" t="s">
        <v>266</v>
      </c>
      <c r="D176" s="164" t="s">
        <v>36</v>
      </c>
      <c r="E176" s="68">
        <v>1.47</v>
      </c>
      <c r="F176" s="68">
        <v>1.47</v>
      </c>
      <c r="G176" s="11"/>
      <c r="H176" s="76"/>
      <c r="I176" s="8">
        <v>15092.73504</v>
      </c>
      <c r="J176" s="77">
        <v>15092.73504</v>
      </c>
      <c r="K176" s="8">
        <f t="shared" si="13"/>
        <v>0</v>
      </c>
      <c r="L176" s="61"/>
      <c r="M176" s="11"/>
      <c r="N176" s="11"/>
      <c r="O176" s="11"/>
      <c r="P176" s="11"/>
      <c r="Q176" s="11"/>
      <c r="R176" s="297"/>
      <c r="S176" s="297"/>
      <c r="T176" s="297"/>
      <c r="U176" s="297"/>
      <c r="V176" s="330"/>
      <c r="W176" s="330"/>
      <c r="X176" s="337"/>
      <c r="Y176" s="337"/>
      <c r="Z176" s="337"/>
      <c r="AA176" s="334"/>
    </row>
    <row r="177" spans="1:27" s="78" customFormat="1" ht="26.25" hidden="1">
      <c r="A177" s="9" t="s">
        <v>404</v>
      </c>
      <c r="B177" s="341"/>
      <c r="C177" s="170" t="s">
        <v>267</v>
      </c>
      <c r="D177" s="164" t="s">
        <v>36</v>
      </c>
      <c r="E177" s="68">
        <v>3.64</v>
      </c>
      <c r="F177" s="68">
        <v>3.64</v>
      </c>
      <c r="G177" s="11"/>
      <c r="H177" s="76"/>
      <c r="I177" s="8">
        <v>32921.745999999999</v>
      </c>
      <c r="J177" s="77">
        <v>32921.745999999999</v>
      </c>
      <c r="K177" s="8">
        <f t="shared" si="13"/>
        <v>0</v>
      </c>
      <c r="L177" s="61"/>
      <c r="M177" s="11"/>
      <c r="N177" s="11"/>
      <c r="O177" s="11"/>
      <c r="P177" s="11"/>
      <c r="Q177" s="11"/>
      <c r="R177" s="297"/>
      <c r="S177" s="297"/>
      <c r="T177" s="297"/>
      <c r="U177" s="297"/>
      <c r="V177" s="330"/>
      <c r="W177" s="330"/>
      <c r="X177" s="337"/>
      <c r="Y177" s="337"/>
      <c r="Z177" s="337"/>
      <c r="AA177" s="334"/>
    </row>
    <row r="178" spans="1:27" s="78" customFormat="1" ht="22.5" hidden="1" customHeight="1">
      <c r="A178" s="9" t="s">
        <v>405</v>
      </c>
      <c r="B178" s="341"/>
      <c r="C178" s="170" t="s">
        <v>268</v>
      </c>
      <c r="D178" s="164" t="s">
        <v>36</v>
      </c>
      <c r="E178" s="68">
        <v>1.2</v>
      </c>
      <c r="F178" s="68">
        <v>1.2</v>
      </c>
      <c r="G178" s="11"/>
      <c r="H178" s="76"/>
      <c r="I178" s="8">
        <v>15469.091970000001</v>
      </c>
      <c r="J178" s="77">
        <v>15469.091970000001</v>
      </c>
      <c r="K178" s="8">
        <f t="shared" si="13"/>
        <v>0</v>
      </c>
      <c r="L178" s="61"/>
      <c r="M178" s="11"/>
      <c r="N178" s="11"/>
      <c r="O178" s="11"/>
      <c r="P178" s="11"/>
      <c r="Q178" s="11"/>
      <c r="R178" s="297"/>
      <c r="S178" s="297"/>
      <c r="T178" s="297"/>
      <c r="U178" s="297"/>
      <c r="V178" s="330"/>
      <c r="W178" s="330"/>
      <c r="X178" s="337"/>
      <c r="Y178" s="337"/>
      <c r="Z178" s="337"/>
      <c r="AA178" s="334"/>
    </row>
    <row r="179" spans="1:27" s="78" customFormat="1" ht="26.25" hidden="1">
      <c r="A179" s="9" t="s">
        <v>406</v>
      </c>
      <c r="B179" s="341"/>
      <c r="C179" s="170" t="s">
        <v>269</v>
      </c>
      <c r="D179" s="164" t="s">
        <v>36</v>
      </c>
      <c r="E179" s="68">
        <v>0.14000000000000001</v>
      </c>
      <c r="F179" s="68">
        <v>0.14000000000000001</v>
      </c>
      <c r="G179" s="11"/>
      <c r="H179" s="76"/>
      <c r="I179" s="8">
        <v>2243.9355</v>
      </c>
      <c r="J179" s="77">
        <v>2243.9355</v>
      </c>
      <c r="K179" s="8">
        <f t="shared" si="13"/>
        <v>0</v>
      </c>
      <c r="L179" s="61"/>
      <c r="M179" s="11"/>
      <c r="N179" s="11"/>
      <c r="O179" s="11"/>
      <c r="P179" s="11"/>
      <c r="Q179" s="11"/>
      <c r="R179" s="297"/>
      <c r="S179" s="297"/>
      <c r="T179" s="297"/>
      <c r="U179" s="297"/>
      <c r="V179" s="330"/>
      <c r="W179" s="330"/>
      <c r="X179" s="337"/>
      <c r="Y179" s="337"/>
      <c r="Z179" s="337"/>
      <c r="AA179" s="334"/>
    </row>
    <row r="180" spans="1:27" s="78" customFormat="1" ht="52.5" hidden="1">
      <c r="A180" s="9" t="s">
        <v>407</v>
      </c>
      <c r="B180" s="341"/>
      <c r="C180" s="74" t="s">
        <v>270</v>
      </c>
      <c r="D180" s="164" t="s">
        <v>36</v>
      </c>
      <c r="E180" s="68">
        <v>0.376</v>
      </c>
      <c r="F180" s="68">
        <v>0.376</v>
      </c>
      <c r="G180" s="11"/>
      <c r="H180" s="76"/>
      <c r="I180" s="8">
        <v>9166.5647599999993</v>
      </c>
      <c r="J180" s="77">
        <v>9166.5647599999993</v>
      </c>
      <c r="K180" s="8">
        <f t="shared" si="13"/>
        <v>0</v>
      </c>
      <c r="L180" s="61"/>
      <c r="M180" s="11"/>
      <c r="N180" s="11"/>
      <c r="O180" s="11"/>
      <c r="P180" s="11"/>
      <c r="Q180" s="11"/>
      <c r="R180" s="297"/>
      <c r="S180" s="297"/>
      <c r="T180" s="297"/>
      <c r="U180" s="297"/>
      <c r="V180" s="330"/>
      <c r="W180" s="330"/>
      <c r="X180" s="337"/>
      <c r="Y180" s="337"/>
      <c r="Z180" s="337"/>
      <c r="AA180" s="334"/>
    </row>
    <row r="181" spans="1:27" s="78" customFormat="1" ht="78.75" hidden="1">
      <c r="A181" s="9" t="s">
        <v>408</v>
      </c>
      <c r="B181" s="341"/>
      <c r="C181" s="74" t="s">
        <v>271</v>
      </c>
      <c r="D181" s="164" t="s">
        <v>36</v>
      </c>
      <c r="E181" s="68">
        <v>0.51100000000000001</v>
      </c>
      <c r="F181" s="68">
        <v>0.51100000000000001</v>
      </c>
      <c r="G181" s="11"/>
      <c r="H181" s="76"/>
      <c r="I181" s="8">
        <v>13888.50323</v>
      </c>
      <c r="J181" s="77">
        <v>13888.50323</v>
      </c>
      <c r="K181" s="8">
        <f t="shared" si="13"/>
        <v>0</v>
      </c>
      <c r="L181" s="61"/>
      <c r="M181" s="11"/>
      <c r="N181" s="11"/>
      <c r="O181" s="11"/>
      <c r="P181" s="11"/>
      <c r="Q181" s="11"/>
      <c r="R181" s="297"/>
      <c r="S181" s="297"/>
      <c r="T181" s="297"/>
      <c r="U181" s="297"/>
      <c r="V181" s="330"/>
      <c r="W181" s="330"/>
      <c r="X181" s="337"/>
      <c r="Y181" s="337"/>
      <c r="Z181" s="337"/>
      <c r="AA181" s="334"/>
    </row>
    <row r="182" spans="1:27" s="78" customFormat="1" ht="52.5" hidden="1">
      <c r="A182" s="9" t="s">
        <v>409</v>
      </c>
      <c r="B182" s="341"/>
      <c r="C182" s="74" t="s">
        <v>272</v>
      </c>
      <c r="D182" s="164" t="s">
        <v>36</v>
      </c>
      <c r="E182" s="68">
        <v>0.56799999999999995</v>
      </c>
      <c r="F182" s="68">
        <v>0.56799999999999995</v>
      </c>
      <c r="G182" s="11"/>
      <c r="H182" s="76"/>
      <c r="I182" s="8">
        <v>9359.5288099999998</v>
      </c>
      <c r="J182" s="77">
        <v>9359.5288099999998</v>
      </c>
      <c r="K182" s="8">
        <f t="shared" si="13"/>
        <v>0</v>
      </c>
      <c r="L182" s="61"/>
      <c r="M182" s="11"/>
      <c r="N182" s="11"/>
      <c r="O182" s="11"/>
      <c r="P182" s="11"/>
      <c r="Q182" s="11"/>
      <c r="R182" s="297"/>
      <c r="S182" s="297"/>
      <c r="T182" s="297"/>
      <c r="U182" s="297"/>
      <c r="V182" s="330"/>
      <c r="W182" s="330"/>
      <c r="X182" s="337"/>
      <c r="Y182" s="337"/>
      <c r="Z182" s="337"/>
      <c r="AA182" s="334"/>
    </row>
    <row r="183" spans="1:27" s="78" customFormat="1" ht="26.25" hidden="1">
      <c r="A183" s="9" t="s">
        <v>410</v>
      </c>
      <c r="B183" s="341"/>
      <c r="C183" s="170" t="s">
        <v>273</v>
      </c>
      <c r="D183" s="164" t="s">
        <v>36</v>
      </c>
      <c r="E183" s="68">
        <v>3.8</v>
      </c>
      <c r="F183" s="68">
        <v>3.8</v>
      </c>
      <c r="G183" s="11"/>
      <c r="H183" s="76"/>
      <c r="I183" s="8">
        <v>47571.510060000001</v>
      </c>
      <c r="J183" s="77">
        <v>47571.510060000001</v>
      </c>
      <c r="K183" s="8">
        <f t="shared" si="13"/>
        <v>0</v>
      </c>
      <c r="L183" s="61"/>
      <c r="M183" s="11"/>
      <c r="N183" s="11"/>
      <c r="O183" s="11"/>
      <c r="P183" s="11"/>
      <c r="Q183" s="11"/>
      <c r="R183" s="297"/>
      <c r="S183" s="297"/>
      <c r="T183" s="297"/>
      <c r="U183" s="297"/>
      <c r="V183" s="330"/>
      <c r="W183" s="330"/>
      <c r="X183" s="337"/>
      <c r="Y183" s="337"/>
      <c r="Z183" s="337"/>
      <c r="AA183" s="334"/>
    </row>
    <row r="184" spans="1:27" s="78" customFormat="1" ht="26.25" hidden="1">
      <c r="A184" s="9" t="s">
        <v>411</v>
      </c>
      <c r="B184" s="341"/>
      <c r="C184" s="170" t="s">
        <v>274</v>
      </c>
      <c r="D184" s="164" t="s">
        <v>36</v>
      </c>
      <c r="E184" s="68">
        <v>1.28</v>
      </c>
      <c r="F184" s="68">
        <v>1.28</v>
      </c>
      <c r="G184" s="11"/>
      <c r="H184" s="76"/>
      <c r="I184" s="8">
        <v>15096.940550000001</v>
      </c>
      <c r="J184" s="77">
        <v>15096.940550000001</v>
      </c>
      <c r="K184" s="8">
        <f t="shared" si="13"/>
        <v>0</v>
      </c>
      <c r="L184" s="61"/>
      <c r="M184" s="11"/>
      <c r="N184" s="11"/>
      <c r="O184" s="11"/>
      <c r="P184" s="11"/>
      <c r="Q184" s="11"/>
      <c r="R184" s="297"/>
      <c r="S184" s="297"/>
      <c r="T184" s="297"/>
      <c r="U184" s="297"/>
      <c r="V184" s="330"/>
      <c r="W184" s="330"/>
      <c r="X184" s="337"/>
      <c r="Y184" s="337"/>
      <c r="Z184" s="337"/>
      <c r="AA184" s="334"/>
    </row>
    <row r="185" spans="1:27" s="78" customFormat="1" ht="26.25" hidden="1">
      <c r="A185" s="9" t="s">
        <v>412</v>
      </c>
      <c r="B185" s="341"/>
      <c r="C185" s="170" t="s">
        <v>275</v>
      </c>
      <c r="D185" s="164" t="s">
        <v>36</v>
      </c>
      <c r="E185" s="68">
        <v>2.08</v>
      </c>
      <c r="F185" s="68">
        <v>2.08</v>
      </c>
      <c r="G185" s="11"/>
      <c r="H185" s="76"/>
      <c r="I185" s="8">
        <v>22523.445929999998</v>
      </c>
      <c r="J185" s="77">
        <v>22523.445929999998</v>
      </c>
      <c r="K185" s="8">
        <f t="shared" si="13"/>
        <v>0</v>
      </c>
      <c r="L185" s="61"/>
      <c r="M185" s="11"/>
      <c r="N185" s="11"/>
      <c r="O185" s="11"/>
      <c r="P185" s="11"/>
      <c r="Q185" s="11"/>
      <c r="R185" s="297"/>
      <c r="S185" s="297"/>
      <c r="T185" s="297"/>
      <c r="U185" s="297"/>
      <c r="V185" s="330"/>
      <c r="W185" s="330"/>
      <c r="X185" s="337"/>
      <c r="Y185" s="337"/>
      <c r="Z185" s="337"/>
      <c r="AA185" s="334"/>
    </row>
    <row r="186" spans="1:27" s="78" customFormat="1" ht="26.25" hidden="1">
      <c r="A186" s="9" t="s">
        <v>413</v>
      </c>
      <c r="B186" s="341"/>
      <c r="C186" s="170" t="s">
        <v>276</v>
      </c>
      <c r="D186" s="164" t="s">
        <v>36</v>
      </c>
      <c r="E186" s="68">
        <v>1.1599999999999999</v>
      </c>
      <c r="F186" s="68">
        <v>1.1599999999999999</v>
      </c>
      <c r="G186" s="11"/>
      <c r="H186" s="76"/>
      <c r="I186" s="8">
        <v>13187.888080000001</v>
      </c>
      <c r="J186" s="77">
        <v>13187.888080000001</v>
      </c>
      <c r="K186" s="8">
        <f t="shared" si="13"/>
        <v>0</v>
      </c>
      <c r="L186" s="61"/>
      <c r="M186" s="11"/>
      <c r="N186" s="11"/>
      <c r="O186" s="11"/>
      <c r="P186" s="11"/>
      <c r="Q186" s="11"/>
      <c r="R186" s="297"/>
      <c r="S186" s="297"/>
      <c r="T186" s="297"/>
      <c r="U186" s="297"/>
      <c r="V186" s="330"/>
      <c r="W186" s="330"/>
      <c r="X186" s="337"/>
      <c r="Y186" s="337"/>
      <c r="Z186" s="337"/>
      <c r="AA186" s="334"/>
    </row>
    <row r="187" spans="1:27" s="78" customFormat="1" ht="26.25" hidden="1">
      <c r="A187" s="9" t="s">
        <v>414</v>
      </c>
      <c r="B187" s="341"/>
      <c r="C187" s="170" t="s">
        <v>277</v>
      </c>
      <c r="D187" s="164" t="s">
        <v>36</v>
      </c>
      <c r="E187" s="68">
        <v>1</v>
      </c>
      <c r="F187" s="68">
        <v>1</v>
      </c>
      <c r="G187" s="11"/>
      <c r="H187" s="76"/>
      <c r="I187" s="8">
        <v>16775.666000000001</v>
      </c>
      <c r="J187" s="77">
        <v>16775.666000000001</v>
      </c>
      <c r="K187" s="8">
        <f t="shared" si="13"/>
        <v>0</v>
      </c>
      <c r="L187" s="61"/>
      <c r="M187" s="11"/>
      <c r="N187" s="11"/>
      <c r="O187" s="11"/>
      <c r="P187" s="11"/>
      <c r="Q187" s="11"/>
      <c r="R187" s="297"/>
      <c r="S187" s="297"/>
      <c r="T187" s="297"/>
      <c r="U187" s="297"/>
      <c r="V187" s="330"/>
      <c r="W187" s="330"/>
      <c r="X187" s="337"/>
      <c r="Y187" s="337"/>
      <c r="Z187" s="337"/>
      <c r="AA187" s="334"/>
    </row>
    <row r="188" spans="1:27" s="78" customFormat="1" ht="26.25" hidden="1">
      <c r="A188" s="9" t="s">
        <v>415</v>
      </c>
      <c r="B188" s="341"/>
      <c r="C188" s="170" t="s">
        <v>278</v>
      </c>
      <c r="D188" s="164" t="s">
        <v>36</v>
      </c>
      <c r="E188" s="68">
        <v>1</v>
      </c>
      <c r="F188" s="68">
        <v>1</v>
      </c>
      <c r="G188" s="11"/>
      <c r="H188" s="76"/>
      <c r="I188" s="8">
        <v>14612.897999999999</v>
      </c>
      <c r="J188" s="77">
        <v>14612.897999999999</v>
      </c>
      <c r="K188" s="8">
        <f t="shared" si="13"/>
        <v>0</v>
      </c>
      <c r="L188" s="61"/>
      <c r="M188" s="11"/>
      <c r="N188" s="11"/>
      <c r="O188" s="11"/>
      <c r="P188" s="11"/>
      <c r="Q188" s="11"/>
      <c r="R188" s="297"/>
      <c r="S188" s="297"/>
      <c r="T188" s="297"/>
      <c r="U188" s="297"/>
      <c r="V188" s="330"/>
      <c r="W188" s="330"/>
      <c r="X188" s="337"/>
      <c r="Y188" s="337"/>
      <c r="Z188" s="337"/>
      <c r="AA188" s="334"/>
    </row>
    <row r="189" spans="1:27" s="78" customFormat="1" ht="26.25" hidden="1">
      <c r="A189" s="9" t="s">
        <v>416</v>
      </c>
      <c r="B189" s="341"/>
      <c r="C189" s="170" t="s">
        <v>279</v>
      </c>
      <c r="D189" s="164" t="s">
        <v>36</v>
      </c>
      <c r="E189" s="68">
        <v>1</v>
      </c>
      <c r="F189" s="68">
        <v>1</v>
      </c>
      <c r="G189" s="11"/>
      <c r="H189" s="76"/>
      <c r="I189" s="8">
        <v>12051.665999999999</v>
      </c>
      <c r="J189" s="77">
        <v>12051.665999999999</v>
      </c>
      <c r="K189" s="8">
        <f t="shared" si="13"/>
        <v>0</v>
      </c>
      <c r="L189" s="61"/>
      <c r="M189" s="11"/>
      <c r="N189" s="11"/>
      <c r="O189" s="11"/>
      <c r="P189" s="11"/>
      <c r="Q189" s="11"/>
      <c r="R189" s="297"/>
      <c r="S189" s="297"/>
      <c r="T189" s="297"/>
      <c r="U189" s="297"/>
      <c r="V189" s="330"/>
      <c r="W189" s="330"/>
      <c r="X189" s="337"/>
      <c r="Y189" s="337"/>
      <c r="Z189" s="337"/>
      <c r="AA189" s="334"/>
    </row>
    <row r="190" spans="1:27" s="78" customFormat="1" ht="26.25" hidden="1">
      <c r="A190" s="9" t="s">
        <v>417</v>
      </c>
      <c r="B190" s="341"/>
      <c r="C190" s="170" t="s">
        <v>280</v>
      </c>
      <c r="D190" s="164" t="s">
        <v>36</v>
      </c>
      <c r="E190" s="68">
        <v>0.28499999999999998</v>
      </c>
      <c r="F190" s="68">
        <v>0.28499999999999998</v>
      </c>
      <c r="G190" s="11"/>
      <c r="H190" s="76"/>
      <c r="I190" s="8">
        <v>5166.28712</v>
      </c>
      <c r="J190" s="77">
        <v>5166.28712</v>
      </c>
      <c r="K190" s="8">
        <f t="shared" si="13"/>
        <v>0</v>
      </c>
      <c r="L190" s="61"/>
      <c r="M190" s="11"/>
      <c r="N190" s="11"/>
      <c r="O190" s="11"/>
      <c r="P190" s="11"/>
      <c r="Q190" s="11"/>
      <c r="R190" s="297"/>
      <c r="S190" s="297"/>
      <c r="T190" s="297"/>
      <c r="U190" s="297"/>
      <c r="V190" s="330"/>
      <c r="W190" s="330"/>
      <c r="X190" s="337"/>
      <c r="Y190" s="337"/>
      <c r="Z190" s="337"/>
      <c r="AA190" s="334"/>
    </row>
    <row r="191" spans="1:27" s="78" customFormat="1" ht="26.25" hidden="1">
      <c r="A191" s="9" t="s">
        <v>418</v>
      </c>
      <c r="B191" s="341"/>
      <c r="C191" s="170" t="s">
        <v>281</v>
      </c>
      <c r="D191" s="164" t="s">
        <v>36</v>
      </c>
      <c r="E191" s="68">
        <v>0.28000000000000003</v>
      </c>
      <c r="F191" s="68">
        <v>0.28000000000000003</v>
      </c>
      <c r="G191" s="11"/>
      <c r="H191" s="76"/>
      <c r="I191" s="8">
        <v>5120.1250700000001</v>
      </c>
      <c r="J191" s="77">
        <v>5120.1250700000001</v>
      </c>
      <c r="K191" s="8">
        <f t="shared" si="13"/>
        <v>0</v>
      </c>
      <c r="L191" s="61"/>
      <c r="M191" s="11"/>
      <c r="N191" s="11"/>
      <c r="O191" s="11"/>
      <c r="P191" s="11"/>
      <c r="Q191" s="11"/>
      <c r="R191" s="297"/>
      <c r="S191" s="297"/>
      <c r="T191" s="297"/>
      <c r="U191" s="297"/>
      <c r="V191" s="330"/>
      <c r="W191" s="330"/>
      <c r="X191" s="337"/>
      <c r="Y191" s="337"/>
      <c r="Z191" s="337"/>
      <c r="AA191" s="334"/>
    </row>
    <row r="192" spans="1:27" s="78" customFormat="1" ht="26.25" hidden="1">
      <c r="A192" s="9" t="s">
        <v>419</v>
      </c>
      <c r="B192" s="341"/>
      <c r="C192" s="170" t="s">
        <v>282</v>
      </c>
      <c r="D192" s="164" t="s">
        <v>36</v>
      </c>
      <c r="E192" s="68">
        <v>0.26500000000000001</v>
      </c>
      <c r="F192" s="68">
        <v>0.26500000000000001</v>
      </c>
      <c r="G192" s="11"/>
      <c r="H192" s="76"/>
      <c r="I192" s="8">
        <v>5227.2658899999997</v>
      </c>
      <c r="J192" s="77">
        <v>5227.2658899999997</v>
      </c>
      <c r="K192" s="8">
        <f t="shared" si="13"/>
        <v>0</v>
      </c>
      <c r="L192" s="61"/>
      <c r="M192" s="11"/>
      <c r="N192" s="11"/>
      <c r="O192" s="11"/>
      <c r="P192" s="11"/>
      <c r="Q192" s="11"/>
      <c r="R192" s="297"/>
      <c r="S192" s="297"/>
      <c r="T192" s="297"/>
      <c r="U192" s="297"/>
      <c r="V192" s="330"/>
      <c r="W192" s="330"/>
      <c r="X192" s="337"/>
      <c r="Y192" s="337"/>
      <c r="Z192" s="337"/>
      <c r="AA192" s="334"/>
    </row>
    <row r="193" spans="1:27" s="78" customFormat="1" ht="26.25" hidden="1">
      <c r="A193" s="9" t="s">
        <v>420</v>
      </c>
      <c r="B193" s="341"/>
      <c r="C193" s="170" t="s">
        <v>283</v>
      </c>
      <c r="D193" s="164" t="s">
        <v>36</v>
      </c>
      <c r="E193" s="68">
        <v>0.245</v>
      </c>
      <c r="F193" s="68">
        <v>0.245</v>
      </c>
      <c r="G193" s="11"/>
      <c r="H193" s="76"/>
      <c r="I193" s="8">
        <v>4962.9883099999997</v>
      </c>
      <c r="J193" s="77">
        <v>4962.9883099999997</v>
      </c>
      <c r="K193" s="8">
        <f t="shared" si="13"/>
        <v>0</v>
      </c>
      <c r="L193" s="61"/>
      <c r="M193" s="11"/>
      <c r="N193" s="11"/>
      <c r="O193" s="11"/>
      <c r="P193" s="11"/>
      <c r="Q193" s="11"/>
      <c r="R193" s="297"/>
      <c r="S193" s="297"/>
      <c r="T193" s="297"/>
      <c r="U193" s="297"/>
      <c r="V193" s="330"/>
      <c r="W193" s="330"/>
      <c r="X193" s="337"/>
      <c r="Y193" s="337"/>
      <c r="Z193" s="337"/>
      <c r="AA193" s="334"/>
    </row>
    <row r="194" spans="1:27" s="78" customFormat="1" ht="26.25" hidden="1">
      <c r="A194" s="9" t="s">
        <v>421</v>
      </c>
      <c r="B194" s="341"/>
      <c r="C194" s="170" t="s">
        <v>284</v>
      </c>
      <c r="D194" s="164" t="s">
        <v>36</v>
      </c>
      <c r="E194" s="68">
        <v>0.19</v>
      </c>
      <c r="F194" s="68">
        <v>0.19</v>
      </c>
      <c r="G194" s="11"/>
      <c r="H194" s="76"/>
      <c r="I194" s="8">
        <v>3545.44013</v>
      </c>
      <c r="J194" s="77">
        <v>3545.44013</v>
      </c>
      <c r="K194" s="8">
        <f t="shared" si="13"/>
        <v>0</v>
      </c>
      <c r="L194" s="61"/>
      <c r="M194" s="11"/>
      <c r="N194" s="11"/>
      <c r="O194" s="11"/>
      <c r="P194" s="11"/>
      <c r="Q194" s="11"/>
      <c r="R194" s="297"/>
      <c r="S194" s="297"/>
      <c r="T194" s="297"/>
      <c r="U194" s="297"/>
      <c r="V194" s="330"/>
      <c r="W194" s="330"/>
      <c r="X194" s="337"/>
      <c r="Y194" s="337"/>
      <c r="Z194" s="337"/>
      <c r="AA194" s="334"/>
    </row>
    <row r="195" spans="1:27" s="78" customFormat="1" ht="26.25" hidden="1">
      <c r="A195" s="9" t="s">
        <v>422</v>
      </c>
      <c r="B195" s="341"/>
      <c r="C195" s="170" t="s">
        <v>285</v>
      </c>
      <c r="D195" s="164" t="s">
        <v>36</v>
      </c>
      <c r="E195" s="68">
        <v>1.92</v>
      </c>
      <c r="F195" s="68">
        <v>1.92</v>
      </c>
      <c r="G195" s="11"/>
      <c r="H195" s="76"/>
      <c r="I195" s="8">
        <v>20666.228190000002</v>
      </c>
      <c r="J195" s="77">
        <v>20666.228190000002</v>
      </c>
      <c r="K195" s="8">
        <f t="shared" si="13"/>
        <v>0</v>
      </c>
      <c r="L195" s="61"/>
      <c r="M195" s="11"/>
      <c r="N195" s="11"/>
      <c r="O195" s="11"/>
      <c r="P195" s="11"/>
      <c r="Q195" s="11"/>
      <c r="R195" s="297"/>
      <c r="S195" s="297"/>
      <c r="T195" s="297"/>
      <c r="U195" s="297"/>
      <c r="V195" s="330"/>
      <c r="W195" s="330"/>
      <c r="X195" s="337"/>
      <c r="Y195" s="337"/>
      <c r="Z195" s="337"/>
      <c r="AA195" s="334"/>
    </row>
    <row r="196" spans="1:27" s="78" customFormat="1" ht="26.25" hidden="1">
      <c r="A196" s="9" t="s">
        <v>423</v>
      </c>
      <c r="B196" s="341"/>
      <c r="C196" s="170" t="s">
        <v>286</v>
      </c>
      <c r="D196" s="164" t="s">
        <v>36</v>
      </c>
      <c r="E196" s="68">
        <v>5.53</v>
      </c>
      <c r="F196" s="68">
        <v>5.53</v>
      </c>
      <c r="G196" s="11"/>
      <c r="H196" s="76"/>
      <c r="I196" s="8">
        <v>45105.803</v>
      </c>
      <c r="J196" s="77">
        <v>45105.803</v>
      </c>
      <c r="K196" s="8">
        <f t="shared" si="13"/>
        <v>0</v>
      </c>
      <c r="L196" s="61"/>
      <c r="M196" s="11"/>
      <c r="N196" s="11"/>
      <c r="O196" s="11"/>
      <c r="P196" s="11"/>
      <c r="Q196" s="11"/>
      <c r="R196" s="297"/>
      <c r="S196" s="297"/>
      <c r="T196" s="297"/>
      <c r="U196" s="297"/>
      <c r="V196" s="330"/>
      <c r="W196" s="330"/>
      <c r="X196" s="337"/>
      <c r="Y196" s="337"/>
      <c r="Z196" s="337"/>
      <c r="AA196" s="334"/>
    </row>
    <row r="197" spans="1:27" s="78" customFormat="1" ht="26.25" hidden="1">
      <c r="A197" s="9" t="s">
        <v>424</v>
      </c>
      <c r="B197" s="341"/>
      <c r="C197" s="170" t="s">
        <v>287</v>
      </c>
      <c r="D197" s="164" t="s">
        <v>36</v>
      </c>
      <c r="E197" s="68">
        <v>4.25</v>
      </c>
      <c r="F197" s="68">
        <v>4.25</v>
      </c>
      <c r="G197" s="11"/>
      <c r="H197" s="76"/>
      <c r="I197" s="8">
        <v>35211.316729999999</v>
      </c>
      <c r="J197" s="77">
        <v>35211.316729999999</v>
      </c>
      <c r="K197" s="8">
        <f t="shared" si="13"/>
        <v>0</v>
      </c>
      <c r="L197" s="61"/>
      <c r="M197" s="11"/>
      <c r="N197" s="11"/>
      <c r="O197" s="11"/>
      <c r="P197" s="11"/>
      <c r="Q197" s="11"/>
      <c r="R197" s="297"/>
      <c r="S197" s="297"/>
      <c r="T197" s="297"/>
      <c r="U197" s="297"/>
      <c r="V197" s="330"/>
      <c r="W197" s="330"/>
      <c r="X197" s="337"/>
      <c r="Y197" s="337"/>
      <c r="Z197" s="337"/>
      <c r="AA197" s="334"/>
    </row>
    <row r="198" spans="1:27" s="78" customFormat="1" ht="78.75" hidden="1">
      <c r="A198" s="9" t="s">
        <v>425</v>
      </c>
      <c r="B198" s="341"/>
      <c r="C198" s="74" t="s">
        <v>288</v>
      </c>
      <c r="D198" s="164" t="s">
        <v>36</v>
      </c>
      <c r="E198" s="68">
        <v>0.60399999999999998</v>
      </c>
      <c r="F198" s="68">
        <v>0.60399999999999998</v>
      </c>
      <c r="G198" s="11"/>
      <c r="H198" s="76"/>
      <c r="I198" s="8">
        <v>15390.169539999999</v>
      </c>
      <c r="J198" s="77">
        <v>15390.169539999999</v>
      </c>
      <c r="K198" s="8">
        <f t="shared" si="13"/>
        <v>0</v>
      </c>
      <c r="L198" s="61"/>
      <c r="M198" s="11"/>
      <c r="N198" s="11"/>
      <c r="O198" s="11"/>
      <c r="P198" s="11"/>
      <c r="Q198" s="11"/>
      <c r="R198" s="297"/>
      <c r="S198" s="297"/>
      <c r="T198" s="297"/>
      <c r="U198" s="297"/>
      <c r="V198" s="330"/>
      <c r="W198" s="330"/>
      <c r="X198" s="337"/>
      <c r="Y198" s="337"/>
      <c r="Z198" s="337"/>
      <c r="AA198" s="334"/>
    </row>
    <row r="199" spans="1:27" s="78" customFormat="1" ht="131.25" hidden="1">
      <c r="A199" s="9" t="s">
        <v>426</v>
      </c>
      <c r="B199" s="341"/>
      <c r="C199" s="74" t="s">
        <v>289</v>
      </c>
      <c r="D199" s="164" t="s">
        <v>36</v>
      </c>
      <c r="E199" s="68">
        <v>0.69</v>
      </c>
      <c r="F199" s="68">
        <v>0.69</v>
      </c>
      <c r="G199" s="11"/>
      <c r="H199" s="76"/>
      <c r="I199" s="8">
        <v>27105.227149999999</v>
      </c>
      <c r="J199" s="77">
        <v>27105.227149999999</v>
      </c>
      <c r="K199" s="8">
        <f t="shared" si="13"/>
        <v>0</v>
      </c>
      <c r="L199" s="61"/>
      <c r="M199" s="11"/>
      <c r="N199" s="11"/>
      <c r="O199" s="11"/>
      <c r="P199" s="11"/>
      <c r="Q199" s="11"/>
      <c r="R199" s="297"/>
      <c r="S199" s="297"/>
      <c r="T199" s="297"/>
      <c r="U199" s="297"/>
      <c r="V199" s="330"/>
      <c r="W199" s="330"/>
      <c r="X199" s="337"/>
      <c r="Y199" s="337"/>
      <c r="Z199" s="337"/>
      <c r="AA199" s="334"/>
    </row>
    <row r="200" spans="1:27" s="78" customFormat="1" ht="26.25" hidden="1">
      <c r="A200" s="9" t="s">
        <v>427</v>
      </c>
      <c r="B200" s="341"/>
      <c r="C200" s="170" t="s">
        <v>290</v>
      </c>
      <c r="D200" s="164" t="s">
        <v>36</v>
      </c>
      <c r="E200" s="68">
        <v>1.1599999999999999</v>
      </c>
      <c r="F200" s="68">
        <v>1.1599999999999999</v>
      </c>
      <c r="G200" s="11"/>
      <c r="H200" s="76"/>
      <c r="I200" s="8">
        <v>8509.335939999999</v>
      </c>
      <c r="J200" s="77">
        <v>8509.335939999999</v>
      </c>
      <c r="K200" s="8">
        <f t="shared" si="13"/>
        <v>0</v>
      </c>
      <c r="L200" s="61"/>
      <c r="M200" s="11"/>
      <c r="N200" s="11"/>
      <c r="O200" s="11"/>
      <c r="P200" s="11"/>
      <c r="Q200" s="11"/>
      <c r="R200" s="297"/>
      <c r="S200" s="297"/>
      <c r="T200" s="297"/>
      <c r="U200" s="297"/>
      <c r="V200" s="330"/>
      <c r="W200" s="330"/>
      <c r="X200" s="337"/>
      <c r="Y200" s="337"/>
      <c r="Z200" s="337"/>
      <c r="AA200" s="334"/>
    </row>
    <row r="201" spans="1:27" s="78" customFormat="1" ht="26.25" hidden="1">
      <c r="A201" s="9" t="s">
        <v>428</v>
      </c>
      <c r="B201" s="341"/>
      <c r="C201" s="170" t="s">
        <v>291</v>
      </c>
      <c r="D201" s="164" t="s">
        <v>36</v>
      </c>
      <c r="E201" s="68">
        <v>0.79200000000000004</v>
      </c>
      <c r="F201" s="68">
        <v>0.79200000000000004</v>
      </c>
      <c r="G201" s="11"/>
      <c r="H201" s="76"/>
      <c r="I201" s="8">
        <v>17028.62484</v>
      </c>
      <c r="J201" s="77">
        <v>17028.62484</v>
      </c>
      <c r="K201" s="8">
        <f t="shared" si="13"/>
        <v>0</v>
      </c>
      <c r="L201" s="61"/>
      <c r="M201" s="11"/>
      <c r="N201" s="11"/>
      <c r="O201" s="11"/>
      <c r="P201" s="11"/>
      <c r="Q201" s="11"/>
      <c r="R201" s="297"/>
      <c r="S201" s="297"/>
      <c r="T201" s="297"/>
      <c r="U201" s="297"/>
      <c r="V201" s="330"/>
      <c r="W201" s="330"/>
      <c r="X201" s="337"/>
      <c r="Y201" s="337"/>
      <c r="Z201" s="337"/>
      <c r="AA201" s="334"/>
    </row>
    <row r="202" spans="1:27" s="78" customFormat="1" ht="26.25" hidden="1">
      <c r="A202" s="9" t="s">
        <v>429</v>
      </c>
      <c r="B202" s="344"/>
      <c r="C202" s="170" t="s">
        <v>292</v>
      </c>
      <c r="D202" s="164" t="s">
        <v>36</v>
      </c>
      <c r="E202" s="68">
        <v>4</v>
      </c>
      <c r="F202" s="68">
        <v>3.96</v>
      </c>
      <c r="G202" s="11"/>
      <c r="H202" s="76"/>
      <c r="I202" s="8">
        <v>30922.079000000002</v>
      </c>
      <c r="J202" s="77">
        <v>30612.858210000002</v>
      </c>
      <c r="K202" s="8">
        <f t="shared" si="13"/>
        <v>-309.2207899999994</v>
      </c>
      <c r="L202" s="79" t="s">
        <v>434</v>
      </c>
      <c r="M202" s="11"/>
      <c r="N202" s="11"/>
      <c r="O202" s="11"/>
      <c r="P202" s="11"/>
      <c r="Q202" s="11"/>
      <c r="R202" s="297"/>
      <c r="S202" s="297"/>
      <c r="T202" s="297"/>
      <c r="U202" s="297"/>
      <c r="V202" s="330"/>
      <c r="W202" s="330"/>
      <c r="X202" s="337"/>
      <c r="Y202" s="337"/>
      <c r="Z202" s="337"/>
      <c r="AA202" s="334"/>
    </row>
    <row r="203" spans="1:27" s="78" customFormat="1" ht="180" hidden="1" customHeight="1">
      <c r="A203" s="9"/>
      <c r="B203" s="75"/>
      <c r="C203" s="192" t="s">
        <v>293</v>
      </c>
      <c r="D203" s="141"/>
      <c r="E203" s="143"/>
      <c r="F203" s="68"/>
      <c r="G203" s="11"/>
      <c r="H203" s="76"/>
      <c r="I203" s="8"/>
      <c r="J203" s="128"/>
      <c r="K203" s="11"/>
      <c r="L203" s="61"/>
      <c r="M203" s="11"/>
      <c r="N203" s="11"/>
      <c r="O203" s="11"/>
      <c r="P203" s="11"/>
      <c r="Q203" s="11"/>
      <c r="R203" s="297"/>
      <c r="S203" s="297"/>
      <c r="T203" s="297"/>
      <c r="U203" s="297"/>
      <c r="V203" s="330"/>
      <c r="W203" s="330"/>
      <c r="X203" s="337"/>
      <c r="Y203" s="337"/>
      <c r="Z203" s="337"/>
      <c r="AA203" s="334"/>
    </row>
    <row r="204" spans="1:27" s="78" customFormat="1" ht="26.25" hidden="1">
      <c r="A204" s="9"/>
      <c r="B204" s="75"/>
      <c r="C204" s="7" t="s">
        <v>57</v>
      </c>
      <c r="D204" s="7"/>
      <c r="E204" s="147"/>
      <c r="F204" s="68"/>
      <c r="G204" s="11"/>
      <c r="H204" s="76"/>
      <c r="I204" s="8"/>
      <c r="J204" s="128"/>
      <c r="K204" s="11"/>
      <c r="L204" s="61"/>
      <c r="M204" s="11"/>
      <c r="N204" s="11"/>
      <c r="O204" s="11"/>
      <c r="P204" s="11"/>
      <c r="Q204" s="11"/>
      <c r="R204" s="297"/>
      <c r="S204" s="297"/>
      <c r="T204" s="297"/>
      <c r="U204" s="297"/>
      <c r="V204" s="330"/>
      <c r="W204" s="330"/>
      <c r="X204" s="337"/>
      <c r="Y204" s="337"/>
      <c r="Z204" s="337"/>
      <c r="AA204" s="334"/>
    </row>
    <row r="205" spans="1:27" s="78" customFormat="1" ht="239.25" hidden="1" customHeight="1">
      <c r="A205" s="259">
        <v>46</v>
      </c>
      <c r="B205" s="340"/>
      <c r="C205" s="274" t="s">
        <v>104</v>
      </c>
      <c r="D205" s="146" t="s">
        <v>36</v>
      </c>
      <c r="E205" s="164" t="s">
        <v>317</v>
      </c>
      <c r="F205" s="164" t="s">
        <v>442</v>
      </c>
      <c r="G205" s="267"/>
      <c r="H205" s="349"/>
      <c r="I205" s="252">
        <v>498912.72594546701</v>
      </c>
      <c r="J205" s="264">
        <v>497981.32916999998</v>
      </c>
      <c r="K205" s="252">
        <f>J205-I205</f>
        <v>-931.39677546703024</v>
      </c>
      <c r="L205" s="292" t="s">
        <v>461</v>
      </c>
      <c r="M205" s="267"/>
      <c r="N205" s="264">
        <v>497981.32916999998</v>
      </c>
      <c r="O205" s="267"/>
      <c r="P205" s="267"/>
      <c r="Q205" s="267"/>
      <c r="R205" s="297"/>
      <c r="S205" s="297"/>
      <c r="T205" s="297"/>
      <c r="U205" s="297"/>
      <c r="V205" s="330"/>
      <c r="W205" s="330"/>
      <c r="X205" s="337"/>
      <c r="Y205" s="337"/>
      <c r="Z205" s="337"/>
      <c r="AA205" s="334"/>
    </row>
    <row r="206" spans="1:27" s="78" customFormat="1" ht="324" hidden="1" customHeight="1">
      <c r="A206" s="259"/>
      <c r="B206" s="341"/>
      <c r="C206" s="301"/>
      <c r="D206" s="146" t="s">
        <v>36</v>
      </c>
      <c r="E206" s="164" t="s">
        <v>318</v>
      </c>
      <c r="F206" s="164" t="s">
        <v>441</v>
      </c>
      <c r="G206" s="289"/>
      <c r="H206" s="350"/>
      <c r="I206" s="291"/>
      <c r="J206" s="265"/>
      <c r="K206" s="291"/>
      <c r="L206" s="293"/>
      <c r="M206" s="289"/>
      <c r="N206" s="265"/>
      <c r="O206" s="289"/>
      <c r="P206" s="289"/>
      <c r="Q206" s="289"/>
      <c r="R206" s="297"/>
      <c r="S206" s="297"/>
      <c r="T206" s="297"/>
      <c r="U206" s="297"/>
      <c r="V206" s="330"/>
      <c r="W206" s="330"/>
      <c r="X206" s="337"/>
      <c r="Y206" s="337"/>
      <c r="Z206" s="337"/>
      <c r="AA206" s="334"/>
    </row>
    <row r="207" spans="1:27" s="78" customFormat="1" ht="279" hidden="1" customHeight="1">
      <c r="A207" s="259"/>
      <c r="B207" s="341"/>
      <c r="C207" s="301"/>
      <c r="D207" s="146"/>
      <c r="E207" s="164" t="s">
        <v>319</v>
      </c>
      <c r="F207" s="164" t="s">
        <v>320</v>
      </c>
      <c r="G207" s="289"/>
      <c r="H207" s="350"/>
      <c r="I207" s="291"/>
      <c r="J207" s="265"/>
      <c r="K207" s="291"/>
      <c r="L207" s="293"/>
      <c r="M207" s="289"/>
      <c r="N207" s="265"/>
      <c r="O207" s="289"/>
      <c r="P207" s="289"/>
      <c r="Q207" s="289"/>
      <c r="R207" s="297"/>
      <c r="S207" s="297"/>
      <c r="T207" s="297"/>
      <c r="U207" s="297"/>
      <c r="V207" s="330"/>
      <c r="W207" s="330"/>
      <c r="X207" s="337"/>
      <c r="Y207" s="337"/>
      <c r="Z207" s="337"/>
      <c r="AA207" s="334"/>
    </row>
    <row r="208" spans="1:27" s="78" customFormat="1" ht="239.25" hidden="1" customHeight="1">
      <c r="A208" s="259"/>
      <c r="B208" s="341"/>
      <c r="C208" s="301"/>
      <c r="D208" s="146" t="s">
        <v>110</v>
      </c>
      <c r="E208" s="164"/>
      <c r="G208" s="289"/>
      <c r="H208" s="350"/>
      <c r="I208" s="291"/>
      <c r="J208" s="265"/>
      <c r="K208" s="291"/>
      <c r="L208" s="293"/>
      <c r="M208" s="289"/>
      <c r="N208" s="265"/>
      <c r="O208" s="289"/>
      <c r="P208" s="289"/>
      <c r="Q208" s="289"/>
      <c r="R208" s="297"/>
      <c r="S208" s="297"/>
      <c r="T208" s="297"/>
      <c r="U208" s="297"/>
      <c r="V208" s="330"/>
      <c r="W208" s="330"/>
      <c r="X208" s="337"/>
      <c r="Y208" s="337"/>
      <c r="Z208" s="337"/>
      <c r="AA208" s="334"/>
    </row>
    <row r="209" spans="1:27" s="78" customFormat="1" ht="128.25" hidden="1" customHeight="1">
      <c r="A209" s="259">
        <v>47</v>
      </c>
      <c r="B209" s="340"/>
      <c r="C209" s="274" t="s">
        <v>105</v>
      </c>
      <c r="D209" s="193" t="s">
        <v>38</v>
      </c>
      <c r="E209" s="24" t="s">
        <v>443</v>
      </c>
      <c r="F209" s="24" t="s">
        <v>443</v>
      </c>
      <c r="G209" s="267"/>
      <c r="H209" s="267"/>
      <c r="I209" s="252">
        <v>536825.57526285795</v>
      </c>
      <c r="J209" s="264">
        <v>536825.57522</v>
      </c>
      <c r="K209" s="252">
        <f>J209-I209</f>
        <v>-4.2857951484620571E-5</v>
      </c>
      <c r="L209" s="252"/>
      <c r="M209" s="267"/>
      <c r="N209" s="264">
        <v>536825.57522</v>
      </c>
      <c r="O209" s="267"/>
      <c r="P209" s="267"/>
      <c r="Q209" s="267"/>
      <c r="R209" s="297"/>
      <c r="S209" s="297"/>
      <c r="T209" s="297"/>
      <c r="U209" s="297"/>
      <c r="V209" s="330"/>
      <c r="W209" s="330"/>
      <c r="X209" s="337"/>
      <c r="Y209" s="337"/>
      <c r="Z209" s="337"/>
      <c r="AA209" s="334"/>
    </row>
    <row r="210" spans="1:27" s="78" customFormat="1" ht="113.25" hidden="1" customHeight="1">
      <c r="A210" s="259"/>
      <c r="B210" s="341"/>
      <c r="C210" s="301"/>
      <c r="D210" s="6" t="s">
        <v>36</v>
      </c>
      <c r="E210" s="148" t="s">
        <v>444</v>
      </c>
      <c r="F210" s="148" t="s">
        <v>445</v>
      </c>
      <c r="G210" s="289"/>
      <c r="H210" s="289"/>
      <c r="I210" s="291"/>
      <c r="J210" s="265"/>
      <c r="K210" s="291"/>
      <c r="L210" s="291"/>
      <c r="M210" s="289"/>
      <c r="N210" s="265"/>
      <c r="O210" s="289"/>
      <c r="P210" s="289"/>
      <c r="Q210" s="289"/>
      <c r="R210" s="297"/>
      <c r="S210" s="297"/>
      <c r="T210" s="297"/>
      <c r="U210" s="297"/>
      <c r="V210" s="330"/>
      <c r="W210" s="330"/>
      <c r="X210" s="337"/>
      <c r="Y210" s="337"/>
      <c r="Z210" s="337"/>
      <c r="AA210" s="334"/>
    </row>
    <row r="211" spans="1:27" s="78" customFormat="1" ht="98.25" hidden="1" customHeight="1">
      <c r="A211" s="259"/>
      <c r="B211" s="341"/>
      <c r="C211" s="301"/>
      <c r="D211" s="6" t="s">
        <v>36</v>
      </c>
      <c r="E211" s="148" t="s">
        <v>446</v>
      </c>
      <c r="F211" s="148" t="s">
        <v>446</v>
      </c>
      <c r="G211" s="289"/>
      <c r="H211" s="289"/>
      <c r="I211" s="291"/>
      <c r="J211" s="265"/>
      <c r="K211" s="291"/>
      <c r="L211" s="291"/>
      <c r="M211" s="289"/>
      <c r="N211" s="265"/>
      <c r="O211" s="289"/>
      <c r="P211" s="289"/>
      <c r="Q211" s="289"/>
      <c r="R211" s="297"/>
      <c r="S211" s="297"/>
      <c r="T211" s="297"/>
      <c r="U211" s="297"/>
      <c r="V211" s="330"/>
      <c r="W211" s="330"/>
      <c r="X211" s="337"/>
      <c r="Y211" s="337"/>
      <c r="Z211" s="337"/>
      <c r="AA211" s="334"/>
    </row>
    <row r="212" spans="1:27" s="78" customFormat="1" ht="94.5" hidden="1" customHeight="1">
      <c r="A212" s="259">
        <v>48</v>
      </c>
      <c r="B212" s="340"/>
      <c r="C212" s="274" t="s">
        <v>106</v>
      </c>
      <c r="D212" s="193" t="s">
        <v>38</v>
      </c>
      <c r="E212" s="164" t="s">
        <v>443</v>
      </c>
      <c r="F212" s="164" t="s">
        <v>443</v>
      </c>
      <c r="G212" s="267"/>
      <c r="H212" s="349"/>
      <c r="I212" s="252">
        <v>753660.56284705806</v>
      </c>
      <c r="J212" s="264">
        <v>753660.56284999999</v>
      </c>
      <c r="K212" s="252">
        <f>J212-I212</f>
        <v>2.9419315978884697E-6</v>
      </c>
      <c r="L212" s="252"/>
      <c r="M212" s="252"/>
      <c r="N212" s="264">
        <v>753660.56284999999</v>
      </c>
      <c r="O212" s="252"/>
      <c r="P212" s="252"/>
      <c r="Q212" s="252"/>
      <c r="R212" s="297"/>
      <c r="S212" s="297"/>
      <c r="T212" s="297"/>
      <c r="U212" s="297"/>
      <c r="V212" s="330"/>
      <c r="W212" s="330"/>
      <c r="X212" s="337"/>
      <c r="Y212" s="337"/>
      <c r="Z212" s="337"/>
      <c r="AA212" s="334"/>
    </row>
    <row r="213" spans="1:27" s="78" customFormat="1" ht="124.5" hidden="1" customHeight="1">
      <c r="A213" s="259"/>
      <c r="B213" s="341"/>
      <c r="C213" s="301"/>
      <c r="D213" s="6" t="s">
        <v>36</v>
      </c>
      <c r="E213" s="164" t="s">
        <v>447</v>
      </c>
      <c r="F213" s="164" t="s">
        <v>448</v>
      </c>
      <c r="G213" s="289"/>
      <c r="H213" s="350"/>
      <c r="I213" s="291"/>
      <c r="J213" s="265"/>
      <c r="K213" s="291"/>
      <c r="L213" s="291"/>
      <c r="M213" s="291"/>
      <c r="N213" s="265"/>
      <c r="O213" s="291"/>
      <c r="P213" s="291"/>
      <c r="Q213" s="291"/>
      <c r="R213" s="297"/>
      <c r="S213" s="297"/>
      <c r="T213" s="297"/>
      <c r="U213" s="297"/>
      <c r="V213" s="330"/>
      <c r="W213" s="330"/>
      <c r="X213" s="337"/>
      <c r="Y213" s="337"/>
      <c r="Z213" s="337"/>
      <c r="AA213" s="334"/>
    </row>
    <row r="214" spans="1:27" s="78" customFormat="1" ht="112.5" hidden="1" customHeight="1">
      <c r="A214" s="259"/>
      <c r="B214" s="341"/>
      <c r="C214" s="301"/>
      <c r="D214" s="6" t="s">
        <v>36</v>
      </c>
      <c r="E214" s="79" t="s">
        <v>449</v>
      </c>
      <c r="F214" s="79" t="s">
        <v>449</v>
      </c>
      <c r="G214" s="289"/>
      <c r="H214" s="350"/>
      <c r="I214" s="291"/>
      <c r="J214" s="265"/>
      <c r="K214" s="291"/>
      <c r="L214" s="291"/>
      <c r="M214" s="291"/>
      <c r="N214" s="265"/>
      <c r="O214" s="291"/>
      <c r="P214" s="291"/>
      <c r="Q214" s="291"/>
      <c r="R214" s="297"/>
      <c r="S214" s="297"/>
      <c r="T214" s="297"/>
      <c r="U214" s="297"/>
      <c r="V214" s="330"/>
      <c r="W214" s="330"/>
      <c r="X214" s="337"/>
      <c r="Y214" s="337"/>
      <c r="Z214" s="337"/>
      <c r="AA214" s="334"/>
    </row>
    <row r="215" spans="1:27" s="78" customFormat="1" ht="26.25" hidden="1">
      <c r="A215" s="9"/>
      <c r="B215" s="75"/>
      <c r="C215" s="7" t="s">
        <v>44</v>
      </c>
      <c r="D215" s="7"/>
      <c r="E215" s="24"/>
      <c r="F215" s="23"/>
      <c r="G215" s="11"/>
      <c r="H215" s="76"/>
      <c r="I215" s="11">
        <f>SUM(I205:I214)</f>
        <v>1789398.864055383</v>
      </c>
      <c r="J215" s="128">
        <f>SUM(J205:J214)</f>
        <v>1788467.4672400001</v>
      </c>
      <c r="K215" s="11">
        <f>J215-I215</f>
        <v>-931.3968153828755</v>
      </c>
      <c r="L215" s="61"/>
      <c r="M215" s="11">
        <f>SUM(M205:M214)</f>
        <v>0</v>
      </c>
      <c r="N215" s="11">
        <f>SUM(N205:N214)</f>
        <v>1788467.4672400001</v>
      </c>
      <c r="O215" s="11"/>
      <c r="P215" s="11"/>
      <c r="Q215" s="11"/>
      <c r="R215" s="297"/>
      <c r="S215" s="297"/>
      <c r="T215" s="297"/>
      <c r="U215" s="297"/>
      <c r="V215" s="330"/>
      <c r="W215" s="330"/>
      <c r="X215" s="337"/>
      <c r="Y215" s="337"/>
      <c r="Z215" s="337"/>
      <c r="AA215" s="334"/>
    </row>
    <row r="216" spans="1:27" s="78" customFormat="1" ht="26.25" hidden="1">
      <c r="A216" s="9"/>
      <c r="B216" s="75"/>
      <c r="C216" s="126" t="s">
        <v>42</v>
      </c>
      <c r="D216" s="7"/>
      <c r="E216" s="24"/>
      <c r="F216" s="23"/>
      <c r="G216" s="11"/>
      <c r="H216" s="76"/>
      <c r="I216" s="8"/>
      <c r="J216" s="128"/>
      <c r="K216" s="11"/>
      <c r="L216" s="61"/>
      <c r="M216" s="11"/>
      <c r="N216" s="11"/>
      <c r="O216" s="11"/>
      <c r="P216" s="11"/>
      <c r="Q216" s="11"/>
      <c r="R216" s="297"/>
      <c r="S216" s="297"/>
      <c r="T216" s="297"/>
      <c r="U216" s="297"/>
      <c r="V216" s="330"/>
      <c r="W216" s="330"/>
      <c r="X216" s="337"/>
      <c r="Y216" s="337"/>
      <c r="Z216" s="337"/>
      <c r="AA216" s="334"/>
    </row>
    <row r="217" spans="1:27" s="78" customFormat="1" ht="267.75" hidden="1" customHeight="1">
      <c r="A217" s="272">
        <v>49</v>
      </c>
      <c r="B217" s="75"/>
      <c r="C217" s="274" t="s">
        <v>107</v>
      </c>
      <c r="D217" s="364" t="s">
        <v>36</v>
      </c>
      <c r="E217" s="360" t="s">
        <v>111</v>
      </c>
      <c r="F217" s="360" t="s">
        <v>321</v>
      </c>
      <c r="G217" s="267"/>
      <c r="H217" s="349"/>
      <c r="I217" s="252">
        <v>115852.77</v>
      </c>
      <c r="J217" s="264">
        <v>110877.6783</v>
      </c>
      <c r="K217" s="252">
        <f>J217-I217</f>
        <v>-4975.0917000000045</v>
      </c>
      <c r="L217" s="292" t="s">
        <v>462</v>
      </c>
      <c r="M217" s="267"/>
      <c r="N217" s="267">
        <v>110877.6783</v>
      </c>
      <c r="O217" s="267"/>
      <c r="P217" s="267"/>
      <c r="Q217" s="267"/>
      <c r="R217" s="297"/>
      <c r="S217" s="297"/>
      <c r="T217" s="297"/>
      <c r="U217" s="297"/>
      <c r="V217" s="330"/>
      <c r="W217" s="330"/>
      <c r="X217" s="337"/>
      <c r="Y217" s="337"/>
      <c r="Z217" s="337"/>
      <c r="AA217" s="334"/>
    </row>
    <row r="218" spans="1:27" s="78" customFormat="1" ht="267.75" hidden="1" customHeight="1">
      <c r="A218" s="300"/>
      <c r="B218" s="75"/>
      <c r="C218" s="301"/>
      <c r="D218" s="365"/>
      <c r="E218" s="367"/>
      <c r="F218" s="367"/>
      <c r="G218" s="289"/>
      <c r="H218" s="350"/>
      <c r="I218" s="291"/>
      <c r="J218" s="265"/>
      <c r="K218" s="291"/>
      <c r="L218" s="293"/>
      <c r="M218" s="289"/>
      <c r="N218" s="289"/>
      <c r="O218" s="289"/>
      <c r="P218" s="289"/>
      <c r="Q218" s="289"/>
      <c r="R218" s="297"/>
      <c r="S218" s="297"/>
      <c r="T218" s="297"/>
      <c r="U218" s="297"/>
      <c r="V218" s="330"/>
      <c r="W218" s="330"/>
      <c r="X218" s="337"/>
      <c r="Y218" s="337"/>
      <c r="Z218" s="337"/>
      <c r="AA218" s="334"/>
    </row>
    <row r="219" spans="1:27" s="78" customFormat="1" ht="267.75" hidden="1" customHeight="1">
      <c r="A219" s="300"/>
      <c r="B219" s="75"/>
      <c r="C219" s="301"/>
      <c r="D219" s="365"/>
      <c r="E219" s="367"/>
      <c r="F219" s="367"/>
      <c r="G219" s="289"/>
      <c r="H219" s="350"/>
      <c r="I219" s="291"/>
      <c r="J219" s="265"/>
      <c r="K219" s="291"/>
      <c r="L219" s="293"/>
      <c r="M219" s="289"/>
      <c r="N219" s="289"/>
      <c r="O219" s="289"/>
      <c r="P219" s="289"/>
      <c r="Q219" s="289"/>
      <c r="R219" s="297"/>
      <c r="S219" s="297"/>
      <c r="T219" s="297"/>
      <c r="U219" s="297"/>
      <c r="V219" s="330"/>
      <c r="W219" s="330"/>
      <c r="X219" s="337"/>
      <c r="Y219" s="337"/>
      <c r="Z219" s="337"/>
      <c r="AA219" s="334"/>
    </row>
    <row r="220" spans="1:27" s="78" customFormat="1" ht="267.75" hidden="1" customHeight="1">
      <c r="A220" s="273"/>
      <c r="B220" s="75"/>
      <c r="C220" s="275"/>
      <c r="D220" s="366"/>
      <c r="E220" s="361"/>
      <c r="F220" s="361"/>
      <c r="G220" s="268"/>
      <c r="H220" s="362"/>
      <c r="I220" s="253"/>
      <c r="J220" s="266"/>
      <c r="K220" s="253"/>
      <c r="L220" s="294"/>
      <c r="M220" s="268"/>
      <c r="N220" s="268"/>
      <c r="O220" s="268"/>
      <c r="P220" s="268"/>
      <c r="Q220" s="268"/>
      <c r="R220" s="297"/>
      <c r="S220" s="297"/>
      <c r="T220" s="297"/>
      <c r="U220" s="297"/>
      <c r="V220" s="330"/>
      <c r="W220" s="330"/>
      <c r="X220" s="337"/>
      <c r="Y220" s="337"/>
      <c r="Z220" s="337"/>
      <c r="AA220" s="334"/>
    </row>
    <row r="221" spans="1:27" s="78" customFormat="1" ht="131.25" hidden="1">
      <c r="A221" s="9">
        <v>50</v>
      </c>
      <c r="B221" s="75"/>
      <c r="C221" s="6" t="s">
        <v>108</v>
      </c>
      <c r="D221" s="7" t="s">
        <v>41</v>
      </c>
      <c r="E221" s="24" t="s">
        <v>109</v>
      </c>
      <c r="F221" s="24" t="s">
        <v>109</v>
      </c>
      <c r="G221" s="11"/>
      <c r="H221" s="76"/>
      <c r="I221" s="8">
        <v>7600000.0025599999</v>
      </c>
      <c r="J221" s="77">
        <v>7600000.0025600009</v>
      </c>
      <c r="K221" s="8">
        <f>J221-I221</f>
        <v>0</v>
      </c>
      <c r="L221" s="61"/>
      <c r="M221" s="11"/>
      <c r="N221" s="11">
        <v>7600000.0025600009</v>
      </c>
      <c r="O221" s="11"/>
      <c r="P221" s="11"/>
      <c r="Q221" s="11"/>
      <c r="R221" s="332"/>
      <c r="S221" s="332"/>
      <c r="T221" s="332"/>
      <c r="U221" s="332"/>
      <c r="V221" s="329"/>
      <c r="W221" s="329"/>
      <c r="X221" s="338"/>
      <c r="Y221" s="338"/>
      <c r="Z221" s="338"/>
      <c r="AA221" s="335"/>
    </row>
    <row r="222" spans="1:27" s="78" customFormat="1" ht="26.25" hidden="1" customHeight="1">
      <c r="A222" s="9"/>
      <c r="B222" s="75"/>
      <c r="C222" s="7" t="s">
        <v>45</v>
      </c>
      <c r="D222" s="7"/>
      <c r="E222" s="24"/>
      <c r="F222" s="23"/>
      <c r="G222" s="11"/>
      <c r="H222" s="76"/>
      <c r="I222" s="11">
        <f>SUM(I217:I221)</f>
        <v>7715852.7725599995</v>
      </c>
      <c r="J222" s="128">
        <f>SUM(J217:J221)</f>
        <v>7710877.6808600007</v>
      </c>
      <c r="K222" s="11">
        <f>SUM(K217:K221)</f>
        <v>-4975.0917000000045</v>
      </c>
      <c r="L222" s="61"/>
      <c r="M222" s="11">
        <f t="shared" ref="M222:N222" si="14">SUM(M217:M221)</f>
        <v>0</v>
      </c>
      <c r="N222" s="11">
        <f t="shared" si="14"/>
        <v>7710877.6808600007</v>
      </c>
      <c r="O222" s="11"/>
      <c r="P222" s="11"/>
      <c r="Q222" s="11"/>
      <c r="R222" s="87"/>
      <c r="S222" s="87"/>
      <c r="T222" s="87"/>
      <c r="U222" s="87"/>
      <c r="V222" s="124"/>
      <c r="W222" s="124"/>
      <c r="X222" s="124"/>
      <c r="Y222" s="124"/>
      <c r="Z222" s="124"/>
      <c r="AA222" s="112"/>
    </row>
    <row r="223" spans="1:27" ht="26.25">
      <c r="A223" s="12"/>
      <c r="B223" s="14"/>
      <c r="C223" s="12" t="s">
        <v>26</v>
      </c>
      <c r="D223" s="12"/>
      <c r="E223" s="22"/>
      <c r="F223" s="22"/>
      <c r="G223" s="16"/>
      <c r="H223" s="17"/>
      <c r="I223" s="18">
        <f>I46+I45+I28+I167+I163+I168+I215+I222+I114+I106</f>
        <v>37735133.00331758</v>
      </c>
      <c r="J223" s="18">
        <f>J46+J45+J28+J167+J163+J168+J215+J222+J114+J106</f>
        <v>37595003.235211782</v>
      </c>
      <c r="K223" s="18">
        <f>K46+K45+K28+K167+K163+K168+K215+K222+K114+K106</f>
        <v>-140129.76810579322</v>
      </c>
      <c r="L223" s="14"/>
      <c r="M223" s="18">
        <f>M46+M45+M28+M167+M163+M168+M215+M222+M114+M106</f>
        <v>3670875.1031121472</v>
      </c>
      <c r="N223" s="18">
        <f>N46+N45+N28+N167+N163+N168+N215+N222+N114+N106</f>
        <v>33924128.132097855</v>
      </c>
      <c r="O223" s="18">
        <f t="shared" ref="O223:W223" si="15">O46+O45+O28+O167+O163+O168+O215+O222+O114</f>
        <v>0</v>
      </c>
      <c r="P223" s="18">
        <f t="shared" si="15"/>
        <v>0</v>
      </c>
      <c r="Q223" s="18">
        <f t="shared" si="15"/>
        <v>0</v>
      </c>
      <c r="R223" s="82">
        <f t="shared" si="15"/>
        <v>0</v>
      </c>
      <c r="S223" s="82">
        <f t="shared" si="15"/>
        <v>0</v>
      </c>
      <c r="T223" s="85">
        <f t="shared" si="15"/>
        <v>0</v>
      </c>
      <c r="U223" s="85">
        <f t="shared" si="15"/>
        <v>0</v>
      </c>
      <c r="V223" s="85">
        <f t="shared" si="15"/>
        <v>0</v>
      </c>
      <c r="W223" s="85">
        <f t="shared" si="15"/>
        <v>0</v>
      </c>
      <c r="X223" s="82">
        <f>X165</f>
        <v>0</v>
      </c>
      <c r="Y223" s="82">
        <f>Y165</f>
        <v>0</v>
      </c>
      <c r="Z223" s="82">
        <f>Z46+Z45+Z28+Z167+Z163+Z168+Z215+Z222+Z114</f>
        <v>0</v>
      </c>
      <c r="AA223" s="79"/>
    </row>
    <row r="224" spans="1:27" ht="32.25" customHeight="1">
      <c r="A224" s="3"/>
      <c r="B224" s="1"/>
      <c r="C224" s="1"/>
      <c r="D224" s="1"/>
      <c r="E224" s="2"/>
      <c r="F224" s="2"/>
      <c r="G224" s="3"/>
      <c r="H224" s="4"/>
      <c r="I224" s="2"/>
      <c r="J224" s="2"/>
      <c r="K224" s="1"/>
      <c r="L224" s="1"/>
      <c r="M224" s="1"/>
      <c r="N224" s="1"/>
      <c r="O224" s="1"/>
      <c r="P224" s="1"/>
      <c r="Q224" s="1"/>
      <c r="R224" s="1"/>
      <c r="S224" s="1"/>
      <c r="T224" s="1"/>
      <c r="U224" s="1"/>
      <c r="V224" s="1"/>
      <c r="W224" s="1"/>
      <c r="X224" s="1"/>
      <c r="Y224" s="1"/>
      <c r="Z224" s="1"/>
      <c r="AA224" s="1"/>
    </row>
    <row r="225" spans="4:28" ht="32.25" customHeight="1">
      <c r="D225" s="31"/>
      <c r="H225" s="29"/>
      <c r="M225" s="19"/>
    </row>
    <row r="226" spans="4:28" ht="32.25" customHeight="1">
      <c r="D226" s="31"/>
      <c r="H226" s="29"/>
    </row>
    <row r="227" spans="4:28" ht="32.25" customHeight="1">
      <c r="D227" s="31"/>
      <c r="F227" s="174" t="s">
        <v>91</v>
      </c>
      <c r="G227" s="174"/>
      <c r="H227" s="174"/>
      <c r="I227" s="175"/>
      <c r="J227" s="123"/>
      <c r="K227" s="175"/>
      <c r="M227" s="176" t="s">
        <v>92</v>
      </c>
      <c r="N227" s="116"/>
      <c r="R227" s="174" t="s">
        <v>91</v>
      </c>
      <c r="Z227" s="176" t="s">
        <v>92</v>
      </c>
      <c r="AA227" s="34"/>
      <c r="AB227" s="91"/>
    </row>
    <row r="228" spans="4:28" ht="32.25" customHeight="1">
      <c r="D228" s="31"/>
      <c r="F228" s="174"/>
      <c r="G228" s="174"/>
      <c r="H228" s="174"/>
      <c r="I228" s="175"/>
      <c r="J228" s="123"/>
      <c r="K228" s="175"/>
      <c r="M228" s="176"/>
      <c r="N228" s="116"/>
      <c r="Z228" s="176"/>
    </row>
    <row r="229" spans="4:28" ht="32.25" customHeight="1">
      <c r="D229" s="31"/>
      <c r="F229" s="177"/>
      <c r="G229" s="178"/>
      <c r="H229" s="179"/>
      <c r="I229" s="175"/>
      <c r="J229" s="123"/>
      <c r="K229" s="175"/>
      <c r="M229" s="176"/>
      <c r="N229" s="116"/>
      <c r="Z229" s="176"/>
    </row>
    <row r="230" spans="4:28" ht="32.25" customHeight="1">
      <c r="D230" s="31"/>
      <c r="F230" s="177" t="s">
        <v>93</v>
      </c>
      <c r="G230" s="178"/>
      <c r="H230" s="179"/>
      <c r="I230" s="175"/>
      <c r="J230" s="123"/>
      <c r="K230" s="175"/>
      <c r="M230" s="176" t="s">
        <v>94</v>
      </c>
      <c r="N230" s="116"/>
      <c r="R230" s="177" t="s">
        <v>93</v>
      </c>
      <c r="Z230" s="176" t="s">
        <v>94</v>
      </c>
    </row>
    <row r="231" spans="4:28" ht="32.25" customHeight="1">
      <c r="D231" s="31"/>
      <c r="F231" s="177"/>
      <c r="G231" s="178"/>
      <c r="H231" s="179"/>
      <c r="I231" s="175"/>
      <c r="J231" s="123"/>
      <c r="K231" s="175"/>
      <c r="M231" s="176"/>
      <c r="N231" s="116"/>
      <c r="Z231" s="176"/>
    </row>
    <row r="232" spans="4:28" ht="32.25" customHeight="1">
      <c r="D232" s="31"/>
      <c r="F232" s="177"/>
      <c r="G232" s="178"/>
      <c r="H232" s="179"/>
      <c r="I232" s="175"/>
      <c r="J232" s="123"/>
      <c r="K232" s="175"/>
      <c r="M232" s="176"/>
      <c r="N232" s="116"/>
    </row>
    <row r="233" spans="4:28" ht="32.25" customHeight="1">
      <c r="D233" s="31"/>
      <c r="F233" s="180" t="s">
        <v>95</v>
      </c>
      <c r="G233" s="178"/>
      <c r="H233" s="179"/>
      <c r="I233" s="175"/>
      <c r="J233" s="123"/>
      <c r="K233" s="175"/>
      <c r="M233" s="176" t="s">
        <v>464</v>
      </c>
      <c r="N233" s="116"/>
      <c r="R233" s="180" t="s">
        <v>95</v>
      </c>
      <c r="Z233" s="176" t="s">
        <v>464</v>
      </c>
    </row>
    <row r="234" spans="4:28" ht="32.25" customHeight="1">
      <c r="D234" s="31"/>
      <c r="F234" s="180"/>
      <c r="G234" s="178"/>
      <c r="H234" s="179"/>
      <c r="I234" s="175"/>
      <c r="J234" s="123"/>
      <c r="K234" s="175"/>
      <c r="M234" s="176"/>
      <c r="N234" s="116"/>
      <c r="Z234" s="176"/>
    </row>
    <row r="235" spans="4:28" ht="32.25" customHeight="1">
      <c r="D235" s="31"/>
      <c r="F235" s="180"/>
      <c r="G235" s="178"/>
      <c r="H235" s="179"/>
      <c r="I235" s="175"/>
      <c r="J235" s="123"/>
      <c r="K235" s="175"/>
      <c r="M235" s="176"/>
      <c r="N235" s="116"/>
      <c r="Z235" s="176"/>
    </row>
    <row r="236" spans="4:28" ht="32.25" customHeight="1">
      <c r="D236" s="31"/>
      <c r="F236" s="180" t="s">
        <v>96</v>
      </c>
      <c r="G236" s="178"/>
      <c r="H236" s="179"/>
      <c r="I236" s="175"/>
      <c r="J236" s="123"/>
      <c r="K236" s="175"/>
      <c r="M236" s="176" t="s">
        <v>101</v>
      </c>
      <c r="N236" s="116"/>
      <c r="R236" s="180" t="s">
        <v>96</v>
      </c>
      <c r="Z236" s="176" t="s">
        <v>101</v>
      </c>
    </row>
    <row r="237" spans="4:28" ht="32.25" customHeight="1">
      <c r="D237" s="31"/>
      <c r="F237" s="181"/>
      <c r="G237" s="178"/>
      <c r="H237" s="179"/>
      <c r="I237" s="175"/>
      <c r="J237" s="123"/>
      <c r="K237" s="175"/>
      <c r="M237" s="176"/>
      <c r="N237" s="116"/>
    </row>
    <row r="238" spans="4:28" ht="32.25" customHeight="1">
      <c r="D238" s="31"/>
      <c r="F238" s="181"/>
      <c r="G238" s="178"/>
      <c r="H238" s="179"/>
      <c r="I238" s="175"/>
      <c r="J238" s="123"/>
      <c r="K238" s="175"/>
      <c r="M238" s="176"/>
      <c r="N238" s="116"/>
    </row>
    <row r="239" spans="4:28" ht="32.25" customHeight="1">
      <c r="D239" s="31"/>
      <c r="F239" s="180" t="s">
        <v>97</v>
      </c>
      <c r="G239" s="178"/>
      <c r="H239" s="179"/>
      <c r="I239" s="175"/>
      <c r="J239" s="123"/>
      <c r="K239" s="175"/>
      <c r="M239" s="176" t="s">
        <v>100</v>
      </c>
      <c r="N239" s="116"/>
      <c r="R239" s="180" t="s">
        <v>97</v>
      </c>
      <c r="Z239" s="176" t="s">
        <v>100</v>
      </c>
      <c r="AA239" s="116"/>
    </row>
    <row r="240" spans="4:28" ht="32.25" customHeight="1">
      <c r="D240" s="31"/>
      <c r="F240" s="181"/>
      <c r="G240" s="178"/>
      <c r="H240" s="179"/>
      <c r="I240" s="175"/>
      <c r="J240" s="123"/>
      <c r="K240" s="175"/>
      <c r="M240" s="176"/>
      <c r="N240" s="116"/>
      <c r="Z240" s="176"/>
      <c r="AA240" s="116"/>
    </row>
    <row r="241" spans="4:27" ht="32.25" customHeight="1">
      <c r="D241" s="31"/>
      <c r="F241" s="175"/>
      <c r="G241" s="175"/>
      <c r="H241" s="175"/>
      <c r="I241" s="175"/>
      <c r="J241" s="175"/>
      <c r="K241" s="175"/>
      <c r="M241" s="175"/>
      <c r="N241" s="116"/>
      <c r="Z241" s="175"/>
      <c r="AA241" s="116"/>
    </row>
    <row r="242" spans="4:27" ht="32.25" customHeight="1">
      <c r="D242" s="31"/>
      <c r="F242" s="180" t="s">
        <v>98</v>
      </c>
      <c r="G242" s="175"/>
      <c r="H242" s="175"/>
      <c r="I242" s="175"/>
      <c r="J242" s="175"/>
      <c r="K242" s="175"/>
      <c r="M242" s="176" t="s">
        <v>99</v>
      </c>
      <c r="N242" s="116"/>
      <c r="R242" s="180" t="s">
        <v>98</v>
      </c>
      <c r="Z242" s="176" t="s">
        <v>99</v>
      </c>
      <c r="AA242" s="116"/>
    </row>
    <row r="243" spans="4:27" ht="32.25" customHeight="1">
      <c r="D243" s="31"/>
      <c r="F243" s="180"/>
      <c r="G243" s="175"/>
      <c r="H243" s="175"/>
      <c r="I243" s="175"/>
      <c r="J243" s="175"/>
      <c r="K243" s="175"/>
      <c r="M243" s="175"/>
      <c r="N243" s="116"/>
      <c r="Z243" s="175"/>
      <c r="AA243" s="116"/>
    </row>
    <row r="244" spans="4:27" ht="32.25" customHeight="1">
      <c r="D244" s="31"/>
      <c r="F244" s="181"/>
      <c r="G244" s="178"/>
      <c r="H244" s="179"/>
      <c r="I244" s="175"/>
      <c r="J244" s="123"/>
      <c r="K244" s="175"/>
      <c r="M244" s="176"/>
      <c r="N244" s="116"/>
      <c r="Z244" s="176"/>
      <c r="AA244" s="116"/>
    </row>
    <row r="245" spans="4:27" ht="32.25" customHeight="1">
      <c r="D245" s="31"/>
      <c r="F245" s="180" t="s">
        <v>102</v>
      </c>
      <c r="G245" s="182"/>
      <c r="H245" s="179"/>
      <c r="I245" s="175"/>
      <c r="J245" s="123"/>
      <c r="K245" s="175"/>
      <c r="M245" s="176" t="s">
        <v>463</v>
      </c>
      <c r="N245" s="116"/>
      <c r="R245" s="180" t="s">
        <v>102</v>
      </c>
      <c r="Z245" s="176" t="s">
        <v>463</v>
      </c>
      <c r="AA245" s="116"/>
    </row>
    <row r="246" spans="4:27" ht="32.25" customHeight="1">
      <c r="D246" s="31"/>
      <c r="F246" s="119"/>
      <c r="G246" s="120"/>
      <c r="H246" s="121"/>
      <c r="I246" s="122"/>
      <c r="J246" s="119"/>
      <c r="K246" s="121"/>
      <c r="L246" s="123"/>
      <c r="M246" s="118"/>
      <c r="N246" s="116"/>
    </row>
    <row r="247" spans="4:27" ht="32.25" customHeight="1">
      <c r="D247" s="31"/>
      <c r="H247" s="29"/>
    </row>
    <row r="248" spans="4:27" ht="32.25" customHeight="1">
      <c r="D248" s="31"/>
      <c r="H248" s="29"/>
    </row>
    <row r="249" spans="4:27" ht="32.25" customHeight="1">
      <c r="D249" s="31"/>
      <c r="H249" s="29"/>
    </row>
    <row r="250" spans="4:27" ht="32.25" customHeight="1">
      <c r="D250" s="31"/>
      <c r="H250" s="29"/>
    </row>
    <row r="251" spans="4:27" ht="32.25" customHeight="1">
      <c r="D251" s="31"/>
      <c r="H251" s="29"/>
    </row>
    <row r="252" spans="4:27" ht="32.25" customHeight="1">
      <c r="D252" s="31"/>
      <c r="H252" s="29"/>
    </row>
    <row r="253" spans="4:27" ht="32.25" customHeight="1">
      <c r="D253" s="31"/>
      <c r="H253" s="29"/>
    </row>
    <row r="254" spans="4:27" ht="32.25" customHeight="1">
      <c r="D254" s="31"/>
      <c r="H254" s="29"/>
    </row>
    <row r="255" spans="4:27" ht="32.25" customHeight="1">
      <c r="D255" s="31"/>
      <c r="H255" s="29"/>
    </row>
    <row r="256" spans="4:27" ht="32.25" customHeight="1">
      <c r="D256" s="31"/>
      <c r="H256" s="29"/>
    </row>
    <row r="257" spans="4:8" ht="32.25" customHeight="1">
      <c r="D257" s="31"/>
      <c r="H257" s="29"/>
    </row>
    <row r="258" spans="4:8" ht="32.25" customHeight="1">
      <c r="D258" s="31"/>
      <c r="H258" s="29"/>
    </row>
    <row r="259" spans="4:8" ht="32.25" customHeight="1">
      <c r="D259" s="31"/>
      <c r="H259" s="29"/>
    </row>
    <row r="260" spans="4:8" ht="32.25" customHeight="1">
      <c r="D260" s="31"/>
      <c r="H260" s="29"/>
    </row>
    <row r="261" spans="4:8" ht="32.25" customHeight="1">
      <c r="D261" s="31"/>
      <c r="H261" s="29"/>
    </row>
    <row r="262" spans="4:8" ht="32.25" customHeight="1">
      <c r="D262" s="31"/>
      <c r="H262" s="29"/>
    </row>
    <row r="263" spans="4:8" ht="32.25" customHeight="1">
      <c r="D263" s="31"/>
      <c r="H263" s="29"/>
    </row>
    <row r="264" spans="4:8" ht="32.25" customHeight="1">
      <c r="D264" s="31"/>
      <c r="H264" s="29"/>
    </row>
    <row r="265" spans="4:8" ht="32.25" customHeight="1">
      <c r="D265" s="31"/>
      <c r="H265" s="29"/>
    </row>
    <row r="266" spans="4:8" ht="32.25" customHeight="1">
      <c r="D266" s="31"/>
      <c r="H266" s="29"/>
    </row>
    <row r="267" spans="4:8" ht="32.25" customHeight="1">
      <c r="D267" s="31"/>
      <c r="H267" s="29"/>
    </row>
    <row r="268" spans="4:8" ht="32.25" customHeight="1">
      <c r="D268" s="31"/>
      <c r="H268" s="29"/>
    </row>
    <row r="269" spans="4:8" ht="32.25" customHeight="1">
      <c r="D269" s="31"/>
      <c r="H269" s="29"/>
    </row>
    <row r="270" spans="4:8" ht="32.25" customHeight="1">
      <c r="D270" s="31"/>
      <c r="H270" s="29"/>
    </row>
    <row r="271" spans="4:8" ht="32.25" customHeight="1">
      <c r="D271" s="31"/>
      <c r="H271" s="29"/>
    </row>
    <row r="272" spans="4:8" ht="32.25" customHeight="1">
      <c r="D272" s="31"/>
      <c r="H272" s="29"/>
    </row>
    <row r="273" spans="4:8" ht="32.25" customHeight="1">
      <c r="D273" s="31"/>
      <c r="H273" s="29"/>
    </row>
    <row r="274" spans="4:8" ht="32.25" customHeight="1">
      <c r="D274" s="31"/>
      <c r="H274" s="29"/>
    </row>
    <row r="275" spans="4:8" ht="32.25" customHeight="1">
      <c r="D275" s="31"/>
      <c r="H275" s="29"/>
    </row>
    <row r="276" spans="4:8" ht="32.25" customHeight="1">
      <c r="D276" s="31"/>
      <c r="H276" s="29"/>
    </row>
    <row r="277" spans="4:8" ht="32.25" customHeight="1">
      <c r="D277" s="31"/>
      <c r="H277" s="29"/>
    </row>
    <row r="278" spans="4:8" ht="32.25" customHeight="1">
      <c r="D278" s="31"/>
      <c r="H278" s="29"/>
    </row>
    <row r="279" spans="4:8">
      <c r="D279" s="31"/>
      <c r="H279" s="29"/>
    </row>
    <row r="280" spans="4:8">
      <c r="D280" s="31"/>
      <c r="H280" s="29"/>
    </row>
    <row r="281" spans="4:8">
      <c r="D281" s="31"/>
      <c r="H281" s="29"/>
    </row>
    <row r="282" spans="4:8">
      <c r="D282" s="31"/>
      <c r="H282" s="29"/>
    </row>
    <row r="283" spans="4:8">
      <c r="D283" s="31"/>
      <c r="H283" s="29"/>
    </row>
    <row r="284" spans="4:8">
      <c r="D284" s="31"/>
      <c r="H284" s="29"/>
    </row>
    <row r="285" spans="4:8">
      <c r="D285" s="31"/>
      <c r="H285" s="29"/>
    </row>
    <row r="286" spans="4:8">
      <c r="D286" s="31"/>
      <c r="H286" s="29"/>
    </row>
    <row r="287" spans="4:8">
      <c r="D287" s="31"/>
      <c r="H287" s="29"/>
    </row>
    <row r="288" spans="4:8">
      <c r="D288" s="31"/>
      <c r="H288" s="29"/>
    </row>
    <row r="289" spans="4:8">
      <c r="D289" s="31"/>
      <c r="H289" s="29"/>
    </row>
    <row r="290" spans="4:8">
      <c r="D290" s="31"/>
      <c r="H290" s="29"/>
    </row>
    <row r="291" spans="4:8">
      <c r="D291" s="31"/>
      <c r="H291" s="29"/>
    </row>
    <row r="292" spans="4:8">
      <c r="D292" s="31"/>
      <c r="H292" s="29"/>
    </row>
    <row r="293" spans="4:8">
      <c r="D293" s="31"/>
      <c r="H293" s="29"/>
    </row>
    <row r="294" spans="4:8">
      <c r="D294" s="31"/>
      <c r="H294" s="29"/>
    </row>
    <row r="295" spans="4:8">
      <c r="D295" s="31"/>
      <c r="H295" s="29"/>
    </row>
    <row r="296" spans="4:8">
      <c r="D296" s="31"/>
      <c r="H296" s="29"/>
    </row>
    <row r="297" spans="4:8">
      <c r="D297" s="31"/>
      <c r="H297" s="29"/>
    </row>
    <row r="298" spans="4:8">
      <c r="D298" s="31"/>
      <c r="H298" s="29"/>
    </row>
    <row r="299" spans="4:8">
      <c r="D299" s="31"/>
      <c r="H299" s="29"/>
    </row>
    <row r="300" spans="4:8">
      <c r="D300" s="31"/>
      <c r="H300" s="29"/>
    </row>
    <row r="301" spans="4:8">
      <c r="D301" s="31"/>
      <c r="H301" s="29"/>
    </row>
    <row r="302" spans="4:8">
      <c r="D302" s="31"/>
      <c r="H302" s="29"/>
    </row>
    <row r="303" spans="4:8">
      <c r="D303" s="31"/>
      <c r="H303" s="29"/>
    </row>
    <row r="304" spans="4:8">
      <c r="D304" s="31"/>
      <c r="H304" s="29"/>
    </row>
    <row r="305" spans="4:8">
      <c r="D305" s="31"/>
      <c r="H305" s="29"/>
    </row>
    <row r="306" spans="4:8">
      <c r="D306" s="31"/>
      <c r="H306" s="29"/>
    </row>
    <row r="307" spans="4:8">
      <c r="D307" s="31"/>
      <c r="H307" s="29"/>
    </row>
    <row r="308" spans="4:8">
      <c r="D308" s="31"/>
      <c r="H308" s="29"/>
    </row>
    <row r="309" spans="4:8">
      <c r="D309" s="31"/>
      <c r="H309" s="29"/>
    </row>
    <row r="310" spans="4:8">
      <c r="D310" s="31"/>
      <c r="H310" s="29"/>
    </row>
    <row r="311" spans="4:8">
      <c r="D311" s="31"/>
      <c r="H311" s="29"/>
    </row>
    <row r="312" spans="4:8">
      <c r="D312" s="31"/>
      <c r="H312" s="29"/>
    </row>
    <row r="313" spans="4:8">
      <c r="D313" s="31"/>
      <c r="H313" s="29"/>
    </row>
    <row r="314" spans="4:8">
      <c r="D314" s="31"/>
      <c r="H314" s="29"/>
    </row>
    <row r="315" spans="4:8">
      <c r="D315" s="31"/>
      <c r="H315" s="29"/>
    </row>
    <row r="316" spans="4:8">
      <c r="D316" s="31"/>
      <c r="H316" s="29"/>
    </row>
    <row r="317" spans="4:8">
      <c r="D317" s="31"/>
      <c r="H317" s="29"/>
    </row>
    <row r="318" spans="4:8">
      <c r="D318" s="31"/>
      <c r="H318" s="29"/>
    </row>
    <row r="319" spans="4:8">
      <c r="D319" s="31"/>
      <c r="H319" s="29"/>
    </row>
    <row r="320" spans="4:8">
      <c r="D320" s="31"/>
      <c r="H320" s="29"/>
    </row>
    <row r="321" spans="4:8">
      <c r="D321" s="31"/>
      <c r="H321" s="29"/>
    </row>
    <row r="322" spans="4:8">
      <c r="D322" s="31"/>
      <c r="H322" s="29"/>
    </row>
    <row r="323" spans="4:8">
      <c r="D323" s="31"/>
      <c r="H323" s="29"/>
    </row>
    <row r="324" spans="4:8">
      <c r="D324" s="31"/>
      <c r="H324" s="29"/>
    </row>
    <row r="325" spans="4:8">
      <c r="D325" s="31"/>
      <c r="H325" s="29"/>
    </row>
    <row r="326" spans="4:8">
      <c r="D326" s="31"/>
      <c r="H326" s="29"/>
    </row>
    <row r="327" spans="4:8">
      <c r="D327" s="31"/>
      <c r="H327" s="29"/>
    </row>
    <row r="328" spans="4:8">
      <c r="D328" s="31"/>
      <c r="H328" s="29"/>
    </row>
    <row r="329" spans="4:8">
      <c r="D329" s="31"/>
      <c r="H329" s="29"/>
    </row>
    <row r="330" spans="4:8">
      <c r="D330" s="31"/>
      <c r="H330" s="29"/>
    </row>
    <row r="331" spans="4:8">
      <c r="D331" s="31"/>
      <c r="H331" s="29"/>
    </row>
    <row r="332" spans="4:8">
      <c r="D332" s="31"/>
      <c r="H332" s="29"/>
    </row>
    <row r="333" spans="4:8">
      <c r="D333" s="31"/>
      <c r="H333" s="29"/>
    </row>
    <row r="334" spans="4:8">
      <c r="D334" s="31"/>
      <c r="H334" s="29"/>
    </row>
    <row r="335" spans="4:8">
      <c r="D335" s="31"/>
      <c r="H335" s="29"/>
    </row>
    <row r="336" spans="4:8">
      <c r="D336" s="31"/>
      <c r="H336" s="29"/>
    </row>
    <row r="337" spans="4:8">
      <c r="D337" s="31"/>
      <c r="H337" s="29"/>
    </row>
    <row r="338" spans="4:8">
      <c r="D338" s="31"/>
      <c r="H338" s="29"/>
    </row>
    <row r="339" spans="4:8">
      <c r="D339" s="31"/>
      <c r="H339" s="29"/>
    </row>
    <row r="340" spans="4:8">
      <c r="D340" s="31"/>
      <c r="H340" s="29"/>
    </row>
    <row r="341" spans="4:8">
      <c r="D341" s="31"/>
      <c r="H341" s="29"/>
    </row>
    <row r="342" spans="4:8">
      <c r="D342" s="31"/>
      <c r="H342" s="29"/>
    </row>
    <row r="343" spans="4:8">
      <c r="D343" s="31"/>
      <c r="H343" s="29"/>
    </row>
    <row r="344" spans="4:8">
      <c r="D344" s="31"/>
      <c r="H344" s="29"/>
    </row>
    <row r="345" spans="4:8">
      <c r="D345" s="31"/>
      <c r="H345" s="29"/>
    </row>
    <row r="346" spans="4:8">
      <c r="D346" s="31"/>
      <c r="H346" s="29"/>
    </row>
    <row r="347" spans="4:8">
      <c r="D347" s="31"/>
      <c r="H347" s="29"/>
    </row>
    <row r="348" spans="4:8">
      <c r="D348" s="31"/>
      <c r="H348" s="29"/>
    </row>
    <row r="349" spans="4:8">
      <c r="D349" s="31"/>
      <c r="H349" s="29"/>
    </row>
    <row r="350" spans="4:8">
      <c r="D350" s="31"/>
      <c r="H350" s="29"/>
    </row>
    <row r="351" spans="4:8">
      <c r="D351" s="31"/>
      <c r="H351" s="29"/>
    </row>
    <row r="352" spans="4:8">
      <c r="D352" s="31"/>
      <c r="H352" s="29"/>
    </row>
    <row r="353" spans="4:8">
      <c r="D353" s="31"/>
      <c r="H353" s="29"/>
    </row>
    <row r="354" spans="4:8">
      <c r="D354" s="31"/>
      <c r="H354" s="29"/>
    </row>
    <row r="355" spans="4:8">
      <c r="D355" s="31"/>
      <c r="H355" s="29"/>
    </row>
    <row r="356" spans="4:8">
      <c r="D356" s="31"/>
      <c r="H356" s="29"/>
    </row>
    <row r="357" spans="4:8">
      <c r="D357" s="31"/>
      <c r="H357" s="29"/>
    </row>
    <row r="358" spans="4:8">
      <c r="D358" s="31"/>
      <c r="H358" s="29"/>
    </row>
    <row r="359" spans="4:8">
      <c r="D359" s="31"/>
      <c r="H359" s="29"/>
    </row>
    <row r="360" spans="4:8">
      <c r="D360" s="31"/>
      <c r="H360" s="29"/>
    </row>
    <row r="361" spans="4:8">
      <c r="D361" s="31"/>
      <c r="H361" s="29"/>
    </row>
    <row r="362" spans="4:8">
      <c r="D362" s="31"/>
      <c r="H362" s="29"/>
    </row>
    <row r="363" spans="4:8">
      <c r="D363" s="31"/>
      <c r="H363" s="29"/>
    </row>
    <row r="364" spans="4:8">
      <c r="D364" s="31"/>
      <c r="H364" s="29"/>
    </row>
    <row r="365" spans="4:8">
      <c r="D365" s="31"/>
      <c r="H365" s="29"/>
    </row>
    <row r="366" spans="4:8">
      <c r="D366" s="31"/>
      <c r="H366" s="29"/>
    </row>
    <row r="367" spans="4:8">
      <c r="D367" s="31"/>
      <c r="H367" s="29"/>
    </row>
    <row r="368" spans="4:8">
      <c r="D368" s="31"/>
      <c r="H368" s="29"/>
    </row>
    <row r="369" spans="4:8">
      <c r="D369" s="31"/>
      <c r="H369" s="29"/>
    </row>
    <row r="370" spans="4:8">
      <c r="D370" s="31"/>
      <c r="H370" s="29"/>
    </row>
    <row r="371" spans="4:8">
      <c r="D371" s="31"/>
      <c r="H371" s="29"/>
    </row>
    <row r="372" spans="4:8">
      <c r="D372" s="31"/>
      <c r="H372" s="29"/>
    </row>
    <row r="373" spans="4:8">
      <c r="D373" s="31"/>
      <c r="H373" s="29"/>
    </row>
    <row r="374" spans="4:8">
      <c r="D374" s="31"/>
      <c r="H374" s="29"/>
    </row>
    <row r="375" spans="4:8">
      <c r="D375" s="31"/>
      <c r="H375" s="29"/>
    </row>
    <row r="376" spans="4:8">
      <c r="D376" s="31"/>
      <c r="H376" s="29"/>
    </row>
    <row r="377" spans="4:8">
      <c r="D377" s="31"/>
      <c r="H377" s="29"/>
    </row>
    <row r="378" spans="4:8">
      <c r="D378" s="31"/>
      <c r="H378" s="29"/>
    </row>
    <row r="379" spans="4:8">
      <c r="D379" s="31"/>
      <c r="H379" s="29"/>
    </row>
    <row r="380" spans="4:8">
      <c r="D380" s="31"/>
      <c r="H380" s="29"/>
    </row>
    <row r="381" spans="4:8">
      <c r="D381" s="31"/>
      <c r="H381" s="29"/>
    </row>
    <row r="382" spans="4:8">
      <c r="D382" s="31"/>
      <c r="H382" s="29"/>
    </row>
    <row r="383" spans="4:8">
      <c r="D383" s="31"/>
      <c r="H383" s="29"/>
    </row>
    <row r="384" spans="4:8">
      <c r="D384" s="31"/>
      <c r="H384" s="29"/>
    </row>
    <row r="385" spans="4:8">
      <c r="D385" s="31"/>
      <c r="H385" s="29"/>
    </row>
    <row r="386" spans="4:8">
      <c r="D386" s="31"/>
      <c r="H386" s="29"/>
    </row>
    <row r="387" spans="4:8">
      <c r="D387" s="31"/>
      <c r="H387" s="29"/>
    </row>
    <row r="388" spans="4:8">
      <c r="D388" s="31"/>
      <c r="H388" s="29"/>
    </row>
    <row r="389" spans="4:8">
      <c r="D389" s="31"/>
      <c r="H389" s="29"/>
    </row>
    <row r="390" spans="4:8">
      <c r="D390" s="31"/>
      <c r="H390" s="29"/>
    </row>
    <row r="391" spans="4:8">
      <c r="D391" s="31"/>
      <c r="H391" s="29"/>
    </row>
    <row r="392" spans="4:8">
      <c r="D392" s="31"/>
      <c r="H392" s="29"/>
    </row>
    <row r="393" spans="4:8">
      <c r="D393" s="31"/>
      <c r="H393" s="29"/>
    </row>
    <row r="394" spans="4:8">
      <c r="D394" s="31"/>
      <c r="H394" s="29"/>
    </row>
    <row r="395" spans="4:8">
      <c r="D395" s="31"/>
      <c r="H395" s="29"/>
    </row>
    <row r="396" spans="4:8">
      <c r="D396" s="31"/>
      <c r="H396" s="29"/>
    </row>
    <row r="397" spans="4:8">
      <c r="D397" s="31"/>
      <c r="H397" s="29"/>
    </row>
    <row r="398" spans="4:8">
      <c r="D398" s="31"/>
      <c r="H398" s="29"/>
    </row>
    <row r="399" spans="4:8">
      <c r="D399" s="31"/>
      <c r="H399" s="29"/>
    </row>
    <row r="400" spans="4:8">
      <c r="D400" s="31"/>
      <c r="H400" s="29"/>
    </row>
    <row r="401" spans="4:8">
      <c r="D401" s="31"/>
      <c r="H401" s="29"/>
    </row>
    <row r="402" spans="4:8">
      <c r="D402" s="31"/>
      <c r="H402" s="29"/>
    </row>
    <row r="403" spans="4:8">
      <c r="D403" s="31"/>
      <c r="H403" s="29"/>
    </row>
    <row r="404" spans="4:8">
      <c r="D404" s="31"/>
      <c r="H404" s="29"/>
    </row>
    <row r="405" spans="4:8">
      <c r="D405" s="31"/>
      <c r="H405" s="29"/>
    </row>
    <row r="406" spans="4:8">
      <c r="D406" s="31"/>
      <c r="H406" s="29"/>
    </row>
    <row r="407" spans="4:8">
      <c r="D407" s="31"/>
      <c r="H407" s="29"/>
    </row>
    <row r="408" spans="4:8">
      <c r="D408" s="31"/>
      <c r="H408" s="29"/>
    </row>
    <row r="409" spans="4:8">
      <c r="D409" s="31"/>
      <c r="H409" s="29"/>
    </row>
    <row r="410" spans="4:8">
      <c r="D410" s="31"/>
      <c r="H410" s="29"/>
    </row>
    <row r="411" spans="4:8">
      <c r="D411" s="31"/>
      <c r="H411" s="29"/>
    </row>
    <row r="412" spans="4:8">
      <c r="D412" s="31"/>
      <c r="H412" s="29"/>
    </row>
    <row r="413" spans="4:8">
      <c r="D413" s="31"/>
      <c r="H413" s="29"/>
    </row>
    <row r="414" spans="4:8">
      <c r="D414" s="31"/>
      <c r="H414" s="29"/>
    </row>
    <row r="415" spans="4:8">
      <c r="D415" s="31"/>
      <c r="H415" s="29"/>
    </row>
    <row r="416" spans="4:8">
      <c r="D416" s="31"/>
      <c r="H416" s="29"/>
    </row>
    <row r="417" spans="4:8">
      <c r="D417" s="31"/>
      <c r="H417" s="29"/>
    </row>
    <row r="418" spans="4:8">
      <c r="D418" s="31"/>
      <c r="H418" s="29"/>
    </row>
    <row r="419" spans="4:8">
      <c r="D419" s="31"/>
      <c r="H419" s="29"/>
    </row>
    <row r="420" spans="4:8">
      <c r="D420" s="31"/>
      <c r="H420" s="29"/>
    </row>
    <row r="421" spans="4:8">
      <c r="D421" s="31"/>
      <c r="H421" s="29"/>
    </row>
    <row r="422" spans="4:8">
      <c r="D422" s="31"/>
      <c r="H422" s="29"/>
    </row>
    <row r="423" spans="4:8">
      <c r="D423" s="31"/>
      <c r="H423" s="29"/>
    </row>
    <row r="424" spans="4:8">
      <c r="D424" s="31"/>
      <c r="H424" s="29"/>
    </row>
    <row r="425" spans="4:8">
      <c r="D425" s="31"/>
      <c r="H425" s="29"/>
    </row>
    <row r="426" spans="4:8">
      <c r="D426" s="31"/>
      <c r="H426" s="29"/>
    </row>
    <row r="427" spans="4:8">
      <c r="D427" s="31"/>
      <c r="H427" s="29"/>
    </row>
    <row r="428" spans="4:8">
      <c r="D428" s="31"/>
      <c r="H428" s="29"/>
    </row>
    <row r="429" spans="4:8">
      <c r="D429" s="31"/>
      <c r="H429" s="29"/>
    </row>
    <row r="430" spans="4:8">
      <c r="D430" s="31"/>
      <c r="H430" s="29"/>
    </row>
    <row r="431" spans="4:8">
      <c r="D431" s="31"/>
      <c r="H431" s="29"/>
    </row>
    <row r="432" spans="4:8">
      <c r="D432" s="31"/>
      <c r="H432" s="29"/>
    </row>
    <row r="433" spans="4:8">
      <c r="D433" s="31"/>
      <c r="H433" s="29"/>
    </row>
    <row r="434" spans="4:8">
      <c r="D434" s="31"/>
      <c r="H434" s="29"/>
    </row>
    <row r="435" spans="4:8">
      <c r="D435" s="31"/>
      <c r="H435" s="29"/>
    </row>
    <row r="436" spans="4:8">
      <c r="D436" s="31"/>
      <c r="H436" s="29"/>
    </row>
    <row r="437" spans="4:8">
      <c r="D437" s="31"/>
      <c r="H437" s="29"/>
    </row>
    <row r="438" spans="4:8">
      <c r="D438" s="31"/>
      <c r="H438" s="29"/>
    </row>
    <row r="439" spans="4:8">
      <c r="D439" s="31"/>
      <c r="H439" s="29"/>
    </row>
    <row r="440" spans="4:8">
      <c r="D440" s="31"/>
      <c r="H440" s="29"/>
    </row>
    <row r="441" spans="4:8">
      <c r="D441" s="31"/>
      <c r="H441" s="29"/>
    </row>
    <row r="442" spans="4:8">
      <c r="D442" s="31"/>
      <c r="H442" s="29"/>
    </row>
    <row r="443" spans="4:8">
      <c r="D443" s="31"/>
      <c r="H443" s="29"/>
    </row>
    <row r="444" spans="4:8">
      <c r="D444" s="31"/>
      <c r="H444" s="29"/>
    </row>
    <row r="445" spans="4:8">
      <c r="D445" s="31"/>
      <c r="H445" s="29"/>
    </row>
    <row r="446" spans="4:8">
      <c r="D446" s="31"/>
      <c r="H446" s="29"/>
    </row>
    <row r="447" spans="4:8">
      <c r="D447" s="31"/>
      <c r="H447" s="29"/>
    </row>
    <row r="448" spans="4:8">
      <c r="D448" s="31"/>
      <c r="H448" s="29"/>
    </row>
    <row r="449" spans="4:8">
      <c r="D449" s="31"/>
      <c r="H449" s="29"/>
    </row>
    <row r="450" spans="4:8">
      <c r="D450" s="31"/>
      <c r="H450" s="29"/>
    </row>
    <row r="451" spans="4:8">
      <c r="D451" s="31"/>
      <c r="H451" s="29"/>
    </row>
    <row r="452" spans="4:8">
      <c r="D452" s="31"/>
      <c r="H452" s="29"/>
    </row>
    <row r="453" spans="4:8">
      <c r="D453" s="31"/>
      <c r="H453" s="29"/>
    </row>
    <row r="454" spans="4:8">
      <c r="D454" s="31"/>
      <c r="H454" s="29"/>
    </row>
    <row r="455" spans="4:8">
      <c r="D455" s="31"/>
      <c r="H455" s="29"/>
    </row>
    <row r="456" spans="4:8">
      <c r="D456" s="31"/>
      <c r="H456" s="29"/>
    </row>
    <row r="457" spans="4:8">
      <c r="D457" s="31"/>
      <c r="H457" s="29"/>
    </row>
    <row r="458" spans="4:8">
      <c r="D458" s="31"/>
      <c r="H458" s="29"/>
    </row>
    <row r="459" spans="4:8">
      <c r="D459" s="31"/>
      <c r="H459" s="29"/>
    </row>
    <row r="460" spans="4:8">
      <c r="D460" s="31"/>
      <c r="H460" s="29"/>
    </row>
    <row r="461" spans="4:8">
      <c r="D461" s="31"/>
      <c r="H461" s="29"/>
    </row>
    <row r="462" spans="4:8">
      <c r="D462" s="31"/>
      <c r="H462" s="29"/>
    </row>
    <row r="463" spans="4:8">
      <c r="D463" s="31"/>
      <c r="H463" s="29"/>
    </row>
    <row r="464" spans="4:8">
      <c r="D464" s="31"/>
      <c r="H464" s="29"/>
    </row>
    <row r="465" spans="4:8">
      <c r="D465" s="31"/>
      <c r="H465" s="29"/>
    </row>
    <row r="466" spans="4:8">
      <c r="D466" s="31"/>
      <c r="H466" s="29"/>
    </row>
    <row r="467" spans="4:8">
      <c r="D467" s="31"/>
      <c r="H467" s="29"/>
    </row>
    <row r="468" spans="4:8">
      <c r="D468" s="31"/>
      <c r="H468" s="29"/>
    </row>
    <row r="469" spans="4:8">
      <c r="D469" s="31"/>
      <c r="H469" s="29"/>
    </row>
    <row r="470" spans="4:8">
      <c r="D470" s="31"/>
      <c r="H470" s="29"/>
    </row>
    <row r="471" spans="4:8">
      <c r="D471" s="31"/>
      <c r="H471" s="29"/>
    </row>
    <row r="472" spans="4:8">
      <c r="D472" s="31"/>
      <c r="H472" s="29"/>
    </row>
    <row r="473" spans="4:8">
      <c r="D473" s="31"/>
      <c r="H473" s="29"/>
    </row>
    <row r="474" spans="4:8">
      <c r="D474" s="31"/>
      <c r="H474" s="29"/>
    </row>
    <row r="475" spans="4:8">
      <c r="D475" s="31"/>
      <c r="H475" s="29"/>
    </row>
    <row r="476" spans="4:8">
      <c r="D476" s="31"/>
      <c r="H476" s="29"/>
    </row>
    <row r="477" spans="4:8">
      <c r="D477" s="31"/>
      <c r="H477" s="29"/>
    </row>
    <row r="478" spans="4:8">
      <c r="D478" s="31"/>
      <c r="H478" s="29"/>
    </row>
    <row r="479" spans="4:8">
      <c r="D479" s="31"/>
      <c r="H479" s="29"/>
    </row>
    <row r="480" spans="4:8">
      <c r="D480" s="31"/>
      <c r="H480" s="29"/>
    </row>
    <row r="481" spans="4:8">
      <c r="D481" s="31"/>
      <c r="H481" s="29"/>
    </row>
    <row r="482" spans="4:8">
      <c r="D482" s="31"/>
      <c r="H482" s="29"/>
    </row>
    <row r="483" spans="4:8">
      <c r="D483" s="31"/>
      <c r="H483" s="29"/>
    </row>
    <row r="484" spans="4:8">
      <c r="D484" s="31"/>
      <c r="H484" s="29"/>
    </row>
    <row r="485" spans="4:8">
      <c r="D485" s="31"/>
      <c r="H485" s="29"/>
    </row>
    <row r="486" spans="4:8">
      <c r="D486" s="31"/>
      <c r="H486" s="29"/>
    </row>
    <row r="487" spans="4:8">
      <c r="D487" s="31"/>
      <c r="H487" s="29"/>
    </row>
    <row r="488" spans="4:8">
      <c r="D488" s="31"/>
      <c r="H488" s="29"/>
    </row>
    <row r="489" spans="4:8">
      <c r="D489" s="31"/>
      <c r="H489" s="29"/>
    </row>
    <row r="490" spans="4:8">
      <c r="D490" s="31"/>
      <c r="H490" s="29"/>
    </row>
    <row r="491" spans="4:8">
      <c r="D491" s="31"/>
      <c r="H491" s="29"/>
    </row>
    <row r="492" spans="4:8">
      <c r="D492" s="31"/>
      <c r="H492" s="29"/>
    </row>
    <row r="493" spans="4:8">
      <c r="D493" s="31"/>
      <c r="H493" s="29"/>
    </row>
    <row r="494" spans="4:8">
      <c r="D494" s="31"/>
      <c r="H494" s="29"/>
    </row>
    <row r="495" spans="4:8">
      <c r="D495" s="31"/>
      <c r="H495" s="29"/>
    </row>
    <row r="496" spans="4:8">
      <c r="D496" s="31"/>
      <c r="H496" s="29"/>
    </row>
    <row r="497" spans="4:8">
      <c r="D497" s="31"/>
      <c r="H497" s="29"/>
    </row>
    <row r="498" spans="4:8">
      <c r="D498" s="31"/>
      <c r="H498" s="29"/>
    </row>
    <row r="499" spans="4:8">
      <c r="D499" s="31"/>
      <c r="H499" s="29"/>
    </row>
    <row r="500" spans="4:8">
      <c r="D500" s="31"/>
      <c r="H500" s="29"/>
    </row>
    <row r="501" spans="4:8">
      <c r="D501" s="31"/>
      <c r="H501" s="29"/>
    </row>
    <row r="502" spans="4:8">
      <c r="D502" s="31"/>
      <c r="H502" s="29"/>
    </row>
    <row r="503" spans="4:8">
      <c r="D503" s="31"/>
      <c r="H503" s="29"/>
    </row>
    <row r="504" spans="4:8">
      <c r="D504" s="31"/>
      <c r="H504" s="29"/>
    </row>
    <row r="505" spans="4:8">
      <c r="D505" s="31"/>
      <c r="H505" s="29"/>
    </row>
    <row r="506" spans="4:8">
      <c r="D506" s="31"/>
      <c r="H506" s="29"/>
    </row>
    <row r="507" spans="4:8">
      <c r="D507" s="31"/>
      <c r="H507" s="29"/>
    </row>
    <row r="508" spans="4:8">
      <c r="D508" s="31"/>
      <c r="H508" s="29"/>
    </row>
    <row r="509" spans="4:8">
      <c r="D509" s="31"/>
      <c r="H509" s="29"/>
    </row>
    <row r="510" spans="4:8">
      <c r="D510" s="31"/>
      <c r="H510" s="29"/>
    </row>
    <row r="511" spans="4:8">
      <c r="D511" s="31"/>
      <c r="H511" s="29"/>
    </row>
    <row r="512" spans="4:8">
      <c r="D512" s="31"/>
      <c r="H512" s="29"/>
    </row>
    <row r="513" spans="4:8">
      <c r="D513" s="31"/>
      <c r="H513" s="29"/>
    </row>
    <row r="514" spans="4:8">
      <c r="D514" s="31"/>
      <c r="H514" s="29"/>
    </row>
    <row r="515" spans="4:8">
      <c r="D515" s="31"/>
      <c r="H515" s="29"/>
    </row>
    <row r="516" spans="4:8">
      <c r="D516" s="31"/>
      <c r="H516" s="29"/>
    </row>
    <row r="517" spans="4:8">
      <c r="D517" s="31"/>
      <c r="H517" s="29"/>
    </row>
    <row r="518" spans="4:8">
      <c r="D518" s="31"/>
      <c r="H518" s="29"/>
    </row>
    <row r="519" spans="4:8">
      <c r="D519" s="31"/>
      <c r="H519" s="29"/>
    </row>
    <row r="520" spans="4:8">
      <c r="D520" s="31"/>
      <c r="H520" s="29"/>
    </row>
    <row r="521" spans="4:8">
      <c r="D521" s="31"/>
      <c r="H521" s="29"/>
    </row>
    <row r="522" spans="4:8">
      <c r="D522" s="31"/>
      <c r="H522" s="29"/>
    </row>
    <row r="523" spans="4:8">
      <c r="D523" s="31"/>
      <c r="H523" s="29"/>
    </row>
    <row r="524" spans="4:8">
      <c r="D524" s="31"/>
      <c r="H524" s="29"/>
    </row>
    <row r="525" spans="4:8">
      <c r="D525" s="31"/>
      <c r="H525" s="29"/>
    </row>
    <row r="526" spans="4:8">
      <c r="D526" s="31"/>
      <c r="H526" s="29"/>
    </row>
    <row r="527" spans="4:8">
      <c r="D527" s="31"/>
      <c r="H527" s="29"/>
    </row>
    <row r="528" spans="4:8">
      <c r="D528" s="31"/>
      <c r="H528" s="29"/>
    </row>
    <row r="529" spans="4:8">
      <c r="D529" s="31"/>
      <c r="H529" s="29"/>
    </row>
    <row r="530" spans="4:8">
      <c r="D530" s="31"/>
      <c r="H530" s="29"/>
    </row>
    <row r="531" spans="4:8">
      <c r="D531" s="31"/>
      <c r="H531" s="29"/>
    </row>
    <row r="532" spans="4:8">
      <c r="D532" s="31"/>
      <c r="H532" s="29"/>
    </row>
    <row r="533" spans="4:8">
      <c r="D533" s="31"/>
      <c r="H533" s="29"/>
    </row>
    <row r="534" spans="4:8">
      <c r="D534" s="31"/>
      <c r="H534" s="29"/>
    </row>
    <row r="535" spans="4:8">
      <c r="D535" s="31"/>
      <c r="H535" s="29"/>
    </row>
    <row r="536" spans="4:8">
      <c r="D536" s="31"/>
      <c r="H536" s="29"/>
    </row>
    <row r="537" spans="4:8">
      <c r="D537" s="31"/>
      <c r="H537" s="29"/>
    </row>
    <row r="538" spans="4:8">
      <c r="D538" s="31"/>
      <c r="H538" s="29"/>
    </row>
    <row r="539" spans="4:8">
      <c r="D539" s="31"/>
      <c r="H539" s="29"/>
    </row>
    <row r="540" spans="4:8">
      <c r="D540" s="31"/>
      <c r="H540" s="29"/>
    </row>
    <row r="541" spans="4:8">
      <c r="D541" s="31"/>
      <c r="H541" s="29"/>
    </row>
    <row r="542" spans="4:8">
      <c r="D542" s="31"/>
      <c r="H542" s="29"/>
    </row>
    <row r="543" spans="4:8">
      <c r="D543" s="31"/>
      <c r="H543" s="29"/>
    </row>
    <row r="544" spans="4:8">
      <c r="D544" s="31"/>
      <c r="H544" s="29"/>
    </row>
    <row r="545" spans="4:8">
      <c r="D545" s="31"/>
      <c r="H545" s="29"/>
    </row>
    <row r="546" spans="4:8">
      <c r="D546" s="31"/>
      <c r="H546" s="29"/>
    </row>
    <row r="547" spans="4:8">
      <c r="D547" s="31"/>
      <c r="H547" s="29"/>
    </row>
    <row r="548" spans="4:8">
      <c r="D548" s="31"/>
      <c r="H548" s="29"/>
    </row>
    <row r="549" spans="4:8">
      <c r="D549" s="31"/>
      <c r="H549" s="29"/>
    </row>
    <row r="550" spans="4:8">
      <c r="D550" s="31"/>
      <c r="H550" s="29"/>
    </row>
    <row r="551" spans="4:8">
      <c r="D551" s="31"/>
      <c r="H551" s="29"/>
    </row>
    <row r="552" spans="4:8">
      <c r="D552" s="31"/>
      <c r="H552" s="29"/>
    </row>
    <row r="553" spans="4:8">
      <c r="D553" s="31"/>
      <c r="H553" s="29"/>
    </row>
    <row r="554" spans="4:8">
      <c r="D554" s="31"/>
      <c r="H554" s="29"/>
    </row>
    <row r="555" spans="4:8">
      <c r="D555" s="31"/>
      <c r="H555" s="29"/>
    </row>
    <row r="556" spans="4:8">
      <c r="D556" s="31"/>
      <c r="H556" s="29"/>
    </row>
    <row r="557" spans="4:8">
      <c r="D557" s="31"/>
      <c r="H557" s="29"/>
    </row>
    <row r="558" spans="4:8">
      <c r="D558" s="31"/>
      <c r="H558" s="29"/>
    </row>
    <row r="559" spans="4:8">
      <c r="D559" s="31"/>
      <c r="H559" s="29"/>
    </row>
    <row r="560" spans="4:8">
      <c r="D560" s="31"/>
      <c r="H560" s="29"/>
    </row>
    <row r="561" spans="4:8">
      <c r="D561" s="31"/>
      <c r="H561" s="29"/>
    </row>
    <row r="562" spans="4:8">
      <c r="D562" s="31"/>
      <c r="H562" s="29"/>
    </row>
    <row r="563" spans="4:8">
      <c r="D563" s="31"/>
      <c r="H563" s="29"/>
    </row>
    <row r="564" spans="4:8">
      <c r="D564" s="31"/>
      <c r="H564" s="29"/>
    </row>
    <row r="565" spans="4:8">
      <c r="D565" s="31"/>
      <c r="H565" s="29"/>
    </row>
    <row r="566" spans="4:8">
      <c r="D566" s="31"/>
      <c r="H566" s="29"/>
    </row>
    <row r="567" spans="4:8">
      <c r="D567" s="31"/>
      <c r="H567" s="29"/>
    </row>
    <row r="568" spans="4:8">
      <c r="D568" s="31"/>
      <c r="H568" s="29"/>
    </row>
    <row r="569" spans="4:8">
      <c r="D569" s="31"/>
      <c r="H569" s="29"/>
    </row>
    <row r="570" spans="4:8">
      <c r="D570" s="31"/>
      <c r="H570" s="29"/>
    </row>
    <row r="571" spans="4:8">
      <c r="D571" s="31"/>
      <c r="H571" s="29"/>
    </row>
    <row r="572" spans="4:8">
      <c r="D572" s="31"/>
      <c r="H572" s="29"/>
    </row>
    <row r="573" spans="4:8">
      <c r="D573" s="31"/>
      <c r="H573" s="29"/>
    </row>
    <row r="574" spans="4:8">
      <c r="D574" s="31"/>
      <c r="H574" s="29"/>
    </row>
    <row r="575" spans="4:8">
      <c r="D575" s="31"/>
      <c r="H575" s="29"/>
    </row>
    <row r="576" spans="4:8">
      <c r="D576" s="31"/>
      <c r="H576" s="29"/>
    </row>
    <row r="577" spans="4:8">
      <c r="D577" s="31"/>
      <c r="H577" s="29"/>
    </row>
    <row r="578" spans="4:8">
      <c r="D578" s="31"/>
      <c r="H578" s="29"/>
    </row>
    <row r="579" spans="4:8">
      <c r="D579" s="31"/>
      <c r="H579" s="29"/>
    </row>
    <row r="580" spans="4:8">
      <c r="D580" s="31"/>
      <c r="H580" s="29"/>
    </row>
    <row r="581" spans="4:8">
      <c r="D581" s="31"/>
      <c r="H581" s="29"/>
    </row>
    <row r="582" spans="4:8">
      <c r="D582" s="31"/>
      <c r="H582" s="29"/>
    </row>
    <row r="583" spans="4:8">
      <c r="D583" s="31"/>
      <c r="H583" s="29"/>
    </row>
    <row r="584" spans="4:8">
      <c r="D584" s="31"/>
      <c r="H584" s="29"/>
    </row>
    <row r="585" spans="4:8">
      <c r="D585" s="31"/>
      <c r="H585" s="29"/>
    </row>
    <row r="586" spans="4:8">
      <c r="D586" s="31"/>
      <c r="H586" s="29"/>
    </row>
    <row r="587" spans="4:8">
      <c r="D587" s="31"/>
      <c r="H587" s="29"/>
    </row>
    <row r="588" spans="4:8">
      <c r="D588" s="31"/>
      <c r="H588" s="29"/>
    </row>
    <row r="589" spans="4:8">
      <c r="D589" s="31"/>
      <c r="H589" s="29"/>
    </row>
    <row r="590" spans="4:8">
      <c r="D590" s="31"/>
      <c r="H590" s="29"/>
    </row>
    <row r="591" spans="4:8">
      <c r="D591" s="31"/>
      <c r="H591" s="29"/>
    </row>
    <row r="592" spans="4:8">
      <c r="D592" s="31"/>
      <c r="H592" s="29"/>
    </row>
    <row r="593" spans="4:8">
      <c r="D593" s="31"/>
      <c r="H593" s="29"/>
    </row>
    <row r="594" spans="4:8">
      <c r="D594" s="31"/>
      <c r="H594" s="29"/>
    </row>
    <row r="595" spans="4:8">
      <c r="D595" s="31"/>
      <c r="H595" s="29"/>
    </row>
    <row r="596" spans="4:8">
      <c r="D596" s="31"/>
      <c r="H596" s="29"/>
    </row>
    <row r="597" spans="4:8">
      <c r="D597" s="31"/>
      <c r="H597" s="29"/>
    </row>
    <row r="598" spans="4:8">
      <c r="D598" s="31"/>
      <c r="H598" s="29"/>
    </row>
    <row r="599" spans="4:8">
      <c r="D599" s="31"/>
      <c r="H599" s="29"/>
    </row>
    <row r="600" spans="4:8">
      <c r="D600" s="31"/>
      <c r="H600" s="29"/>
    </row>
    <row r="601" spans="4:8">
      <c r="D601" s="31"/>
      <c r="H601" s="29"/>
    </row>
    <row r="602" spans="4:8">
      <c r="D602" s="31"/>
      <c r="H602" s="29"/>
    </row>
    <row r="603" spans="4:8">
      <c r="D603" s="31"/>
      <c r="H603" s="29"/>
    </row>
    <row r="604" spans="4:8">
      <c r="D604" s="31"/>
      <c r="H604" s="29"/>
    </row>
    <row r="605" spans="4:8">
      <c r="D605" s="31"/>
      <c r="H605" s="29"/>
    </row>
    <row r="606" spans="4:8">
      <c r="D606" s="31"/>
      <c r="H606" s="29"/>
    </row>
    <row r="607" spans="4:8">
      <c r="D607" s="31"/>
      <c r="H607" s="29"/>
    </row>
    <row r="608" spans="4:8">
      <c r="D608" s="31"/>
      <c r="H608" s="29"/>
    </row>
    <row r="609" spans="4:8">
      <c r="D609" s="31"/>
      <c r="H609" s="29"/>
    </row>
    <row r="610" spans="4:8">
      <c r="D610" s="31"/>
      <c r="H610" s="29"/>
    </row>
    <row r="611" spans="4:8">
      <c r="D611" s="31"/>
      <c r="H611" s="29"/>
    </row>
    <row r="612" spans="4:8">
      <c r="D612" s="31"/>
      <c r="H612" s="29"/>
    </row>
    <row r="613" spans="4:8">
      <c r="D613" s="31"/>
      <c r="H613" s="29"/>
    </row>
    <row r="614" spans="4:8">
      <c r="D614" s="31"/>
      <c r="H614" s="29"/>
    </row>
    <row r="615" spans="4:8">
      <c r="D615" s="31"/>
      <c r="H615" s="29"/>
    </row>
    <row r="616" spans="4:8">
      <c r="D616" s="31"/>
      <c r="H616" s="29"/>
    </row>
    <row r="617" spans="4:8">
      <c r="D617" s="31"/>
      <c r="H617" s="29"/>
    </row>
    <row r="618" spans="4:8">
      <c r="D618" s="31"/>
      <c r="H618" s="29"/>
    </row>
    <row r="619" spans="4:8">
      <c r="D619" s="31"/>
      <c r="H619" s="29"/>
    </row>
    <row r="620" spans="4:8">
      <c r="D620" s="31"/>
      <c r="H620" s="29"/>
    </row>
    <row r="621" spans="4:8">
      <c r="D621" s="31"/>
      <c r="H621" s="29"/>
    </row>
    <row r="622" spans="4:8">
      <c r="D622" s="31"/>
      <c r="H622" s="29"/>
    </row>
    <row r="623" spans="4:8">
      <c r="D623" s="31"/>
      <c r="H623" s="29"/>
    </row>
    <row r="624" spans="4:8">
      <c r="D624" s="31"/>
      <c r="H624" s="29"/>
    </row>
    <row r="625" spans="4:8">
      <c r="D625" s="31"/>
      <c r="H625" s="29"/>
    </row>
    <row r="626" spans="4:8">
      <c r="D626" s="31"/>
      <c r="H626" s="29"/>
    </row>
    <row r="627" spans="4:8">
      <c r="D627" s="31"/>
      <c r="H627" s="29"/>
    </row>
    <row r="628" spans="4:8">
      <c r="D628" s="31"/>
      <c r="H628" s="29"/>
    </row>
    <row r="629" spans="4:8">
      <c r="D629" s="31"/>
      <c r="H629" s="29"/>
    </row>
    <row r="630" spans="4:8">
      <c r="D630" s="31"/>
      <c r="H630" s="29"/>
    </row>
    <row r="631" spans="4:8">
      <c r="D631" s="31"/>
      <c r="H631" s="29"/>
    </row>
    <row r="632" spans="4:8">
      <c r="D632" s="31"/>
      <c r="H632" s="29"/>
    </row>
    <row r="633" spans="4:8">
      <c r="D633" s="31"/>
      <c r="H633" s="29"/>
    </row>
    <row r="634" spans="4:8">
      <c r="D634" s="31"/>
      <c r="H634" s="29"/>
    </row>
    <row r="635" spans="4:8">
      <c r="D635" s="31"/>
      <c r="H635" s="29"/>
    </row>
    <row r="636" spans="4:8">
      <c r="D636" s="31"/>
      <c r="H636" s="29"/>
    </row>
    <row r="637" spans="4:8">
      <c r="D637" s="31"/>
      <c r="H637" s="29"/>
    </row>
    <row r="638" spans="4:8">
      <c r="D638" s="31"/>
      <c r="H638" s="29"/>
    </row>
    <row r="639" spans="4:8">
      <c r="D639" s="31"/>
      <c r="H639" s="29"/>
    </row>
    <row r="640" spans="4:8">
      <c r="D640" s="31"/>
      <c r="H640" s="29"/>
    </row>
    <row r="641" spans="4:8">
      <c r="D641" s="31"/>
      <c r="H641" s="29"/>
    </row>
    <row r="642" spans="4:8">
      <c r="D642" s="31"/>
      <c r="H642" s="29"/>
    </row>
    <row r="643" spans="4:8">
      <c r="D643" s="31"/>
      <c r="H643" s="29"/>
    </row>
    <row r="644" spans="4:8">
      <c r="D644" s="31"/>
      <c r="H644" s="29"/>
    </row>
    <row r="645" spans="4:8">
      <c r="D645" s="31"/>
      <c r="H645" s="29"/>
    </row>
    <row r="646" spans="4:8">
      <c r="D646" s="31"/>
      <c r="H646" s="29"/>
    </row>
    <row r="647" spans="4:8">
      <c r="D647" s="31"/>
      <c r="H647" s="29"/>
    </row>
    <row r="648" spans="4:8">
      <c r="D648" s="31"/>
      <c r="H648" s="29"/>
    </row>
    <row r="649" spans="4:8">
      <c r="D649" s="31"/>
      <c r="H649" s="29"/>
    </row>
    <row r="650" spans="4:8">
      <c r="D650" s="31"/>
      <c r="H650" s="29"/>
    </row>
    <row r="651" spans="4:8">
      <c r="D651" s="31"/>
      <c r="H651" s="29"/>
    </row>
    <row r="652" spans="4:8">
      <c r="D652" s="31"/>
      <c r="H652" s="29"/>
    </row>
    <row r="653" spans="4:8">
      <c r="D653" s="31"/>
      <c r="H653" s="29"/>
    </row>
    <row r="654" spans="4:8">
      <c r="D654" s="31"/>
      <c r="H654" s="29"/>
    </row>
    <row r="655" spans="4:8">
      <c r="D655" s="31"/>
      <c r="H655" s="29"/>
    </row>
    <row r="656" spans="4:8">
      <c r="D656" s="31"/>
      <c r="H656" s="29"/>
    </row>
    <row r="657" spans="4:8">
      <c r="D657" s="31"/>
      <c r="H657" s="29"/>
    </row>
    <row r="658" spans="4:8">
      <c r="D658" s="31"/>
      <c r="H658" s="29"/>
    </row>
    <row r="659" spans="4:8">
      <c r="D659" s="31"/>
      <c r="H659" s="29"/>
    </row>
    <row r="660" spans="4:8">
      <c r="D660" s="31"/>
      <c r="H660" s="29"/>
    </row>
    <row r="661" spans="4:8">
      <c r="D661" s="31"/>
      <c r="H661" s="29"/>
    </row>
    <row r="662" spans="4:8">
      <c r="D662" s="31"/>
      <c r="H662" s="29"/>
    </row>
    <row r="663" spans="4:8">
      <c r="D663" s="31"/>
      <c r="H663" s="29"/>
    </row>
    <row r="664" spans="4:8">
      <c r="D664" s="31"/>
      <c r="H664" s="29"/>
    </row>
    <row r="665" spans="4:8">
      <c r="D665" s="31"/>
      <c r="H665" s="29"/>
    </row>
    <row r="666" spans="4:8">
      <c r="D666" s="31"/>
      <c r="H666" s="29"/>
    </row>
    <row r="667" spans="4:8">
      <c r="D667" s="31"/>
      <c r="H667" s="29"/>
    </row>
    <row r="668" spans="4:8">
      <c r="D668" s="31"/>
      <c r="H668" s="29"/>
    </row>
    <row r="669" spans="4:8">
      <c r="D669" s="31"/>
      <c r="H669" s="29"/>
    </row>
    <row r="670" spans="4:8">
      <c r="D670" s="31"/>
      <c r="H670" s="29"/>
    </row>
    <row r="671" spans="4:8">
      <c r="D671" s="31"/>
      <c r="H671" s="29"/>
    </row>
    <row r="672" spans="4:8">
      <c r="D672" s="31"/>
      <c r="H672" s="29"/>
    </row>
    <row r="673" spans="4:8">
      <c r="D673" s="31"/>
      <c r="H673" s="29"/>
    </row>
    <row r="674" spans="4:8">
      <c r="D674" s="31"/>
      <c r="H674" s="29"/>
    </row>
    <row r="675" spans="4:8">
      <c r="D675" s="31"/>
      <c r="H675" s="29"/>
    </row>
    <row r="676" spans="4:8">
      <c r="D676" s="31"/>
      <c r="H676" s="29"/>
    </row>
    <row r="677" spans="4:8">
      <c r="D677" s="31"/>
      <c r="H677" s="29"/>
    </row>
    <row r="678" spans="4:8">
      <c r="D678" s="31"/>
      <c r="H678" s="29"/>
    </row>
    <row r="679" spans="4:8">
      <c r="D679" s="31"/>
      <c r="H679" s="29"/>
    </row>
    <row r="680" spans="4:8">
      <c r="D680" s="31"/>
      <c r="H680" s="29"/>
    </row>
    <row r="681" spans="4:8">
      <c r="D681" s="31"/>
      <c r="H681" s="29"/>
    </row>
    <row r="682" spans="4:8">
      <c r="D682" s="31"/>
      <c r="H682" s="29"/>
    </row>
    <row r="683" spans="4:8">
      <c r="D683" s="31"/>
      <c r="H683" s="29"/>
    </row>
    <row r="684" spans="4:8">
      <c r="D684" s="31"/>
      <c r="H684" s="29"/>
    </row>
    <row r="685" spans="4:8">
      <c r="D685" s="31"/>
      <c r="H685" s="29"/>
    </row>
    <row r="686" spans="4:8">
      <c r="D686" s="31"/>
      <c r="H686" s="29"/>
    </row>
    <row r="687" spans="4:8">
      <c r="D687" s="31"/>
      <c r="H687" s="29"/>
    </row>
    <row r="688" spans="4:8">
      <c r="D688" s="31"/>
      <c r="H688" s="29"/>
    </row>
    <row r="689" spans="4:8">
      <c r="D689" s="31"/>
      <c r="H689" s="29"/>
    </row>
    <row r="690" spans="4:8">
      <c r="D690" s="31"/>
      <c r="H690" s="29"/>
    </row>
    <row r="691" spans="4:8">
      <c r="D691" s="31"/>
      <c r="H691" s="29"/>
    </row>
    <row r="692" spans="4:8">
      <c r="D692" s="31"/>
      <c r="H692" s="29"/>
    </row>
    <row r="693" spans="4:8">
      <c r="D693" s="31"/>
      <c r="H693" s="29"/>
    </row>
    <row r="694" spans="4:8">
      <c r="D694" s="31"/>
      <c r="H694" s="29"/>
    </row>
    <row r="695" spans="4:8">
      <c r="D695" s="31"/>
      <c r="H695" s="29"/>
    </row>
    <row r="696" spans="4:8">
      <c r="D696" s="31"/>
      <c r="H696" s="29"/>
    </row>
    <row r="697" spans="4:8">
      <c r="D697" s="31"/>
      <c r="H697" s="29"/>
    </row>
    <row r="698" spans="4:8">
      <c r="D698" s="31"/>
      <c r="H698" s="29"/>
    </row>
    <row r="699" spans="4:8">
      <c r="D699" s="31"/>
      <c r="H699" s="29"/>
    </row>
    <row r="700" spans="4:8">
      <c r="D700" s="31"/>
      <c r="H700" s="29"/>
    </row>
    <row r="701" spans="4:8">
      <c r="D701" s="31"/>
      <c r="H701" s="29"/>
    </row>
    <row r="702" spans="4:8">
      <c r="D702" s="31"/>
      <c r="H702" s="29"/>
    </row>
    <row r="703" spans="4:8">
      <c r="D703" s="31"/>
      <c r="H703" s="29"/>
    </row>
    <row r="704" spans="4:8">
      <c r="D704" s="31"/>
      <c r="H704" s="29"/>
    </row>
    <row r="705" spans="4:8">
      <c r="D705" s="31"/>
      <c r="H705" s="29"/>
    </row>
    <row r="706" spans="4:8">
      <c r="D706" s="31"/>
      <c r="H706" s="29"/>
    </row>
    <row r="707" spans="4:8">
      <c r="D707" s="31"/>
      <c r="H707" s="29"/>
    </row>
    <row r="708" spans="4:8">
      <c r="D708" s="31"/>
      <c r="H708" s="29"/>
    </row>
    <row r="709" spans="4:8">
      <c r="D709" s="31"/>
      <c r="H709" s="29"/>
    </row>
    <row r="710" spans="4:8">
      <c r="D710" s="31"/>
      <c r="H710" s="29"/>
    </row>
    <row r="711" spans="4:8">
      <c r="D711" s="31"/>
      <c r="H711" s="29"/>
    </row>
    <row r="712" spans="4:8">
      <c r="D712" s="31"/>
      <c r="H712" s="29"/>
    </row>
    <row r="713" spans="4:8">
      <c r="D713" s="31"/>
      <c r="H713" s="29"/>
    </row>
    <row r="714" spans="4:8">
      <c r="D714" s="31"/>
      <c r="H714" s="29"/>
    </row>
    <row r="715" spans="4:8">
      <c r="D715" s="31"/>
      <c r="H715" s="29"/>
    </row>
    <row r="716" spans="4:8">
      <c r="D716" s="31"/>
      <c r="H716" s="29"/>
    </row>
    <row r="717" spans="4:8">
      <c r="D717" s="31"/>
      <c r="H717" s="29"/>
    </row>
    <row r="718" spans="4:8">
      <c r="D718" s="31"/>
      <c r="H718" s="29"/>
    </row>
    <row r="719" spans="4:8">
      <c r="D719" s="31"/>
      <c r="H719" s="29"/>
    </row>
    <row r="720" spans="4:8">
      <c r="D720" s="31"/>
      <c r="H720" s="29"/>
    </row>
    <row r="721" spans="4:8">
      <c r="D721" s="31"/>
      <c r="H721" s="29"/>
    </row>
    <row r="722" spans="4:8">
      <c r="D722" s="31"/>
      <c r="H722" s="29"/>
    </row>
    <row r="723" spans="4:8">
      <c r="D723" s="31"/>
      <c r="H723" s="29"/>
    </row>
    <row r="724" spans="4:8">
      <c r="D724" s="31"/>
      <c r="H724" s="29"/>
    </row>
    <row r="725" spans="4:8">
      <c r="D725" s="31"/>
      <c r="H725" s="29"/>
    </row>
    <row r="726" spans="4:8">
      <c r="D726" s="31"/>
      <c r="H726" s="29"/>
    </row>
    <row r="727" spans="4:8">
      <c r="D727" s="31"/>
      <c r="H727" s="29"/>
    </row>
    <row r="728" spans="4:8">
      <c r="D728" s="31"/>
      <c r="H728" s="29"/>
    </row>
    <row r="729" spans="4:8">
      <c r="D729" s="31"/>
      <c r="H729" s="29"/>
    </row>
    <row r="730" spans="4:8">
      <c r="D730" s="31"/>
      <c r="H730" s="29"/>
    </row>
    <row r="731" spans="4:8">
      <c r="D731" s="31"/>
      <c r="H731" s="29"/>
    </row>
    <row r="732" spans="4:8">
      <c r="D732" s="31"/>
      <c r="H732" s="29"/>
    </row>
    <row r="733" spans="4:8">
      <c r="D733" s="31"/>
      <c r="H733" s="29"/>
    </row>
    <row r="734" spans="4:8">
      <c r="D734" s="31"/>
      <c r="H734" s="29"/>
    </row>
    <row r="735" spans="4:8">
      <c r="D735" s="31"/>
      <c r="H735" s="29"/>
    </row>
    <row r="736" spans="4:8">
      <c r="D736" s="31"/>
      <c r="H736" s="29"/>
    </row>
    <row r="737" spans="4:8">
      <c r="D737" s="31"/>
      <c r="H737" s="29"/>
    </row>
    <row r="738" spans="4:8">
      <c r="D738" s="31"/>
      <c r="H738" s="29"/>
    </row>
    <row r="739" spans="4:8">
      <c r="D739" s="31"/>
      <c r="H739" s="29"/>
    </row>
    <row r="740" spans="4:8">
      <c r="D740" s="31"/>
      <c r="H740" s="29"/>
    </row>
    <row r="741" spans="4:8">
      <c r="D741" s="31"/>
      <c r="H741" s="29"/>
    </row>
    <row r="742" spans="4:8">
      <c r="D742" s="31"/>
      <c r="H742" s="29"/>
    </row>
    <row r="743" spans="4:8">
      <c r="D743" s="31"/>
      <c r="H743" s="29"/>
    </row>
    <row r="744" spans="4:8">
      <c r="D744" s="31"/>
      <c r="H744" s="29"/>
    </row>
    <row r="745" spans="4:8">
      <c r="D745" s="31"/>
      <c r="H745" s="29"/>
    </row>
    <row r="746" spans="4:8">
      <c r="D746" s="31"/>
      <c r="H746" s="29"/>
    </row>
    <row r="747" spans="4:8">
      <c r="D747" s="31"/>
      <c r="H747" s="29"/>
    </row>
    <row r="748" spans="4:8">
      <c r="D748" s="31"/>
      <c r="H748" s="29"/>
    </row>
    <row r="749" spans="4:8">
      <c r="D749" s="31"/>
      <c r="H749" s="29"/>
    </row>
    <row r="750" spans="4:8">
      <c r="D750" s="31"/>
      <c r="H750" s="29"/>
    </row>
    <row r="751" spans="4:8">
      <c r="D751" s="31"/>
      <c r="H751" s="29"/>
    </row>
    <row r="752" spans="4:8">
      <c r="D752" s="31"/>
      <c r="H752" s="29"/>
    </row>
    <row r="753" spans="4:8">
      <c r="D753" s="31"/>
      <c r="H753" s="29"/>
    </row>
    <row r="754" spans="4:8">
      <c r="D754" s="31"/>
      <c r="H754" s="29"/>
    </row>
    <row r="755" spans="4:8">
      <c r="D755" s="31"/>
      <c r="H755" s="29"/>
    </row>
    <row r="756" spans="4:8">
      <c r="D756" s="31"/>
      <c r="H756" s="29"/>
    </row>
    <row r="757" spans="4:8">
      <c r="D757" s="31"/>
      <c r="H757" s="29"/>
    </row>
    <row r="758" spans="4:8">
      <c r="D758" s="31"/>
      <c r="H758" s="29"/>
    </row>
    <row r="759" spans="4:8">
      <c r="D759" s="31"/>
      <c r="H759" s="29"/>
    </row>
    <row r="760" spans="4:8">
      <c r="D760" s="31"/>
      <c r="H760" s="29"/>
    </row>
    <row r="761" spans="4:8">
      <c r="D761" s="31"/>
      <c r="H761" s="29"/>
    </row>
    <row r="762" spans="4:8">
      <c r="D762" s="31"/>
      <c r="H762" s="29"/>
    </row>
    <row r="763" spans="4:8">
      <c r="D763" s="31"/>
      <c r="H763" s="29"/>
    </row>
    <row r="764" spans="4:8">
      <c r="D764" s="31"/>
      <c r="H764" s="29"/>
    </row>
    <row r="765" spans="4:8">
      <c r="D765" s="31"/>
      <c r="H765" s="29"/>
    </row>
    <row r="766" spans="4:8">
      <c r="D766" s="31"/>
      <c r="H766" s="29"/>
    </row>
    <row r="767" spans="4:8">
      <c r="D767" s="31"/>
      <c r="H767" s="29"/>
    </row>
    <row r="768" spans="4:8">
      <c r="D768" s="31"/>
      <c r="H768" s="29"/>
    </row>
    <row r="769" spans="4:8">
      <c r="D769" s="31"/>
      <c r="H769" s="29"/>
    </row>
    <row r="770" spans="4:8">
      <c r="D770" s="31"/>
      <c r="H770" s="29"/>
    </row>
    <row r="771" spans="4:8">
      <c r="D771" s="31"/>
      <c r="H771" s="29"/>
    </row>
    <row r="772" spans="4:8">
      <c r="D772" s="31"/>
      <c r="H772" s="29"/>
    </row>
    <row r="773" spans="4:8">
      <c r="D773" s="31"/>
      <c r="H773" s="29"/>
    </row>
    <row r="774" spans="4:8">
      <c r="D774" s="31"/>
      <c r="H774" s="29"/>
    </row>
    <row r="775" spans="4:8">
      <c r="D775" s="31"/>
      <c r="H775" s="29"/>
    </row>
    <row r="776" spans="4:8">
      <c r="D776" s="31"/>
      <c r="H776" s="29"/>
    </row>
    <row r="777" spans="4:8">
      <c r="D777" s="31"/>
      <c r="H777" s="29"/>
    </row>
    <row r="778" spans="4:8">
      <c r="D778" s="31"/>
      <c r="H778" s="29"/>
    </row>
    <row r="779" spans="4:8">
      <c r="D779" s="31"/>
      <c r="H779" s="29"/>
    </row>
    <row r="780" spans="4:8">
      <c r="D780" s="31"/>
      <c r="H780" s="29"/>
    </row>
    <row r="781" spans="4:8">
      <c r="D781" s="31"/>
      <c r="H781" s="29"/>
    </row>
    <row r="782" spans="4:8">
      <c r="D782" s="31"/>
      <c r="H782" s="29"/>
    </row>
    <row r="783" spans="4:8">
      <c r="D783" s="31"/>
      <c r="H783" s="29"/>
    </row>
    <row r="784" spans="4:8">
      <c r="D784" s="31"/>
      <c r="H784" s="29"/>
    </row>
    <row r="785" spans="4:8">
      <c r="D785" s="31"/>
      <c r="H785" s="29"/>
    </row>
    <row r="786" spans="4:8">
      <c r="D786" s="31"/>
      <c r="H786" s="29"/>
    </row>
    <row r="787" spans="4:8">
      <c r="D787" s="31"/>
      <c r="H787" s="29"/>
    </row>
    <row r="788" spans="4:8">
      <c r="D788" s="31"/>
      <c r="H788" s="29"/>
    </row>
    <row r="789" spans="4:8">
      <c r="D789" s="31"/>
      <c r="H789" s="29"/>
    </row>
    <row r="790" spans="4:8">
      <c r="D790" s="31"/>
      <c r="H790" s="29"/>
    </row>
    <row r="791" spans="4:8">
      <c r="D791" s="31"/>
      <c r="H791" s="29"/>
    </row>
    <row r="792" spans="4:8">
      <c r="D792" s="31"/>
      <c r="H792" s="29"/>
    </row>
    <row r="793" spans="4:8">
      <c r="D793" s="31"/>
      <c r="H793" s="29"/>
    </row>
    <row r="794" spans="4:8">
      <c r="D794" s="31"/>
      <c r="H794" s="29"/>
    </row>
    <row r="795" spans="4:8">
      <c r="D795" s="31"/>
      <c r="H795" s="29"/>
    </row>
    <row r="796" spans="4:8">
      <c r="D796" s="31"/>
      <c r="H796" s="29"/>
    </row>
    <row r="797" spans="4:8">
      <c r="D797" s="31"/>
      <c r="H797" s="29"/>
    </row>
    <row r="798" spans="4:8">
      <c r="D798" s="31"/>
      <c r="H798" s="29"/>
    </row>
    <row r="799" spans="4:8">
      <c r="D799" s="31"/>
      <c r="H799" s="29"/>
    </row>
    <row r="800" spans="4:8">
      <c r="D800" s="31"/>
      <c r="H800" s="29"/>
    </row>
    <row r="801" spans="4:8">
      <c r="D801" s="31"/>
      <c r="H801" s="29"/>
    </row>
    <row r="802" spans="4:8">
      <c r="D802" s="31"/>
      <c r="H802" s="29"/>
    </row>
    <row r="803" spans="4:8">
      <c r="D803" s="31"/>
      <c r="H803" s="29"/>
    </row>
    <row r="804" spans="4:8">
      <c r="D804" s="31"/>
      <c r="H804" s="29"/>
    </row>
    <row r="805" spans="4:8">
      <c r="D805" s="31"/>
      <c r="H805" s="29"/>
    </row>
    <row r="806" spans="4:8">
      <c r="D806" s="31"/>
      <c r="H806" s="29"/>
    </row>
    <row r="807" spans="4:8">
      <c r="D807" s="31"/>
      <c r="H807" s="29"/>
    </row>
    <row r="808" spans="4:8">
      <c r="D808" s="31"/>
      <c r="H808" s="29"/>
    </row>
    <row r="809" spans="4:8">
      <c r="D809" s="31"/>
      <c r="H809" s="29"/>
    </row>
    <row r="810" spans="4:8">
      <c r="D810" s="31"/>
      <c r="H810" s="29"/>
    </row>
    <row r="811" spans="4:8">
      <c r="D811" s="31"/>
      <c r="H811" s="29"/>
    </row>
    <row r="812" spans="4:8">
      <c r="D812" s="31"/>
      <c r="H812" s="29"/>
    </row>
    <row r="813" spans="4:8">
      <c r="D813" s="31"/>
      <c r="H813" s="29"/>
    </row>
    <row r="814" spans="4:8">
      <c r="D814" s="31"/>
      <c r="H814" s="29"/>
    </row>
    <row r="815" spans="4:8">
      <c r="D815" s="31"/>
      <c r="H815" s="29"/>
    </row>
    <row r="816" spans="4:8">
      <c r="D816" s="31"/>
      <c r="H816" s="29"/>
    </row>
    <row r="817" spans="4:8">
      <c r="D817" s="31"/>
      <c r="H817" s="29"/>
    </row>
    <row r="818" spans="4:8">
      <c r="D818" s="31"/>
      <c r="H818" s="29"/>
    </row>
    <row r="819" spans="4:8">
      <c r="D819" s="31"/>
      <c r="H819" s="29"/>
    </row>
    <row r="820" spans="4:8">
      <c r="D820" s="31"/>
      <c r="H820" s="29"/>
    </row>
    <row r="821" spans="4:8">
      <c r="D821" s="31"/>
      <c r="H821" s="29"/>
    </row>
    <row r="822" spans="4:8">
      <c r="D822" s="31"/>
      <c r="H822" s="29"/>
    </row>
    <row r="823" spans="4:8">
      <c r="D823" s="31"/>
      <c r="H823" s="29"/>
    </row>
    <row r="824" spans="4:8">
      <c r="D824" s="31"/>
      <c r="H824" s="29"/>
    </row>
    <row r="825" spans="4:8">
      <c r="D825" s="31"/>
      <c r="H825" s="29"/>
    </row>
    <row r="826" spans="4:8">
      <c r="D826" s="31"/>
      <c r="H826" s="29"/>
    </row>
    <row r="827" spans="4:8">
      <c r="D827" s="31"/>
      <c r="H827" s="29"/>
    </row>
    <row r="828" spans="4:8">
      <c r="D828" s="31"/>
      <c r="H828" s="29"/>
    </row>
    <row r="829" spans="4:8">
      <c r="D829" s="31"/>
      <c r="H829" s="29"/>
    </row>
    <row r="830" spans="4:8">
      <c r="D830" s="31"/>
      <c r="H830" s="29"/>
    </row>
    <row r="831" spans="4:8">
      <c r="D831" s="31"/>
      <c r="H831" s="29"/>
    </row>
    <row r="832" spans="4:8">
      <c r="D832" s="31"/>
      <c r="H832" s="29"/>
    </row>
    <row r="833" spans="4:8">
      <c r="D833" s="31"/>
      <c r="H833" s="29"/>
    </row>
    <row r="834" spans="4:8">
      <c r="D834" s="31"/>
      <c r="H834" s="29"/>
    </row>
    <row r="835" spans="4:8">
      <c r="D835" s="31"/>
      <c r="H835" s="29"/>
    </row>
    <row r="836" spans="4:8">
      <c r="D836" s="31"/>
      <c r="H836" s="29"/>
    </row>
    <row r="837" spans="4:8">
      <c r="D837" s="31"/>
      <c r="H837" s="29"/>
    </row>
    <row r="838" spans="4:8">
      <c r="D838" s="31"/>
      <c r="H838" s="29"/>
    </row>
    <row r="839" spans="4:8">
      <c r="D839" s="31"/>
      <c r="H839" s="29"/>
    </row>
    <row r="840" spans="4:8">
      <c r="D840" s="31"/>
      <c r="H840" s="29"/>
    </row>
    <row r="841" spans="4:8">
      <c r="D841" s="31"/>
      <c r="H841" s="29"/>
    </row>
    <row r="842" spans="4:8">
      <c r="D842" s="31"/>
      <c r="H842" s="29"/>
    </row>
    <row r="843" spans="4:8">
      <c r="D843" s="31"/>
      <c r="H843" s="29"/>
    </row>
    <row r="844" spans="4:8">
      <c r="D844" s="31"/>
      <c r="H844" s="29"/>
    </row>
    <row r="845" spans="4:8">
      <c r="D845" s="31"/>
      <c r="H845" s="29"/>
    </row>
    <row r="846" spans="4:8">
      <c r="D846" s="31"/>
      <c r="H846" s="29"/>
    </row>
    <row r="847" spans="4:8">
      <c r="D847" s="31"/>
      <c r="H847" s="29"/>
    </row>
    <row r="848" spans="4:8">
      <c r="D848" s="31"/>
      <c r="H848" s="29"/>
    </row>
    <row r="849" spans="4:8">
      <c r="D849" s="31"/>
      <c r="H849" s="29"/>
    </row>
    <row r="850" spans="4:8">
      <c r="D850" s="31"/>
      <c r="H850" s="29"/>
    </row>
    <row r="851" spans="4:8">
      <c r="D851" s="31"/>
      <c r="H851" s="29"/>
    </row>
    <row r="852" spans="4:8">
      <c r="D852" s="31"/>
      <c r="H852" s="29"/>
    </row>
    <row r="853" spans="4:8">
      <c r="D853" s="31"/>
      <c r="H853" s="29"/>
    </row>
    <row r="854" spans="4:8">
      <c r="D854" s="31"/>
      <c r="H854" s="29"/>
    </row>
    <row r="855" spans="4:8">
      <c r="D855" s="31"/>
      <c r="H855" s="29"/>
    </row>
    <row r="856" spans="4:8">
      <c r="D856" s="31"/>
      <c r="H856" s="29"/>
    </row>
    <row r="857" spans="4:8">
      <c r="D857" s="31"/>
      <c r="H857" s="29"/>
    </row>
    <row r="858" spans="4:8">
      <c r="D858" s="31"/>
      <c r="H858" s="29"/>
    </row>
    <row r="859" spans="4:8">
      <c r="D859" s="31"/>
      <c r="H859" s="29"/>
    </row>
    <row r="860" spans="4:8">
      <c r="D860" s="31"/>
      <c r="H860" s="29"/>
    </row>
    <row r="861" spans="4:8">
      <c r="D861" s="31"/>
      <c r="H861" s="29"/>
    </row>
    <row r="862" spans="4:8">
      <c r="D862" s="31"/>
      <c r="H862" s="29"/>
    </row>
    <row r="863" spans="4:8">
      <c r="D863" s="31"/>
      <c r="H863" s="29"/>
    </row>
    <row r="864" spans="4:8">
      <c r="D864" s="31"/>
      <c r="H864" s="29"/>
    </row>
    <row r="865" spans="4:8">
      <c r="D865" s="31"/>
      <c r="H865" s="29"/>
    </row>
    <row r="866" spans="4:8">
      <c r="D866" s="31"/>
      <c r="H866" s="29"/>
    </row>
    <row r="867" spans="4:8">
      <c r="D867" s="31"/>
      <c r="H867" s="29"/>
    </row>
    <row r="868" spans="4:8">
      <c r="D868" s="31"/>
      <c r="H868" s="29"/>
    </row>
    <row r="869" spans="4:8">
      <c r="D869" s="31"/>
      <c r="H869" s="29"/>
    </row>
    <row r="870" spans="4:8">
      <c r="D870" s="31"/>
      <c r="H870" s="29"/>
    </row>
    <row r="871" spans="4:8">
      <c r="D871" s="31"/>
      <c r="H871" s="29"/>
    </row>
    <row r="872" spans="4:8">
      <c r="D872" s="31"/>
      <c r="H872" s="29"/>
    </row>
    <row r="873" spans="4:8">
      <c r="D873" s="31"/>
      <c r="H873" s="29"/>
    </row>
    <row r="874" spans="4:8">
      <c r="D874" s="31"/>
      <c r="H874" s="29"/>
    </row>
    <row r="875" spans="4:8">
      <c r="D875" s="31"/>
      <c r="H875" s="29"/>
    </row>
    <row r="876" spans="4:8">
      <c r="D876" s="31"/>
      <c r="H876" s="29"/>
    </row>
    <row r="877" spans="4:8">
      <c r="D877" s="31"/>
      <c r="H877" s="29"/>
    </row>
    <row r="878" spans="4:8">
      <c r="D878" s="31"/>
      <c r="H878" s="29"/>
    </row>
    <row r="879" spans="4:8">
      <c r="D879" s="31"/>
      <c r="H879" s="29"/>
    </row>
    <row r="880" spans="4:8">
      <c r="D880" s="31"/>
      <c r="H880" s="29"/>
    </row>
    <row r="881" spans="4:8">
      <c r="D881" s="31"/>
      <c r="H881" s="29"/>
    </row>
    <row r="882" spans="4:8">
      <c r="D882" s="31"/>
      <c r="H882" s="29"/>
    </row>
    <row r="883" spans="4:8">
      <c r="D883" s="31"/>
      <c r="H883" s="29"/>
    </row>
    <row r="884" spans="4:8">
      <c r="D884" s="31"/>
      <c r="H884" s="29"/>
    </row>
    <row r="885" spans="4:8">
      <c r="D885" s="31"/>
      <c r="H885" s="29"/>
    </row>
    <row r="886" spans="4:8">
      <c r="D886" s="31"/>
      <c r="H886" s="29"/>
    </row>
    <row r="887" spans="4:8">
      <c r="D887" s="31"/>
      <c r="H887" s="29"/>
    </row>
    <row r="888" spans="4:8">
      <c r="D888" s="31"/>
      <c r="H888" s="29"/>
    </row>
    <row r="889" spans="4:8">
      <c r="D889" s="31"/>
      <c r="H889" s="29"/>
    </row>
    <row r="890" spans="4:8">
      <c r="D890" s="31"/>
      <c r="H890" s="29"/>
    </row>
    <row r="891" spans="4:8">
      <c r="D891" s="31"/>
      <c r="H891" s="29"/>
    </row>
    <row r="892" spans="4:8">
      <c r="D892" s="31"/>
      <c r="H892" s="29"/>
    </row>
    <row r="893" spans="4:8">
      <c r="D893" s="31"/>
      <c r="H893" s="29"/>
    </row>
    <row r="894" spans="4:8">
      <c r="D894" s="31"/>
      <c r="H894" s="29"/>
    </row>
    <row r="895" spans="4:8">
      <c r="D895" s="31"/>
      <c r="H895" s="29"/>
    </row>
    <row r="896" spans="4:8">
      <c r="D896" s="31"/>
      <c r="H896" s="29"/>
    </row>
    <row r="897" spans="4:8">
      <c r="D897" s="31"/>
      <c r="H897" s="29"/>
    </row>
    <row r="898" spans="4:8">
      <c r="D898" s="31"/>
      <c r="H898" s="29"/>
    </row>
    <row r="899" spans="4:8">
      <c r="D899" s="31"/>
      <c r="H899" s="29"/>
    </row>
    <row r="900" spans="4:8">
      <c r="D900" s="31"/>
      <c r="H900" s="29"/>
    </row>
    <row r="901" spans="4:8">
      <c r="D901" s="31"/>
      <c r="H901" s="29"/>
    </row>
    <row r="902" spans="4:8">
      <c r="D902" s="31"/>
      <c r="H902" s="29"/>
    </row>
    <row r="903" spans="4:8">
      <c r="D903" s="31"/>
      <c r="H903" s="29"/>
    </row>
    <row r="904" spans="4:8">
      <c r="D904" s="31"/>
      <c r="H904" s="29"/>
    </row>
    <row r="905" spans="4:8">
      <c r="D905" s="31"/>
      <c r="H905" s="29"/>
    </row>
    <row r="906" spans="4:8">
      <c r="D906" s="31"/>
      <c r="H906" s="29"/>
    </row>
    <row r="907" spans="4:8">
      <c r="D907" s="31"/>
      <c r="H907" s="29"/>
    </row>
    <row r="908" spans="4:8">
      <c r="D908" s="31"/>
      <c r="H908" s="29"/>
    </row>
    <row r="909" spans="4:8">
      <c r="D909" s="31"/>
      <c r="H909" s="29"/>
    </row>
    <row r="910" spans="4:8">
      <c r="D910" s="31"/>
      <c r="H910" s="29"/>
    </row>
    <row r="911" spans="4:8">
      <c r="D911" s="31"/>
      <c r="H911" s="29"/>
    </row>
    <row r="912" spans="4:8">
      <c r="D912" s="31"/>
      <c r="H912" s="29"/>
    </row>
    <row r="913" spans="4:8">
      <c r="D913" s="31"/>
      <c r="H913" s="29"/>
    </row>
    <row r="914" spans="4:8">
      <c r="D914" s="31"/>
      <c r="H914" s="29"/>
    </row>
    <row r="915" spans="4:8">
      <c r="D915" s="31"/>
      <c r="H915" s="29"/>
    </row>
    <row r="916" spans="4:8">
      <c r="D916" s="31"/>
      <c r="H916" s="29"/>
    </row>
    <row r="917" spans="4:8">
      <c r="D917" s="31"/>
      <c r="H917" s="29"/>
    </row>
    <row r="918" spans="4:8">
      <c r="D918" s="31"/>
      <c r="H918" s="29"/>
    </row>
    <row r="919" spans="4:8">
      <c r="D919" s="31"/>
      <c r="H919" s="29"/>
    </row>
    <row r="920" spans="4:8">
      <c r="D920" s="31"/>
      <c r="H920" s="29"/>
    </row>
    <row r="921" spans="4:8">
      <c r="D921" s="31"/>
      <c r="H921" s="29"/>
    </row>
    <row r="922" spans="4:8">
      <c r="D922" s="31"/>
      <c r="H922" s="29"/>
    </row>
    <row r="923" spans="4:8">
      <c r="D923" s="31"/>
      <c r="H923" s="29"/>
    </row>
    <row r="924" spans="4:8">
      <c r="D924" s="31"/>
      <c r="H924" s="29"/>
    </row>
    <row r="925" spans="4:8">
      <c r="D925" s="31"/>
      <c r="H925" s="29"/>
    </row>
    <row r="926" spans="4:8">
      <c r="D926" s="31"/>
      <c r="H926" s="29"/>
    </row>
    <row r="927" spans="4:8">
      <c r="D927" s="31"/>
      <c r="H927" s="29"/>
    </row>
    <row r="928" spans="4:8">
      <c r="D928" s="31"/>
      <c r="H928" s="29"/>
    </row>
    <row r="929" spans="4:8">
      <c r="D929" s="31"/>
      <c r="H929" s="29"/>
    </row>
    <row r="930" spans="4:8">
      <c r="D930" s="31"/>
      <c r="H930" s="29"/>
    </row>
    <row r="931" spans="4:8">
      <c r="D931" s="31"/>
      <c r="H931" s="29"/>
    </row>
    <row r="932" spans="4:8">
      <c r="D932" s="31"/>
      <c r="H932" s="29"/>
    </row>
    <row r="933" spans="4:8">
      <c r="D933" s="31"/>
      <c r="H933" s="29"/>
    </row>
    <row r="934" spans="4:8">
      <c r="D934" s="31"/>
      <c r="H934" s="29"/>
    </row>
    <row r="935" spans="4:8">
      <c r="D935" s="31"/>
      <c r="H935" s="29"/>
    </row>
    <row r="936" spans="4:8">
      <c r="D936" s="31"/>
      <c r="H936" s="29"/>
    </row>
    <row r="937" spans="4:8">
      <c r="D937" s="31"/>
      <c r="H937" s="29"/>
    </row>
    <row r="938" spans="4:8">
      <c r="D938" s="31"/>
      <c r="H938" s="29"/>
    </row>
    <row r="939" spans="4:8">
      <c r="D939" s="31"/>
      <c r="H939" s="29"/>
    </row>
    <row r="940" spans="4:8">
      <c r="D940" s="31"/>
      <c r="H940" s="29"/>
    </row>
    <row r="941" spans="4:8">
      <c r="D941" s="31"/>
      <c r="H941" s="29"/>
    </row>
    <row r="942" spans="4:8">
      <c r="D942" s="31"/>
      <c r="H942" s="29"/>
    </row>
    <row r="943" spans="4:8">
      <c r="D943" s="31"/>
      <c r="H943" s="29"/>
    </row>
    <row r="944" spans="4:8">
      <c r="D944" s="31"/>
      <c r="H944" s="29"/>
    </row>
    <row r="945" spans="4:8">
      <c r="D945" s="31"/>
      <c r="H945" s="29"/>
    </row>
    <row r="946" spans="4:8">
      <c r="D946" s="31"/>
      <c r="H946" s="29"/>
    </row>
    <row r="947" spans="4:8">
      <c r="D947" s="31"/>
      <c r="H947" s="29"/>
    </row>
    <row r="948" spans="4:8">
      <c r="D948" s="31"/>
      <c r="H948" s="29"/>
    </row>
    <row r="949" spans="4:8">
      <c r="D949" s="31"/>
      <c r="H949" s="29"/>
    </row>
    <row r="950" spans="4:8">
      <c r="D950" s="31"/>
      <c r="H950" s="29"/>
    </row>
    <row r="951" spans="4:8">
      <c r="D951" s="31"/>
      <c r="H951" s="29"/>
    </row>
    <row r="952" spans="4:8">
      <c r="D952" s="31"/>
      <c r="H952" s="29"/>
    </row>
    <row r="953" spans="4:8">
      <c r="D953" s="31"/>
      <c r="H953" s="29"/>
    </row>
    <row r="954" spans="4:8">
      <c r="D954" s="31"/>
      <c r="H954" s="29"/>
    </row>
    <row r="955" spans="4:8">
      <c r="D955" s="31"/>
      <c r="H955" s="29"/>
    </row>
    <row r="956" spans="4:8">
      <c r="D956" s="31"/>
      <c r="H956" s="29"/>
    </row>
    <row r="957" spans="4:8">
      <c r="D957" s="31"/>
      <c r="H957" s="29"/>
    </row>
    <row r="958" spans="4:8">
      <c r="D958" s="31"/>
      <c r="H958" s="29"/>
    </row>
    <row r="959" spans="4:8">
      <c r="D959" s="31"/>
      <c r="H959" s="29"/>
    </row>
    <row r="960" spans="4:8">
      <c r="D960" s="31"/>
      <c r="H960" s="29"/>
    </row>
    <row r="961" spans="4:8">
      <c r="D961" s="31"/>
      <c r="H961" s="29"/>
    </row>
    <row r="962" spans="4:8">
      <c r="D962" s="31"/>
      <c r="H962" s="29"/>
    </row>
    <row r="963" spans="4:8">
      <c r="D963" s="31"/>
      <c r="H963" s="29"/>
    </row>
    <row r="964" spans="4:8">
      <c r="D964" s="31"/>
      <c r="H964" s="29"/>
    </row>
    <row r="965" spans="4:8">
      <c r="D965" s="31"/>
      <c r="H965" s="29"/>
    </row>
    <row r="966" spans="4:8">
      <c r="D966" s="31"/>
      <c r="H966" s="29"/>
    </row>
    <row r="967" spans="4:8">
      <c r="D967" s="31"/>
      <c r="H967" s="29"/>
    </row>
    <row r="968" spans="4:8">
      <c r="D968" s="31"/>
      <c r="H968" s="29"/>
    </row>
    <row r="969" spans="4:8">
      <c r="D969" s="31"/>
      <c r="H969" s="29"/>
    </row>
    <row r="970" spans="4:8">
      <c r="D970" s="31"/>
      <c r="H970" s="29"/>
    </row>
    <row r="971" spans="4:8">
      <c r="D971" s="31"/>
      <c r="H971" s="29"/>
    </row>
    <row r="972" spans="4:8">
      <c r="D972" s="31"/>
      <c r="H972" s="29"/>
    </row>
    <row r="973" spans="4:8">
      <c r="D973" s="31"/>
      <c r="H973" s="29"/>
    </row>
    <row r="974" spans="4:8">
      <c r="D974" s="31"/>
      <c r="H974" s="29"/>
    </row>
    <row r="975" spans="4:8">
      <c r="D975" s="31"/>
      <c r="H975" s="29"/>
    </row>
    <row r="976" spans="4:8">
      <c r="D976" s="31"/>
      <c r="H976" s="29"/>
    </row>
    <row r="977" spans="4:8">
      <c r="D977" s="31"/>
      <c r="H977" s="29"/>
    </row>
    <row r="978" spans="4:8">
      <c r="D978" s="31"/>
      <c r="H978" s="29"/>
    </row>
    <row r="979" spans="4:8">
      <c r="D979" s="31"/>
      <c r="H979" s="29"/>
    </row>
    <row r="980" spans="4:8">
      <c r="D980" s="31"/>
      <c r="H980" s="29"/>
    </row>
    <row r="981" spans="4:8">
      <c r="D981" s="31"/>
      <c r="H981" s="29"/>
    </row>
    <row r="982" spans="4:8">
      <c r="D982" s="31"/>
      <c r="H982" s="29"/>
    </row>
    <row r="983" spans="4:8">
      <c r="D983" s="31"/>
      <c r="H983" s="29"/>
    </row>
    <row r="984" spans="4:8">
      <c r="D984" s="31"/>
      <c r="H984" s="29"/>
    </row>
    <row r="985" spans="4:8">
      <c r="D985" s="31"/>
      <c r="H985" s="29"/>
    </row>
    <row r="986" spans="4:8">
      <c r="D986" s="31"/>
      <c r="H986" s="29"/>
    </row>
    <row r="987" spans="4:8">
      <c r="D987" s="31"/>
      <c r="H987" s="29"/>
    </row>
    <row r="988" spans="4:8">
      <c r="D988" s="31"/>
      <c r="H988" s="29"/>
    </row>
    <row r="989" spans="4:8">
      <c r="D989" s="31"/>
      <c r="H989" s="29"/>
    </row>
    <row r="990" spans="4:8">
      <c r="D990" s="31"/>
      <c r="H990" s="29"/>
    </row>
    <row r="991" spans="4:8">
      <c r="D991" s="31"/>
      <c r="H991" s="29"/>
    </row>
    <row r="992" spans="4:8">
      <c r="D992" s="31"/>
      <c r="H992" s="29"/>
    </row>
    <row r="993" spans="4:8">
      <c r="D993" s="31"/>
      <c r="H993" s="29"/>
    </row>
    <row r="994" spans="4:8">
      <c r="D994" s="31"/>
      <c r="H994" s="29"/>
    </row>
    <row r="995" spans="4:8">
      <c r="D995" s="31"/>
      <c r="H995" s="29"/>
    </row>
    <row r="996" spans="4:8">
      <c r="D996" s="31"/>
      <c r="H996" s="29"/>
    </row>
    <row r="997" spans="4:8">
      <c r="D997" s="31"/>
      <c r="H997" s="29"/>
    </row>
    <row r="998" spans="4:8">
      <c r="D998" s="31"/>
      <c r="H998" s="29"/>
    </row>
    <row r="999" spans="4:8">
      <c r="D999" s="31"/>
      <c r="H999" s="29"/>
    </row>
    <row r="1000" spans="4:8">
      <c r="D1000" s="31"/>
      <c r="H1000" s="29"/>
    </row>
    <row r="1001" spans="4:8">
      <c r="D1001" s="31"/>
      <c r="H1001" s="29"/>
    </row>
    <row r="1002" spans="4:8">
      <c r="D1002" s="31"/>
      <c r="H1002" s="29"/>
    </row>
    <row r="1003" spans="4:8">
      <c r="D1003" s="31"/>
      <c r="H1003" s="29"/>
    </row>
    <row r="1004" spans="4:8">
      <c r="D1004" s="31"/>
      <c r="H1004" s="29"/>
    </row>
    <row r="1005" spans="4:8">
      <c r="D1005" s="31"/>
      <c r="H1005" s="29"/>
    </row>
    <row r="1006" spans="4:8">
      <c r="D1006" s="31"/>
      <c r="H1006" s="29"/>
    </row>
    <row r="1007" spans="4:8">
      <c r="D1007" s="31"/>
      <c r="H1007" s="29"/>
    </row>
    <row r="1008" spans="4:8">
      <c r="D1008" s="31"/>
      <c r="H1008" s="29"/>
    </row>
    <row r="1009" spans="4:8">
      <c r="D1009" s="31"/>
      <c r="H1009" s="29"/>
    </row>
    <row r="1010" spans="4:8">
      <c r="D1010" s="31"/>
      <c r="H1010" s="29"/>
    </row>
    <row r="1011" spans="4:8">
      <c r="D1011" s="31"/>
      <c r="H1011" s="29"/>
    </row>
    <row r="1012" spans="4:8">
      <c r="D1012" s="31"/>
      <c r="H1012" s="29"/>
    </row>
    <row r="1013" spans="4:8">
      <c r="D1013" s="31"/>
      <c r="H1013" s="29"/>
    </row>
    <row r="1014" spans="4:8">
      <c r="D1014" s="31"/>
      <c r="H1014" s="29"/>
    </row>
    <row r="1015" spans="4:8">
      <c r="D1015" s="31"/>
      <c r="H1015" s="29"/>
    </row>
    <row r="1016" spans="4:8">
      <c r="D1016" s="31"/>
      <c r="H1016" s="29"/>
    </row>
    <row r="1017" spans="4:8">
      <c r="D1017" s="31"/>
      <c r="H1017" s="29"/>
    </row>
    <row r="1018" spans="4:8">
      <c r="D1018" s="31"/>
      <c r="H1018" s="29"/>
    </row>
    <row r="1019" spans="4:8">
      <c r="D1019" s="31"/>
      <c r="H1019" s="29"/>
    </row>
    <row r="1020" spans="4:8">
      <c r="D1020" s="31"/>
      <c r="H1020" s="29"/>
    </row>
    <row r="1021" spans="4:8">
      <c r="D1021" s="31"/>
      <c r="H1021" s="29"/>
    </row>
    <row r="1022" spans="4:8">
      <c r="D1022" s="31"/>
      <c r="H1022" s="29"/>
    </row>
    <row r="1023" spans="4:8">
      <c r="D1023" s="31"/>
      <c r="H1023" s="29"/>
    </row>
    <row r="1024" spans="4:8">
      <c r="D1024" s="31"/>
      <c r="H1024" s="29"/>
    </row>
    <row r="1025" spans="4:8">
      <c r="D1025" s="31"/>
      <c r="H1025" s="29"/>
    </row>
    <row r="1026" spans="4:8">
      <c r="D1026" s="31"/>
      <c r="H1026" s="29"/>
    </row>
    <row r="1027" spans="4:8">
      <c r="D1027" s="31"/>
      <c r="H1027" s="29"/>
    </row>
    <row r="1028" spans="4:8">
      <c r="D1028" s="31"/>
      <c r="H1028" s="29"/>
    </row>
    <row r="1029" spans="4:8">
      <c r="D1029" s="31"/>
      <c r="H1029" s="29"/>
    </row>
    <row r="1030" spans="4:8">
      <c r="D1030" s="31"/>
      <c r="H1030" s="29"/>
    </row>
    <row r="1031" spans="4:8">
      <c r="D1031" s="31"/>
      <c r="H1031" s="29"/>
    </row>
    <row r="1032" spans="4:8">
      <c r="D1032" s="31"/>
      <c r="H1032" s="29"/>
    </row>
    <row r="1033" spans="4:8">
      <c r="D1033" s="31"/>
      <c r="H1033" s="29"/>
    </row>
    <row r="1034" spans="4:8">
      <c r="D1034" s="31"/>
      <c r="H1034" s="29"/>
    </row>
    <row r="1035" spans="4:8">
      <c r="D1035" s="31"/>
      <c r="H1035" s="29"/>
    </row>
    <row r="1036" spans="4:8">
      <c r="D1036" s="31"/>
      <c r="H1036" s="29"/>
    </row>
    <row r="1037" spans="4:8">
      <c r="D1037" s="31"/>
      <c r="H1037" s="29"/>
    </row>
    <row r="1038" spans="4:8">
      <c r="D1038" s="31"/>
      <c r="H1038" s="29"/>
    </row>
    <row r="1039" spans="4:8">
      <c r="D1039" s="31"/>
      <c r="H1039" s="29"/>
    </row>
    <row r="1040" spans="4:8">
      <c r="D1040" s="31"/>
      <c r="H1040" s="29"/>
    </row>
    <row r="1041" spans="4:8">
      <c r="D1041" s="31"/>
      <c r="H1041" s="29"/>
    </row>
    <row r="1042" spans="4:8">
      <c r="D1042" s="31"/>
      <c r="H1042" s="29"/>
    </row>
    <row r="1043" spans="4:8">
      <c r="D1043" s="31"/>
      <c r="H1043" s="29"/>
    </row>
    <row r="1044" spans="4:8">
      <c r="D1044" s="31"/>
      <c r="H1044" s="29"/>
    </row>
    <row r="1045" spans="4:8">
      <c r="D1045" s="31"/>
      <c r="H1045" s="29"/>
    </row>
    <row r="1046" spans="4:8">
      <c r="D1046" s="31"/>
      <c r="H1046" s="29"/>
    </row>
    <row r="1047" spans="4:8">
      <c r="D1047" s="31"/>
      <c r="H1047" s="29"/>
    </row>
    <row r="1048" spans="4:8">
      <c r="D1048" s="31"/>
      <c r="H1048" s="29"/>
    </row>
    <row r="1049" spans="4:8">
      <c r="D1049" s="31"/>
      <c r="H1049" s="29"/>
    </row>
    <row r="1050" spans="4:8">
      <c r="D1050" s="31"/>
      <c r="H1050" s="29"/>
    </row>
    <row r="1051" spans="4:8">
      <c r="D1051" s="31"/>
      <c r="H1051" s="29"/>
    </row>
    <row r="1052" spans="4:8">
      <c r="D1052" s="31"/>
      <c r="H1052" s="29"/>
    </row>
    <row r="1053" spans="4:8">
      <c r="D1053" s="31"/>
      <c r="H1053" s="29"/>
    </row>
    <row r="1054" spans="4:8">
      <c r="D1054" s="31"/>
      <c r="H1054" s="29"/>
    </row>
    <row r="1055" spans="4:8">
      <c r="D1055" s="31"/>
      <c r="H1055" s="29"/>
    </row>
    <row r="1056" spans="4:8">
      <c r="D1056" s="31"/>
      <c r="H1056" s="29"/>
    </row>
    <row r="1057" spans="4:8">
      <c r="D1057" s="31"/>
      <c r="H1057" s="29"/>
    </row>
    <row r="1058" spans="4:8">
      <c r="D1058" s="31"/>
      <c r="H1058" s="29"/>
    </row>
    <row r="1059" spans="4:8">
      <c r="D1059" s="31"/>
      <c r="H1059" s="29"/>
    </row>
    <row r="1060" spans="4:8">
      <c r="D1060" s="31"/>
      <c r="H1060" s="29"/>
    </row>
    <row r="1061" spans="4:8">
      <c r="D1061" s="31"/>
      <c r="H1061" s="29"/>
    </row>
    <row r="1062" spans="4:8">
      <c r="D1062" s="31"/>
      <c r="H1062" s="29"/>
    </row>
    <row r="1063" spans="4:8">
      <c r="D1063" s="31"/>
      <c r="H1063" s="29"/>
    </row>
    <row r="1064" spans="4:8">
      <c r="D1064" s="31"/>
      <c r="H1064" s="29"/>
    </row>
    <row r="1065" spans="4:8">
      <c r="D1065" s="31"/>
      <c r="H1065" s="29"/>
    </row>
    <row r="1066" spans="4:8">
      <c r="D1066" s="31"/>
      <c r="H1066" s="29"/>
    </row>
    <row r="1067" spans="4:8">
      <c r="D1067" s="31"/>
      <c r="H1067" s="29"/>
    </row>
    <row r="1068" spans="4:8">
      <c r="D1068" s="31"/>
      <c r="H1068" s="29"/>
    </row>
    <row r="1069" spans="4:8">
      <c r="D1069" s="31"/>
      <c r="H1069" s="29"/>
    </row>
    <row r="1070" spans="4:8">
      <c r="D1070" s="31"/>
      <c r="H1070" s="29"/>
    </row>
    <row r="1071" spans="4:8">
      <c r="D1071" s="31"/>
      <c r="H1071" s="29"/>
    </row>
    <row r="1072" spans="4:8">
      <c r="D1072" s="31"/>
      <c r="H1072" s="29"/>
    </row>
    <row r="1073" spans="4:8">
      <c r="D1073" s="31"/>
      <c r="H1073" s="29"/>
    </row>
    <row r="1074" spans="4:8">
      <c r="D1074" s="31"/>
      <c r="H1074" s="29"/>
    </row>
    <row r="1075" spans="4:8">
      <c r="D1075" s="31"/>
      <c r="H1075" s="29"/>
    </row>
    <row r="1076" spans="4:8">
      <c r="D1076" s="31"/>
      <c r="H1076" s="29"/>
    </row>
    <row r="1077" spans="4:8">
      <c r="D1077" s="31"/>
      <c r="H1077" s="29"/>
    </row>
    <row r="1078" spans="4:8">
      <c r="D1078" s="31"/>
      <c r="H1078" s="29"/>
    </row>
    <row r="1079" spans="4:8">
      <c r="D1079" s="31"/>
      <c r="H1079" s="29"/>
    </row>
    <row r="1080" spans="4:8">
      <c r="D1080" s="31"/>
      <c r="H1080" s="29"/>
    </row>
    <row r="1081" spans="4:8">
      <c r="D1081" s="31"/>
      <c r="H1081" s="29"/>
    </row>
    <row r="1082" spans="4:8">
      <c r="D1082" s="31"/>
      <c r="H1082" s="29"/>
    </row>
    <row r="1083" spans="4:8">
      <c r="D1083" s="31"/>
      <c r="H1083" s="29"/>
    </row>
    <row r="1084" spans="4:8">
      <c r="D1084" s="31"/>
      <c r="H1084" s="29"/>
    </row>
    <row r="1085" spans="4:8">
      <c r="D1085" s="31"/>
      <c r="H1085" s="29"/>
    </row>
    <row r="1086" spans="4:8">
      <c r="D1086" s="31"/>
      <c r="H1086" s="29"/>
    </row>
    <row r="1087" spans="4:8">
      <c r="D1087" s="31"/>
      <c r="H1087" s="29"/>
    </row>
    <row r="1088" spans="4:8">
      <c r="D1088" s="31"/>
      <c r="H1088" s="29"/>
    </row>
    <row r="1089" spans="4:8">
      <c r="D1089" s="31"/>
      <c r="H1089" s="29"/>
    </row>
    <row r="1090" spans="4:8">
      <c r="D1090" s="31"/>
      <c r="H1090" s="29"/>
    </row>
    <row r="1091" spans="4:8">
      <c r="D1091" s="31"/>
      <c r="H1091" s="29"/>
    </row>
    <row r="1092" spans="4:8">
      <c r="D1092" s="31"/>
      <c r="H1092" s="29"/>
    </row>
    <row r="1093" spans="4:8">
      <c r="D1093" s="31"/>
      <c r="H1093" s="29"/>
    </row>
    <row r="1094" spans="4:8">
      <c r="D1094" s="31"/>
      <c r="H1094" s="29"/>
    </row>
    <row r="1095" spans="4:8">
      <c r="D1095" s="31"/>
      <c r="H1095" s="29"/>
    </row>
    <row r="1096" spans="4:8">
      <c r="D1096" s="31"/>
      <c r="H1096" s="29"/>
    </row>
    <row r="1097" spans="4:8">
      <c r="D1097" s="31"/>
      <c r="H1097" s="29"/>
    </row>
    <row r="1098" spans="4:8">
      <c r="D1098" s="31"/>
      <c r="H1098" s="29"/>
    </row>
    <row r="1099" spans="4:8">
      <c r="D1099" s="31"/>
      <c r="H1099" s="29"/>
    </row>
    <row r="1100" spans="4:8">
      <c r="D1100" s="31"/>
      <c r="H1100" s="29"/>
    </row>
    <row r="1101" spans="4:8">
      <c r="D1101" s="31"/>
      <c r="H1101" s="29"/>
    </row>
    <row r="1102" spans="4:8">
      <c r="D1102" s="31"/>
      <c r="H1102" s="29"/>
    </row>
    <row r="1103" spans="4:8">
      <c r="D1103" s="31"/>
      <c r="H1103" s="29"/>
    </row>
    <row r="1104" spans="4:8">
      <c r="D1104" s="31"/>
      <c r="H1104" s="29"/>
    </row>
    <row r="1105" spans="4:8">
      <c r="D1105" s="31"/>
      <c r="H1105" s="29"/>
    </row>
    <row r="1106" spans="4:8">
      <c r="D1106" s="31"/>
      <c r="H1106" s="29"/>
    </row>
    <row r="1107" spans="4:8">
      <c r="D1107" s="31"/>
      <c r="H1107" s="29"/>
    </row>
    <row r="1108" spans="4:8">
      <c r="D1108" s="31"/>
      <c r="H1108" s="29"/>
    </row>
    <row r="1109" spans="4:8">
      <c r="D1109" s="31"/>
      <c r="H1109" s="29"/>
    </row>
    <row r="1110" spans="4:8">
      <c r="D1110" s="31"/>
      <c r="H1110" s="29"/>
    </row>
    <row r="1111" spans="4:8">
      <c r="D1111" s="31"/>
      <c r="H1111" s="29"/>
    </row>
    <row r="1112" spans="4:8">
      <c r="D1112" s="31"/>
      <c r="H1112" s="29"/>
    </row>
    <row r="1113" spans="4:8">
      <c r="D1113" s="31"/>
      <c r="H1113" s="29"/>
    </row>
    <row r="1114" spans="4:8">
      <c r="D1114" s="31"/>
      <c r="H1114" s="29"/>
    </row>
    <row r="1115" spans="4:8">
      <c r="D1115" s="31"/>
      <c r="H1115" s="29"/>
    </row>
    <row r="1116" spans="4:8">
      <c r="D1116" s="31"/>
      <c r="H1116" s="29"/>
    </row>
    <row r="1117" spans="4:8">
      <c r="D1117" s="31"/>
      <c r="H1117" s="29"/>
    </row>
    <row r="1118" spans="4:8">
      <c r="D1118" s="31"/>
      <c r="H1118" s="29"/>
    </row>
    <row r="1119" spans="4:8">
      <c r="D1119" s="31"/>
      <c r="H1119" s="29"/>
    </row>
    <row r="1120" spans="4:8">
      <c r="D1120" s="31"/>
      <c r="H1120" s="29"/>
    </row>
    <row r="1121" spans="4:8">
      <c r="D1121" s="31"/>
      <c r="H1121" s="29"/>
    </row>
    <row r="1122" spans="4:8">
      <c r="D1122" s="31"/>
      <c r="H1122" s="29"/>
    </row>
    <row r="1123" spans="4:8">
      <c r="D1123" s="31"/>
      <c r="H1123" s="29"/>
    </row>
    <row r="1124" spans="4:8">
      <c r="D1124" s="31"/>
      <c r="H1124" s="29"/>
    </row>
    <row r="1125" spans="4:8">
      <c r="D1125" s="31"/>
      <c r="H1125" s="29"/>
    </row>
    <row r="1126" spans="4:8">
      <c r="D1126" s="31"/>
      <c r="H1126" s="29"/>
    </row>
    <row r="1127" spans="4:8">
      <c r="D1127" s="31"/>
      <c r="H1127" s="29"/>
    </row>
    <row r="1128" spans="4:8">
      <c r="D1128" s="31"/>
      <c r="H1128" s="29"/>
    </row>
    <row r="1129" spans="4:8">
      <c r="D1129" s="31"/>
      <c r="H1129" s="29"/>
    </row>
    <row r="1130" spans="4:8">
      <c r="D1130" s="31"/>
      <c r="H1130" s="29"/>
    </row>
    <row r="1131" spans="4:8">
      <c r="D1131" s="31"/>
      <c r="H1131" s="29"/>
    </row>
    <row r="1132" spans="4:8">
      <c r="D1132" s="31"/>
      <c r="H1132" s="29"/>
    </row>
    <row r="1133" spans="4:8">
      <c r="D1133" s="31"/>
      <c r="H1133" s="29"/>
    </row>
    <row r="1134" spans="4:8">
      <c r="D1134" s="31"/>
      <c r="H1134" s="29"/>
    </row>
    <row r="1135" spans="4:8">
      <c r="D1135" s="31"/>
      <c r="H1135" s="29"/>
    </row>
    <row r="1136" spans="4:8">
      <c r="D1136" s="31"/>
      <c r="H1136" s="29"/>
    </row>
    <row r="1137" spans="4:8">
      <c r="D1137" s="31"/>
      <c r="H1137" s="29"/>
    </row>
    <row r="1138" spans="4:8">
      <c r="D1138" s="31"/>
      <c r="H1138" s="29"/>
    </row>
    <row r="1139" spans="4:8">
      <c r="D1139" s="31"/>
      <c r="H1139" s="29"/>
    </row>
    <row r="1140" spans="4:8">
      <c r="D1140" s="31"/>
      <c r="H1140" s="29"/>
    </row>
    <row r="1141" spans="4:8">
      <c r="D1141" s="31"/>
      <c r="H1141" s="29"/>
    </row>
    <row r="1142" spans="4:8">
      <c r="D1142" s="31"/>
      <c r="H1142" s="29"/>
    </row>
    <row r="1143" spans="4:8">
      <c r="D1143" s="31"/>
      <c r="H1143" s="29"/>
    </row>
    <row r="1144" spans="4:8">
      <c r="D1144" s="31"/>
      <c r="H1144" s="29"/>
    </row>
    <row r="1145" spans="4:8">
      <c r="D1145" s="31"/>
      <c r="H1145" s="29"/>
    </row>
    <row r="1146" spans="4:8">
      <c r="D1146" s="31"/>
      <c r="H1146" s="29"/>
    </row>
    <row r="1147" spans="4:8">
      <c r="D1147" s="31"/>
      <c r="H1147" s="29"/>
    </row>
    <row r="1148" spans="4:8">
      <c r="D1148" s="31"/>
      <c r="H1148" s="29"/>
    </row>
    <row r="1149" spans="4:8">
      <c r="D1149" s="31"/>
      <c r="H1149" s="29"/>
    </row>
    <row r="1150" spans="4:8">
      <c r="D1150" s="31"/>
      <c r="H1150" s="29"/>
    </row>
    <row r="1151" spans="4:8">
      <c r="D1151" s="31"/>
      <c r="H1151" s="29"/>
    </row>
    <row r="1152" spans="4:8">
      <c r="D1152" s="31"/>
      <c r="H1152" s="29"/>
    </row>
    <row r="1153" spans="4:8">
      <c r="D1153" s="31"/>
      <c r="H1153" s="29"/>
    </row>
    <row r="1154" spans="4:8">
      <c r="D1154" s="31"/>
      <c r="H1154" s="29"/>
    </row>
    <row r="1155" spans="4:8">
      <c r="D1155" s="31"/>
      <c r="H1155" s="29"/>
    </row>
    <row r="1156" spans="4:8">
      <c r="D1156" s="31"/>
      <c r="H1156" s="29"/>
    </row>
    <row r="1157" spans="4:8">
      <c r="D1157" s="31"/>
      <c r="H1157" s="29"/>
    </row>
    <row r="1158" spans="4:8">
      <c r="D1158" s="31"/>
      <c r="H1158" s="29"/>
    </row>
    <row r="1159" spans="4:8">
      <c r="D1159" s="31"/>
      <c r="H1159" s="29"/>
    </row>
    <row r="1160" spans="4:8">
      <c r="D1160" s="31"/>
      <c r="H1160" s="29"/>
    </row>
    <row r="1161" spans="4:8">
      <c r="D1161" s="31"/>
      <c r="H1161" s="29"/>
    </row>
    <row r="1162" spans="4:8">
      <c r="D1162" s="31"/>
      <c r="H1162" s="29"/>
    </row>
    <row r="1163" spans="4:8">
      <c r="D1163" s="31"/>
      <c r="H1163" s="29"/>
    </row>
    <row r="1164" spans="4:8">
      <c r="D1164" s="31"/>
      <c r="H1164" s="29"/>
    </row>
    <row r="1165" spans="4:8">
      <c r="D1165" s="31"/>
      <c r="H1165" s="29"/>
    </row>
    <row r="1166" spans="4:8">
      <c r="D1166" s="31"/>
      <c r="H1166" s="29"/>
    </row>
    <row r="1167" spans="4:8">
      <c r="D1167" s="31"/>
      <c r="H1167" s="29"/>
    </row>
    <row r="1168" spans="4:8">
      <c r="D1168" s="31"/>
      <c r="H1168" s="29"/>
    </row>
    <row r="1169" spans="4:8">
      <c r="D1169" s="31"/>
      <c r="H1169" s="29"/>
    </row>
    <row r="1170" spans="4:8">
      <c r="D1170" s="31"/>
      <c r="H1170" s="29"/>
    </row>
    <row r="1171" spans="4:8">
      <c r="D1171" s="31"/>
      <c r="H1171" s="29"/>
    </row>
    <row r="1172" spans="4:8">
      <c r="D1172" s="31"/>
      <c r="H1172" s="29"/>
    </row>
    <row r="1173" spans="4:8">
      <c r="D1173" s="31"/>
      <c r="H1173" s="29"/>
    </row>
    <row r="1174" spans="4:8">
      <c r="D1174" s="31"/>
      <c r="H1174" s="29"/>
    </row>
    <row r="1175" spans="4:8">
      <c r="D1175" s="31"/>
      <c r="H1175" s="29"/>
    </row>
    <row r="1176" spans="4:8">
      <c r="D1176" s="31"/>
      <c r="H1176" s="29"/>
    </row>
    <row r="1177" spans="4:8">
      <c r="D1177" s="31"/>
      <c r="H1177" s="29"/>
    </row>
    <row r="1178" spans="4:8">
      <c r="D1178" s="31"/>
      <c r="H1178" s="29"/>
    </row>
    <row r="1179" spans="4:8">
      <c r="D1179" s="31"/>
      <c r="H1179" s="29"/>
    </row>
    <row r="1180" spans="4:8">
      <c r="D1180" s="31"/>
      <c r="H1180" s="29"/>
    </row>
    <row r="1181" spans="4:8">
      <c r="D1181" s="31"/>
      <c r="H1181" s="29"/>
    </row>
    <row r="1182" spans="4:8">
      <c r="D1182" s="31"/>
      <c r="H1182" s="29"/>
    </row>
    <row r="1183" spans="4:8">
      <c r="D1183" s="31"/>
      <c r="H1183" s="29"/>
    </row>
    <row r="1184" spans="4:8">
      <c r="D1184" s="31"/>
      <c r="H1184" s="29"/>
    </row>
    <row r="1185" spans="4:8">
      <c r="D1185" s="31"/>
      <c r="H1185" s="29"/>
    </row>
    <row r="1186" spans="4:8">
      <c r="D1186" s="31"/>
      <c r="H1186" s="29"/>
    </row>
    <row r="1187" spans="4:8">
      <c r="D1187" s="31"/>
      <c r="H1187" s="29"/>
    </row>
    <row r="1188" spans="4:8">
      <c r="D1188" s="31"/>
      <c r="H1188" s="29"/>
    </row>
    <row r="1189" spans="4:8">
      <c r="D1189" s="31"/>
      <c r="H1189" s="29"/>
    </row>
    <row r="1190" spans="4:8">
      <c r="D1190" s="31"/>
      <c r="H1190" s="29"/>
    </row>
    <row r="1191" spans="4:8">
      <c r="D1191" s="31"/>
      <c r="H1191" s="29"/>
    </row>
    <row r="1192" spans="4:8">
      <c r="D1192" s="31"/>
      <c r="H1192" s="29"/>
    </row>
    <row r="1193" spans="4:8">
      <c r="D1193" s="31"/>
      <c r="H1193" s="29"/>
    </row>
    <row r="1194" spans="4:8">
      <c r="D1194" s="31"/>
      <c r="H1194" s="29"/>
    </row>
    <row r="1195" spans="4:8">
      <c r="D1195" s="31"/>
      <c r="H1195" s="29"/>
    </row>
    <row r="1196" spans="4:8">
      <c r="D1196" s="31"/>
      <c r="H1196" s="29"/>
    </row>
    <row r="1197" spans="4:8">
      <c r="D1197" s="31"/>
      <c r="H1197" s="29"/>
    </row>
    <row r="1198" spans="4:8">
      <c r="D1198" s="31"/>
      <c r="H1198" s="29"/>
    </row>
    <row r="1199" spans="4:8">
      <c r="D1199" s="31"/>
      <c r="H1199" s="29"/>
    </row>
    <row r="1200" spans="4:8">
      <c r="D1200" s="31"/>
      <c r="H1200" s="29"/>
    </row>
    <row r="1201" spans="4:8">
      <c r="D1201" s="31"/>
      <c r="H1201" s="29"/>
    </row>
    <row r="1202" spans="4:8">
      <c r="D1202" s="31"/>
      <c r="H1202" s="29"/>
    </row>
    <row r="1203" spans="4:8">
      <c r="D1203" s="31"/>
      <c r="H1203" s="29"/>
    </row>
    <row r="1204" spans="4:8">
      <c r="D1204" s="31"/>
      <c r="H1204" s="29"/>
    </row>
    <row r="1205" spans="4:8">
      <c r="D1205" s="31"/>
      <c r="H1205" s="29"/>
    </row>
    <row r="1206" spans="4:8">
      <c r="D1206" s="31"/>
      <c r="H1206" s="29"/>
    </row>
    <row r="1207" spans="4:8">
      <c r="D1207" s="31"/>
      <c r="H1207" s="29"/>
    </row>
    <row r="1208" spans="4:8">
      <c r="D1208" s="31"/>
      <c r="H1208" s="29"/>
    </row>
    <row r="1209" spans="4:8">
      <c r="D1209" s="31"/>
      <c r="H1209" s="29"/>
    </row>
    <row r="1210" spans="4:8">
      <c r="D1210" s="31"/>
      <c r="H1210" s="29"/>
    </row>
    <row r="1211" spans="4:8">
      <c r="D1211" s="31"/>
      <c r="H1211" s="29"/>
    </row>
    <row r="1212" spans="4:8">
      <c r="D1212" s="31"/>
      <c r="H1212" s="29"/>
    </row>
    <row r="1213" spans="4:8">
      <c r="D1213" s="31"/>
      <c r="H1213" s="29"/>
    </row>
    <row r="1214" spans="4:8">
      <c r="D1214" s="31"/>
      <c r="H1214" s="29"/>
    </row>
    <row r="1215" spans="4:8">
      <c r="D1215" s="31"/>
      <c r="H1215" s="29"/>
    </row>
    <row r="1216" spans="4:8">
      <c r="D1216" s="31"/>
      <c r="H1216" s="29"/>
    </row>
    <row r="1217" spans="4:8">
      <c r="D1217" s="31"/>
      <c r="H1217" s="29"/>
    </row>
    <row r="1218" spans="4:8">
      <c r="D1218" s="31"/>
      <c r="H1218" s="29"/>
    </row>
    <row r="1219" spans="4:8">
      <c r="D1219" s="31"/>
      <c r="H1219" s="29"/>
    </row>
    <row r="1220" spans="4:8">
      <c r="D1220" s="31"/>
      <c r="H1220" s="29"/>
    </row>
    <row r="1221" spans="4:8">
      <c r="D1221" s="31"/>
      <c r="H1221" s="29"/>
    </row>
    <row r="1222" spans="4:8">
      <c r="D1222" s="31"/>
      <c r="H1222" s="29"/>
    </row>
    <row r="1223" spans="4:8">
      <c r="D1223" s="31"/>
      <c r="H1223" s="29"/>
    </row>
    <row r="1224" spans="4:8">
      <c r="D1224" s="31"/>
      <c r="H1224" s="29"/>
    </row>
    <row r="1225" spans="4:8">
      <c r="D1225" s="31"/>
      <c r="H1225" s="29"/>
    </row>
    <row r="1226" spans="4:8">
      <c r="D1226" s="31"/>
      <c r="H1226" s="29"/>
    </row>
    <row r="1227" spans="4:8">
      <c r="D1227" s="31"/>
      <c r="H1227" s="29"/>
    </row>
    <row r="1228" spans="4:8">
      <c r="D1228" s="31"/>
      <c r="H1228" s="29"/>
    </row>
    <row r="1229" spans="4:8">
      <c r="D1229" s="31"/>
      <c r="H1229" s="29"/>
    </row>
    <row r="1230" spans="4:8">
      <c r="D1230" s="31"/>
      <c r="H1230" s="29"/>
    </row>
    <row r="1231" spans="4:8">
      <c r="D1231" s="31"/>
      <c r="H1231" s="29"/>
    </row>
    <row r="1232" spans="4:8">
      <c r="D1232" s="31"/>
      <c r="H1232" s="29"/>
    </row>
    <row r="1233" spans="4:8">
      <c r="D1233" s="31"/>
      <c r="H1233" s="29"/>
    </row>
    <row r="1234" spans="4:8">
      <c r="D1234" s="31"/>
      <c r="H1234" s="29"/>
    </row>
    <row r="1235" spans="4:8">
      <c r="D1235" s="31"/>
      <c r="H1235" s="29"/>
    </row>
    <row r="1236" spans="4:8">
      <c r="D1236" s="31"/>
      <c r="H1236" s="29"/>
    </row>
    <row r="1237" spans="4:8">
      <c r="D1237" s="31"/>
      <c r="H1237" s="29"/>
    </row>
    <row r="1238" spans="4:8">
      <c r="D1238" s="31"/>
      <c r="H1238" s="29"/>
    </row>
    <row r="1239" spans="4:8">
      <c r="D1239" s="31"/>
      <c r="H1239" s="29"/>
    </row>
    <row r="1240" spans="4:8">
      <c r="D1240" s="31"/>
      <c r="H1240" s="29"/>
    </row>
    <row r="1241" spans="4:8">
      <c r="D1241" s="31"/>
      <c r="H1241" s="29"/>
    </row>
    <row r="1242" spans="4:8">
      <c r="D1242" s="31"/>
      <c r="H1242" s="29"/>
    </row>
    <row r="1243" spans="4:8">
      <c r="D1243" s="31"/>
      <c r="H1243" s="29"/>
    </row>
    <row r="1244" spans="4:8">
      <c r="D1244" s="31"/>
      <c r="H1244" s="29"/>
    </row>
    <row r="1245" spans="4:8">
      <c r="D1245" s="31"/>
      <c r="H1245" s="29"/>
    </row>
    <row r="1246" spans="4:8">
      <c r="D1246" s="31"/>
      <c r="H1246" s="29"/>
    </row>
    <row r="1247" spans="4:8">
      <c r="D1247" s="31"/>
      <c r="H1247" s="29"/>
    </row>
    <row r="1248" spans="4:8">
      <c r="D1248" s="31"/>
      <c r="H1248" s="29"/>
    </row>
    <row r="1249" spans="4:8">
      <c r="D1249" s="31"/>
      <c r="H1249" s="29"/>
    </row>
    <row r="1250" spans="4:8">
      <c r="D1250" s="31"/>
      <c r="H1250" s="29"/>
    </row>
    <row r="1251" spans="4:8">
      <c r="D1251" s="31"/>
      <c r="H1251" s="29"/>
    </row>
    <row r="1252" spans="4:8">
      <c r="D1252" s="31"/>
      <c r="H1252" s="29"/>
    </row>
    <row r="1253" spans="4:8">
      <c r="D1253" s="31"/>
      <c r="H1253" s="29"/>
    </row>
    <row r="1254" spans="4:8">
      <c r="D1254" s="31"/>
      <c r="H1254" s="29"/>
    </row>
    <row r="1255" spans="4:8">
      <c r="D1255" s="31"/>
      <c r="H1255" s="29"/>
    </row>
    <row r="1256" spans="4:8">
      <c r="D1256" s="31"/>
      <c r="H1256" s="29"/>
    </row>
    <row r="1257" spans="4:8">
      <c r="D1257" s="31"/>
      <c r="H1257" s="29"/>
    </row>
    <row r="1258" spans="4:8">
      <c r="D1258" s="31"/>
      <c r="H1258" s="29"/>
    </row>
    <row r="1259" spans="4:8">
      <c r="D1259" s="31"/>
      <c r="H1259" s="29"/>
    </row>
    <row r="1260" spans="4:8">
      <c r="D1260" s="31"/>
      <c r="H1260" s="29"/>
    </row>
    <row r="1261" spans="4:8">
      <c r="D1261" s="31"/>
      <c r="H1261" s="29"/>
    </row>
    <row r="1262" spans="4:8">
      <c r="D1262" s="31"/>
      <c r="H1262" s="29"/>
    </row>
    <row r="1263" spans="4:8">
      <c r="D1263" s="31"/>
      <c r="H1263" s="29"/>
    </row>
    <row r="1264" spans="4:8">
      <c r="D1264" s="31"/>
      <c r="H1264" s="29"/>
    </row>
    <row r="1265" spans="4:8">
      <c r="D1265" s="31"/>
      <c r="H1265" s="29"/>
    </row>
    <row r="1266" spans="4:8">
      <c r="D1266" s="31"/>
      <c r="H1266" s="29"/>
    </row>
    <row r="1267" spans="4:8">
      <c r="D1267" s="31"/>
      <c r="H1267" s="29"/>
    </row>
    <row r="1268" spans="4:8">
      <c r="D1268" s="31"/>
      <c r="H1268" s="29"/>
    </row>
    <row r="1269" spans="4:8">
      <c r="D1269" s="31"/>
      <c r="H1269" s="29"/>
    </row>
    <row r="1270" spans="4:8">
      <c r="D1270" s="31"/>
      <c r="H1270" s="29"/>
    </row>
    <row r="1271" spans="4:8">
      <c r="D1271" s="31"/>
      <c r="H1271" s="29"/>
    </row>
    <row r="1272" spans="4:8">
      <c r="D1272" s="31"/>
      <c r="H1272" s="29"/>
    </row>
    <row r="1273" spans="4:8">
      <c r="D1273" s="31"/>
      <c r="H1273" s="29"/>
    </row>
    <row r="1274" spans="4:8">
      <c r="D1274" s="31"/>
      <c r="H1274" s="29"/>
    </row>
    <row r="1275" spans="4:8">
      <c r="D1275" s="31"/>
      <c r="H1275" s="29"/>
    </row>
    <row r="1276" spans="4:8">
      <c r="D1276" s="31"/>
      <c r="H1276" s="29"/>
    </row>
    <row r="1277" spans="4:8">
      <c r="D1277" s="31"/>
      <c r="H1277" s="29"/>
    </row>
    <row r="1278" spans="4:8">
      <c r="D1278" s="31"/>
      <c r="H1278" s="29"/>
    </row>
    <row r="1279" spans="4:8">
      <c r="D1279" s="31"/>
      <c r="H1279" s="29"/>
    </row>
    <row r="1280" spans="4:8">
      <c r="D1280" s="31"/>
      <c r="H1280" s="29"/>
    </row>
    <row r="1281" spans="4:8">
      <c r="D1281" s="31"/>
      <c r="H1281" s="29"/>
    </row>
    <row r="1282" spans="4:8">
      <c r="D1282" s="31"/>
      <c r="H1282" s="29"/>
    </row>
    <row r="1283" spans="4:8">
      <c r="D1283" s="31"/>
      <c r="H1283" s="29"/>
    </row>
    <row r="1284" spans="4:8">
      <c r="D1284" s="31"/>
      <c r="H1284" s="29"/>
    </row>
    <row r="1285" spans="4:8">
      <c r="D1285" s="31"/>
      <c r="H1285" s="29"/>
    </row>
    <row r="1286" spans="4:8">
      <c r="D1286" s="31"/>
      <c r="H1286" s="29"/>
    </row>
    <row r="1287" spans="4:8">
      <c r="D1287" s="31"/>
      <c r="H1287" s="29"/>
    </row>
    <row r="1288" spans="4:8">
      <c r="D1288" s="31"/>
      <c r="H1288" s="29"/>
    </row>
    <row r="1289" spans="4:8">
      <c r="D1289" s="31"/>
      <c r="H1289" s="29"/>
    </row>
    <row r="1290" spans="4:8">
      <c r="D1290" s="31"/>
      <c r="H1290" s="29"/>
    </row>
    <row r="1291" spans="4:8">
      <c r="D1291" s="31"/>
      <c r="H1291" s="29"/>
    </row>
    <row r="1292" spans="4:8">
      <c r="D1292" s="31"/>
      <c r="H1292" s="29"/>
    </row>
    <row r="1293" spans="4:8">
      <c r="D1293" s="31"/>
      <c r="H1293" s="29"/>
    </row>
    <row r="1294" spans="4:8">
      <c r="D1294" s="31"/>
      <c r="H1294" s="29"/>
    </row>
    <row r="1295" spans="4:8">
      <c r="D1295" s="31"/>
      <c r="H1295" s="29"/>
    </row>
    <row r="1296" spans="4:8">
      <c r="D1296" s="31"/>
      <c r="H1296" s="29"/>
    </row>
    <row r="1297" spans="4:8">
      <c r="D1297" s="31"/>
      <c r="H1297" s="29"/>
    </row>
    <row r="1298" spans="4:8">
      <c r="D1298" s="31"/>
      <c r="H1298" s="29"/>
    </row>
    <row r="1299" spans="4:8">
      <c r="D1299" s="31"/>
      <c r="H1299" s="29"/>
    </row>
    <row r="1300" spans="4:8">
      <c r="D1300" s="31"/>
      <c r="H1300" s="29"/>
    </row>
    <row r="1301" spans="4:8">
      <c r="D1301" s="31"/>
      <c r="H1301" s="29"/>
    </row>
    <row r="1302" spans="4:8">
      <c r="D1302" s="31"/>
      <c r="H1302" s="29"/>
    </row>
    <row r="1303" spans="4:8">
      <c r="D1303" s="31"/>
      <c r="H1303" s="29"/>
    </row>
    <row r="1304" spans="4:8">
      <c r="D1304" s="31"/>
      <c r="H1304" s="29"/>
    </row>
    <row r="1305" spans="4:8">
      <c r="D1305" s="31"/>
      <c r="H1305" s="29"/>
    </row>
    <row r="1306" spans="4:8">
      <c r="D1306" s="31"/>
      <c r="H1306" s="29"/>
    </row>
    <row r="1307" spans="4:8">
      <c r="D1307" s="31"/>
      <c r="H1307" s="29"/>
    </row>
    <row r="1308" spans="4:8">
      <c r="D1308" s="31"/>
      <c r="H1308" s="29"/>
    </row>
    <row r="1309" spans="4:8">
      <c r="D1309" s="31"/>
      <c r="H1309" s="29"/>
    </row>
    <row r="1310" spans="4:8">
      <c r="D1310" s="31"/>
      <c r="H1310" s="29"/>
    </row>
    <row r="1311" spans="4:8">
      <c r="D1311" s="31"/>
      <c r="H1311" s="29"/>
    </row>
    <row r="1312" spans="4:8">
      <c r="D1312" s="31"/>
      <c r="H1312" s="29"/>
    </row>
    <row r="1313" spans="4:8">
      <c r="D1313" s="31"/>
      <c r="H1313" s="29"/>
    </row>
    <row r="1314" spans="4:8">
      <c r="D1314" s="31"/>
      <c r="H1314" s="29"/>
    </row>
    <row r="1315" spans="4:8">
      <c r="D1315" s="31"/>
      <c r="H1315" s="29"/>
    </row>
    <row r="1316" spans="4:8">
      <c r="D1316" s="31"/>
      <c r="H1316" s="29"/>
    </row>
    <row r="1317" spans="4:8">
      <c r="D1317" s="31"/>
      <c r="H1317" s="29"/>
    </row>
    <row r="1318" spans="4:8">
      <c r="D1318" s="31"/>
      <c r="H1318" s="29"/>
    </row>
    <row r="1319" spans="4:8">
      <c r="D1319" s="31"/>
      <c r="H1319" s="29"/>
    </row>
    <row r="1320" spans="4:8">
      <c r="D1320" s="31"/>
      <c r="H1320" s="29"/>
    </row>
    <row r="1321" spans="4:8">
      <c r="D1321" s="31"/>
      <c r="H1321" s="29"/>
    </row>
    <row r="1322" spans="4:8">
      <c r="D1322" s="31"/>
      <c r="H1322" s="29"/>
    </row>
    <row r="1323" spans="4:8">
      <c r="D1323" s="31"/>
      <c r="H1323" s="29"/>
    </row>
    <row r="1324" spans="4:8">
      <c r="D1324" s="31"/>
      <c r="H1324" s="29"/>
    </row>
    <row r="1325" spans="4:8">
      <c r="D1325" s="31"/>
      <c r="H1325" s="29"/>
    </row>
    <row r="1326" spans="4:8">
      <c r="D1326" s="31"/>
      <c r="H1326" s="29"/>
    </row>
    <row r="1327" spans="4:8">
      <c r="D1327" s="31"/>
      <c r="H1327" s="29"/>
    </row>
    <row r="1328" spans="4:8">
      <c r="D1328" s="31"/>
      <c r="H1328" s="29"/>
    </row>
    <row r="1329" spans="4:8">
      <c r="D1329" s="31"/>
      <c r="H1329" s="29"/>
    </row>
    <row r="1330" spans="4:8">
      <c r="D1330" s="31"/>
      <c r="H1330" s="29"/>
    </row>
    <row r="1331" spans="4:8">
      <c r="D1331" s="31"/>
      <c r="H1331" s="29"/>
    </row>
    <row r="1332" spans="4:8">
      <c r="D1332" s="31"/>
      <c r="H1332" s="29"/>
    </row>
    <row r="1333" spans="4:8">
      <c r="D1333" s="31"/>
      <c r="H1333" s="29"/>
    </row>
    <row r="1334" spans="4:8">
      <c r="D1334" s="31"/>
      <c r="H1334" s="29"/>
    </row>
    <row r="1335" spans="4:8">
      <c r="D1335" s="31"/>
      <c r="H1335" s="29"/>
    </row>
    <row r="1336" spans="4:8">
      <c r="D1336" s="31"/>
      <c r="H1336" s="29"/>
    </row>
    <row r="1337" spans="4:8">
      <c r="D1337" s="31"/>
      <c r="H1337" s="29"/>
    </row>
    <row r="1338" spans="4:8">
      <c r="D1338" s="31"/>
      <c r="H1338" s="29"/>
    </row>
    <row r="1339" spans="4:8">
      <c r="D1339" s="31"/>
      <c r="H1339" s="29"/>
    </row>
    <row r="1340" spans="4:8">
      <c r="D1340" s="31"/>
      <c r="H1340" s="29"/>
    </row>
    <row r="1341" spans="4:8">
      <c r="D1341" s="31"/>
      <c r="H1341" s="29"/>
    </row>
    <row r="1342" spans="4:8">
      <c r="D1342" s="31"/>
      <c r="H1342" s="29"/>
    </row>
    <row r="1343" spans="4:8">
      <c r="D1343" s="31"/>
      <c r="H1343" s="29"/>
    </row>
    <row r="1344" spans="4:8">
      <c r="D1344" s="31"/>
      <c r="H1344" s="29"/>
    </row>
    <row r="1345" spans="4:8">
      <c r="D1345" s="31"/>
      <c r="H1345" s="29"/>
    </row>
    <row r="1346" spans="4:8">
      <c r="D1346" s="31"/>
      <c r="H1346" s="29"/>
    </row>
    <row r="1347" spans="4:8">
      <c r="D1347" s="31"/>
      <c r="H1347" s="29"/>
    </row>
    <row r="1348" spans="4:8">
      <c r="D1348" s="31"/>
      <c r="H1348" s="29"/>
    </row>
    <row r="1349" spans="4:8">
      <c r="D1349" s="31"/>
      <c r="H1349" s="29"/>
    </row>
    <row r="1350" spans="4:8">
      <c r="D1350" s="31"/>
      <c r="H1350" s="29"/>
    </row>
    <row r="1351" spans="4:8">
      <c r="D1351" s="31"/>
      <c r="H1351" s="29"/>
    </row>
    <row r="1352" spans="4:8">
      <c r="D1352" s="31"/>
      <c r="H1352" s="29"/>
    </row>
    <row r="1353" spans="4:8">
      <c r="D1353" s="31"/>
      <c r="H1353" s="29"/>
    </row>
    <row r="1354" spans="4:8">
      <c r="D1354" s="31"/>
      <c r="H1354" s="29"/>
    </row>
    <row r="1355" spans="4:8">
      <c r="D1355" s="31"/>
      <c r="H1355" s="29"/>
    </row>
    <row r="1356" spans="4:8">
      <c r="D1356" s="31"/>
      <c r="H1356" s="29"/>
    </row>
    <row r="1357" spans="4:8">
      <c r="D1357" s="31"/>
      <c r="H1357" s="29"/>
    </row>
    <row r="1358" spans="4:8">
      <c r="D1358" s="31"/>
      <c r="H1358" s="29"/>
    </row>
    <row r="1359" spans="4:8">
      <c r="D1359" s="31"/>
      <c r="H1359" s="29"/>
    </row>
    <row r="1360" spans="4:8">
      <c r="D1360" s="31"/>
      <c r="H1360" s="29"/>
    </row>
    <row r="1361" spans="4:8">
      <c r="D1361" s="31"/>
      <c r="H1361" s="29"/>
    </row>
    <row r="1362" spans="4:8">
      <c r="D1362" s="31"/>
      <c r="H1362" s="29"/>
    </row>
    <row r="1363" spans="4:8">
      <c r="D1363" s="31"/>
      <c r="H1363" s="29"/>
    </row>
    <row r="1364" spans="4:8">
      <c r="D1364" s="31"/>
      <c r="H1364" s="29"/>
    </row>
    <row r="1365" spans="4:8">
      <c r="D1365" s="31"/>
      <c r="H1365" s="29"/>
    </row>
    <row r="1366" spans="4:8">
      <c r="D1366" s="31"/>
      <c r="H1366" s="29"/>
    </row>
    <row r="1367" spans="4:8">
      <c r="D1367" s="31"/>
      <c r="H1367" s="29"/>
    </row>
    <row r="1368" spans="4:8">
      <c r="D1368" s="31"/>
      <c r="H1368" s="29"/>
    </row>
    <row r="1369" spans="4:8">
      <c r="D1369" s="31"/>
      <c r="H1369" s="29"/>
    </row>
    <row r="1370" spans="4:8">
      <c r="D1370" s="31"/>
      <c r="H1370" s="29"/>
    </row>
    <row r="1371" spans="4:8">
      <c r="D1371" s="31"/>
      <c r="H1371" s="29"/>
    </row>
    <row r="1372" spans="4:8">
      <c r="D1372" s="31"/>
      <c r="H1372" s="29"/>
    </row>
    <row r="1373" spans="4:8">
      <c r="D1373" s="31"/>
      <c r="H1373" s="29"/>
    </row>
    <row r="1374" spans="4:8">
      <c r="D1374" s="31"/>
      <c r="H1374" s="29"/>
    </row>
    <row r="1375" spans="4:8">
      <c r="D1375" s="31"/>
      <c r="H1375" s="29"/>
    </row>
    <row r="1376" spans="4:8">
      <c r="D1376" s="31"/>
      <c r="H1376" s="29"/>
    </row>
    <row r="1377" spans="4:8">
      <c r="D1377" s="31"/>
      <c r="H1377" s="29"/>
    </row>
    <row r="1378" spans="4:8">
      <c r="D1378" s="31"/>
      <c r="H1378" s="29"/>
    </row>
    <row r="1379" spans="4:8">
      <c r="D1379" s="31"/>
      <c r="H1379" s="29"/>
    </row>
    <row r="1380" spans="4:8">
      <c r="D1380" s="31"/>
      <c r="H1380" s="29"/>
    </row>
    <row r="1381" spans="4:8">
      <c r="D1381" s="31"/>
      <c r="H1381" s="29"/>
    </row>
    <row r="1382" spans="4:8">
      <c r="D1382" s="31"/>
      <c r="H1382" s="29"/>
    </row>
    <row r="1383" spans="4:8">
      <c r="D1383" s="31"/>
      <c r="H1383" s="29"/>
    </row>
    <row r="1384" spans="4:8">
      <c r="D1384" s="31"/>
      <c r="H1384" s="29"/>
    </row>
    <row r="1385" spans="4:8">
      <c r="D1385" s="31"/>
      <c r="H1385" s="29"/>
    </row>
    <row r="1386" spans="4:8">
      <c r="D1386" s="31"/>
      <c r="H1386" s="29"/>
    </row>
    <row r="1387" spans="4:8">
      <c r="D1387" s="31"/>
      <c r="H1387" s="29"/>
    </row>
    <row r="1388" spans="4:8">
      <c r="D1388" s="31"/>
      <c r="H1388" s="29"/>
    </row>
    <row r="1389" spans="4:8">
      <c r="D1389" s="31"/>
      <c r="H1389" s="29"/>
    </row>
    <row r="1390" spans="4:8">
      <c r="D1390" s="31"/>
      <c r="H1390" s="29"/>
    </row>
    <row r="1391" spans="4:8">
      <c r="D1391" s="31"/>
      <c r="H1391" s="29"/>
    </row>
    <row r="1392" spans="4:8">
      <c r="D1392" s="31"/>
      <c r="H1392" s="29"/>
    </row>
    <row r="1393" spans="4:8">
      <c r="D1393" s="31"/>
      <c r="H1393" s="29"/>
    </row>
    <row r="1394" spans="4:8">
      <c r="D1394" s="31"/>
      <c r="H1394" s="29"/>
    </row>
    <row r="1395" spans="4:8">
      <c r="D1395" s="31"/>
      <c r="H1395" s="29"/>
    </row>
    <row r="1396" spans="4:8">
      <c r="D1396" s="31"/>
      <c r="H1396" s="29"/>
    </row>
    <row r="1397" spans="4:8">
      <c r="D1397" s="31"/>
      <c r="H1397" s="29"/>
    </row>
    <row r="1398" spans="4:8">
      <c r="D1398" s="31"/>
      <c r="H1398" s="29"/>
    </row>
    <row r="1399" spans="4:8">
      <c r="D1399" s="31"/>
      <c r="H1399" s="29"/>
    </row>
    <row r="1400" spans="4:8">
      <c r="D1400" s="31"/>
      <c r="H1400" s="29"/>
    </row>
    <row r="1401" spans="4:8">
      <c r="D1401" s="31"/>
      <c r="H1401" s="29"/>
    </row>
    <row r="1402" spans="4:8">
      <c r="D1402" s="31"/>
      <c r="H1402" s="29"/>
    </row>
    <row r="1403" spans="4:8">
      <c r="D1403" s="31"/>
      <c r="H1403" s="29"/>
    </row>
    <row r="1404" spans="4:8">
      <c r="D1404" s="31"/>
      <c r="H1404" s="29"/>
    </row>
    <row r="1405" spans="4:8">
      <c r="D1405" s="31"/>
      <c r="H1405" s="29"/>
    </row>
    <row r="1406" spans="4:8">
      <c r="D1406" s="31"/>
      <c r="H1406" s="29"/>
    </row>
    <row r="1407" spans="4:8">
      <c r="D1407" s="31"/>
      <c r="H1407" s="29"/>
    </row>
    <row r="1408" spans="4:8">
      <c r="D1408" s="31"/>
      <c r="H1408" s="29"/>
    </row>
    <row r="1409" spans="4:8">
      <c r="D1409" s="31"/>
      <c r="H1409" s="29"/>
    </row>
    <row r="1410" spans="4:8">
      <c r="D1410" s="31"/>
      <c r="H1410" s="29"/>
    </row>
    <row r="1411" spans="4:8">
      <c r="D1411" s="31"/>
      <c r="H1411" s="29"/>
    </row>
    <row r="1412" spans="4:8">
      <c r="D1412" s="31"/>
      <c r="H1412" s="29"/>
    </row>
    <row r="1413" spans="4:8">
      <c r="D1413" s="31"/>
      <c r="H1413" s="29"/>
    </row>
    <row r="1414" spans="4:8">
      <c r="D1414" s="31"/>
      <c r="H1414" s="29"/>
    </row>
    <row r="1415" spans="4:8">
      <c r="D1415" s="31"/>
      <c r="H1415" s="29"/>
    </row>
    <row r="1416" spans="4:8">
      <c r="D1416" s="31"/>
      <c r="H1416" s="29"/>
    </row>
    <row r="1417" spans="4:8">
      <c r="D1417" s="31"/>
      <c r="H1417" s="29"/>
    </row>
    <row r="1418" spans="4:8">
      <c r="D1418" s="31"/>
      <c r="H1418" s="29"/>
    </row>
    <row r="1419" spans="4:8">
      <c r="D1419" s="31"/>
      <c r="H1419" s="29"/>
    </row>
    <row r="1420" spans="4:8">
      <c r="D1420" s="31"/>
      <c r="H1420" s="29"/>
    </row>
    <row r="1421" spans="4:8">
      <c r="D1421" s="31"/>
      <c r="H1421" s="29"/>
    </row>
    <row r="1422" spans="4:8">
      <c r="D1422" s="31"/>
      <c r="H1422" s="29"/>
    </row>
    <row r="1423" spans="4:8">
      <c r="D1423" s="31"/>
      <c r="H1423" s="29"/>
    </row>
    <row r="1424" spans="4:8">
      <c r="D1424" s="31"/>
      <c r="H1424" s="29"/>
    </row>
    <row r="1425" spans="4:8">
      <c r="D1425" s="31"/>
      <c r="H1425" s="29"/>
    </row>
    <row r="1426" spans="4:8">
      <c r="D1426" s="31"/>
      <c r="H1426" s="29"/>
    </row>
    <row r="1427" spans="4:8">
      <c r="D1427" s="31"/>
      <c r="H1427" s="29"/>
    </row>
    <row r="1428" spans="4:8">
      <c r="D1428" s="31"/>
      <c r="H1428" s="29"/>
    </row>
    <row r="1429" spans="4:8">
      <c r="D1429" s="31"/>
      <c r="H1429" s="29"/>
    </row>
    <row r="1430" spans="4:8">
      <c r="D1430" s="31"/>
      <c r="H1430" s="29"/>
    </row>
    <row r="1431" spans="4:8">
      <c r="D1431" s="31"/>
      <c r="H1431" s="29"/>
    </row>
    <row r="1432" spans="4:8">
      <c r="D1432" s="31"/>
      <c r="H1432" s="29"/>
    </row>
    <row r="1433" spans="4:8">
      <c r="D1433" s="31"/>
      <c r="H1433" s="29"/>
    </row>
    <row r="1434" spans="4:8">
      <c r="D1434" s="31"/>
      <c r="H1434" s="29"/>
    </row>
    <row r="1435" spans="4:8">
      <c r="D1435" s="31"/>
      <c r="H1435" s="29"/>
    </row>
    <row r="1436" spans="4:8">
      <c r="D1436" s="31"/>
      <c r="H1436" s="29"/>
    </row>
    <row r="1437" spans="4:8">
      <c r="D1437" s="31"/>
      <c r="H1437" s="29"/>
    </row>
    <row r="1438" spans="4:8">
      <c r="D1438" s="31"/>
      <c r="H1438" s="29"/>
    </row>
    <row r="1439" spans="4:8">
      <c r="D1439" s="31"/>
      <c r="H1439" s="29"/>
    </row>
    <row r="1440" spans="4:8">
      <c r="D1440" s="31"/>
      <c r="H1440" s="29"/>
    </row>
    <row r="1441" spans="4:8">
      <c r="D1441" s="31"/>
      <c r="H1441" s="29"/>
    </row>
    <row r="1442" spans="4:8">
      <c r="D1442" s="31"/>
      <c r="H1442" s="29"/>
    </row>
    <row r="1443" spans="4:8">
      <c r="D1443" s="31"/>
      <c r="H1443" s="29"/>
    </row>
    <row r="1444" spans="4:8">
      <c r="D1444" s="31"/>
      <c r="H1444" s="29"/>
    </row>
    <row r="1445" spans="4:8">
      <c r="D1445" s="31"/>
      <c r="H1445" s="29"/>
    </row>
    <row r="1446" spans="4:8">
      <c r="D1446" s="31"/>
      <c r="H1446" s="29"/>
    </row>
    <row r="1447" spans="4:8">
      <c r="D1447" s="31"/>
      <c r="H1447" s="29"/>
    </row>
    <row r="1448" spans="4:8">
      <c r="D1448" s="31"/>
      <c r="H1448" s="29"/>
    </row>
    <row r="1449" spans="4:8">
      <c r="D1449" s="31"/>
      <c r="H1449" s="29"/>
    </row>
    <row r="1450" spans="4:8">
      <c r="D1450" s="31"/>
      <c r="H1450" s="29"/>
    </row>
    <row r="1451" spans="4:8">
      <c r="D1451" s="31"/>
      <c r="H1451" s="29"/>
    </row>
    <row r="1452" spans="4:8">
      <c r="D1452" s="31"/>
      <c r="H1452" s="29"/>
    </row>
    <row r="1453" spans="4:8">
      <c r="D1453" s="31"/>
      <c r="H1453" s="29"/>
    </row>
    <row r="1454" spans="4:8">
      <c r="D1454" s="31"/>
      <c r="H1454" s="29"/>
    </row>
    <row r="1455" spans="4:8">
      <c r="D1455" s="31"/>
      <c r="H1455" s="29"/>
    </row>
    <row r="1456" spans="4:8">
      <c r="D1456" s="31"/>
      <c r="H1456" s="29"/>
    </row>
    <row r="1457" spans="4:8">
      <c r="D1457" s="31"/>
      <c r="H1457" s="29"/>
    </row>
    <row r="1458" spans="4:8">
      <c r="D1458" s="31"/>
      <c r="H1458" s="29"/>
    </row>
    <row r="1459" spans="4:8">
      <c r="D1459" s="31"/>
      <c r="H1459" s="29"/>
    </row>
    <row r="1460" spans="4:8">
      <c r="D1460" s="31"/>
      <c r="H1460" s="29"/>
    </row>
    <row r="1461" spans="4:8">
      <c r="D1461" s="31"/>
      <c r="H1461" s="29"/>
    </row>
    <row r="1462" spans="4:8">
      <c r="D1462" s="31"/>
      <c r="H1462" s="29"/>
    </row>
    <row r="1463" spans="4:8">
      <c r="D1463" s="31"/>
      <c r="H1463" s="29"/>
    </row>
    <row r="1464" spans="4:8">
      <c r="D1464" s="31"/>
      <c r="H1464" s="29"/>
    </row>
    <row r="1465" spans="4:8">
      <c r="D1465" s="31"/>
      <c r="H1465" s="29"/>
    </row>
    <row r="1466" spans="4:8">
      <c r="D1466" s="31"/>
      <c r="H1466" s="29"/>
    </row>
    <row r="1467" spans="4:8">
      <c r="D1467" s="31"/>
      <c r="H1467" s="29"/>
    </row>
    <row r="1468" spans="4:8">
      <c r="D1468" s="31"/>
      <c r="H1468" s="29"/>
    </row>
    <row r="1469" spans="4:8">
      <c r="D1469" s="31"/>
      <c r="H1469" s="29"/>
    </row>
    <row r="1470" spans="4:8">
      <c r="D1470" s="31"/>
      <c r="H1470" s="29"/>
    </row>
    <row r="1471" spans="4:8">
      <c r="D1471" s="31"/>
      <c r="H1471" s="29"/>
    </row>
    <row r="1472" spans="4:8">
      <c r="D1472" s="31"/>
      <c r="H1472" s="29"/>
    </row>
    <row r="1473" spans="4:8">
      <c r="D1473" s="31"/>
      <c r="H1473" s="29"/>
    </row>
    <row r="1474" spans="4:8">
      <c r="D1474" s="31"/>
      <c r="H1474" s="29"/>
    </row>
    <row r="1475" spans="4:8">
      <c r="D1475" s="31"/>
      <c r="H1475" s="29"/>
    </row>
    <row r="1476" spans="4:8">
      <c r="D1476" s="31"/>
      <c r="H1476" s="29"/>
    </row>
    <row r="1477" spans="4:8">
      <c r="D1477" s="31"/>
      <c r="H1477" s="29"/>
    </row>
    <row r="1478" spans="4:8">
      <c r="D1478" s="31"/>
      <c r="H1478" s="29"/>
    </row>
    <row r="1479" spans="4:8">
      <c r="D1479" s="31"/>
      <c r="H1479" s="29"/>
    </row>
    <row r="1480" spans="4:8">
      <c r="D1480" s="31"/>
      <c r="H1480" s="29"/>
    </row>
    <row r="1481" spans="4:8">
      <c r="D1481" s="31"/>
      <c r="H1481" s="29"/>
    </row>
    <row r="1482" spans="4:8">
      <c r="D1482" s="31"/>
      <c r="H1482" s="29"/>
    </row>
    <row r="1483" spans="4:8">
      <c r="D1483" s="31"/>
      <c r="H1483" s="29"/>
    </row>
    <row r="1484" spans="4:8">
      <c r="D1484" s="31"/>
      <c r="H1484" s="29"/>
    </row>
    <row r="1485" spans="4:8">
      <c r="D1485" s="31"/>
      <c r="H1485" s="29"/>
    </row>
    <row r="1486" spans="4:8">
      <c r="D1486" s="31"/>
      <c r="H1486" s="29"/>
    </row>
    <row r="1487" spans="4:8">
      <c r="D1487" s="31"/>
      <c r="H1487" s="29"/>
    </row>
    <row r="1488" spans="4:8">
      <c r="D1488" s="31"/>
      <c r="H1488" s="29"/>
    </row>
    <row r="1489" spans="4:8">
      <c r="D1489" s="31"/>
      <c r="H1489" s="29"/>
    </row>
    <row r="1490" spans="4:8">
      <c r="D1490" s="31"/>
      <c r="H1490" s="29"/>
    </row>
    <row r="1491" spans="4:8">
      <c r="D1491" s="31"/>
      <c r="H1491" s="29"/>
    </row>
    <row r="1492" spans="4:8">
      <c r="D1492" s="31"/>
      <c r="H1492" s="29"/>
    </row>
    <row r="1493" spans="4:8">
      <c r="D1493" s="31"/>
      <c r="H1493" s="29"/>
    </row>
    <row r="1494" spans="4:8">
      <c r="D1494" s="31"/>
      <c r="H1494" s="29"/>
    </row>
    <row r="1495" spans="4:8">
      <c r="D1495" s="31"/>
      <c r="H1495" s="29"/>
    </row>
    <row r="1496" spans="4:8">
      <c r="D1496" s="31"/>
      <c r="H1496" s="29"/>
    </row>
    <row r="1497" spans="4:8">
      <c r="D1497" s="31"/>
      <c r="H1497" s="29"/>
    </row>
    <row r="1498" spans="4:8">
      <c r="D1498" s="31"/>
      <c r="H1498" s="29"/>
    </row>
    <row r="1499" spans="4:8">
      <c r="D1499" s="31"/>
      <c r="H1499" s="29"/>
    </row>
    <row r="1500" spans="4:8">
      <c r="D1500" s="31"/>
      <c r="H1500" s="29"/>
    </row>
    <row r="1501" spans="4:8">
      <c r="D1501" s="31"/>
      <c r="H1501" s="29"/>
    </row>
    <row r="1502" spans="4:8">
      <c r="D1502" s="31"/>
      <c r="H1502" s="29"/>
    </row>
    <row r="1503" spans="4:8">
      <c r="D1503" s="31"/>
      <c r="H1503" s="29"/>
    </row>
    <row r="1504" spans="4:8">
      <c r="D1504" s="31"/>
      <c r="H1504" s="29"/>
    </row>
    <row r="1505" spans="4:8">
      <c r="D1505" s="31"/>
      <c r="H1505" s="29"/>
    </row>
    <row r="1506" spans="4:8">
      <c r="D1506" s="31"/>
      <c r="H1506" s="29"/>
    </row>
    <row r="1507" spans="4:8">
      <c r="D1507" s="31"/>
      <c r="H1507" s="29"/>
    </row>
    <row r="1508" spans="4:8">
      <c r="D1508" s="31"/>
      <c r="H1508" s="29"/>
    </row>
    <row r="1509" spans="4:8">
      <c r="D1509" s="31"/>
      <c r="H1509" s="29"/>
    </row>
    <row r="1510" spans="4:8">
      <c r="D1510" s="31"/>
      <c r="H1510" s="29"/>
    </row>
    <row r="1511" spans="4:8">
      <c r="D1511" s="31"/>
      <c r="H1511" s="29"/>
    </row>
    <row r="1512" spans="4:8">
      <c r="D1512" s="31"/>
      <c r="H1512" s="29"/>
    </row>
    <row r="1513" spans="4:8">
      <c r="D1513" s="31"/>
      <c r="H1513" s="29"/>
    </row>
    <row r="1514" spans="4:8">
      <c r="D1514" s="31"/>
      <c r="H1514" s="29"/>
    </row>
    <row r="1515" spans="4:8">
      <c r="D1515" s="31"/>
      <c r="H1515" s="29"/>
    </row>
    <row r="1516" spans="4:8">
      <c r="D1516" s="31"/>
      <c r="H1516" s="29"/>
    </row>
    <row r="1517" spans="4:8">
      <c r="D1517" s="31"/>
      <c r="H1517" s="29"/>
    </row>
    <row r="1518" spans="4:8">
      <c r="D1518" s="31"/>
      <c r="H1518" s="29"/>
    </row>
    <row r="1519" spans="4:8">
      <c r="D1519" s="31"/>
      <c r="H1519" s="29"/>
    </row>
    <row r="1520" spans="4:8">
      <c r="D1520" s="31"/>
      <c r="H1520" s="29"/>
    </row>
    <row r="1521" spans="4:8">
      <c r="D1521" s="31"/>
      <c r="H1521" s="29"/>
    </row>
    <row r="1522" spans="4:8">
      <c r="D1522" s="31"/>
      <c r="H1522" s="29"/>
    </row>
    <row r="1523" spans="4:8">
      <c r="D1523" s="31"/>
      <c r="H1523" s="29"/>
    </row>
    <row r="1524" spans="4:8">
      <c r="D1524" s="31"/>
      <c r="H1524" s="29"/>
    </row>
    <row r="1525" spans="4:8">
      <c r="D1525" s="31"/>
      <c r="H1525" s="29"/>
    </row>
    <row r="1526" spans="4:8">
      <c r="D1526" s="31"/>
      <c r="H1526" s="29"/>
    </row>
    <row r="1527" spans="4:8">
      <c r="D1527" s="31"/>
      <c r="H1527" s="29"/>
    </row>
    <row r="1528" spans="4:8">
      <c r="D1528" s="31"/>
      <c r="H1528" s="29"/>
    </row>
    <row r="1529" spans="4:8">
      <c r="D1529" s="31"/>
      <c r="H1529" s="29"/>
    </row>
    <row r="1530" spans="4:8">
      <c r="D1530" s="31"/>
      <c r="H1530" s="29"/>
    </row>
    <row r="1531" spans="4:8">
      <c r="D1531" s="31"/>
      <c r="H1531" s="29"/>
    </row>
    <row r="1532" spans="4:8">
      <c r="D1532" s="31"/>
      <c r="H1532" s="29"/>
    </row>
    <row r="1533" spans="4:8">
      <c r="D1533" s="31"/>
      <c r="H1533" s="29"/>
    </row>
    <row r="1534" spans="4:8">
      <c r="D1534" s="31"/>
      <c r="H1534" s="29"/>
    </row>
    <row r="1535" spans="4:8">
      <c r="D1535" s="31"/>
      <c r="H1535" s="29"/>
    </row>
    <row r="1536" spans="4:8">
      <c r="D1536" s="31"/>
      <c r="H1536" s="29"/>
    </row>
    <row r="1537" spans="4:8">
      <c r="D1537" s="31"/>
      <c r="H1537" s="29"/>
    </row>
    <row r="1538" spans="4:8">
      <c r="D1538" s="31"/>
      <c r="H1538" s="29"/>
    </row>
    <row r="1539" spans="4:8">
      <c r="D1539" s="31"/>
      <c r="H1539" s="29"/>
    </row>
    <row r="1540" spans="4:8">
      <c r="D1540" s="31"/>
      <c r="H1540" s="29"/>
    </row>
    <row r="1541" spans="4:8">
      <c r="D1541" s="31"/>
      <c r="H1541" s="29"/>
    </row>
    <row r="1542" spans="4:8">
      <c r="D1542" s="31"/>
      <c r="H1542" s="29"/>
    </row>
    <row r="1543" spans="4:8">
      <c r="D1543" s="31"/>
      <c r="H1543" s="29"/>
    </row>
    <row r="1544" spans="4:8">
      <c r="D1544" s="31"/>
      <c r="H1544" s="29"/>
    </row>
    <row r="1545" spans="4:8">
      <c r="D1545" s="31"/>
      <c r="H1545" s="29"/>
    </row>
    <row r="1546" spans="4:8">
      <c r="D1546" s="31"/>
      <c r="H1546" s="29"/>
    </row>
    <row r="1547" spans="4:8">
      <c r="D1547" s="31"/>
      <c r="H1547" s="29"/>
    </row>
    <row r="1548" spans="4:8">
      <c r="D1548" s="31"/>
      <c r="H1548" s="29"/>
    </row>
    <row r="1549" spans="4:8">
      <c r="D1549" s="31"/>
      <c r="H1549" s="29"/>
    </row>
    <row r="1550" spans="4:8">
      <c r="D1550" s="31"/>
      <c r="H1550" s="29"/>
    </row>
    <row r="1551" spans="4:8">
      <c r="D1551" s="31"/>
      <c r="H1551" s="29"/>
    </row>
    <row r="1552" spans="4:8">
      <c r="D1552" s="31"/>
      <c r="H1552" s="29"/>
    </row>
    <row r="1553" spans="4:8">
      <c r="D1553" s="31"/>
      <c r="H1553" s="29"/>
    </row>
    <row r="1554" spans="4:8">
      <c r="D1554" s="31"/>
      <c r="H1554" s="29"/>
    </row>
    <row r="1555" spans="4:8">
      <c r="D1555" s="31"/>
      <c r="H1555" s="29"/>
    </row>
    <row r="1556" spans="4:8">
      <c r="D1556" s="31"/>
      <c r="H1556" s="29"/>
    </row>
    <row r="1557" spans="4:8">
      <c r="D1557" s="31"/>
      <c r="H1557" s="29"/>
    </row>
    <row r="1558" spans="4:8">
      <c r="D1558" s="31"/>
      <c r="H1558" s="29"/>
    </row>
    <row r="1559" spans="4:8">
      <c r="D1559" s="31"/>
      <c r="H1559" s="29"/>
    </row>
    <row r="1560" spans="4:8">
      <c r="D1560" s="31"/>
      <c r="H1560" s="29"/>
    </row>
    <row r="1561" spans="4:8">
      <c r="D1561" s="31"/>
      <c r="H1561" s="29"/>
    </row>
    <row r="1562" spans="4:8">
      <c r="D1562" s="31"/>
      <c r="H1562" s="29"/>
    </row>
    <row r="1563" spans="4:8">
      <c r="D1563" s="31"/>
      <c r="H1563" s="29"/>
    </row>
    <row r="1564" spans="4:8">
      <c r="D1564" s="31"/>
      <c r="H1564" s="29"/>
    </row>
    <row r="1565" spans="4:8">
      <c r="D1565" s="31"/>
      <c r="H1565" s="29"/>
    </row>
    <row r="1566" spans="4:8">
      <c r="D1566" s="31"/>
      <c r="H1566" s="29"/>
    </row>
    <row r="1567" spans="4:8">
      <c r="D1567" s="31"/>
      <c r="H1567" s="29"/>
    </row>
    <row r="1568" spans="4:8">
      <c r="D1568" s="31"/>
      <c r="H1568" s="29"/>
    </row>
    <row r="1569" spans="4:8">
      <c r="D1569" s="31"/>
      <c r="H1569" s="29"/>
    </row>
    <row r="1570" spans="4:8">
      <c r="D1570" s="31"/>
      <c r="H1570" s="29"/>
    </row>
    <row r="1571" spans="4:8">
      <c r="D1571" s="31"/>
      <c r="H1571" s="29"/>
    </row>
    <row r="1572" spans="4:8">
      <c r="D1572" s="31"/>
      <c r="H1572" s="29"/>
    </row>
    <row r="1573" spans="4:8">
      <c r="D1573" s="31"/>
      <c r="H1573" s="29"/>
    </row>
    <row r="1574" spans="4:8">
      <c r="D1574" s="31"/>
      <c r="H1574" s="29"/>
    </row>
    <row r="1575" spans="4:8">
      <c r="D1575" s="31"/>
      <c r="H1575" s="29"/>
    </row>
    <row r="1576" spans="4:8">
      <c r="D1576" s="31"/>
      <c r="H1576" s="29"/>
    </row>
    <row r="1577" spans="4:8">
      <c r="D1577" s="31"/>
      <c r="H1577" s="29"/>
    </row>
    <row r="1578" spans="4:8">
      <c r="D1578" s="31"/>
      <c r="H1578" s="29"/>
    </row>
    <row r="1579" spans="4:8">
      <c r="D1579" s="31"/>
      <c r="H1579" s="29"/>
    </row>
    <row r="1580" spans="4:8">
      <c r="D1580" s="31"/>
      <c r="H1580" s="29"/>
    </row>
    <row r="1581" spans="4:8">
      <c r="D1581" s="31"/>
      <c r="H1581" s="29"/>
    </row>
    <row r="1582" spans="4:8">
      <c r="D1582" s="31"/>
      <c r="H1582" s="29"/>
    </row>
    <row r="1583" spans="4:8">
      <c r="D1583" s="31"/>
      <c r="H1583" s="29"/>
    </row>
    <row r="1584" spans="4:8">
      <c r="D1584" s="31"/>
      <c r="H1584" s="29"/>
    </row>
    <row r="1585" spans="4:8">
      <c r="D1585" s="31"/>
      <c r="H1585" s="29"/>
    </row>
    <row r="1586" spans="4:8">
      <c r="D1586" s="31"/>
      <c r="H1586" s="29"/>
    </row>
    <row r="1587" spans="4:8">
      <c r="D1587" s="31"/>
      <c r="H1587" s="29"/>
    </row>
    <row r="1588" spans="4:8">
      <c r="D1588" s="31"/>
      <c r="H1588" s="29"/>
    </row>
    <row r="1589" spans="4:8">
      <c r="D1589" s="31"/>
      <c r="H1589" s="29"/>
    </row>
    <row r="1590" spans="4:8">
      <c r="D1590" s="31"/>
      <c r="H1590" s="29"/>
    </row>
    <row r="1591" spans="4:8">
      <c r="D1591" s="31"/>
      <c r="H1591" s="29"/>
    </row>
    <row r="1592" spans="4:8">
      <c r="D1592" s="31"/>
      <c r="H1592" s="29"/>
    </row>
    <row r="1593" spans="4:8">
      <c r="D1593" s="31"/>
      <c r="H1593" s="29"/>
    </row>
    <row r="1594" spans="4:8">
      <c r="D1594" s="31"/>
      <c r="H1594" s="29"/>
    </row>
    <row r="1595" spans="4:8">
      <c r="D1595" s="31"/>
      <c r="H1595" s="29"/>
    </row>
    <row r="1596" spans="4:8">
      <c r="D1596" s="31"/>
      <c r="H1596" s="29"/>
    </row>
    <row r="1597" spans="4:8">
      <c r="D1597" s="31"/>
      <c r="H1597" s="29"/>
    </row>
    <row r="1598" spans="4:8">
      <c r="D1598" s="31"/>
      <c r="H1598" s="29"/>
    </row>
    <row r="1599" spans="4:8">
      <c r="D1599" s="31"/>
      <c r="H1599" s="29"/>
    </row>
    <row r="1600" spans="4:8">
      <c r="D1600" s="31"/>
      <c r="H1600" s="29"/>
    </row>
    <row r="1601" spans="4:8">
      <c r="D1601" s="31"/>
      <c r="H1601" s="29"/>
    </row>
    <row r="1602" spans="4:8">
      <c r="D1602" s="31"/>
      <c r="H1602" s="29"/>
    </row>
    <row r="1603" spans="4:8">
      <c r="D1603" s="31"/>
      <c r="H1603" s="29"/>
    </row>
    <row r="1604" spans="4:8">
      <c r="D1604" s="31"/>
      <c r="H1604" s="29"/>
    </row>
    <row r="1605" spans="4:8">
      <c r="D1605" s="31"/>
      <c r="H1605" s="29"/>
    </row>
    <row r="1606" spans="4:8">
      <c r="D1606" s="31"/>
      <c r="H1606" s="29"/>
    </row>
    <row r="1607" spans="4:8">
      <c r="D1607" s="31"/>
      <c r="H1607" s="29"/>
    </row>
    <row r="1608" spans="4:8">
      <c r="D1608" s="31"/>
      <c r="H1608" s="29"/>
    </row>
    <row r="1609" spans="4:8">
      <c r="D1609" s="31"/>
      <c r="H1609" s="29"/>
    </row>
    <row r="1610" spans="4:8">
      <c r="D1610" s="31"/>
      <c r="H1610" s="29"/>
    </row>
    <row r="1611" spans="4:8">
      <c r="D1611" s="31"/>
      <c r="H1611" s="29"/>
    </row>
    <row r="1612" spans="4:8">
      <c r="D1612" s="31"/>
      <c r="H1612" s="29"/>
    </row>
    <row r="1613" spans="4:8">
      <c r="D1613" s="31"/>
      <c r="H1613" s="29"/>
    </row>
    <row r="1614" spans="4:8">
      <c r="D1614" s="31"/>
      <c r="H1614" s="29"/>
    </row>
    <row r="1615" spans="4:8">
      <c r="D1615" s="31"/>
      <c r="H1615" s="29"/>
    </row>
    <row r="1616" spans="4:8">
      <c r="D1616" s="31"/>
      <c r="H1616" s="29"/>
    </row>
    <row r="1617" spans="4:8">
      <c r="D1617" s="31"/>
      <c r="H1617" s="29"/>
    </row>
    <row r="1618" spans="4:8">
      <c r="D1618" s="31"/>
      <c r="H1618" s="29"/>
    </row>
    <row r="1619" spans="4:8">
      <c r="D1619" s="31"/>
      <c r="H1619" s="29"/>
    </row>
    <row r="1620" spans="4:8">
      <c r="D1620" s="31"/>
      <c r="H1620" s="29"/>
    </row>
    <row r="1621" spans="4:8">
      <c r="D1621" s="31"/>
      <c r="H1621" s="29"/>
    </row>
    <row r="1622" spans="4:8">
      <c r="D1622" s="31"/>
      <c r="H1622" s="29"/>
    </row>
    <row r="1623" spans="4:8">
      <c r="D1623" s="31"/>
      <c r="H1623" s="29"/>
    </row>
    <row r="1624" spans="4:8">
      <c r="D1624" s="31"/>
      <c r="H1624" s="29"/>
    </row>
    <row r="1625" spans="4:8">
      <c r="D1625" s="31"/>
      <c r="H1625" s="29"/>
    </row>
    <row r="1626" spans="4:8">
      <c r="D1626" s="31"/>
      <c r="H1626" s="29"/>
    </row>
    <row r="1627" spans="4:8">
      <c r="D1627" s="31"/>
      <c r="H1627" s="29"/>
    </row>
    <row r="1628" spans="4:8">
      <c r="D1628" s="31"/>
      <c r="H1628" s="29"/>
    </row>
    <row r="1629" spans="4:8">
      <c r="D1629" s="31"/>
      <c r="H1629" s="29"/>
    </row>
    <row r="1630" spans="4:8">
      <c r="D1630" s="31"/>
      <c r="H1630" s="29"/>
    </row>
    <row r="1631" spans="4:8">
      <c r="D1631" s="31"/>
      <c r="H1631" s="29"/>
    </row>
    <row r="1632" spans="4:8">
      <c r="D1632" s="31"/>
      <c r="H1632" s="29"/>
    </row>
    <row r="1633" spans="4:8">
      <c r="D1633" s="31"/>
      <c r="H1633" s="29"/>
    </row>
    <row r="1634" spans="4:8">
      <c r="D1634" s="31"/>
      <c r="H1634" s="29"/>
    </row>
    <row r="1635" spans="4:8">
      <c r="D1635" s="31"/>
      <c r="H1635" s="29"/>
    </row>
    <row r="1636" spans="4:8">
      <c r="D1636" s="31"/>
      <c r="H1636" s="29"/>
    </row>
    <row r="1637" spans="4:8">
      <c r="D1637" s="31"/>
      <c r="H1637" s="29"/>
    </row>
    <row r="1638" spans="4:8">
      <c r="D1638" s="31"/>
      <c r="H1638" s="29"/>
    </row>
    <row r="1639" spans="4:8">
      <c r="D1639" s="31"/>
      <c r="H1639" s="29"/>
    </row>
    <row r="1640" spans="4:8">
      <c r="D1640" s="31"/>
      <c r="H1640" s="29"/>
    </row>
    <row r="1641" spans="4:8">
      <c r="D1641" s="31"/>
      <c r="H1641" s="29"/>
    </row>
    <row r="1642" spans="4:8">
      <c r="D1642" s="31"/>
      <c r="H1642" s="29"/>
    </row>
    <row r="1643" spans="4:8">
      <c r="D1643" s="31"/>
      <c r="H1643" s="29"/>
    </row>
    <row r="1644" spans="4:8">
      <c r="D1644" s="31"/>
      <c r="H1644" s="29"/>
    </row>
    <row r="1645" spans="4:8">
      <c r="D1645" s="31"/>
      <c r="H1645" s="29"/>
    </row>
    <row r="1646" spans="4:8">
      <c r="D1646" s="31"/>
      <c r="H1646" s="29"/>
    </row>
    <row r="1647" spans="4:8">
      <c r="D1647" s="31"/>
      <c r="H1647" s="29"/>
    </row>
    <row r="1648" spans="4:8">
      <c r="D1648" s="31"/>
      <c r="H1648" s="29"/>
    </row>
    <row r="1649" spans="4:8">
      <c r="D1649" s="31"/>
      <c r="H1649" s="29"/>
    </row>
    <row r="1650" spans="4:8">
      <c r="D1650" s="31"/>
      <c r="H1650" s="29"/>
    </row>
    <row r="1651" spans="4:8">
      <c r="D1651" s="31"/>
      <c r="H1651" s="29"/>
    </row>
    <row r="1652" spans="4:8">
      <c r="D1652" s="31"/>
      <c r="H1652" s="29"/>
    </row>
    <row r="1653" spans="4:8">
      <c r="D1653" s="31"/>
      <c r="H1653" s="29"/>
    </row>
    <row r="1654" spans="4:8">
      <c r="D1654" s="31"/>
      <c r="H1654" s="29"/>
    </row>
    <row r="1655" spans="4:8">
      <c r="D1655" s="31"/>
      <c r="H1655" s="29"/>
    </row>
    <row r="1656" spans="4:8">
      <c r="D1656" s="31"/>
      <c r="H1656" s="29"/>
    </row>
    <row r="1657" spans="4:8">
      <c r="D1657" s="31"/>
      <c r="H1657" s="29"/>
    </row>
    <row r="1658" spans="4:8">
      <c r="D1658" s="31"/>
      <c r="H1658" s="29"/>
    </row>
    <row r="1659" spans="4:8">
      <c r="D1659" s="31"/>
      <c r="H1659" s="29"/>
    </row>
    <row r="1660" spans="4:8">
      <c r="D1660" s="31"/>
      <c r="H1660" s="29"/>
    </row>
    <row r="1661" spans="4:8">
      <c r="D1661" s="31"/>
      <c r="H1661" s="29"/>
    </row>
    <row r="1662" spans="4:8">
      <c r="D1662" s="31"/>
      <c r="H1662" s="29"/>
    </row>
    <row r="1663" spans="4:8">
      <c r="D1663" s="31"/>
      <c r="H1663" s="29"/>
    </row>
    <row r="1664" spans="4:8">
      <c r="D1664" s="31"/>
      <c r="H1664" s="29"/>
    </row>
    <row r="1665" spans="4:8">
      <c r="D1665" s="31"/>
      <c r="H1665" s="29"/>
    </row>
    <row r="1666" spans="4:8">
      <c r="D1666" s="31"/>
      <c r="H1666" s="29"/>
    </row>
    <row r="1667" spans="4:8">
      <c r="D1667" s="31"/>
      <c r="H1667" s="29"/>
    </row>
    <row r="1668" spans="4:8">
      <c r="D1668" s="31"/>
      <c r="H1668" s="29"/>
    </row>
    <row r="1669" spans="4:8">
      <c r="D1669" s="31"/>
      <c r="H1669" s="29"/>
    </row>
    <row r="1670" spans="4:8">
      <c r="D1670" s="31"/>
      <c r="H1670" s="29"/>
    </row>
    <row r="1671" spans="4:8">
      <c r="D1671" s="31"/>
      <c r="H1671" s="29"/>
    </row>
    <row r="1672" spans="4:8">
      <c r="D1672" s="31"/>
      <c r="H1672" s="29"/>
    </row>
    <row r="1673" spans="4:8">
      <c r="D1673" s="31"/>
      <c r="H1673" s="29"/>
    </row>
    <row r="1674" spans="4:8">
      <c r="D1674" s="31"/>
      <c r="H1674" s="29"/>
    </row>
    <row r="1675" spans="4:8">
      <c r="D1675" s="31"/>
      <c r="H1675" s="29"/>
    </row>
    <row r="1676" spans="4:8">
      <c r="D1676" s="31"/>
      <c r="H1676" s="29"/>
    </row>
    <row r="1677" spans="4:8">
      <c r="D1677" s="31"/>
      <c r="H1677" s="29"/>
    </row>
    <row r="1678" spans="4:8">
      <c r="D1678" s="31"/>
      <c r="H1678" s="29"/>
    </row>
    <row r="1679" spans="4:8">
      <c r="D1679" s="31"/>
      <c r="H1679" s="29"/>
    </row>
    <row r="1680" spans="4:8">
      <c r="D1680" s="31"/>
      <c r="H1680" s="29"/>
    </row>
    <row r="1681" spans="4:8">
      <c r="D1681" s="31"/>
      <c r="H1681" s="29"/>
    </row>
    <row r="1682" spans="4:8">
      <c r="D1682" s="31"/>
      <c r="H1682" s="29"/>
    </row>
    <row r="1683" spans="4:8">
      <c r="D1683" s="31"/>
      <c r="H1683" s="29"/>
    </row>
    <row r="1684" spans="4:8">
      <c r="D1684" s="31"/>
      <c r="H1684" s="29"/>
    </row>
    <row r="1685" spans="4:8">
      <c r="D1685" s="31"/>
      <c r="H1685" s="29"/>
    </row>
    <row r="1686" spans="4:8">
      <c r="D1686" s="31"/>
      <c r="H1686" s="29"/>
    </row>
    <row r="1687" spans="4:8">
      <c r="D1687" s="31"/>
      <c r="H1687" s="29"/>
    </row>
    <row r="1688" spans="4:8">
      <c r="D1688" s="31"/>
      <c r="H1688" s="29"/>
    </row>
    <row r="1689" spans="4:8">
      <c r="D1689" s="31"/>
      <c r="H1689" s="29"/>
    </row>
    <row r="1690" spans="4:8">
      <c r="D1690" s="31"/>
      <c r="H1690" s="29"/>
    </row>
    <row r="1691" spans="4:8">
      <c r="D1691" s="31"/>
      <c r="H1691" s="29"/>
    </row>
    <row r="1692" spans="4:8">
      <c r="D1692" s="31"/>
      <c r="H1692" s="29"/>
    </row>
    <row r="1693" spans="4:8">
      <c r="D1693" s="31"/>
      <c r="H1693" s="29"/>
    </row>
    <row r="1694" spans="4:8">
      <c r="D1694" s="31"/>
      <c r="H1694" s="29"/>
    </row>
    <row r="1695" spans="4:8">
      <c r="D1695" s="31"/>
      <c r="H1695" s="29"/>
    </row>
    <row r="1696" spans="4:8">
      <c r="D1696" s="31"/>
      <c r="H1696" s="29"/>
    </row>
    <row r="1697" spans="4:8">
      <c r="D1697" s="31"/>
      <c r="H1697" s="29"/>
    </row>
    <row r="1698" spans="4:8">
      <c r="D1698" s="31"/>
      <c r="H1698" s="29"/>
    </row>
    <row r="1699" spans="4:8">
      <c r="D1699" s="31"/>
      <c r="H1699" s="29"/>
    </row>
    <row r="1700" spans="4:8">
      <c r="D1700" s="31"/>
      <c r="H1700" s="29"/>
    </row>
    <row r="1701" spans="4:8">
      <c r="D1701" s="31"/>
      <c r="H1701" s="29"/>
    </row>
    <row r="1702" spans="4:8">
      <c r="D1702" s="31"/>
      <c r="H1702" s="29"/>
    </row>
    <row r="1703" spans="4:8">
      <c r="D1703" s="31"/>
      <c r="H1703" s="29"/>
    </row>
    <row r="1704" spans="4:8">
      <c r="D1704" s="31"/>
      <c r="H1704" s="29"/>
    </row>
    <row r="1705" spans="4:8">
      <c r="D1705" s="31"/>
      <c r="H1705" s="29"/>
    </row>
    <row r="1706" spans="4:8">
      <c r="D1706" s="31"/>
      <c r="H1706" s="29"/>
    </row>
    <row r="1707" spans="4:8">
      <c r="D1707" s="31"/>
      <c r="H1707" s="29"/>
    </row>
    <row r="1708" spans="4:8">
      <c r="D1708" s="31"/>
      <c r="H1708" s="29"/>
    </row>
    <row r="1709" spans="4:8">
      <c r="D1709" s="31"/>
      <c r="H1709" s="29"/>
    </row>
    <row r="1710" spans="4:8">
      <c r="D1710" s="31"/>
      <c r="H1710" s="29"/>
    </row>
    <row r="1711" spans="4:8">
      <c r="D1711" s="31"/>
      <c r="H1711" s="29"/>
    </row>
    <row r="1712" spans="4:8">
      <c r="D1712" s="31"/>
      <c r="H1712" s="29"/>
    </row>
    <row r="1713" spans="4:8">
      <c r="D1713" s="31"/>
      <c r="H1713" s="29"/>
    </row>
    <row r="1714" spans="4:8">
      <c r="D1714" s="31"/>
      <c r="H1714" s="29"/>
    </row>
    <row r="1715" spans="4:8">
      <c r="D1715" s="31"/>
      <c r="H1715" s="29"/>
    </row>
    <row r="1716" spans="4:8">
      <c r="D1716" s="31"/>
      <c r="H1716" s="29"/>
    </row>
    <row r="1717" spans="4:8">
      <c r="D1717" s="31"/>
      <c r="H1717" s="29"/>
    </row>
    <row r="1718" spans="4:8">
      <c r="D1718" s="31"/>
      <c r="H1718" s="29"/>
    </row>
    <row r="1719" spans="4:8">
      <c r="D1719" s="31"/>
      <c r="H1719" s="29"/>
    </row>
    <row r="1720" spans="4:8">
      <c r="D1720" s="31"/>
      <c r="H1720" s="29"/>
    </row>
    <row r="1721" spans="4:8">
      <c r="D1721" s="31"/>
      <c r="H1721" s="29"/>
    </row>
    <row r="1722" spans="4:8">
      <c r="D1722" s="31"/>
      <c r="H1722" s="29"/>
    </row>
    <row r="1723" spans="4:8">
      <c r="D1723" s="31"/>
      <c r="H1723" s="29"/>
    </row>
    <row r="1724" spans="4:8">
      <c r="D1724" s="31"/>
      <c r="H1724" s="29"/>
    </row>
    <row r="1725" spans="4:8">
      <c r="D1725" s="31"/>
      <c r="H1725" s="29"/>
    </row>
    <row r="1726" spans="4:8">
      <c r="D1726" s="31"/>
      <c r="H1726" s="29"/>
    </row>
    <row r="1727" spans="4:8">
      <c r="D1727" s="31"/>
      <c r="H1727" s="29"/>
    </row>
    <row r="1728" spans="4:8">
      <c r="D1728" s="31"/>
      <c r="H1728" s="29"/>
    </row>
    <row r="1729" spans="4:8">
      <c r="D1729" s="31"/>
      <c r="H1729" s="29"/>
    </row>
    <row r="1730" spans="4:8">
      <c r="D1730" s="31"/>
      <c r="H1730" s="29"/>
    </row>
    <row r="1731" spans="4:8">
      <c r="D1731" s="31"/>
      <c r="H1731" s="29"/>
    </row>
    <row r="1732" spans="4:8">
      <c r="D1732" s="31"/>
      <c r="H1732" s="29"/>
    </row>
    <row r="1733" spans="4:8">
      <c r="D1733" s="31"/>
      <c r="H1733" s="29"/>
    </row>
    <row r="1734" spans="4:8">
      <c r="D1734" s="31"/>
      <c r="H1734" s="29"/>
    </row>
    <row r="1735" spans="4:8">
      <c r="D1735" s="31"/>
      <c r="H1735" s="29"/>
    </row>
    <row r="1736" spans="4:8">
      <c r="D1736" s="31"/>
      <c r="H1736" s="29"/>
    </row>
    <row r="1737" spans="4:8">
      <c r="D1737" s="31"/>
      <c r="H1737" s="29"/>
    </row>
    <row r="1738" spans="4:8">
      <c r="D1738" s="31"/>
      <c r="H1738" s="29"/>
    </row>
    <row r="1739" spans="4:8">
      <c r="D1739" s="31"/>
      <c r="H1739" s="29"/>
    </row>
    <row r="1740" spans="4:8">
      <c r="D1740" s="31"/>
      <c r="H1740" s="29"/>
    </row>
    <row r="1741" spans="4:8">
      <c r="D1741" s="31"/>
      <c r="H1741" s="29"/>
    </row>
    <row r="1742" spans="4:8">
      <c r="D1742" s="31"/>
      <c r="H1742" s="29"/>
    </row>
    <row r="1743" spans="4:8">
      <c r="D1743" s="31"/>
      <c r="H1743" s="29"/>
    </row>
    <row r="1744" spans="4:8">
      <c r="D1744" s="31"/>
      <c r="H1744" s="29"/>
    </row>
    <row r="1745" spans="4:8">
      <c r="D1745" s="31"/>
      <c r="H1745" s="29"/>
    </row>
    <row r="1746" spans="4:8">
      <c r="D1746" s="31"/>
      <c r="H1746" s="29"/>
    </row>
    <row r="1747" spans="4:8">
      <c r="D1747" s="31"/>
      <c r="H1747" s="29"/>
    </row>
    <row r="1748" spans="4:8">
      <c r="D1748" s="31"/>
      <c r="H1748" s="29"/>
    </row>
    <row r="1749" spans="4:8">
      <c r="D1749" s="31"/>
      <c r="H1749" s="29"/>
    </row>
    <row r="1750" spans="4:8">
      <c r="D1750" s="31"/>
      <c r="H1750" s="29"/>
    </row>
    <row r="1751" spans="4:8">
      <c r="D1751" s="31"/>
      <c r="H1751" s="29"/>
    </row>
    <row r="1752" spans="4:8">
      <c r="D1752" s="31"/>
      <c r="H1752" s="29"/>
    </row>
    <row r="1753" spans="4:8">
      <c r="D1753" s="31"/>
      <c r="H1753" s="29"/>
    </row>
    <row r="1754" spans="4:8">
      <c r="D1754" s="31"/>
      <c r="H1754" s="29"/>
    </row>
    <row r="1755" spans="4:8">
      <c r="D1755" s="31"/>
      <c r="H1755" s="29"/>
    </row>
    <row r="1756" spans="4:8">
      <c r="D1756" s="31"/>
      <c r="H1756" s="29"/>
    </row>
    <row r="1757" spans="4:8">
      <c r="D1757" s="31"/>
      <c r="H1757" s="29"/>
    </row>
    <row r="1758" spans="4:8">
      <c r="D1758" s="31"/>
      <c r="H1758" s="29"/>
    </row>
    <row r="1759" spans="4:8">
      <c r="D1759" s="31"/>
      <c r="H1759" s="29"/>
    </row>
    <row r="1760" spans="4:8">
      <c r="D1760" s="31"/>
      <c r="H1760" s="29"/>
    </row>
    <row r="1761" spans="4:8">
      <c r="D1761" s="31"/>
      <c r="H1761" s="29"/>
    </row>
    <row r="1762" spans="4:8">
      <c r="D1762" s="31"/>
      <c r="H1762" s="29"/>
    </row>
    <row r="1763" spans="4:8">
      <c r="D1763" s="31"/>
      <c r="H1763" s="29"/>
    </row>
    <row r="1764" spans="4:8">
      <c r="D1764" s="31"/>
      <c r="H1764" s="29"/>
    </row>
    <row r="1765" spans="4:8">
      <c r="D1765" s="31"/>
      <c r="H1765" s="29"/>
    </row>
    <row r="1766" spans="4:8">
      <c r="D1766" s="31"/>
      <c r="H1766" s="29"/>
    </row>
    <row r="1767" spans="4:8">
      <c r="D1767" s="31"/>
      <c r="H1767" s="29"/>
    </row>
    <row r="1768" spans="4:8">
      <c r="D1768" s="31"/>
      <c r="H1768" s="29"/>
    </row>
    <row r="1769" spans="4:8">
      <c r="D1769" s="31"/>
      <c r="H1769" s="29"/>
    </row>
    <row r="1770" spans="4:8">
      <c r="D1770" s="31"/>
      <c r="H1770" s="29"/>
    </row>
    <row r="1771" spans="4:8">
      <c r="D1771" s="31"/>
      <c r="H1771" s="29"/>
    </row>
    <row r="1772" spans="4:8">
      <c r="D1772" s="31"/>
      <c r="H1772" s="29"/>
    </row>
    <row r="1773" spans="4:8">
      <c r="D1773" s="31"/>
      <c r="H1773" s="29"/>
    </row>
    <row r="1774" spans="4:8">
      <c r="D1774" s="31"/>
      <c r="H1774" s="29"/>
    </row>
    <row r="1775" spans="4:8">
      <c r="D1775" s="31"/>
      <c r="H1775" s="29"/>
    </row>
    <row r="1776" spans="4:8">
      <c r="D1776" s="31"/>
      <c r="H1776" s="29"/>
    </row>
    <row r="1777" spans="4:8">
      <c r="D1777" s="31"/>
      <c r="H1777" s="29"/>
    </row>
    <row r="1778" spans="4:8">
      <c r="D1778" s="31"/>
      <c r="H1778" s="29"/>
    </row>
    <row r="1779" spans="4:8">
      <c r="D1779" s="31"/>
      <c r="H1779" s="29"/>
    </row>
    <row r="1780" spans="4:8">
      <c r="D1780" s="31"/>
      <c r="H1780" s="29"/>
    </row>
    <row r="1781" spans="4:8">
      <c r="D1781" s="31"/>
      <c r="H1781" s="29"/>
    </row>
    <row r="1782" spans="4:8">
      <c r="D1782" s="31"/>
      <c r="H1782" s="29"/>
    </row>
    <row r="1783" spans="4:8">
      <c r="D1783" s="31"/>
      <c r="H1783" s="29"/>
    </row>
    <row r="1784" spans="4:8">
      <c r="D1784" s="31"/>
      <c r="H1784" s="29"/>
    </row>
    <row r="1785" spans="4:8">
      <c r="D1785" s="31"/>
      <c r="H1785" s="29"/>
    </row>
    <row r="1786" spans="4:8">
      <c r="D1786" s="31"/>
      <c r="H1786" s="29"/>
    </row>
    <row r="1787" spans="4:8">
      <c r="D1787" s="31"/>
      <c r="H1787" s="29"/>
    </row>
    <row r="1788" spans="4:8">
      <c r="D1788" s="31"/>
      <c r="H1788" s="29"/>
    </row>
    <row r="1789" spans="4:8">
      <c r="D1789" s="31"/>
      <c r="H1789" s="29"/>
    </row>
    <row r="1790" spans="4:8">
      <c r="D1790" s="31"/>
      <c r="H1790" s="29"/>
    </row>
    <row r="1791" spans="4:8">
      <c r="D1791" s="31"/>
      <c r="H1791" s="29"/>
    </row>
    <row r="1792" spans="4:8">
      <c r="D1792" s="31"/>
      <c r="H1792" s="29"/>
    </row>
    <row r="1793" spans="4:8">
      <c r="D1793" s="31"/>
      <c r="H1793" s="29"/>
    </row>
    <row r="1794" spans="4:8">
      <c r="D1794" s="31"/>
      <c r="H1794" s="29"/>
    </row>
    <row r="1795" spans="4:8">
      <c r="D1795" s="31"/>
      <c r="H1795" s="29"/>
    </row>
    <row r="1796" spans="4:8">
      <c r="D1796" s="31"/>
      <c r="H1796" s="29"/>
    </row>
    <row r="1797" spans="4:8">
      <c r="D1797" s="31"/>
      <c r="H1797" s="29"/>
    </row>
    <row r="1798" spans="4:8">
      <c r="D1798" s="31"/>
      <c r="H1798" s="29"/>
    </row>
    <row r="1799" spans="4:8">
      <c r="D1799" s="31"/>
      <c r="H1799" s="29"/>
    </row>
    <row r="1800" spans="4:8">
      <c r="D1800" s="31"/>
      <c r="H1800" s="29"/>
    </row>
    <row r="1801" spans="4:8">
      <c r="D1801" s="31"/>
      <c r="H1801" s="29"/>
    </row>
    <row r="1802" spans="4:8">
      <c r="D1802" s="31"/>
      <c r="H1802" s="29"/>
    </row>
    <row r="1803" spans="4:8">
      <c r="D1803" s="31"/>
      <c r="H1803" s="29"/>
    </row>
    <row r="1804" spans="4:8">
      <c r="D1804" s="31"/>
      <c r="H1804" s="29"/>
    </row>
    <row r="1805" spans="4:8">
      <c r="D1805" s="31"/>
      <c r="H1805" s="29"/>
    </row>
    <row r="1806" spans="4:8">
      <c r="D1806" s="31"/>
      <c r="H1806" s="29"/>
    </row>
    <row r="1807" spans="4:8">
      <c r="D1807" s="31"/>
      <c r="H1807" s="29"/>
    </row>
    <row r="1808" spans="4:8">
      <c r="D1808" s="31"/>
      <c r="H1808" s="29"/>
    </row>
    <row r="1809" spans="4:8">
      <c r="D1809" s="31"/>
      <c r="H1809" s="29"/>
    </row>
    <row r="1810" spans="4:8">
      <c r="D1810" s="31"/>
      <c r="H1810" s="29"/>
    </row>
    <row r="1811" spans="4:8">
      <c r="D1811" s="31"/>
      <c r="H1811" s="29"/>
    </row>
    <row r="1812" spans="4:8">
      <c r="D1812" s="31"/>
      <c r="H1812" s="29"/>
    </row>
    <row r="1813" spans="4:8">
      <c r="D1813" s="31"/>
      <c r="H1813" s="29"/>
    </row>
    <row r="1814" spans="4:8">
      <c r="D1814" s="31"/>
      <c r="H1814" s="29"/>
    </row>
    <row r="1815" spans="4:8">
      <c r="D1815" s="31"/>
      <c r="H1815" s="29"/>
    </row>
    <row r="1816" spans="4:8">
      <c r="D1816" s="31"/>
      <c r="H1816" s="29"/>
    </row>
    <row r="1817" spans="4:8">
      <c r="D1817" s="31"/>
      <c r="H1817" s="29"/>
    </row>
    <row r="1818" spans="4:8">
      <c r="D1818" s="31"/>
      <c r="H1818" s="29"/>
    </row>
    <row r="1819" spans="4:8">
      <c r="D1819" s="31"/>
      <c r="H1819" s="29"/>
    </row>
    <row r="1820" spans="4:8">
      <c r="D1820" s="31"/>
      <c r="H1820" s="29"/>
    </row>
    <row r="1821" spans="4:8">
      <c r="D1821" s="31"/>
      <c r="H1821" s="29"/>
    </row>
    <row r="1822" spans="4:8">
      <c r="D1822" s="31"/>
      <c r="H1822" s="29"/>
    </row>
    <row r="1823" spans="4:8">
      <c r="D1823" s="31"/>
      <c r="H1823" s="29"/>
    </row>
    <row r="1824" spans="4:8">
      <c r="D1824" s="31"/>
      <c r="H1824" s="29"/>
    </row>
    <row r="1825" spans="4:8">
      <c r="D1825" s="31"/>
      <c r="H1825" s="29"/>
    </row>
    <row r="1826" spans="4:8">
      <c r="D1826" s="31"/>
      <c r="H1826" s="29"/>
    </row>
    <row r="1827" spans="4:8">
      <c r="D1827" s="31"/>
      <c r="H1827" s="29"/>
    </row>
    <row r="1828" spans="4:8">
      <c r="D1828" s="31"/>
      <c r="H1828" s="29"/>
    </row>
    <row r="1829" spans="4:8">
      <c r="D1829" s="31"/>
      <c r="H1829" s="29"/>
    </row>
    <row r="1830" spans="4:8">
      <c r="D1830" s="31"/>
      <c r="H1830" s="29"/>
    </row>
    <row r="1831" spans="4:8">
      <c r="D1831" s="31"/>
      <c r="H1831" s="29"/>
    </row>
    <row r="1832" spans="4:8">
      <c r="D1832" s="31"/>
      <c r="H1832" s="29"/>
    </row>
    <row r="1833" spans="4:8">
      <c r="D1833" s="31"/>
      <c r="H1833" s="29"/>
    </row>
    <row r="1834" spans="4:8">
      <c r="D1834" s="31"/>
      <c r="H1834" s="29"/>
    </row>
    <row r="1835" spans="4:8">
      <c r="D1835" s="31"/>
      <c r="H1835" s="29"/>
    </row>
    <row r="1836" spans="4:8">
      <c r="D1836" s="31"/>
      <c r="H1836" s="29"/>
    </row>
    <row r="1837" spans="4:8">
      <c r="D1837" s="31"/>
      <c r="H1837" s="29"/>
    </row>
    <row r="1838" spans="4:8">
      <c r="D1838" s="31"/>
      <c r="H1838" s="29"/>
    </row>
    <row r="1839" spans="4:8">
      <c r="D1839" s="31"/>
      <c r="H1839" s="29"/>
    </row>
    <row r="1840" spans="4:8">
      <c r="D1840" s="31"/>
      <c r="H1840" s="29"/>
    </row>
    <row r="1841" spans="4:8">
      <c r="D1841" s="31"/>
      <c r="H1841" s="29"/>
    </row>
    <row r="1842" spans="4:8">
      <c r="D1842" s="31"/>
      <c r="H1842" s="29"/>
    </row>
    <row r="1843" spans="4:8">
      <c r="D1843" s="31"/>
      <c r="H1843" s="29"/>
    </row>
    <row r="1844" spans="4:8">
      <c r="D1844" s="31"/>
      <c r="H1844" s="29"/>
    </row>
    <row r="1845" spans="4:8">
      <c r="D1845" s="31"/>
      <c r="H1845" s="29"/>
    </row>
    <row r="1846" spans="4:8">
      <c r="D1846" s="31"/>
      <c r="H1846" s="29"/>
    </row>
    <row r="1847" spans="4:8">
      <c r="D1847" s="31"/>
      <c r="H1847" s="29"/>
    </row>
    <row r="1848" spans="4:8">
      <c r="D1848" s="31"/>
      <c r="H1848" s="29"/>
    </row>
    <row r="1849" spans="4:8">
      <c r="D1849" s="31"/>
      <c r="H1849" s="29"/>
    </row>
    <row r="1850" spans="4:8">
      <c r="D1850" s="31"/>
      <c r="H1850" s="29"/>
    </row>
    <row r="1851" spans="4:8">
      <c r="D1851" s="31"/>
      <c r="H1851" s="29"/>
    </row>
    <row r="1852" spans="4:8">
      <c r="D1852" s="31"/>
      <c r="H1852" s="29"/>
    </row>
    <row r="1853" spans="4:8">
      <c r="D1853" s="31"/>
      <c r="H1853" s="29"/>
    </row>
    <row r="1854" spans="4:8">
      <c r="D1854" s="31"/>
      <c r="H1854" s="29"/>
    </row>
    <row r="1855" spans="4:8">
      <c r="D1855" s="31"/>
      <c r="H1855" s="29"/>
    </row>
    <row r="1856" spans="4:8">
      <c r="D1856" s="31"/>
      <c r="H1856" s="29"/>
    </row>
    <row r="1857" spans="4:8">
      <c r="D1857" s="31"/>
      <c r="H1857" s="29"/>
    </row>
    <row r="1858" spans="4:8">
      <c r="D1858" s="31"/>
      <c r="H1858" s="29"/>
    </row>
    <row r="1859" spans="4:8">
      <c r="D1859" s="31"/>
      <c r="H1859" s="29"/>
    </row>
    <row r="1860" spans="4:8">
      <c r="D1860" s="31"/>
      <c r="H1860" s="29"/>
    </row>
    <row r="1861" spans="4:8">
      <c r="D1861" s="31"/>
      <c r="H1861" s="29"/>
    </row>
    <row r="1862" spans="4:8">
      <c r="D1862" s="31"/>
      <c r="H1862" s="29"/>
    </row>
    <row r="1863" spans="4:8">
      <c r="D1863" s="31"/>
      <c r="H1863" s="29"/>
    </row>
    <row r="1864" spans="4:8">
      <c r="D1864" s="31"/>
      <c r="H1864" s="29"/>
    </row>
    <row r="1865" spans="4:8">
      <c r="D1865" s="31"/>
      <c r="H1865" s="29"/>
    </row>
    <row r="1866" spans="4:8">
      <c r="D1866" s="31"/>
      <c r="H1866" s="29"/>
    </row>
    <row r="1867" spans="4:8">
      <c r="D1867" s="31"/>
      <c r="H1867" s="29"/>
    </row>
    <row r="1868" spans="4:8">
      <c r="D1868" s="31"/>
      <c r="H1868" s="29"/>
    </row>
    <row r="1869" spans="4:8">
      <c r="D1869" s="31"/>
      <c r="H1869" s="29"/>
    </row>
    <row r="1870" spans="4:8">
      <c r="D1870" s="31"/>
      <c r="H1870" s="29"/>
    </row>
    <row r="1871" spans="4:8">
      <c r="D1871" s="31"/>
      <c r="H1871" s="29"/>
    </row>
    <row r="1872" spans="4:8">
      <c r="D1872" s="31"/>
      <c r="H1872" s="29"/>
    </row>
    <row r="1873" spans="4:8">
      <c r="D1873" s="31"/>
      <c r="H1873" s="29"/>
    </row>
    <row r="1874" spans="4:8">
      <c r="D1874" s="31"/>
      <c r="H1874" s="29"/>
    </row>
    <row r="1875" spans="4:8">
      <c r="D1875" s="31"/>
      <c r="H1875" s="29"/>
    </row>
    <row r="1876" spans="4:8">
      <c r="D1876" s="31"/>
      <c r="H1876" s="29"/>
    </row>
    <row r="1877" spans="4:8">
      <c r="D1877" s="31"/>
      <c r="H1877" s="29"/>
    </row>
    <row r="1878" spans="4:8">
      <c r="D1878" s="31"/>
      <c r="H1878" s="29"/>
    </row>
    <row r="1879" spans="4:8">
      <c r="D1879" s="31"/>
      <c r="H1879" s="29"/>
    </row>
    <row r="1880" spans="4:8">
      <c r="D1880" s="31"/>
      <c r="H1880" s="29"/>
    </row>
    <row r="1881" spans="4:8">
      <c r="D1881" s="31"/>
      <c r="H1881" s="29"/>
    </row>
    <row r="1882" spans="4:8">
      <c r="D1882" s="31"/>
      <c r="H1882" s="29"/>
    </row>
    <row r="1883" spans="4:8">
      <c r="D1883" s="31"/>
      <c r="H1883" s="29"/>
    </row>
    <row r="1884" spans="4:8">
      <c r="D1884" s="31"/>
      <c r="H1884" s="29"/>
    </row>
    <row r="1885" spans="4:8">
      <c r="D1885" s="31"/>
      <c r="H1885" s="29"/>
    </row>
    <row r="1886" spans="4:8">
      <c r="D1886" s="31"/>
      <c r="H1886" s="29"/>
    </row>
    <row r="1887" spans="4:8">
      <c r="D1887" s="31"/>
      <c r="H1887" s="29"/>
    </row>
    <row r="1888" spans="4:8">
      <c r="D1888" s="31"/>
      <c r="H1888" s="29"/>
    </row>
    <row r="1889" spans="4:8">
      <c r="D1889" s="31"/>
      <c r="H1889" s="29"/>
    </row>
    <row r="1890" spans="4:8">
      <c r="D1890" s="31"/>
      <c r="H1890" s="29"/>
    </row>
    <row r="1891" spans="4:8">
      <c r="D1891" s="31"/>
      <c r="H1891" s="29"/>
    </row>
    <row r="1892" spans="4:8">
      <c r="D1892" s="31"/>
      <c r="H1892" s="29"/>
    </row>
    <row r="1893" spans="4:8">
      <c r="D1893" s="31"/>
      <c r="H1893" s="29"/>
    </row>
    <row r="1894" spans="4:8">
      <c r="D1894" s="31"/>
      <c r="H1894" s="29"/>
    </row>
    <row r="1895" spans="4:8">
      <c r="D1895" s="31"/>
      <c r="H1895" s="29"/>
    </row>
    <row r="1896" spans="4:8">
      <c r="D1896" s="31"/>
      <c r="H1896" s="29"/>
    </row>
    <row r="1897" spans="4:8">
      <c r="D1897" s="31"/>
      <c r="H1897" s="29"/>
    </row>
    <row r="1898" spans="4:8">
      <c r="D1898" s="31"/>
      <c r="H1898" s="29"/>
    </row>
    <row r="1899" spans="4:8">
      <c r="D1899" s="31"/>
      <c r="H1899" s="29"/>
    </row>
    <row r="1900" spans="4:8">
      <c r="D1900" s="31"/>
      <c r="H1900" s="29"/>
    </row>
    <row r="1901" spans="4:8">
      <c r="D1901" s="31"/>
      <c r="H1901" s="29"/>
    </row>
    <row r="1902" spans="4:8">
      <c r="D1902" s="31"/>
      <c r="H1902" s="29"/>
    </row>
    <row r="1903" spans="4:8">
      <c r="D1903" s="31"/>
      <c r="H1903" s="29"/>
    </row>
    <row r="1904" spans="4:8">
      <c r="D1904" s="31"/>
      <c r="H1904" s="29"/>
    </row>
    <row r="1905" spans="4:8">
      <c r="D1905" s="31"/>
      <c r="H1905" s="29"/>
    </row>
    <row r="1906" spans="4:8">
      <c r="D1906" s="31"/>
      <c r="H1906" s="29"/>
    </row>
    <row r="1907" spans="4:8">
      <c r="D1907" s="31"/>
      <c r="H1907" s="29"/>
    </row>
    <row r="1908" spans="4:8">
      <c r="D1908" s="31"/>
      <c r="H1908" s="29"/>
    </row>
    <row r="1909" spans="4:8">
      <c r="D1909" s="31"/>
      <c r="H1909" s="29"/>
    </row>
    <row r="1910" spans="4:8">
      <c r="D1910" s="31"/>
      <c r="H1910" s="29"/>
    </row>
    <row r="1911" spans="4:8">
      <c r="D1911" s="31"/>
      <c r="H1911" s="29"/>
    </row>
    <row r="1912" spans="4:8">
      <c r="D1912" s="31"/>
      <c r="H1912" s="29"/>
    </row>
    <row r="1913" spans="4:8">
      <c r="D1913" s="31"/>
      <c r="H1913" s="29"/>
    </row>
    <row r="1914" spans="4:8">
      <c r="D1914" s="31"/>
      <c r="H1914" s="29"/>
    </row>
    <row r="1915" spans="4:8">
      <c r="D1915" s="31"/>
      <c r="H1915" s="29"/>
    </row>
    <row r="1916" spans="4:8">
      <c r="D1916" s="31"/>
      <c r="H1916" s="29"/>
    </row>
    <row r="1917" spans="4:8">
      <c r="D1917" s="31"/>
      <c r="H1917" s="29"/>
    </row>
    <row r="1918" spans="4:8">
      <c r="D1918" s="31"/>
      <c r="H1918" s="29"/>
    </row>
    <row r="1919" spans="4:8">
      <c r="D1919" s="31"/>
      <c r="H1919" s="29"/>
    </row>
    <row r="1920" spans="4:8">
      <c r="D1920" s="31"/>
      <c r="H1920" s="29"/>
    </row>
    <row r="1921" spans="4:8">
      <c r="D1921" s="31"/>
      <c r="H1921" s="29"/>
    </row>
    <row r="1922" spans="4:8">
      <c r="D1922" s="31"/>
      <c r="H1922" s="29"/>
    </row>
    <row r="1923" spans="4:8">
      <c r="D1923" s="31"/>
      <c r="H1923" s="29"/>
    </row>
    <row r="1924" spans="4:8">
      <c r="D1924" s="31"/>
      <c r="H1924" s="29"/>
    </row>
    <row r="1925" spans="4:8">
      <c r="D1925" s="31"/>
      <c r="H1925" s="29"/>
    </row>
    <row r="1926" spans="4:8">
      <c r="D1926" s="31"/>
      <c r="H1926" s="29"/>
    </row>
    <row r="1927" spans="4:8">
      <c r="D1927" s="31"/>
      <c r="H1927" s="29"/>
    </row>
    <row r="1928" spans="4:8">
      <c r="D1928" s="31"/>
      <c r="H1928" s="29"/>
    </row>
    <row r="1929" spans="4:8">
      <c r="D1929" s="31"/>
      <c r="H1929" s="29"/>
    </row>
    <row r="1930" spans="4:8">
      <c r="D1930" s="31"/>
      <c r="H1930" s="29"/>
    </row>
    <row r="1931" spans="4:8">
      <c r="D1931" s="31"/>
      <c r="H1931" s="29"/>
    </row>
    <row r="1932" spans="4:8">
      <c r="D1932" s="31"/>
      <c r="H1932" s="29"/>
    </row>
    <row r="1933" spans="4:8">
      <c r="D1933" s="31"/>
      <c r="H1933" s="29"/>
    </row>
    <row r="1934" spans="4:8">
      <c r="D1934" s="31"/>
      <c r="H1934" s="29"/>
    </row>
    <row r="1935" spans="4:8">
      <c r="D1935" s="31"/>
      <c r="H1935" s="29"/>
    </row>
    <row r="1936" spans="4:8">
      <c r="D1936" s="31"/>
      <c r="H1936" s="29"/>
    </row>
    <row r="1937" spans="4:8">
      <c r="D1937" s="31"/>
      <c r="H1937" s="29"/>
    </row>
    <row r="1938" spans="4:8">
      <c r="D1938" s="31"/>
      <c r="H1938" s="29"/>
    </row>
    <row r="1939" spans="4:8">
      <c r="D1939" s="31"/>
      <c r="H1939" s="29"/>
    </row>
    <row r="1940" spans="4:8">
      <c r="D1940" s="31"/>
      <c r="H1940" s="29"/>
    </row>
    <row r="1941" spans="4:8">
      <c r="D1941" s="31"/>
      <c r="H1941" s="29"/>
    </row>
    <row r="1942" spans="4:8">
      <c r="D1942" s="31"/>
      <c r="H1942" s="29"/>
    </row>
    <row r="1943" spans="4:8">
      <c r="D1943" s="31"/>
      <c r="H1943" s="29"/>
    </row>
    <row r="1944" spans="4:8">
      <c r="D1944" s="31"/>
      <c r="H1944" s="29"/>
    </row>
    <row r="1945" spans="4:8">
      <c r="D1945" s="31"/>
      <c r="H1945" s="29"/>
    </row>
    <row r="1946" spans="4:8">
      <c r="D1946" s="31"/>
      <c r="H1946" s="29"/>
    </row>
    <row r="1947" spans="4:8">
      <c r="D1947" s="31"/>
      <c r="H1947" s="29"/>
    </row>
    <row r="1948" spans="4:8">
      <c r="D1948" s="31"/>
      <c r="H1948" s="29"/>
    </row>
    <row r="1949" spans="4:8">
      <c r="D1949" s="31"/>
      <c r="H1949" s="29"/>
    </row>
    <row r="1950" spans="4:8">
      <c r="D1950" s="31"/>
      <c r="H1950" s="29"/>
    </row>
    <row r="1951" spans="4:8">
      <c r="D1951" s="31"/>
      <c r="H1951" s="29"/>
    </row>
    <row r="1952" spans="4:8">
      <c r="D1952" s="31"/>
      <c r="H1952" s="29"/>
    </row>
    <row r="1953" spans="4:8">
      <c r="D1953" s="31"/>
      <c r="H1953" s="29"/>
    </row>
    <row r="1954" spans="4:8">
      <c r="D1954" s="31"/>
      <c r="H1954" s="29"/>
    </row>
    <row r="1955" spans="4:8">
      <c r="D1955" s="31"/>
      <c r="H1955" s="29"/>
    </row>
    <row r="1956" spans="4:8">
      <c r="D1956" s="31"/>
      <c r="H1956" s="29"/>
    </row>
    <row r="1957" spans="4:8">
      <c r="D1957" s="31"/>
      <c r="H1957" s="29"/>
    </row>
    <row r="1958" spans="4:8">
      <c r="D1958" s="31"/>
      <c r="H1958" s="29"/>
    </row>
    <row r="1959" spans="4:8">
      <c r="D1959" s="31"/>
      <c r="H1959" s="29"/>
    </row>
    <row r="1960" spans="4:8">
      <c r="D1960" s="31"/>
      <c r="H1960" s="29"/>
    </row>
    <row r="1961" spans="4:8">
      <c r="D1961" s="31"/>
      <c r="H1961" s="29"/>
    </row>
    <row r="1962" spans="4:8">
      <c r="D1962" s="31"/>
      <c r="H1962" s="29"/>
    </row>
    <row r="1963" spans="4:8">
      <c r="D1963" s="31"/>
      <c r="H1963" s="29"/>
    </row>
    <row r="1964" spans="4:8">
      <c r="D1964" s="31"/>
      <c r="H1964" s="29"/>
    </row>
    <row r="1965" spans="4:8">
      <c r="D1965" s="31"/>
      <c r="H1965" s="29"/>
    </row>
    <row r="1966" spans="4:8">
      <c r="D1966" s="31"/>
      <c r="H1966" s="29"/>
    </row>
    <row r="1967" spans="4:8">
      <c r="D1967" s="31"/>
      <c r="H1967" s="29"/>
    </row>
    <row r="1968" spans="4:8">
      <c r="D1968" s="31"/>
      <c r="H1968" s="29"/>
    </row>
    <row r="1969" spans="4:8">
      <c r="D1969" s="31"/>
      <c r="H1969" s="29"/>
    </row>
    <row r="1970" spans="4:8">
      <c r="D1970" s="31"/>
      <c r="H1970" s="29"/>
    </row>
    <row r="1971" spans="4:8">
      <c r="D1971" s="31"/>
      <c r="H1971" s="29"/>
    </row>
    <row r="1972" spans="4:8">
      <c r="D1972" s="31"/>
      <c r="H1972" s="29"/>
    </row>
    <row r="1973" spans="4:8">
      <c r="D1973" s="31"/>
      <c r="H1973" s="29"/>
    </row>
    <row r="1974" spans="4:8">
      <c r="D1974" s="31"/>
      <c r="H1974" s="29"/>
    </row>
    <row r="1975" spans="4:8">
      <c r="D1975" s="31"/>
      <c r="H1975" s="29"/>
    </row>
    <row r="1976" spans="4:8">
      <c r="D1976" s="31"/>
      <c r="H1976" s="29"/>
    </row>
    <row r="1977" spans="4:8">
      <c r="D1977" s="31"/>
      <c r="H1977" s="29"/>
    </row>
    <row r="1978" spans="4:8">
      <c r="D1978" s="31"/>
      <c r="H1978" s="29"/>
    </row>
    <row r="1979" spans="4:8">
      <c r="D1979" s="31"/>
      <c r="H1979" s="29"/>
    </row>
    <row r="1980" spans="4:8">
      <c r="D1980" s="31"/>
      <c r="H1980" s="29"/>
    </row>
    <row r="1981" spans="4:8">
      <c r="D1981" s="31"/>
      <c r="H1981" s="29"/>
    </row>
    <row r="1982" spans="4:8">
      <c r="D1982" s="31"/>
      <c r="H1982" s="29"/>
    </row>
    <row r="1983" spans="4:8">
      <c r="D1983" s="31"/>
      <c r="H1983" s="29"/>
    </row>
    <row r="1984" spans="4:8">
      <c r="D1984" s="31"/>
      <c r="H1984" s="29"/>
    </row>
    <row r="1985" spans="4:8">
      <c r="D1985" s="31"/>
      <c r="H1985" s="29"/>
    </row>
    <row r="1986" spans="4:8">
      <c r="D1986" s="31"/>
      <c r="H1986" s="29"/>
    </row>
    <row r="1987" spans="4:8">
      <c r="D1987" s="31"/>
      <c r="H1987" s="29"/>
    </row>
    <row r="1988" spans="4:8">
      <c r="D1988" s="31"/>
      <c r="H1988" s="29"/>
    </row>
    <row r="1989" spans="4:8">
      <c r="D1989" s="31"/>
      <c r="H1989" s="29"/>
    </row>
    <row r="1990" spans="4:8">
      <c r="D1990" s="31"/>
      <c r="H1990" s="29"/>
    </row>
    <row r="1991" spans="4:8">
      <c r="D1991" s="31"/>
      <c r="H1991" s="29"/>
    </row>
    <row r="1992" spans="4:8">
      <c r="D1992" s="31"/>
      <c r="H1992" s="29"/>
    </row>
    <row r="1993" spans="4:8">
      <c r="D1993" s="31"/>
      <c r="H1993" s="29"/>
    </row>
    <row r="1994" spans="4:8">
      <c r="D1994" s="31"/>
      <c r="H1994" s="29"/>
    </row>
    <row r="1995" spans="4:8">
      <c r="D1995" s="31"/>
      <c r="H1995" s="29"/>
    </row>
    <row r="1996" spans="4:8">
      <c r="D1996" s="31"/>
      <c r="H1996" s="29"/>
    </row>
    <row r="1997" spans="4:8">
      <c r="D1997" s="31"/>
      <c r="H1997" s="29"/>
    </row>
    <row r="1998" spans="4:8">
      <c r="D1998" s="31"/>
      <c r="H1998" s="29"/>
    </row>
    <row r="1999" spans="4:8">
      <c r="D1999" s="31"/>
      <c r="H1999" s="29"/>
    </row>
    <row r="2000" spans="4:8">
      <c r="D2000" s="31"/>
      <c r="H2000" s="29"/>
    </row>
    <row r="2001" spans="4:8">
      <c r="D2001" s="31"/>
      <c r="H2001" s="29"/>
    </row>
    <row r="2002" spans="4:8">
      <c r="D2002" s="31"/>
      <c r="H2002" s="29"/>
    </row>
    <row r="2003" spans="4:8">
      <c r="D2003" s="31"/>
      <c r="H2003" s="29"/>
    </row>
    <row r="2004" spans="4:8">
      <c r="D2004" s="31"/>
      <c r="H2004" s="29"/>
    </row>
    <row r="2005" spans="4:8">
      <c r="D2005" s="31"/>
      <c r="H2005" s="29"/>
    </row>
    <row r="2006" spans="4:8">
      <c r="D2006" s="31"/>
      <c r="H2006" s="29"/>
    </row>
    <row r="2007" spans="4:8">
      <c r="D2007" s="31"/>
      <c r="H2007" s="29"/>
    </row>
    <row r="2008" spans="4:8">
      <c r="D2008" s="31"/>
      <c r="H2008" s="29"/>
    </row>
    <row r="2009" spans="4:8">
      <c r="D2009" s="31"/>
      <c r="H2009" s="29"/>
    </row>
    <row r="2010" spans="4:8">
      <c r="D2010" s="31"/>
      <c r="H2010" s="29"/>
    </row>
    <row r="2011" spans="4:8">
      <c r="D2011" s="31"/>
      <c r="H2011" s="29"/>
    </row>
    <row r="2012" spans="4:8">
      <c r="D2012" s="31"/>
      <c r="H2012" s="29"/>
    </row>
    <row r="2013" spans="4:8">
      <c r="D2013" s="31"/>
      <c r="H2013" s="29"/>
    </row>
    <row r="2014" spans="4:8">
      <c r="D2014" s="31"/>
      <c r="H2014" s="29"/>
    </row>
    <row r="2015" spans="4:8">
      <c r="D2015" s="31"/>
      <c r="H2015" s="29"/>
    </row>
    <row r="2016" spans="4:8">
      <c r="D2016" s="31"/>
      <c r="H2016" s="29"/>
    </row>
    <row r="2017" spans="4:8">
      <c r="D2017" s="31"/>
      <c r="H2017" s="29"/>
    </row>
    <row r="2018" spans="4:8">
      <c r="D2018" s="31"/>
      <c r="H2018" s="29"/>
    </row>
    <row r="2019" spans="4:8">
      <c r="D2019" s="31"/>
      <c r="H2019" s="29"/>
    </row>
    <row r="2020" spans="4:8">
      <c r="D2020" s="31"/>
      <c r="H2020" s="29"/>
    </row>
    <row r="2021" spans="4:8">
      <c r="D2021" s="31"/>
      <c r="H2021" s="29"/>
    </row>
    <row r="2022" spans="4:8">
      <c r="D2022" s="31"/>
      <c r="H2022" s="29"/>
    </row>
    <row r="2023" spans="4:8">
      <c r="D2023" s="31"/>
      <c r="H2023" s="29"/>
    </row>
    <row r="2024" spans="4:8">
      <c r="D2024" s="31"/>
      <c r="H2024" s="29"/>
    </row>
    <row r="2025" spans="4:8">
      <c r="D2025" s="31"/>
      <c r="H2025" s="29"/>
    </row>
    <row r="2026" spans="4:8">
      <c r="D2026" s="31"/>
      <c r="H2026" s="29"/>
    </row>
    <row r="2027" spans="4:8">
      <c r="D2027" s="31"/>
      <c r="H2027" s="29"/>
    </row>
    <row r="2028" spans="4:8">
      <c r="D2028" s="31"/>
      <c r="H2028" s="29"/>
    </row>
    <row r="2029" spans="4:8">
      <c r="D2029" s="31"/>
      <c r="H2029" s="29"/>
    </row>
    <row r="2030" spans="4:8">
      <c r="D2030" s="31"/>
      <c r="H2030" s="29"/>
    </row>
    <row r="2031" spans="4:8">
      <c r="D2031" s="31"/>
      <c r="H2031" s="29"/>
    </row>
    <row r="2032" spans="4:8">
      <c r="D2032" s="31"/>
      <c r="H2032" s="29"/>
    </row>
    <row r="2033" spans="4:8">
      <c r="D2033" s="31"/>
      <c r="H2033" s="29"/>
    </row>
    <row r="2034" spans="4:8">
      <c r="D2034" s="31"/>
      <c r="H2034" s="29"/>
    </row>
    <row r="2035" spans="4:8">
      <c r="D2035" s="31"/>
      <c r="H2035" s="29"/>
    </row>
    <row r="2036" spans="4:8">
      <c r="D2036" s="31"/>
      <c r="H2036" s="29"/>
    </row>
    <row r="2037" spans="4:8">
      <c r="D2037" s="31"/>
      <c r="H2037" s="29"/>
    </row>
    <row r="2038" spans="4:8">
      <c r="D2038" s="31"/>
      <c r="H2038" s="29"/>
    </row>
    <row r="2039" spans="4:8">
      <c r="D2039" s="31"/>
      <c r="H2039" s="29"/>
    </row>
    <row r="2040" spans="4:8">
      <c r="D2040" s="31"/>
      <c r="H2040" s="29"/>
    </row>
    <row r="2041" spans="4:8">
      <c r="D2041" s="31"/>
      <c r="H2041" s="29"/>
    </row>
    <row r="2042" spans="4:8">
      <c r="D2042" s="31"/>
      <c r="H2042" s="29"/>
    </row>
    <row r="2043" spans="4:8">
      <c r="D2043" s="31"/>
      <c r="H2043" s="29"/>
    </row>
    <row r="2044" spans="4:8">
      <c r="D2044" s="31"/>
      <c r="H2044" s="29"/>
    </row>
    <row r="2045" spans="4:8">
      <c r="D2045" s="31"/>
      <c r="H2045" s="29"/>
    </row>
    <row r="2046" spans="4:8">
      <c r="D2046" s="31"/>
      <c r="H2046" s="29"/>
    </row>
    <row r="2047" spans="4:8">
      <c r="D2047" s="31"/>
      <c r="H2047" s="29"/>
    </row>
    <row r="2048" spans="4:8">
      <c r="D2048" s="31"/>
      <c r="H2048" s="29"/>
    </row>
    <row r="2049" spans="4:8">
      <c r="D2049" s="31"/>
      <c r="H2049" s="29"/>
    </row>
    <row r="2050" spans="4:8">
      <c r="D2050" s="31"/>
      <c r="H2050" s="29"/>
    </row>
    <row r="2051" spans="4:8">
      <c r="D2051" s="31"/>
      <c r="H2051" s="29"/>
    </row>
    <row r="2052" spans="4:8">
      <c r="D2052" s="31"/>
      <c r="H2052" s="29"/>
    </row>
    <row r="2053" spans="4:8">
      <c r="D2053" s="31"/>
      <c r="H2053" s="29"/>
    </row>
    <row r="2054" spans="4:8">
      <c r="D2054" s="31"/>
      <c r="H2054" s="29"/>
    </row>
    <row r="2055" spans="4:8">
      <c r="D2055" s="31"/>
      <c r="H2055" s="29"/>
    </row>
    <row r="2056" spans="4:8">
      <c r="D2056" s="31"/>
      <c r="H2056" s="29"/>
    </row>
    <row r="2057" spans="4:8">
      <c r="D2057" s="31"/>
      <c r="H2057" s="29"/>
    </row>
    <row r="2058" spans="4:8">
      <c r="D2058" s="31"/>
      <c r="H2058" s="29"/>
    </row>
    <row r="2059" spans="4:8">
      <c r="D2059" s="31"/>
      <c r="H2059" s="29"/>
    </row>
    <row r="2060" spans="4:8">
      <c r="D2060" s="31"/>
      <c r="H2060" s="29"/>
    </row>
    <row r="2061" spans="4:8">
      <c r="D2061" s="31"/>
      <c r="H2061" s="29"/>
    </row>
    <row r="2062" spans="4:8">
      <c r="D2062" s="31"/>
      <c r="H2062" s="29"/>
    </row>
    <row r="2063" spans="4:8">
      <c r="D2063" s="31"/>
      <c r="H2063" s="29"/>
    </row>
    <row r="2064" spans="4:8">
      <c r="D2064" s="31"/>
      <c r="H2064" s="29"/>
    </row>
    <row r="2065" spans="4:8">
      <c r="D2065" s="31"/>
      <c r="H2065" s="29"/>
    </row>
    <row r="2066" spans="4:8">
      <c r="D2066" s="31"/>
      <c r="H2066" s="29"/>
    </row>
    <row r="2067" spans="4:8">
      <c r="D2067" s="31"/>
      <c r="H2067" s="29"/>
    </row>
    <row r="2068" spans="4:8">
      <c r="D2068" s="31"/>
      <c r="H2068" s="29"/>
    </row>
    <row r="2069" spans="4:8">
      <c r="D2069" s="31"/>
      <c r="H2069" s="29"/>
    </row>
    <row r="2070" spans="4:8">
      <c r="D2070" s="31"/>
      <c r="H2070" s="29"/>
    </row>
    <row r="2071" spans="4:8">
      <c r="D2071" s="31"/>
      <c r="H2071" s="29"/>
    </row>
    <row r="2072" spans="4:8">
      <c r="D2072" s="31"/>
      <c r="H2072" s="29"/>
    </row>
    <row r="2073" spans="4:8">
      <c r="D2073" s="31"/>
      <c r="H2073" s="29"/>
    </row>
    <row r="2074" spans="4:8">
      <c r="D2074" s="31"/>
      <c r="H2074" s="29"/>
    </row>
    <row r="2075" spans="4:8">
      <c r="D2075" s="31"/>
      <c r="H2075" s="29"/>
    </row>
    <row r="2076" spans="4:8">
      <c r="D2076" s="31"/>
      <c r="H2076" s="29"/>
    </row>
    <row r="2077" spans="4:8">
      <c r="D2077" s="31"/>
      <c r="H2077" s="29"/>
    </row>
    <row r="2078" spans="4:8">
      <c r="D2078" s="31"/>
      <c r="H2078" s="29"/>
    </row>
    <row r="2079" spans="4:8">
      <c r="D2079" s="31"/>
      <c r="H2079" s="29"/>
    </row>
    <row r="2080" spans="4:8">
      <c r="D2080" s="31"/>
      <c r="H2080" s="29"/>
    </row>
    <row r="2081" spans="4:8">
      <c r="D2081" s="31"/>
      <c r="H2081" s="29"/>
    </row>
    <row r="2082" spans="4:8">
      <c r="D2082" s="31"/>
      <c r="H2082" s="29"/>
    </row>
    <row r="2083" spans="4:8">
      <c r="D2083" s="31"/>
      <c r="H2083" s="29"/>
    </row>
    <row r="2084" spans="4:8">
      <c r="D2084" s="31"/>
      <c r="H2084" s="29"/>
    </row>
    <row r="2085" spans="4:8">
      <c r="D2085" s="31"/>
      <c r="H2085" s="29"/>
    </row>
    <row r="2086" spans="4:8">
      <c r="D2086" s="31"/>
      <c r="H2086" s="29"/>
    </row>
    <row r="2087" spans="4:8">
      <c r="D2087" s="31"/>
      <c r="H2087" s="29"/>
    </row>
    <row r="2088" spans="4:8">
      <c r="D2088" s="31"/>
      <c r="H2088" s="29"/>
    </row>
    <row r="2089" spans="4:8">
      <c r="D2089" s="31"/>
      <c r="H2089" s="29"/>
    </row>
    <row r="2090" spans="4:8">
      <c r="D2090" s="31"/>
      <c r="H2090" s="29"/>
    </row>
    <row r="2091" spans="4:8">
      <c r="D2091" s="31"/>
      <c r="H2091" s="29"/>
    </row>
    <row r="2092" spans="4:8">
      <c r="D2092" s="31"/>
      <c r="H2092" s="29"/>
    </row>
    <row r="2093" spans="4:8">
      <c r="D2093" s="31"/>
      <c r="H2093" s="29"/>
    </row>
    <row r="2094" spans="4:8">
      <c r="D2094" s="31"/>
      <c r="H2094" s="29"/>
    </row>
    <row r="2095" spans="4:8">
      <c r="D2095" s="31"/>
      <c r="H2095" s="29"/>
    </row>
    <row r="2096" spans="4:8">
      <c r="D2096" s="31"/>
      <c r="H2096" s="29"/>
    </row>
    <row r="2097" spans="4:8">
      <c r="D2097" s="31"/>
      <c r="H2097" s="29"/>
    </row>
    <row r="2098" spans="4:8">
      <c r="D2098" s="31"/>
      <c r="H2098" s="29"/>
    </row>
    <row r="2099" spans="4:8">
      <c r="D2099" s="31"/>
      <c r="H2099" s="29"/>
    </row>
    <row r="2100" spans="4:8">
      <c r="D2100" s="31"/>
      <c r="H2100" s="29"/>
    </row>
    <row r="2101" spans="4:8">
      <c r="D2101" s="31"/>
      <c r="H2101" s="29"/>
    </row>
    <row r="2102" spans="4:8">
      <c r="D2102" s="31"/>
      <c r="H2102" s="29"/>
    </row>
    <row r="2103" spans="4:8">
      <c r="D2103" s="31"/>
      <c r="H2103" s="29"/>
    </row>
    <row r="2104" spans="4:8">
      <c r="D2104" s="31"/>
      <c r="H2104" s="29"/>
    </row>
    <row r="2105" spans="4:8">
      <c r="D2105" s="31"/>
      <c r="H2105" s="29"/>
    </row>
    <row r="2106" spans="4:8">
      <c r="D2106" s="31"/>
      <c r="H2106" s="29"/>
    </row>
    <row r="2107" spans="4:8">
      <c r="D2107" s="31"/>
      <c r="H2107" s="29"/>
    </row>
    <row r="2108" spans="4:8">
      <c r="D2108" s="31"/>
      <c r="H2108" s="29"/>
    </row>
    <row r="2109" spans="4:8">
      <c r="D2109" s="31"/>
      <c r="H2109" s="29"/>
    </row>
    <row r="2110" spans="4:8">
      <c r="D2110" s="31"/>
      <c r="H2110" s="29"/>
    </row>
    <row r="2111" spans="4:8">
      <c r="D2111" s="31"/>
      <c r="H2111" s="29"/>
    </row>
    <row r="2112" spans="4:8">
      <c r="D2112" s="31"/>
      <c r="H2112" s="29"/>
    </row>
    <row r="2113" spans="4:8">
      <c r="D2113" s="31"/>
      <c r="H2113" s="29"/>
    </row>
    <row r="2114" spans="4:8">
      <c r="D2114" s="31"/>
      <c r="H2114" s="29"/>
    </row>
    <row r="2115" spans="4:8">
      <c r="D2115" s="31"/>
      <c r="H2115" s="29"/>
    </row>
    <row r="2116" spans="4:8">
      <c r="D2116" s="31"/>
      <c r="H2116" s="29"/>
    </row>
    <row r="2117" spans="4:8">
      <c r="D2117" s="31"/>
      <c r="H2117" s="29"/>
    </row>
    <row r="2118" spans="4:8">
      <c r="D2118" s="31"/>
      <c r="H2118" s="29"/>
    </row>
    <row r="2119" spans="4:8">
      <c r="D2119" s="31"/>
      <c r="H2119" s="29"/>
    </row>
    <row r="2120" spans="4:8">
      <c r="D2120" s="31"/>
      <c r="H2120" s="29"/>
    </row>
    <row r="2121" spans="4:8">
      <c r="D2121" s="31"/>
      <c r="H2121" s="29"/>
    </row>
    <row r="2122" spans="4:8">
      <c r="D2122" s="31"/>
      <c r="H2122" s="29"/>
    </row>
    <row r="2123" spans="4:8">
      <c r="D2123" s="31"/>
      <c r="H2123" s="29"/>
    </row>
    <row r="2124" spans="4:8">
      <c r="D2124" s="31"/>
      <c r="H2124" s="29"/>
    </row>
    <row r="2125" spans="4:8">
      <c r="D2125" s="31"/>
      <c r="H2125" s="29"/>
    </row>
    <row r="2126" spans="4:8">
      <c r="D2126" s="31"/>
      <c r="H2126" s="29"/>
    </row>
    <row r="2127" spans="4:8">
      <c r="D2127" s="31"/>
      <c r="H2127" s="29"/>
    </row>
    <row r="2128" spans="4:8">
      <c r="D2128" s="31"/>
      <c r="H2128" s="29"/>
    </row>
    <row r="2129" spans="4:8">
      <c r="D2129" s="31"/>
      <c r="H2129" s="29"/>
    </row>
    <row r="2130" spans="4:8">
      <c r="D2130" s="31"/>
      <c r="H2130" s="29"/>
    </row>
    <row r="2131" spans="4:8">
      <c r="D2131" s="31"/>
      <c r="H2131" s="29"/>
    </row>
    <row r="2132" spans="4:8">
      <c r="D2132" s="31"/>
      <c r="H2132" s="29"/>
    </row>
    <row r="2133" spans="4:8">
      <c r="D2133" s="31"/>
      <c r="H2133" s="29"/>
    </row>
    <row r="2134" spans="4:8">
      <c r="D2134" s="31"/>
      <c r="H2134" s="29"/>
    </row>
    <row r="2135" spans="4:8">
      <c r="D2135" s="31"/>
      <c r="H2135" s="29"/>
    </row>
    <row r="2136" spans="4:8">
      <c r="D2136" s="31"/>
      <c r="H2136" s="29"/>
    </row>
    <row r="2137" spans="4:8">
      <c r="D2137" s="31"/>
      <c r="H2137" s="29"/>
    </row>
    <row r="2138" spans="4:8">
      <c r="D2138" s="31"/>
      <c r="H2138" s="29"/>
    </row>
    <row r="2139" spans="4:8">
      <c r="D2139" s="31"/>
      <c r="H2139" s="29"/>
    </row>
    <row r="2140" spans="4:8">
      <c r="D2140" s="31"/>
      <c r="H2140" s="29"/>
    </row>
    <row r="2141" spans="4:8">
      <c r="D2141" s="31"/>
      <c r="H2141" s="29"/>
    </row>
    <row r="2142" spans="4:8">
      <c r="D2142" s="31"/>
      <c r="H2142" s="29"/>
    </row>
    <row r="2143" spans="4:8">
      <c r="D2143" s="31"/>
      <c r="H2143" s="29"/>
    </row>
    <row r="2144" spans="4:8">
      <c r="D2144" s="31"/>
      <c r="H2144" s="29"/>
    </row>
    <row r="2145" spans="4:8">
      <c r="D2145" s="31"/>
      <c r="H2145" s="29"/>
    </row>
    <row r="2146" spans="4:8">
      <c r="D2146" s="31"/>
      <c r="H2146" s="29"/>
    </row>
    <row r="2147" spans="4:8">
      <c r="D2147" s="31"/>
      <c r="H2147" s="29"/>
    </row>
    <row r="2148" spans="4:8">
      <c r="D2148" s="31"/>
      <c r="H2148" s="29"/>
    </row>
    <row r="2149" spans="4:8">
      <c r="D2149" s="31"/>
      <c r="H2149" s="29"/>
    </row>
    <row r="2150" spans="4:8">
      <c r="D2150" s="31"/>
      <c r="H2150" s="29"/>
    </row>
    <row r="2151" spans="4:8">
      <c r="D2151" s="31"/>
      <c r="H2151" s="29"/>
    </row>
    <row r="2152" spans="4:8">
      <c r="D2152" s="31"/>
      <c r="H2152" s="29"/>
    </row>
    <row r="2153" spans="4:8">
      <c r="D2153" s="31"/>
      <c r="H2153" s="29"/>
    </row>
    <row r="2154" spans="4:8">
      <c r="D2154" s="31"/>
      <c r="H2154" s="29"/>
    </row>
    <row r="2155" spans="4:8">
      <c r="D2155" s="31"/>
      <c r="H2155" s="29"/>
    </row>
    <row r="2156" spans="4:8">
      <c r="D2156" s="31"/>
      <c r="H2156" s="29"/>
    </row>
    <row r="2157" spans="4:8">
      <c r="D2157" s="31"/>
      <c r="H2157" s="29"/>
    </row>
    <row r="2158" spans="4:8">
      <c r="D2158" s="31"/>
      <c r="H2158" s="29"/>
    </row>
    <row r="2159" spans="4:8">
      <c r="D2159" s="31"/>
      <c r="H2159" s="29"/>
    </row>
    <row r="2160" spans="4:8">
      <c r="D2160" s="31"/>
      <c r="H2160" s="29"/>
    </row>
    <row r="2161" spans="4:8">
      <c r="D2161" s="31"/>
      <c r="H2161" s="29"/>
    </row>
    <row r="2162" spans="4:8">
      <c r="D2162" s="31"/>
      <c r="H2162" s="29"/>
    </row>
    <row r="2163" spans="4:8">
      <c r="D2163" s="31"/>
      <c r="H2163" s="29"/>
    </row>
    <row r="2164" spans="4:8">
      <c r="D2164" s="31"/>
      <c r="H2164" s="29"/>
    </row>
    <row r="2165" spans="4:8">
      <c r="D2165" s="31"/>
      <c r="H2165" s="29"/>
    </row>
    <row r="2166" spans="4:8">
      <c r="D2166" s="31"/>
      <c r="H2166" s="29"/>
    </row>
    <row r="2167" spans="4:8">
      <c r="D2167" s="31"/>
      <c r="H2167" s="29"/>
    </row>
    <row r="2168" spans="4:8">
      <c r="D2168" s="31"/>
      <c r="H2168" s="29"/>
    </row>
    <row r="2169" spans="4:8">
      <c r="D2169" s="31"/>
      <c r="H2169" s="29"/>
    </row>
    <row r="2170" spans="4:8">
      <c r="D2170" s="31"/>
      <c r="H2170" s="29"/>
    </row>
    <row r="2171" spans="4:8">
      <c r="D2171" s="31"/>
      <c r="H2171" s="29"/>
    </row>
    <row r="2172" spans="4:8">
      <c r="D2172" s="31"/>
      <c r="H2172" s="29"/>
    </row>
    <row r="2173" spans="4:8">
      <c r="D2173" s="31"/>
      <c r="H2173" s="29"/>
    </row>
    <row r="2174" spans="4:8">
      <c r="D2174" s="31"/>
      <c r="H2174" s="29"/>
    </row>
    <row r="2175" spans="4:8">
      <c r="D2175" s="31"/>
      <c r="H2175" s="29"/>
    </row>
    <row r="2176" spans="4:8">
      <c r="D2176" s="31"/>
      <c r="H2176" s="29"/>
    </row>
    <row r="2177" spans="4:8">
      <c r="D2177" s="31"/>
      <c r="H2177" s="29"/>
    </row>
    <row r="2178" spans="4:8">
      <c r="D2178" s="31"/>
      <c r="H2178" s="29"/>
    </row>
    <row r="2179" spans="4:8">
      <c r="D2179" s="31"/>
      <c r="H2179" s="29"/>
    </row>
    <row r="2180" spans="4:8">
      <c r="D2180" s="31"/>
      <c r="H2180" s="29"/>
    </row>
    <row r="2181" spans="4:8">
      <c r="D2181" s="31"/>
      <c r="H2181" s="29"/>
    </row>
    <row r="2182" spans="4:8">
      <c r="D2182" s="31"/>
      <c r="H2182" s="29"/>
    </row>
    <row r="2183" spans="4:8">
      <c r="D2183" s="31"/>
      <c r="H2183" s="29"/>
    </row>
    <row r="2184" spans="4:8">
      <c r="D2184" s="31"/>
      <c r="H2184" s="29"/>
    </row>
    <row r="2185" spans="4:8">
      <c r="D2185" s="31"/>
      <c r="H2185" s="29"/>
    </row>
    <row r="2186" spans="4:8">
      <c r="D2186" s="31"/>
      <c r="H2186" s="29"/>
    </row>
    <row r="2187" spans="4:8">
      <c r="D2187" s="31"/>
      <c r="H2187" s="29"/>
    </row>
    <row r="2188" spans="4:8">
      <c r="D2188" s="31"/>
      <c r="H2188" s="29"/>
    </row>
    <row r="2189" spans="4:8">
      <c r="D2189" s="31"/>
      <c r="H2189" s="29"/>
    </row>
    <row r="2190" spans="4:8">
      <c r="D2190" s="31"/>
      <c r="H2190" s="29"/>
    </row>
    <row r="2191" spans="4:8">
      <c r="D2191" s="31"/>
      <c r="H2191" s="29"/>
    </row>
    <row r="2192" spans="4:8">
      <c r="D2192" s="31"/>
      <c r="H2192" s="29"/>
    </row>
    <row r="2193" spans="4:8">
      <c r="D2193" s="31"/>
      <c r="H2193" s="29"/>
    </row>
    <row r="2194" spans="4:8">
      <c r="D2194" s="31"/>
      <c r="H2194" s="29"/>
    </row>
    <row r="2195" spans="4:8">
      <c r="D2195" s="31"/>
      <c r="H2195" s="29"/>
    </row>
    <row r="2196" spans="4:8">
      <c r="D2196" s="31"/>
      <c r="H2196" s="29"/>
    </row>
    <row r="2197" spans="4:8">
      <c r="D2197" s="31"/>
      <c r="H2197" s="29"/>
    </row>
    <row r="2198" spans="4:8">
      <c r="D2198" s="31"/>
      <c r="H2198" s="29"/>
    </row>
    <row r="2199" spans="4:8">
      <c r="D2199" s="31"/>
      <c r="H2199" s="29"/>
    </row>
    <row r="2200" spans="4:8">
      <c r="D2200" s="31"/>
      <c r="H2200" s="29"/>
    </row>
    <row r="2201" spans="4:8">
      <c r="D2201" s="31"/>
      <c r="H2201" s="29"/>
    </row>
    <row r="2202" spans="4:8">
      <c r="D2202" s="31"/>
      <c r="H2202" s="29"/>
    </row>
    <row r="2203" spans="4:8">
      <c r="D2203" s="31"/>
      <c r="H2203" s="29"/>
    </row>
    <row r="2204" spans="4:8">
      <c r="D2204" s="31"/>
      <c r="H2204" s="29"/>
    </row>
    <row r="2205" spans="4:8">
      <c r="D2205" s="31"/>
      <c r="H2205" s="29"/>
    </row>
    <row r="2206" spans="4:8">
      <c r="D2206" s="31"/>
      <c r="H2206" s="29"/>
    </row>
    <row r="2207" spans="4:8">
      <c r="D2207" s="31"/>
      <c r="H2207" s="29"/>
    </row>
    <row r="2208" spans="4:8">
      <c r="D2208" s="31"/>
      <c r="H2208" s="29"/>
    </row>
    <row r="2209" spans="4:8">
      <c r="D2209" s="31"/>
      <c r="H2209" s="29"/>
    </row>
    <row r="2210" spans="4:8">
      <c r="D2210" s="31"/>
      <c r="H2210" s="29"/>
    </row>
    <row r="2211" spans="4:8">
      <c r="D2211" s="31"/>
      <c r="H2211" s="29"/>
    </row>
    <row r="2212" spans="4:8">
      <c r="D2212" s="31"/>
      <c r="H2212" s="29"/>
    </row>
    <row r="2213" spans="4:8">
      <c r="D2213" s="31"/>
      <c r="H2213" s="29"/>
    </row>
    <row r="2214" spans="4:8">
      <c r="D2214" s="31"/>
      <c r="H2214" s="29"/>
    </row>
    <row r="2215" spans="4:8">
      <c r="D2215" s="31"/>
      <c r="H2215" s="29"/>
    </row>
    <row r="2216" spans="4:8">
      <c r="D2216" s="31"/>
      <c r="H2216" s="29"/>
    </row>
    <row r="2217" spans="4:8">
      <c r="D2217" s="31"/>
      <c r="H2217" s="29"/>
    </row>
    <row r="2218" spans="4:8">
      <c r="D2218" s="31"/>
      <c r="H2218" s="29"/>
    </row>
    <row r="2219" spans="4:8">
      <c r="D2219" s="31"/>
      <c r="H2219" s="29"/>
    </row>
    <row r="2220" spans="4:8">
      <c r="D2220" s="31"/>
      <c r="H2220" s="29"/>
    </row>
    <row r="2221" spans="4:8">
      <c r="D2221" s="31"/>
      <c r="H2221" s="29"/>
    </row>
    <row r="2222" spans="4:8">
      <c r="D2222" s="31"/>
      <c r="H2222" s="29"/>
    </row>
    <row r="2223" spans="4:8">
      <c r="D2223" s="31"/>
      <c r="H2223" s="29"/>
    </row>
    <row r="2224" spans="4:8">
      <c r="D2224" s="31"/>
      <c r="H2224" s="29"/>
    </row>
    <row r="2225" spans="4:8">
      <c r="D2225" s="31"/>
      <c r="H2225" s="29"/>
    </row>
    <row r="2226" spans="4:8">
      <c r="D2226" s="31"/>
      <c r="H2226" s="29"/>
    </row>
    <row r="2227" spans="4:8">
      <c r="D2227" s="31"/>
      <c r="H2227" s="29"/>
    </row>
    <row r="2228" spans="4:8">
      <c r="D2228" s="31"/>
      <c r="H2228" s="29"/>
    </row>
    <row r="2229" spans="4:8">
      <c r="D2229" s="31"/>
      <c r="H2229" s="29"/>
    </row>
    <row r="2230" spans="4:8">
      <c r="D2230" s="31"/>
      <c r="H2230" s="29"/>
    </row>
    <row r="2231" spans="4:8">
      <c r="D2231" s="31"/>
      <c r="H2231" s="29"/>
    </row>
    <row r="2232" spans="4:8">
      <c r="D2232" s="31"/>
      <c r="H2232" s="29"/>
    </row>
    <row r="2233" spans="4:8">
      <c r="D2233" s="31"/>
      <c r="H2233" s="29"/>
    </row>
    <row r="2234" spans="4:8">
      <c r="D2234" s="31"/>
      <c r="H2234" s="29"/>
    </row>
    <row r="2235" spans="4:8">
      <c r="D2235" s="31"/>
      <c r="H2235" s="29"/>
    </row>
    <row r="2236" spans="4:8">
      <c r="D2236" s="31"/>
      <c r="H2236" s="29"/>
    </row>
    <row r="2237" spans="4:8">
      <c r="D2237" s="31"/>
      <c r="H2237" s="29"/>
    </row>
    <row r="2238" spans="4:8">
      <c r="D2238" s="31"/>
      <c r="H2238" s="29"/>
    </row>
    <row r="2239" spans="4:8">
      <c r="D2239" s="31"/>
      <c r="H2239" s="29"/>
    </row>
    <row r="2240" spans="4:8">
      <c r="D2240" s="31"/>
      <c r="H2240" s="29"/>
    </row>
    <row r="2241" spans="4:8">
      <c r="D2241" s="31"/>
      <c r="H2241" s="29"/>
    </row>
    <row r="2242" spans="4:8">
      <c r="D2242" s="31"/>
      <c r="H2242" s="29"/>
    </row>
    <row r="2243" spans="4:8">
      <c r="D2243" s="31"/>
      <c r="H2243" s="29"/>
    </row>
    <row r="2244" spans="4:8">
      <c r="D2244" s="31"/>
      <c r="H2244" s="29"/>
    </row>
    <row r="2245" spans="4:8">
      <c r="D2245" s="31"/>
      <c r="H2245" s="29"/>
    </row>
    <row r="2246" spans="4:8">
      <c r="D2246" s="31"/>
      <c r="H2246" s="29"/>
    </row>
    <row r="2247" spans="4:8">
      <c r="D2247" s="31"/>
      <c r="H2247" s="29"/>
    </row>
    <row r="2248" spans="4:8">
      <c r="D2248" s="31"/>
      <c r="H2248" s="29"/>
    </row>
    <row r="2249" spans="4:8">
      <c r="D2249" s="31"/>
      <c r="H2249" s="29"/>
    </row>
    <row r="2250" spans="4:8">
      <c r="D2250" s="31"/>
      <c r="H2250" s="29"/>
    </row>
    <row r="2251" spans="4:8">
      <c r="D2251" s="31"/>
      <c r="H2251" s="29"/>
    </row>
    <row r="2252" spans="4:8">
      <c r="D2252" s="31"/>
      <c r="H2252" s="29"/>
    </row>
    <row r="2253" spans="4:8">
      <c r="D2253" s="31"/>
      <c r="H2253" s="29"/>
    </row>
    <row r="2254" spans="4:8">
      <c r="D2254" s="31"/>
      <c r="H2254" s="29"/>
    </row>
    <row r="2255" spans="4:8">
      <c r="D2255" s="31"/>
      <c r="H2255" s="29"/>
    </row>
    <row r="2256" spans="4:8">
      <c r="D2256" s="31"/>
      <c r="H2256" s="29"/>
    </row>
    <row r="2257" spans="4:8">
      <c r="D2257" s="31"/>
      <c r="H2257" s="29"/>
    </row>
    <row r="2258" spans="4:8">
      <c r="D2258" s="31"/>
      <c r="H2258" s="29"/>
    </row>
    <row r="2259" spans="4:8">
      <c r="D2259" s="31"/>
      <c r="H2259" s="29"/>
    </row>
    <row r="2260" spans="4:8">
      <c r="D2260" s="31"/>
      <c r="H2260" s="29"/>
    </row>
    <row r="2261" spans="4:8">
      <c r="D2261" s="31"/>
      <c r="H2261" s="29"/>
    </row>
    <row r="2262" spans="4:8">
      <c r="D2262" s="31"/>
      <c r="H2262" s="29"/>
    </row>
    <row r="2263" spans="4:8">
      <c r="D2263" s="31"/>
      <c r="H2263" s="29"/>
    </row>
    <row r="2264" spans="4:8">
      <c r="D2264" s="31"/>
      <c r="H2264" s="29"/>
    </row>
    <row r="2265" spans="4:8">
      <c r="D2265" s="31"/>
      <c r="H2265" s="29"/>
    </row>
    <row r="2266" spans="4:8">
      <c r="D2266" s="31"/>
      <c r="H2266" s="29"/>
    </row>
    <row r="2267" spans="4:8">
      <c r="D2267" s="31"/>
      <c r="H2267" s="29"/>
    </row>
    <row r="2268" spans="4:8">
      <c r="D2268" s="31"/>
      <c r="H2268" s="29"/>
    </row>
    <row r="2269" spans="4:8">
      <c r="D2269" s="31"/>
      <c r="H2269" s="29"/>
    </row>
    <row r="2270" spans="4:8">
      <c r="D2270" s="31"/>
      <c r="H2270" s="29"/>
    </row>
    <row r="2271" spans="4:8">
      <c r="D2271" s="31"/>
      <c r="H2271" s="29"/>
    </row>
    <row r="2272" spans="4:8">
      <c r="D2272" s="31"/>
      <c r="H2272" s="29"/>
    </row>
    <row r="2273" spans="4:8">
      <c r="D2273" s="31"/>
      <c r="H2273" s="29"/>
    </row>
    <row r="2274" spans="4:8">
      <c r="D2274" s="31"/>
      <c r="H2274" s="29"/>
    </row>
    <row r="2275" spans="4:8">
      <c r="D2275" s="31"/>
      <c r="H2275" s="29"/>
    </row>
    <row r="2276" spans="4:8">
      <c r="D2276" s="31"/>
      <c r="H2276" s="29"/>
    </row>
    <row r="2277" spans="4:8">
      <c r="D2277" s="31"/>
      <c r="H2277" s="29"/>
    </row>
    <row r="2278" spans="4:8">
      <c r="D2278" s="31"/>
      <c r="H2278" s="29"/>
    </row>
    <row r="2279" spans="4:8">
      <c r="D2279" s="31"/>
      <c r="H2279" s="29"/>
    </row>
    <row r="2280" spans="4:8">
      <c r="D2280" s="31"/>
      <c r="H2280" s="29"/>
    </row>
    <row r="2281" spans="4:8">
      <c r="D2281" s="31"/>
      <c r="H2281" s="29"/>
    </row>
    <row r="2282" spans="4:8">
      <c r="D2282" s="31"/>
      <c r="H2282" s="29"/>
    </row>
    <row r="2283" spans="4:8">
      <c r="D2283" s="31"/>
      <c r="H2283" s="29"/>
    </row>
    <row r="2284" spans="4:8">
      <c r="D2284" s="31"/>
      <c r="H2284" s="29"/>
    </row>
    <row r="2285" spans="4:8">
      <c r="D2285" s="31"/>
      <c r="H2285" s="29"/>
    </row>
    <row r="2286" spans="4:8">
      <c r="D2286" s="31"/>
      <c r="H2286" s="29"/>
    </row>
    <row r="2287" spans="4:8">
      <c r="D2287" s="31"/>
      <c r="H2287" s="29"/>
    </row>
    <row r="2288" spans="4:8">
      <c r="D2288" s="31"/>
      <c r="H2288" s="29"/>
    </row>
    <row r="2289" spans="4:8">
      <c r="D2289" s="31"/>
      <c r="H2289" s="29"/>
    </row>
    <row r="2290" spans="4:8">
      <c r="D2290" s="31"/>
      <c r="H2290" s="29"/>
    </row>
    <row r="2291" spans="4:8">
      <c r="D2291" s="31"/>
      <c r="H2291" s="29"/>
    </row>
    <row r="2292" spans="4:8">
      <c r="D2292" s="31"/>
      <c r="H2292" s="29"/>
    </row>
    <row r="2293" spans="4:8">
      <c r="D2293" s="31"/>
      <c r="H2293" s="29"/>
    </row>
    <row r="2294" spans="4:8">
      <c r="D2294" s="31"/>
      <c r="H2294" s="29"/>
    </row>
    <row r="2295" spans="4:8">
      <c r="D2295" s="31"/>
      <c r="H2295" s="29"/>
    </row>
    <row r="2296" spans="4:8">
      <c r="D2296" s="31"/>
      <c r="H2296" s="29"/>
    </row>
    <row r="2297" spans="4:8">
      <c r="D2297" s="31"/>
      <c r="H2297" s="29"/>
    </row>
    <row r="2298" spans="4:8">
      <c r="D2298" s="31"/>
      <c r="H2298" s="29"/>
    </row>
    <row r="2299" spans="4:8">
      <c r="D2299" s="31"/>
      <c r="H2299" s="29"/>
    </row>
    <row r="2300" spans="4:8">
      <c r="D2300" s="31"/>
      <c r="H2300" s="29"/>
    </row>
    <row r="2301" spans="4:8">
      <c r="D2301" s="31"/>
      <c r="H2301" s="29"/>
    </row>
    <row r="2302" spans="4:8">
      <c r="D2302" s="31"/>
      <c r="H2302" s="29"/>
    </row>
    <row r="2303" spans="4:8">
      <c r="D2303" s="31"/>
      <c r="H2303" s="29"/>
    </row>
    <row r="2304" spans="4:8">
      <c r="D2304" s="31"/>
      <c r="H2304" s="29"/>
    </row>
    <row r="2305" spans="4:8">
      <c r="D2305" s="31"/>
      <c r="H2305" s="29"/>
    </row>
    <row r="2306" spans="4:8">
      <c r="D2306" s="31"/>
      <c r="H2306" s="29"/>
    </row>
    <row r="2307" spans="4:8">
      <c r="D2307" s="31"/>
      <c r="H2307" s="29"/>
    </row>
    <row r="2308" spans="4:8">
      <c r="D2308" s="31"/>
      <c r="H2308" s="29"/>
    </row>
    <row r="2309" spans="4:8">
      <c r="D2309" s="31"/>
      <c r="H2309" s="29"/>
    </row>
    <row r="2310" spans="4:8">
      <c r="D2310" s="31"/>
      <c r="H2310" s="29"/>
    </row>
    <row r="2311" spans="4:8">
      <c r="D2311" s="31"/>
      <c r="H2311" s="29"/>
    </row>
    <row r="2312" spans="4:8">
      <c r="D2312" s="31"/>
      <c r="H2312" s="29"/>
    </row>
    <row r="2313" spans="4:8">
      <c r="D2313" s="31"/>
      <c r="H2313" s="29"/>
    </row>
    <row r="2314" spans="4:8">
      <c r="D2314" s="31"/>
      <c r="H2314" s="29"/>
    </row>
    <row r="2315" spans="4:8">
      <c r="D2315" s="31"/>
      <c r="H2315" s="29"/>
    </row>
    <row r="2316" spans="4:8">
      <c r="D2316" s="31"/>
      <c r="H2316" s="29"/>
    </row>
    <row r="2317" spans="4:8">
      <c r="D2317" s="31"/>
      <c r="H2317" s="29"/>
    </row>
    <row r="2318" spans="4:8">
      <c r="D2318" s="31"/>
      <c r="H2318" s="29"/>
    </row>
    <row r="2319" spans="4:8">
      <c r="D2319" s="31"/>
      <c r="H2319" s="29"/>
    </row>
    <row r="2320" spans="4:8">
      <c r="D2320" s="31"/>
      <c r="H2320" s="29"/>
    </row>
    <row r="2321" spans="4:8">
      <c r="D2321" s="31"/>
      <c r="H2321" s="29"/>
    </row>
    <row r="2322" spans="4:8">
      <c r="D2322" s="31"/>
      <c r="H2322" s="29"/>
    </row>
    <row r="2323" spans="4:8">
      <c r="D2323" s="31"/>
      <c r="H2323" s="29"/>
    </row>
    <row r="2324" spans="4:8">
      <c r="D2324" s="31"/>
      <c r="H2324" s="29"/>
    </row>
    <row r="2325" spans="4:8">
      <c r="D2325" s="31"/>
      <c r="H2325" s="29"/>
    </row>
    <row r="2326" spans="4:8">
      <c r="D2326" s="31"/>
      <c r="H2326" s="29"/>
    </row>
    <row r="2327" spans="4:8">
      <c r="D2327" s="31"/>
      <c r="H2327" s="29"/>
    </row>
    <row r="2328" spans="4:8">
      <c r="D2328" s="31"/>
      <c r="H2328" s="29"/>
    </row>
    <row r="2329" spans="4:8">
      <c r="D2329" s="31"/>
      <c r="H2329" s="29"/>
    </row>
    <row r="2330" spans="4:8">
      <c r="D2330" s="31"/>
      <c r="H2330" s="29"/>
    </row>
    <row r="2331" spans="4:8">
      <c r="D2331" s="31"/>
      <c r="H2331" s="29"/>
    </row>
    <row r="2332" spans="4:8">
      <c r="D2332" s="31"/>
      <c r="H2332" s="29"/>
    </row>
    <row r="2333" spans="4:8">
      <c r="D2333" s="31"/>
      <c r="H2333" s="29"/>
    </row>
    <row r="2334" spans="4:8">
      <c r="D2334" s="31"/>
      <c r="H2334" s="29"/>
    </row>
    <row r="2335" spans="4:8">
      <c r="D2335" s="31"/>
      <c r="H2335" s="29"/>
    </row>
    <row r="2336" spans="4:8">
      <c r="D2336" s="31"/>
      <c r="H2336" s="29"/>
    </row>
    <row r="2337" spans="4:8">
      <c r="D2337" s="31"/>
      <c r="H2337" s="29"/>
    </row>
    <row r="2338" spans="4:8">
      <c r="D2338" s="31"/>
      <c r="H2338" s="29"/>
    </row>
    <row r="2339" spans="4:8">
      <c r="D2339" s="31"/>
      <c r="H2339" s="29"/>
    </row>
    <row r="2340" spans="4:8">
      <c r="D2340" s="31"/>
      <c r="H2340" s="29"/>
    </row>
    <row r="2341" spans="4:8">
      <c r="D2341" s="31"/>
      <c r="H2341" s="29"/>
    </row>
    <row r="2342" spans="4:8">
      <c r="D2342" s="31"/>
      <c r="H2342" s="29"/>
    </row>
    <row r="2343" spans="4:8">
      <c r="D2343" s="31"/>
      <c r="H2343" s="29"/>
    </row>
    <row r="2344" spans="4:8">
      <c r="D2344" s="31"/>
      <c r="H2344" s="29"/>
    </row>
    <row r="2345" spans="4:8">
      <c r="D2345" s="31"/>
      <c r="H2345" s="29"/>
    </row>
    <row r="2346" spans="4:8">
      <c r="D2346" s="31"/>
      <c r="H2346" s="29"/>
    </row>
    <row r="2347" spans="4:8">
      <c r="D2347" s="31"/>
      <c r="H2347" s="29"/>
    </row>
    <row r="2348" spans="4:8">
      <c r="D2348" s="31"/>
      <c r="H2348" s="29"/>
    </row>
    <row r="2349" spans="4:8">
      <c r="D2349" s="31"/>
      <c r="H2349" s="29"/>
    </row>
    <row r="2350" spans="4:8">
      <c r="D2350" s="31"/>
      <c r="H2350" s="29"/>
    </row>
    <row r="2351" spans="4:8">
      <c r="D2351" s="31"/>
      <c r="H2351" s="29"/>
    </row>
    <row r="2352" spans="4:8">
      <c r="D2352" s="31"/>
      <c r="H2352" s="29"/>
    </row>
    <row r="2353" spans="4:8">
      <c r="D2353" s="31"/>
      <c r="H2353" s="29"/>
    </row>
    <row r="2354" spans="4:8">
      <c r="D2354" s="31"/>
      <c r="H2354" s="29"/>
    </row>
    <row r="2355" spans="4:8">
      <c r="D2355" s="31"/>
      <c r="H2355" s="29"/>
    </row>
    <row r="2356" spans="4:8">
      <c r="D2356" s="31"/>
      <c r="H2356" s="29"/>
    </row>
    <row r="2357" spans="4:8">
      <c r="D2357" s="31"/>
      <c r="H2357" s="29"/>
    </row>
    <row r="2358" spans="4:8">
      <c r="D2358" s="31"/>
      <c r="H2358" s="29"/>
    </row>
    <row r="2359" spans="4:8">
      <c r="D2359" s="31"/>
      <c r="H2359" s="29"/>
    </row>
    <row r="2360" spans="4:8">
      <c r="D2360" s="31"/>
      <c r="H2360" s="29"/>
    </row>
    <row r="2361" spans="4:8">
      <c r="D2361" s="31"/>
      <c r="H2361" s="29"/>
    </row>
    <row r="2362" spans="4:8">
      <c r="D2362" s="31"/>
      <c r="H2362" s="29"/>
    </row>
    <row r="2363" spans="4:8">
      <c r="D2363" s="31"/>
      <c r="H2363" s="29"/>
    </row>
    <row r="2364" spans="4:8">
      <c r="D2364" s="31"/>
      <c r="H2364" s="29"/>
    </row>
    <row r="2365" spans="4:8">
      <c r="D2365" s="31"/>
      <c r="H2365" s="29"/>
    </row>
    <row r="2366" spans="4:8">
      <c r="D2366" s="31"/>
      <c r="H2366" s="29"/>
    </row>
    <row r="2367" spans="4:8">
      <c r="D2367" s="31"/>
      <c r="H2367" s="29"/>
    </row>
    <row r="2368" spans="4:8">
      <c r="D2368" s="31"/>
      <c r="H2368" s="29"/>
    </row>
    <row r="2369" spans="4:8">
      <c r="D2369" s="31"/>
      <c r="H2369" s="29"/>
    </row>
    <row r="2370" spans="4:8">
      <c r="D2370" s="31"/>
      <c r="H2370" s="29"/>
    </row>
    <row r="2371" spans="4:8">
      <c r="D2371" s="31"/>
      <c r="H2371" s="29"/>
    </row>
    <row r="2372" spans="4:8">
      <c r="D2372" s="31"/>
      <c r="H2372" s="29"/>
    </row>
    <row r="2373" spans="4:8">
      <c r="D2373" s="31"/>
      <c r="H2373" s="29"/>
    </row>
    <row r="2374" spans="4:8">
      <c r="D2374" s="31"/>
      <c r="H2374" s="29"/>
    </row>
    <row r="2375" spans="4:8">
      <c r="D2375" s="31"/>
      <c r="H2375" s="29"/>
    </row>
    <row r="2376" spans="4:8">
      <c r="D2376" s="31"/>
      <c r="H2376" s="29"/>
    </row>
    <row r="2377" spans="4:8">
      <c r="D2377" s="31"/>
      <c r="H2377" s="29"/>
    </row>
    <row r="2378" spans="4:8">
      <c r="D2378" s="31"/>
      <c r="H2378" s="29"/>
    </row>
    <row r="2379" spans="4:8">
      <c r="D2379" s="31"/>
      <c r="H2379" s="29"/>
    </row>
    <row r="2380" spans="4:8">
      <c r="D2380" s="31"/>
      <c r="H2380" s="29"/>
    </row>
    <row r="2381" spans="4:8">
      <c r="D2381" s="31"/>
      <c r="H2381" s="29"/>
    </row>
    <row r="2382" spans="4:8">
      <c r="D2382" s="31"/>
      <c r="H2382" s="29"/>
    </row>
    <row r="2383" spans="4:8">
      <c r="D2383" s="31"/>
      <c r="H2383" s="29"/>
    </row>
    <row r="2384" spans="4:8">
      <c r="D2384" s="31"/>
      <c r="H2384" s="29"/>
    </row>
    <row r="2385" spans="4:8">
      <c r="D2385" s="31"/>
      <c r="H2385" s="29"/>
    </row>
    <row r="2386" spans="4:8">
      <c r="D2386" s="31"/>
      <c r="H2386" s="29"/>
    </row>
    <row r="2387" spans="4:8">
      <c r="D2387" s="31"/>
      <c r="H2387" s="29"/>
    </row>
    <row r="2388" spans="4:8">
      <c r="D2388" s="31"/>
      <c r="H2388" s="29"/>
    </row>
    <row r="2389" spans="4:8">
      <c r="D2389" s="31"/>
      <c r="H2389" s="29"/>
    </row>
    <row r="2390" spans="4:8">
      <c r="D2390" s="31"/>
      <c r="H2390" s="29"/>
    </row>
    <row r="2391" spans="4:8">
      <c r="D2391" s="31"/>
      <c r="H2391" s="29"/>
    </row>
    <row r="2392" spans="4:8">
      <c r="D2392" s="31"/>
      <c r="H2392" s="29"/>
    </row>
    <row r="2393" spans="4:8">
      <c r="D2393" s="31"/>
      <c r="H2393" s="29"/>
    </row>
    <row r="2394" spans="4:8">
      <c r="D2394" s="31"/>
      <c r="H2394" s="29"/>
    </row>
    <row r="2395" spans="4:8">
      <c r="D2395" s="31"/>
      <c r="H2395" s="29"/>
    </row>
    <row r="2396" spans="4:8">
      <c r="D2396" s="31"/>
      <c r="H2396" s="29"/>
    </row>
    <row r="2397" spans="4:8">
      <c r="D2397" s="31"/>
      <c r="H2397" s="29"/>
    </row>
    <row r="2398" spans="4:8">
      <c r="D2398" s="31"/>
      <c r="H2398" s="29"/>
    </row>
    <row r="2399" spans="4:8">
      <c r="D2399" s="31"/>
      <c r="H2399" s="29"/>
    </row>
    <row r="2400" spans="4:8">
      <c r="D2400" s="31"/>
      <c r="H2400" s="29"/>
    </row>
    <row r="2401" spans="4:8">
      <c r="D2401" s="31"/>
      <c r="H2401" s="29"/>
    </row>
    <row r="2402" spans="4:8">
      <c r="D2402" s="31"/>
      <c r="H2402" s="29"/>
    </row>
    <row r="2403" spans="4:8">
      <c r="D2403" s="31"/>
      <c r="H2403" s="29"/>
    </row>
    <row r="2404" spans="4:8">
      <c r="D2404" s="31"/>
      <c r="H2404" s="29"/>
    </row>
    <row r="2405" spans="4:8">
      <c r="D2405" s="31"/>
      <c r="H2405" s="29"/>
    </row>
    <row r="2406" spans="4:8">
      <c r="D2406" s="31"/>
      <c r="H2406" s="29"/>
    </row>
    <row r="2407" spans="4:8">
      <c r="D2407" s="31"/>
      <c r="H2407" s="29"/>
    </row>
    <row r="2408" spans="4:8">
      <c r="D2408" s="31"/>
      <c r="H2408" s="29"/>
    </row>
    <row r="2409" spans="4:8">
      <c r="D2409" s="31"/>
      <c r="H2409" s="29"/>
    </row>
    <row r="2410" spans="4:8">
      <c r="D2410" s="31"/>
      <c r="H2410" s="29"/>
    </row>
    <row r="2411" spans="4:8">
      <c r="D2411" s="31"/>
      <c r="H2411" s="29"/>
    </row>
    <row r="2412" spans="4:8">
      <c r="D2412" s="31"/>
      <c r="H2412" s="29"/>
    </row>
    <row r="2413" spans="4:8">
      <c r="D2413" s="31"/>
      <c r="H2413" s="29"/>
    </row>
    <row r="2414" spans="4:8">
      <c r="D2414" s="31"/>
      <c r="H2414" s="29"/>
    </row>
    <row r="2415" spans="4:8">
      <c r="D2415" s="31"/>
      <c r="H2415" s="29"/>
    </row>
    <row r="2416" spans="4:8">
      <c r="D2416" s="31"/>
      <c r="H2416" s="29"/>
    </row>
    <row r="2417" spans="4:8">
      <c r="D2417" s="31"/>
      <c r="H2417" s="29"/>
    </row>
    <row r="2418" spans="4:8">
      <c r="D2418" s="31"/>
      <c r="H2418" s="29"/>
    </row>
    <row r="2419" spans="4:8">
      <c r="D2419" s="31"/>
      <c r="H2419" s="29"/>
    </row>
    <row r="2420" spans="4:8">
      <c r="D2420" s="31"/>
      <c r="H2420" s="29"/>
    </row>
    <row r="2421" spans="4:8">
      <c r="D2421" s="31"/>
      <c r="H2421" s="29"/>
    </row>
    <row r="2422" spans="4:8">
      <c r="D2422" s="31"/>
      <c r="H2422" s="29"/>
    </row>
    <row r="2423" spans="4:8">
      <c r="D2423" s="31"/>
      <c r="H2423" s="29"/>
    </row>
    <row r="2424" spans="4:8">
      <c r="D2424" s="31"/>
      <c r="H2424" s="29"/>
    </row>
    <row r="2425" spans="4:8">
      <c r="D2425" s="31"/>
      <c r="H2425" s="29"/>
    </row>
    <row r="2426" spans="4:8">
      <c r="D2426" s="31"/>
      <c r="H2426" s="29"/>
    </row>
    <row r="2427" spans="4:8">
      <c r="D2427" s="31"/>
      <c r="H2427" s="29"/>
    </row>
    <row r="2428" spans="4:8">
      <c r="D2428" s="31"/>
      <c r="H2428" s="29"/>
    </row>
    <row r="2429" spans="4:8">
      <c r="D2429" s="31"/>
      <c r="H2429" s="29"/>
    </row>
    <row r="2430" spans="4:8">
      <c r="D2430" s="31"/>
      <c r="H2430" s="29"/>
    </row>
    <row r="2431" spans="4:8">
      <c r="D2431" s="31"/>
      <c r="H2431" s="29"/>
    </row>
    <row r="2432" spans="4:8">
      <c r="D2432" s="31"/>
      <c r="H2432" s="29"/>
    </row>
    <row r="2433" spans="4:8">
      <c r="D2433" s="31"/>
      <c r="H2433" s="29"/>
    </row>
    <row r="2434" spans="4:8">
      <c r="D2434" s="31"/>
      <c r="H2434" s="29"/>
    </row>
    <row r="2435" spans="4:8">
      <c r="D2435" s="31"/>
      <c r="H2435" s="29"/>
    </row>
    <row r="2436" spans="4:8">
      <c r="D2436" s="31"/>
      <c r="H2436" s="29"/>
    </row>
    <row r="2437" spans="4:8">
      <c r="D2437" s="31"/>
      <c r="H2437" s="29"/>
    </row>
    <row r="2438" spans="4:8">
      <c r="D2438" s="31"/>
      <c r="H2438" s="29"/>
    </row>
    <row r="2439" spans="4:8">
      <c r="D2439" s="31"/>
      <c r="H2439" s="29"/>
    </row>
    <row r="2440" spans="4:8">
      <c r="D2440" s="31"/>
      <c r="H2440" s="29"/>
    </row>
    <row r="2441" spans="4:8">
      <c r="D2441" s="31"/>
      <c r="H2441" s="29"/>
    </row>
    <row r="2442" spans="4:8">
      <c r="D2442" s="31"/>
      <c r="H2442" s="29"/>
    </row>
    <row r="2443" spans="4:8">
      <c r="D2443" s="31"/>
      <c r="H2443" s="29"/>
    </row>
    <row r="2444" spans="4:8">
      <c r="D2444" s="31"/>
      <c r="H2444" s="29"/>
    </row>
    <row r="2445" spans="4:8">
      <c r="D2445" s="31"/>
      <c r="H2445" s="29"/>
    </row>
    <row r="2446" spans="4:8">
      <c r="D2446" s="31"/>
      <c r="H2446" s="29"/>
    </row>
    <row r="2447" spans="4:8">
      <c r="D2447" s="31"/>
      <c r="H2447" s="29"/>
    </row>
    <row r="2448" spans="4:8">
      <c r="D2448" s="31"/>
      <c r="H2448" s="29"/>
    </row>
    <row r="2449" spans="4:8">
      <c r="D2449" s="31"/>
      <c r="H2449" s="29"/>
    </row>
    <row r="2450" spans="4:8">
      <c r="D2450" s="31"/>
      <c r="H2450" s="29"/>
    </row>
    <row r="2451" spans="4:8">
      <c r="D2451" s="31"/>
      <c r="H2451" s="29"/>
    </row>
    <row r="2452" spans="4:8">
      <c r="D2452" s="31"/>
      <c r="H2452" s="29"/>
    </row>
    <row r="2453" spans="4:8">
      <c r="D2453" s="31"/>
      <c r="H2453" s="29"/>
    </row>
    <row r="2454" spans="4:8">
      <c r="D2454" s="31"/>
      <c r="H2454" s="29"/>
    </row>
    <row r="2455" spans="4:8">
      <c r="D2455" s="31"/>
      <c r="H2455" s="29"/>
    </row>
    <row r="2456" spans="4:8">
      <c r="D2456" s="31"/>
      <c r="H2456" s="29"/>
    </row>
    <row r="2457" spans="4:8">
      <c r="D2457" s="31"/>
      <c r="H2457" s="29"/>
    </row>
    <row r="2458" spans="4:8">
      <c r="D2458" s="31"/>
      <c r="H2458" s="29"/>
    </row>
    <row r="2459" spans="4:8">
      <c r="D2459" s="31"/>
      <c r="H2459" s="29"/>
    </row>
    <row r="2460" spans="4:8">
      <c r="D2460" s="31"/>
      <c r="H2460" s="29"/>
    </row>
    <row r="2461" spans="4:8">
      <c r="D2461" s="31"/>
      <c r="H2461" s="29"/>
    </row>
    <row r="2462" spans="4:8">
      <c r="D2462" s="31"/>
      <c r="H2462" s="29"/>
    </row>
    <row r="2463" spans="4:8">
      <c r="D2463" s="31"/>
      <c r="H2463" s="29"/>
    </row>
    <row r="2464" spans="4:8">
      <c r="D2464" s="31"/>
      <c r="H2464" s="29"/>
    </row>
    <row r="2465" spans="4:8">
      <c r="D2465" s="31"/>
      <c r="H2465" s="29"/>
    </row>
    <row r="2466" spans="4:8">
      <c r="D2466" s="31"/>
      <c r="H2466" s="29"/>
    </row>
    <row r="2467" spans="4:8">
      <c r="D2467" s="31"/>
      <c r="H2467" s="29"/>
    </row>
    <row r="2468" spans="4:8">
      <c r="D2468" s="31"/>
      <c r="H2468" s="29"/>
    </row>
    <row r="2469" spans="4:8">
      <c r="D2469" s="31"/>
      <c r="H2469" s="29"/>
    </row>
    <row r="2470" spans="4:8">
      <c r="D2470" s="31"/>
      <c r="H2470" s="29"/>
    </row>
    <row r="2471" spans="4:8">
      <c r="D2471" s="31"/>
      <c r="H2471" s="29"/>
    </row>
    <row r="2472" spans="4:8">
      <c r="D2472" s="31"/>
      <c r="H2472" s="29"/>
    </row>
    <row r="2473" spans="4:8">
      <c r="D2473" s="31"/>
      <c r="H2473" s="29"/>
    </row>
    <row r="2474" spans="4:8">
      <c r="D2474" s="31"/>
      <c r="H2474" s="29"/>
    </row>
    <row r="2475" spans="4:8">
      <c r="D2475" s="31"/>
      <c r="H2475" s="29"/>
    </row>
    <row r="2476" spans="4:8">
      <c r="D2476" s="31"/>
      <c r="H2476" s="29"/>
    </row>
    <row r="2477" spans="4:8">
      <c r="D2477" s="31"/>
      <c r="H2477" s="29"/>
    </row>
    <row r="2478" spans="4:8">
      <c r="D2478" s="31"/>
      <c r="H2478" s="29"/>
    </row>
    <row r="2479" spans="4:8">
      <c r="D2479" s="31"/>
      <c r="H2479" s="29"/>
    </row>
    <row r="2480" spans="4:8">
      <c r="D2480" s="31"/>
      <c r="H2480" s="29"/>
    </row>
    <row r="2481" spans="4:8">
      <c r="D2481" s="31"/>
      <c r="H2481" s="29"/>
    </row>
    <row r="2482" spans="4:8">
      <c r="D2482" s="31"/>
      <c r="H2482" s="29"/>
    </row>
    <row r="2483" spans="4:8">
      <c r="D2483" s="31"/>
      <c r="H2483" s="29"/>
    </row>
    <row r="2484" spans="4:8">
      <c r="D2484" s="31"/>
      <c r="H2484" s="29"/>
    </row>
    <row r="2485" spans="4:8">
      <c r="D2485" s="31"/>
      <c r="H2485" s="29"/>
    </row>
    <row r="2486" spans="4:8">
      <c r="D2486" s="31"/>
      <c r="H2486" s="29"/>
    </row>
    <row r="2487" spans="4:8">
      <c r="D2487" s="31"/>
      <c r="H2487" s="29"/>
    </row>
    <row r="2488" spans="4:8">
      <c r="D2488" s="31"/>
      <c r="H2488" s="29"/>
    </row>
    <row r="2489" spans="4:8">
      <c r="D2489" s="31"/>
      <c r="H2489" s="29"/>
    </row>
    <row r="2490" spans="4:8">
      <c r="D2490" s="31"/>
      <c r="H2490" s="29"/>
    </row>
    <row r="2491" spans="4:8">
      <c r="D2491" s="31"/>
      <c r="H2491" s="29"/>
    </row>
    <row r="2492" spans="4:8">
      <c r="D2492" s="31"/>
      <c r="H2492" s="29"/>
    </row>
    <row r="2493" spans="4:8">
      <c r="D2493" s="31"/>
      <c r="H2493" s="29"/>
    </row>
    <row r="2494" spans="4:8">
      <c r="D2494" s="31"/>
      <c r="H2494" s="29"/>
    </row>
    <row r="2495" spans="4:8">
      <c r="D2495" s="31"/>
      <c r="H2495" s="29"/>
    </row>
    <row r="2496" spans="4:8">
      <c r="D2496" s="31"/>
      <c r="H2496" s="29"/>
    </row>
    <row r="2497" spans="4:8">
      <c r="D2497" s="31"/>
      <c r="H2497" s="29"/>
    </row>
    <row r="2498" spans="4:8">
      <c r="D2498" s="31"/>
      <c r="H2498" s="29"/>
    </row>
    <row r="2499" spans="4:8">
      <c r="D2499" s="31"/>
      <c r="H2499" s="29"/>
    </row>
    <row r="2500" spans="4:8">
      <c r="D2500" s="31"/>
      <c r="H2500" s="29"/>
    </row>
    <row r="2501" spans="4:8">
      <c r="D2501" s="31"/>
      <c r="H2501" s="29"/>
    </row>
    <row r="2502" spans="4:8">
      <c r="D2502" s="31"/>
      <c r="H2502" s="29"/>
    </row>
    <row r="2503" spans="4:8">
      <c r="D2503" s="31"/>
      <c r="H2503" s="29"/>
    </row>
    <row r="2504" spans="4:8">
      <c r="D2504" s="31"/>
      <c r="H2504" s="29"/>
    </row>
    <row r="2505" spans="4:8">
      <c r="D2505" s="31"/>
      <c r="H2505" s="29"/>
    </row>
    <row r="2506" spans="4:8">
      <c r="D2506" s="31"/>
      <c r="H2506" s="29"/>
    </row>
    <row r="2507" spans="4:8">
      <c r="D2507" s="31"/>
      <c r="H2507" s="29"/>
    </row>
    <row r="2508" spans="4:8">
      <c r="D2508" s="31"/>
      <c r="H2508" s="29"/>
    </row>
    <row r="2509" spans="4:8">
      <c r="D2509" s="31"/>
      <c r="H2509" s="29"/>
    </row>
    <row r="2510" spans="4:8">
      <c r="D2510" s="31"/>
      <c r="H2510" s="29"/>
    </row>
    <row r="2511" spans="4:8">
      <c r="D2511" s="31"/>
      <c r="H2511" s="29"/>
    </row>
    <row r="2512" spans="4:8">
      <c r="D2512" s="31"/>
      <c r="H2512" s="29"/>
    </row>
    <row r="2513" spans="4:8">
      <c r="D2513" s="31"/>
      <c r="H2513" s="29"/>
    </row>
    <row r="2514" spans="4:8">
      <c r="D2514" s="31"/>
      <c r="H2514" s="29"/>
    </row>
    <row r="2515" spans="4:8">
      <c r="D2515" s="31"/>
      <c r="H2515" s="29"/>
    </row>
    <row r="2516" spans="4:8">
      <c r="D2516" s="31"/>
      <c r="H2516" s="29"/>
    </row>
    <row r="2517" spans="4:8">
      <c r="D2517" s="31"/>
      <c r="H2517" s="29"/>
    </row>
    <row r="2518" spans="4:8">
      <c r="D2518" s="31"/>
      <c r="H2518" s="29"/>
    </row>
    <row r="2519" spans="4:8">
      <c r="D2519" s="31"/>
      <c r="H2519" s="29"/>
    </row>
    <row r="2520" spans="4:8">
      <c r="D2520" s="31"/>
      <c r="H2520" s="29"/>
    </row>
    <row r="2521" spans="4:8">
      <c r="D2521" s="31"/>
      <c r="H2521" s="29"/>
    </row>
    <row r="2522" spans="4:8">
      <c r="D2522" s="31"/>
      <c r="H2522" s="29"/>
    </row>
    <row r="2523" spans="4:8">
      <c r="D2523" s="31"/>
      <c r="H2523" s="29"/>
    </row>
    <row r="2524" spans="4:8">
      <c r="D2524" s="31"/>
      <c r="H2524" s="29"/>
    </row>
    <row r="2525" spans="4:8">
      <c r="D2525" s="31"/>
      <c r="H2525" s="29"/>
    </row>
    <row r="2526" spans="4:8">
      <c r="D2526" s="31"/>
      <c r="H2526" s="29"/>
    </row>
    <row r="2527" spans="4:8">
      <c r="D2527" s="31"/>
      <c r="H2527" s="29"/>
    </row>
    <row r="2528" spans="4:8">
      <c r="D2528" s="31"/>
      <c r="H2528" s="29"/>
    </row>
    <row r="2529" spans="4:8">
      <c r="D2529" s="31"/>
      <c r="H2529" s="29"/>
    </row>
    <row r="2530" spans="4:8">
      <c r="D2530" s="31"/>
      <c r="H2530" s="29"/>
    </row>
    <row r="2531" spans="4:8">
      <c r="D2531" s="31"/>
      <c r="H2531" s="29"/>
    </row>
    <row r="2532" spans="4:8">
      <c r="D2532" s="31"/>
      <c r="H2532" s="29"/>
    </row>
    <row r="2533" spans="4:8">
      <c r="D2533" s="31"/>
      <c r="H2533" s="29"/>
    </row>
    <row r="2534" spans="4:8">
      <c r="D2534" s="31"/>
      <c r="H2534" s="29"/>
    </row>
    <row r="2535" spans="4:8">
      <c r="D2535" s="31"/>
      <c r="H2535" s="29"/>
    </row>
    <row r="2536" spans="4:8">
      <c r="D2536" s="31"/>
      <c r="H2536" s="29"/>
    </row>
    <row r="2537" spans="4:8">
      <c r="D2537" s="31"/>
      <c r="H2537" s="29"/>
    </row>
    <row r="2538" spans="4:8">
      <c r="D2538" s="31"/>
      <c r="H2538" s="29"/>
    </row>
    <row r="2539" spans="4:8">
      <c r="D2539" s="31"/>
      <c r="H2539" s="29"/>
    </row>
    <row r="2540" spans="4:8">
      <c r="D2540" s="31"/>
      <c r="H2540" s="29"/>
    </row>
    <row r="2541" spans="4:8">
      <c r="D2541" s="31"/>
      <c r="H2541" s="29"/>
    </row>
    <row r="2542" spans="4:8">
      <c r="D2542" s="31"/>
      <c r="H2542" s="29"/>
    </row>
    <row r="2543" spans="4:8">
      <c r="D2543" s="31"/>
      <c r="H2543" s="29"/>
    </row>
    <row r="2544" spans="4:8">
      <c r="D2544" s="31"/>
      <c r="H2544" s="29"/>
    </row>
    <row r="2545" spans="4:8">
      <c r="D2545" s="31"/>
      <c r="H2545" s="29"/>
    </row>
    <row r="2546" spans="4:8">
      <c r="D2546" s="31"/>
      <c r="H2546" s="29"/>
    </row>
    <row r="2547" spans="4:8">
      <c r="D2547" s="31"/>
      <c r="H2547" s="29"/>
    </row>
    <row r="2548" spans="4:8">
      <c r="D2548" s="31"/>
      <c r="H2548" s="29"/>
    </row>
    <row r="2549" spans="4:8">
      <c r="D2549" s="31"/>
      <c r="H2549" s="29"/>
    </row>
    <row r="2550" spans="4:8">
      <c r="D2550" s="31"/>
      <c r="H2550" s="29"/>
    </row>
    <row r="2551" spans="4:8">
      <c r="D2551" s="31"/>
      <c r="H2551" s="29"/>
    </row>
    <row r="2552" spans="4:8">
      <c r="D2552" s="31"/>
      <c r="H2552" s="29"/>
    </row>
    <row r="2553" spans="4:8">
      <c r="D2553" s="31"/>
      <c r="H2553" s="29"/>
    </row>
    <row r="2554" spans="4:8">
      <c r="D2554" s="31"/>
      <c r="H2554" s="29"/>
    </row>
    <row r="2555" spans="4:8">
      <c r="D2555" s="31"/>
      <c r="H2555" s="29"/>
    </row>
    <row r="2556" spans="4:8">
      <c r="D2556" s="31"/>
      <c r="H2556" s="29"/>
    </row>
    <row r="2557" spans="4:8">
      <c r="D2557" s="31"/>
      <c r="H2557" s="29"/>
    </row>
    <row r="2558" spans="4:8">
      <c r="D2558" s="31"/>
      <c r="H2558" s="29"/>
    </row>
    <row r="2559" spans="4:8">
      <c r="D2559" s="31"/>
      <c r="H2559" s="29"/>
    </row>
    <row r="2560" spans="4:8">
      <c r="D2560" s="31"/>
      <c r="H2560" s="29"/>
    </row>
    <row r="2561" spans="4:8">
      <c r="D2561" s="31"/>
      <c r="H2561" s="29"/>
    </row>
    <row r="2562" spans="4:8">
      <c r="D2562" s="31"/>
      <c r="H2562" s="29"/>
    </row>
    <row r="2563" spans="4:8">
      <c r="D2563" s="31"/>
      <c r="H2563" s="29"/>
    </row>
    <row r="2564" spans="4:8">
      <c r="D2564" s="31"/>
      <c r="H2564" s="29"/>
    </row>
    <row r="2565" spans="4:8">
      <c r="D2565" s="31"/>
      <c r="H2565" s="29"/>
    </row>
    <row r="2566" spans="4:8">
      <c r="D2566" s="31"/>
      <c r="H2566" s="29"/>
    </row>
    <row r="2567" spans="4:8">
      <c r="D2567" s="31"/>
      <c r="H2567" s="29"/>
    </row>
    <row r="2568" spans="4:8">
      <c r="D2568" s="31"/>
      <c r="H2568" s="29"/>
    </row>
    <row r="2569" spans="4:8">
      <c r="D2569" s="31"/>
      <c r="H2569" s="29"/>
    </row>
    <row r="2570" spans="4:8">
      <c r="D2570" s="31"/>
      <c r="H2570" s="29"/>
    </row>
    <row r="2571" spans="4:8">
      <c r="D2571" s="31"/>
      <c r="H2571" s="29"/>
    </row>
    <row r="2572" spans="4:8">
      <c r="D2572" s="31"/>
      <c r="H2572" s="29"/>
    </row>
    <row r="2573" spans="4:8">
      <c r="D2573" s="31"/>
      <c r="H2573" s="29"/>
    </row>
    <row r="2574" spans="4:8">
      <c r="D2574" s="31"/>
      <c r="H2574" s="29"/>
    </row>
    <row r="2575" spans="4:8">
      <c r="D2575" s="31"/>
      <c r="H2575" s="29"/>
    </row>
    <row r="2576" spans="4:8">
      <c r="D2576" s="31"/>
      <c r="H2576" s="29"/>
    </row>
    <row r="2577" spans="4:8">
      <c r="D2577" s="31"/>
      <c r="H2577" s="29"/>
    </row>
    <row r="2578" spans="4:8">
      <c r="D2578" s="31"/>
      <c r="H2578" s="29"/>
    </row>
    <row r="2579" spans="4:8">
      <c r="D2579" s="31"/>
      <c r="H2579" s="29"/>
    </row>
    <row r="2580" spans="4:8">
      <c r="D2580" s="31"/>
      <c r="H2580" s="29"/>
    </row>
    <row r="2581" spans="4:8">
      <c r="D2581" s="31"/>
      <c r="H2581" s="29"/>
    </row>
    <row r="2582" spans="4:8">
      <c r="D2582" s="31"/>
      <c r="H2582" s="29"/>
    </row>
    <row r="2583" spans="4:8">
      <c r="D2583" s="31"/>
      <c r="H2583" s="29"/>
    </row>
    <row r="2584" spans="4:8">
      <c r="D2584" s="31"/>
      <c r="H2584" s="29"/>
    </row>
    <row r="2585" spans="4:8">
      <c r="D2585" s="31"/>
      <c r="H2585" s="29"/>
    </row>
    <row r="2586" spans="4:8">
      <c r="D2586" s="31"/>
      <c r="H2586" s="29"/>
    </row>
    <row r="2587" spans="4:8">
      <c r="D2587" s="31"/>
      <c r="H2587" s="29"/>
    </row>
    <row r="2588" spans="4:8">
      <c r="D2588" s="31"/>
      <c r="H2588" s="29"/>
    </row>
    <row r="2589" spans="4:8">
      <c r="D2589" s="31"/>
      <c r="H2589" s="29"/>
    </row>
    <row r="2590" spans="4:8">
      <c r="D2590" s="31"/>
      <c r="H2590" s="29"/>
    </row>
    <row r="2591" spans="4:8">
      <c r="D2591" s="31"/>
      <c r="H2591" s="29"/>
    </row>
    <row r="2592" spans="4:8">
      <c r="D2592" s="31"/>
      <c r="H2592" s="29"/>
    </row>
    <row r="2593" spans="4:8">
      <c r="D2593" s="31"/>
      <c r="H2593" s="29"/>
    </row>
    <row r="2594" spans="4:8">
      <c r="D2594" s="31"/>
      <c r="H2594" s="29"/>
    </row>
    <row r="2595" spans="4:8">
      <c r="D2595" s="31"/>
      <c r="H2595" s="29"/>
    </row>
    <row r="2596" spans="4:8">
      <c r="D2596" s="31"/>
      <c r="H2596" s="29"/>
    </row>
    <row r="2597" spans="4:8">
      <c r="D2597" s="31"/>
      <c r="H2597" s="29"/>
    </row>
    <row r="2598" spans="4:8">
      <c r="D2598" s="31"/>
      <c r="H2598" s="29"/>
    </row>
    <row r="2599" spans="4:8">
      <c r="D2599" s="31"/>
      <c r="H2599" s="29"/>
    </row>
    <row r="2600" spans="4:8">
      <c r="D2600" s="31"/>
      <c r="H2600" s="29"/>
    </row>
    <row r="2601" spans="4:8">
      <c r="D2601" s="31"/>
      <c r="H2601" s="29"/>
    </row>
    <row r="2602" spans="4:8">
      <c r="D2602" s="31"/>
      <c r="H2602" s="29"/>
    </row>
    <row r="2603" spans="4:8">
      <c r="D2603" s="31"/>
      <c r="H2603" s="29"/>
    </row>
    <row r="2604" spans="4:8">
      <c r="D2604" s="31"/>
      <c r="H2604" s="29"/>
    </row>
    <row r="2605" spans="4:8">
      <c r="D2605" s="31"/>
      <c r="H2605" s="29"/>
    </row>
    <row r="2606" spans="4:8">
      <c r="D2606" s="31"/>
      <c r="H2606" s="29"/>
    </row>
    <row r="2607" spans="4:8">
      <c r="D2607" s="31"/>
      <c r="H2607" s="29"/>
    </row>
    <row r="2608" spans="4:8">
      <c r="D2608" s="31"/>
      <c r="H2608" s="29"/>
    </row>
    <row r="2609" spans="4:8">
      <c r="D2609" s="31"/>
      <c r="H2609" s="29"/>
    </row>
    <row r="2610" spans="4:8">
      <c r="D2610" s="31"/>
      <c r="H2610" s="29"/>
    </row>
    <row r="2611" spans="4:8">
      <c r="D2611" s="31"/>
      <c r="H2611" s="29"/>
    </row>
    <row r="2612" spans="4:8">
      <c r="D2612" s="31"/>
      <c r="H2612" s="29"/>
    </row>
    <row r="2613" spans="4:8">
      <c r="D2613" s="31"/>
      <c r="H2613" s="29"/>
    </row>
    <row r="2614" spans="4:8">
      <c r="D2614" s="31"/>
      <c r="H2614" s="29"/>
    </row>
    <row r="2615" spans="4:8">
      <c r="D2615" s="31"/>
      <c r="H2615" s="29"/>
    </row>
    <row r="2616" spans="4:8">
      <c r="D2616" s="31"/>
      <c r="H2616" s="29"/>
    </row>
    <row r="2617" spans="4:8">
      <c r="D2617" s="31"/>
      <c r="H2617" s="29"/>
    </row>
    <row r="2618" spans="4:8">
      <c r="D2618" s="31"/>
      <c r="H2618" s="29"/>
    </row>
    <row r="2619" spans="4:8">
      <c r="D2619" s="31"/>
      <c r="H2619" s="29"/>
    </row>
    <row r="2620" spans="4:8">
      <c r="D2620" s="31"/>
      <c r="H2620" s="29"/>
    </row>
    <row r="2621" spans="4:8">
      <c r="D2621" s="31"/>
      <c r="H2621" s="29"/>
    </row>
    <row r="2622" spans="4:8">
      <c r="D2622" s="31"/>
      <c r="H2622" s="29"/>
    </row>
    <row r="2623" spans="4:8">
      <c r="D2623" s="31"/>
      <c r="H2623" s="29"/>
    </row>
    <row r="2624" spans="4:8">
      <c r="D2624" s="31"/>
      <c r="H2624" s="29"/>
    </row>
    <row r="2625" spans="4:8">
      <c r="D2625" s="31"/>
      <c r="H2625" s="29"/>
    </row>
    <row r="2626" spans="4:8">
      <c r="D2626" s="31"/>
      <c r="H2626" s="29"/>
    </row>
    <row r="2627" spans="4:8">
      <c r="D2627" s="31"/>
      <c r="H2627" s="29"/>
    </row>
    <row r="2628" spans="4:8">
      <c r="D2628" s="31"/>
      <c r="H2628" s="29"/>
    </row>
    <row r="2629" spans="4:8">
      <c r="D2629" s="31"/>
      <c r="H2629" s="29"/>
    </row>
    <row r="2630" spans="4:8">
      <c r="D2630" s="31"/>
      <c r="H2630" s="29"/>
    </row>
    <row r="2631" spans="4:8">
      <c r="D2631" s="31"/>
      <c r="H2631" s="29"/>
    </row>
    <row r="2632" spans="4:8">
      <c r="D2632" s="31"/>
      <c r="H2632" s="29"/>
    </row>
    <row r="2633" spans="4:8">
      <c r="D2633" s="31"/>
      <c r="H2633" s="29"/>
    </row>
    <row r="2634" spans="4:8">
      <c r="D2634" s="31"/>
      <c r="H2634" s="29"/>
    </row>
    <row r="2635" spans="4:8">
      <c r="D2635" s="31"/>
      <c r="H2635" s="29"/>
    </row>
    <row r="2636" spans="4:8">
      <c r="D2636" s="31"/>
      <c r="H2636" s="29"/>
    </row>
    <row r="2637" spans="4:8">
      <c r="D2637" s="31"/>
      <c r="H2637" s="29"/>
    </row>
    <row r="2638" spans="4:8">
      <c r="D2638" s="31"/>
      <c r="H2638" s="29"/>
    </row>
    <row r="2639" spans="4:8">
      <c r="D2639" s="31"/>
      <c r="H2639" s="29"/>
    </row>
    <row r="2640" spans="4:8">
      <c r="D2640" s="31"/>
      <c r="H2640" s="29"/>
    </row>
    <row r="2641" spans="4:8">
      <c r="D2641" s="31"/>
      <c r="H2641" s="29"/>
    </row>
    <row r="2642" spans="4:8">
      <c r="D2642" s="31"/>
      <c r="H2642" s="29"/>
    </row>
    <row r="2643" spans="4:8">
      <c r="D2643" s="31"/>
      <c r="H2643" s="29"/>
    </row>
    <row r="2644" spans="4:8">
      <c r="D2644" s="31"/>
      <c r="H2644" s="29"/>
    </row>
    <row r="2645" spans="4:8">
      <c r="D2645" s="31"/>
      <c r="H2645" s="29"/>
    </row>
    <row r="2646" spans="4:8">
      <c r="D2646" s="31"/>
      <c r="H2646" s="29"/>
    </row>
    <row r="2647" spans="4:8">
      <c r="D2647" s="31"/>
      <c r="H2647" s="29"/>
    </row>
    <row r="2648" spans="4:8">
      <c r="D2648" s="31"/>
      <c r="H2648" s="29"/>
    </row>
    <row r="2649" spans="4:8">
      <c r="D2649" s="31"/>
      <c r="H2649" s="29"/>
    </row>
    <row r="2650" spans="4:8">
      <c r="D2650" s="31"/>
      <c r="H2650" s="29"/>
    </row>
    <row r="2651" spans="4:8">
      <c r="D2651" s="31"/>
      <c r="H2651" s="29"/>
    </row>
    <row r="2652" spans="4:8">
      <c r="D2652" s="31"/>
      <c r="H2652" s="29"/>
    </row>
    <row r="2653" spans="4:8">
      <c r="D2653" s="31"/>
      <c r="H2653" s="29"/>
    </row>
    <row r="2654" spans="4:8">
      <c r="D2654" s="31"/>
      <c r="H2654" s="29"/>
    </row>
    <row r="2655" spans="4:8">
      <c r="D2655" s="31"/>
      <c r="H2655" s="29"/>
    </row>
    <row r="2656" spans="4:8">
      <c r="D2656" s="31"/>
      <c r="H2656" s="29"/>
    </row>
    <row r="2657" spans="4:8">
      <c r="D2657" s="31"/>
      <c r="H2657" s="29"/>
    </row>
    <row r="2658" spans="4:8">
      <c r="D2658" s="31"/>
      <c r="H2658" s="29"/>
    </row>
    <row r="2659" spans="4:8">
      <c r="D2659" s="31"/>
      <c r="H2659" s="29"/>
    </row>
    <row r="2660" spans="4:8">
      <c r="D2660" s="31"/>
      <c r="H2660" s="29"/>
    </row>
    <row r="2661" spans="4:8">
      <c r="D2661" s="31"/>
      <c r="H2661" s="29"/>
    </row>
    <row r="2662" spans="4:8">
      <c r="D2662" s="31"/>
      <c r="H2662" s="29"/>
    </row>
    <row r="2663" spans="4:8">
      <c r="D2663" s="31"/>
      <c r="H2663" s="29"/>
    </row>
    <row r="2664" spans="4:8">
      <c r="D2664" s="31"/>
      <c r="H2664" s="29"/>
    </row>
    <row r="2665" spans="4:8">
      <c r="D2665" s="31"/>
      <c r="H2665" s="29"/>
    </row>
    <row r="2666" spans="4:8">
      <c r="D2666" s="31"/>
      <c r="H2666" s="29"/>
    </row>
    <row r="2667" spans="4:8">
      <c r="D2667" s="31"/>
      <c r="H2667" s="29"/>
    </row>
    <row r="2668" spans="4:8">
      <c r="D2668" s="31"/>
      <c r="H2668" s="29"/>
    </row>
    <row r="2669" spans="4:8">
      <c r="D2669" s="31"/>
      <c r="H2669" s="29"/>
    </row>
    <row r="2670" spans="4:8">
      <c r="D2670" s="31"/>
      <c r="H2670" s="29"/>
    </row>
    <row r="2671" spans="4:8">
      <c r="D2671" s="31"/>
      <c r="H2671" s="29"/>
    </row>
    <row r="2672" spans="4:8">
      <c r="D2672" s="31"/>
      <c r="H2672" s="29"/>
    </row>
    <row r="2673" spans="4:8">
      <c r="D2673" s="31"/>
      <c r="H2673" s="29"/>
    </row>
    <row r="2674" spans="4:8">
      <c r="D2674" s="31"/>
      <c r="H2674" s="29"/>
    </row>
    <row r="2675" spans="4:8">
      <c r="D2675" s="31"/>
      <c r="H2675" s="29"/>
    </row>
    <row r="2676" spans="4:8">
      <c r="D2676" s="31"/>
      <c r="H2676" s="29"/>
    </row>
    <row r="2677" spans="4:8">
      <c r="D2677" s="31"/>
      <c r="H2677" s="29"/>
    </row>
    <row r="2678" spans="4:8">
      <c r="D2678" s="31"/>
      <c r="H2678" s="29"/>
    </row>
    <row r="2679" spans="4:8">
      <c r="D2679" s="31"/>
      <c r="H2679" s="29"/>
    </row>
    <row r="2680" spans="4:8">
      <c r="D2680" s="31"/>
      <c r="H2680" s="29"/>
    </row>
    <row r="2681" spans="4:8">
      <c r="D2681" s="31"/>
      <c r="H2681" s="29"/>
    </row>
    <row r="2682" spans="4:8">
      <c r="D2682" s="31"/>
      <c r="H2682" s="29"/>
    </row>
    <row r="2683" spans="4:8">
      <c r="D2683" s="31"/>
      <c r="H2683" s="29"/>
    </row>
    <row r="2684" spans="4:8">
      <c r="D2684" s="31"/>
      <c r="H2684" s="29"/>
    </row>
    <row r="2685" spans="4:8">
      <c r="D2685" s="31"/>
      <c r="H2685" s="29"/>
    </row>
    <row r="2686" spans="4:8">
      <c r="D2686" s="31"/>
      <c r="H2686" s="29"/>
    </row>
    <row r="2687" spans="4:8">
      <c r="D2687" s="31"/>
      <c r="H2687" s="29"/>
    </row>
    <row r="2688" spans="4:8">
      <c r="D2688" s="31"/>
      <c r="H2688" s="29"/>
    </row>
    <row r="2689" spans="4:8">
      <c r="D2689" s="31"/>
      <c r="H2689" s="29"/>
    </row>
    <row r="2690" spans="4:8">
      <c r="D2690" s="31"/>
      <c r="H2690" s="29"/>
    </row>
    <row r="2691" spans="4:8">
      <c r="D2691" s="31"/>
      <c r="H2691" s="29"/>
    </row>
    <row r="2692" spans="4:8">
      <c r="D2692" s="31"/>
      <c r="H2692" s="29"/>
    </row>
    <row r="2693" spans="4:8">
      <c r="D2693" s="31"/>
      <c r="H2693" s="29"/>
    </row>
    <row r="2694" spans="4:8">
      <c r="D2694" s="31"/>
      <c r="H2694" s="29"/>
    </row>
    <row r="2695" spans="4:8">
      <c r="D2695" s="31"/>
      <c r="H2695" s="29"/>
    </row>
    <row r="2696" spans="4:8">
      <c r="D2696" s="31"/>
      <c r="H2696" s="29"/>
    </row>
    <row r="2697" spans="4:8">
      <c r="D2697" s="31"/>
      <c r="H2697" s="29"/>
    </row>
    <row r="2698" spans="4:8">
      <c r="D2698" s="31"/>
      <c r="H2698" s="29"/>
    </row>
    <row r="2699" spans="4:8">
      <c r="D2699" s="31"/>
      <c r="H2699" s="29"/>
    </row>
    <row r="2700" spans="4:8">
      <c r="D2700" s="31"/>
      <c r="H2700" s="29"/>
    </row>
    <row r="2701" spans="4:8">
      <c r="D2701" s="31"/>
      <c r="H2701" s="29"/>
    </row>
    <row r="2702" spans="4:8">
      <c r="D2702" s="31"/>
      <c r="H2702" s="29"/>
    </row>
    <row r="2703" spans="4:8">
      <c r="D2703" s="31"/>
      <c r="H2703" s="29"/>
    </row>
    <row r="2704" spans="4:8">
      <c r="D2704" s="31"/>
      <c r="H2704" s="29"/>
    </row>
    <row r="2705" spans="4:8">
      <c r="D2705" s="31"/>
      <c r="H2705" s="29"/>
    </row>
    <row r="2706" spans="4:8">
      <c r="D2706" s="31"/>
      <c r="H2706" s="29"/>
    </row>
    <row r="2707" spans="4:8">
      <c r="D2707" s="31"/>
      <c r="H2707" s="29"/>
    </row>
    <row r="2708" spans="4:8">
      <c r="D2708" s="31"/>
      <c r="H2708" s="29"/>
    </row>
    <row r="2709" spans="4:8">
      <c r="D2709" s="31"/>
      <c r="H2709" s="29"/>
    </row>
    <row r="2710" spans="4:8">
      <c r="D2710" s="31"/>
      <c r="H2710" s="29"/>
    </row>
    <row r="2711" spans="4:8">
      <c r="D2711" s="31"/>
      <c r="H2711" s="29"/>
    </row>
    <row r="2712" spans="4:8">
      <c r="D2712" s="31"/>
      <c r="H2712" s="29"/>
    </row>
    <row r="2713" spans="4:8">
      <c r="D2713" s="31"/>
      <c r="H2713" s="29"/>
    </row>
    <row r="2714" spans="4:8">
      <c r="D2714" s="31"/>
      <c r="H2714" s="29"/>
    </row>
    <row r="2715" spans="4:8">
      <c r="D2715" s="31"/>
      <c r="H2715" s="29"/>
    </row>
    <row r="2716" spans="4:8">
      <c r="D2716" s="31"/>
      <c r="H2716" s="29"/>
    </row>
    <row r="2717" spans="4:8">
      <c r="D2717" s="31"/>
      <c r="H2717" s="29"/>
    </row>
    <row r="2718" spans="4:8">
      <c r="D2718" s="31"/>
      <c r="H2718" s="29"/>
    </row>
    <row r="2719" spans="4:8">
      <c r="D2719" s="31"/>
      <c r="H2719" s="29"/>
    </row>
    <row r="2720" spans="4:8">
      <c r="D2720" s="31"/>
      <c r="H2720" s="29"/>
    </row>
    <row r="2721" spans="4:8">
      <c r="D2721" s="31"/>
      <c r="H2721" s="29"/>
    </row>
    <row r="2722" spans="4:8">
      <c r="D2722" s="31"/>
      <c r="H2722" s="29"/>
    </row>
    <row r="2723" spans="4:8">
      <c r="D2723" s="31"/>
      <c r="H2723" s="29"/>
    </row>
    <row r="2724" spans="4:8">
      <c r="D2724" s="31"/>
      <c r="H2724" s="29"/>
    </row>
    <row r="2725" spans="4:8">
      <c r="D2725" s="31"/>
      <c r="H2725" s="29"/>
    </row>
    <row r="2726" spans="4:8">
      <c r="D2726" s="31"/>
      <c r="H2726" s="29"/>
    </row>
    <row r="2727" spans="4:8">
      <c r="D2727" s="31"/>
      <c r="H2727" s="29"/>
    </row>
    <row r="2728" spans="4:8">
      <c r="D2728" s="31"/>
      <c r="H2728" s="29"/>
    </row>
    <row r="2729" spans="4:8">
      <c r="D2729" s="31"/>
      <c r="H2729" s="29"/>
    </row>
    <row r="2730" spans="4:8">
      <c r="D2730" s="31"/>
      <c r="H2730" s="29"/>
    </row>
    <row r="2731" spans="4:8">
      <c r="D2731" s="31"/>
      <c r="H2731" s="29"/>
    </row>
    <row r="2732" spans="4:8">
      <c r="D2732" s="31"/>
      <c r="H2732" s="29"/>
    </row>
    <row r="2733" spans="4:8">
      <c r="D2733" s="31"/>
      <c r="H2733" s="29"/>
    </row>
    <row r="2734" spans="4:8">
      <c r="D2734" s="31"/>
      <c r="H2734" s="29"/>
    </row>
    <row r="2735" spans="4:8">
      <c r="D2735" s="31"/>
      <c r="H2735" s="29"/>
    </row>
    <row r="2736" spans="4:8">
      <c r="D2736" s="31"/>
      <c r="H2736" s="29"/>
    </row>
    <row r="2737" spans="4:8">
      <c r="D2737" s="31"/>
      <c r="H2737" s="29"/>
    </row>
    <row r="2738" spans="4:8">
      <c r="D2738" s="31"/>
      <c r="H2738" s="29"/>
    </row>
    <row r="2739" spans="4:8">
      <c r="D2739" s="31"/>
      <c r="H2739" s="29"/>
    </row>
    <row r="2740" spans="4:8">
      <c r="D2740" s="31"/>
      <c r="H2740" s="29"/>
    </row>
    <row r="2741" spans="4:8">
      <c r="D2741" s="31"/>
      <c r="H2741" s="29"/>
    </row>
    <row r="2742" spans="4:8">
      <c r="D2742" s="31"/>
      <c r="H2742" s="29"/>
    </row>
    <row r="2743" spans="4:8">
      <c r="D2743" s="31"/>
      <c r="H2743" s="29"/>
    </row>
    <row r="2744" spans="4:8">
      <c r="D2744" s="31"/>
      <c r="H2744" s="29"/>
    </row>
    <row r="2745" spans="4:8">
      <c r="D2745" s="31"/>
      <c r="H2745" s="29"/>
    </row>
    <row r="2746" spans="4:8">
      <c r="D2746" s="31"/>
      <c r="H2746" s="29"/>
    </row>
    <row r="2747" spans="4:8">
      <c r="D2747" s="31"/>
      <c r="H2747" s="29"/>
    </row>
    <row r="2748" spans="4:8">
      <c r="D2748" s="31"/>
      <c r="H2748" s="29"/>
    </row>
    <row r="2749" spans="4:8">
      <c r="D2749" s="31"/>
      <c r="H2749" s="29"/>
    </row>
    <row r="2750" spans="4:8">
      <c r="D2750" s="31"/>
      <c r="H2750" s="29"/>
    </row>
    <row r="2751" spans="4:8">
      <c r="D2751" s="31"/>
      <c r="H2751" s="29"/>
    </row>
    <row r="2752" spans="4:8">
      <c r="D2752" s="31"/>
      <c r="H2752" s="29"/>
    </row>
    <row r="2753" spans="4:8">
      <c r="D2753" s="31"/>
      <c r="H2753" s="29"/>
    </row>
    <row r="2754" spans="4:8">
      <c r="D2754" s="31"/>
      <c r="H2754" s="29"/>
    </row>
    <row r="2755" spans="4:8">
      <c r="D2755" s="31"/>
      <c r="H2755" s="29"/>
    </row>
    <row r="2756" spans="4:8">
      <c r="D2756" s="31"/>
      <c r="H2756" s="29"/>
    </row>
    <row r="2757" spans="4:8">
      <c r="D2757" s="31"/>
      <c r="H2757" s="29"/>
    </row>
    <row r="2758" spans="4:8">
      <c r="D2758" s="31"/>
      <c r="H2758" s="29"/>
    </row>
    <row r="2759" spans="4:8">
      <c r="D2759" s="31"/>
      <c r="H2759" s="29"/>
    </row>
    <row r="2760" spans="4:8">
      <c r="D2760" s="31"/>
      <c r="H2760" s="29"/>
    </row>
    <row r="2761" spans="4:8">
      <c r="D2761" s="31"/>
      <c r="H2761" s="29"/>
    </row>
    <row r="2762" spans="4:8">
      <c r="D2762" s="31"/>
      <c r="H2762" s="29"/>
    </row>
    <row r="2763" spans="4:8">
      <c r="D2763" s="31"/>
      <c r="H2763" s="29"/>
    </row>
    <row r="2764" spans="4:8">
      <c r="D2764" s="31"/>
      <c r="H2764" s="29"/>
    </row>
    <row r="2765" spans="4:8">
      <c r="D2765" s="31"/>
      <c r="H2765" s="29"/>
    </row>
    <row r="2766" spans="4:8">
      <c r="D2766" s="31"/>
      <c r="H2766" s="29"/>
    </row>
    <row r="2767" spans="4:8">
      <c r="D2767" s="31"/>
      <c r="H2767" s="29"/>
    </row>
    <row r="2768" spans="4:8">
      <c r="D2768" s="31"/>
      <c r="H2768" s="29"/>
    </row>
    <row r="2769" spans="4:8">
      <c r="D2769" s="31"/>
      <c r="H2769" s="29"/>
    </row>
    <row r="2770" spans="4:8">
      <c r="D2770" s="31"/>
      <c r="H2770" s="29"/>
    </row>
    <row r="2771" spans="4:8">
      <c r="D2771" s="31"/>
      <c r="H2771" s="29"/>
    </row>
    <row r="2772" spans="4:8">
      <c r="D2772" s="31"/>
      <c r="H2772" s="29"/>
    </row>
    <row r="2773" spans="4:8">
      <c r="D2773" s="31"/>
      <c r="H2773" s="29"/>
    </row>
    <row r="2774" spans="4:8">
      <c r="D2774" s="31"/>
      <c r="H2774" s="29"/>
    </row>
    <row r="2775" spans="4:8">
      <c r="D2775" s="31"/>
      <c r="H2775" s="29"/>
    </row>
    <row r="2776" spans="4:8">
      <c r="D2776" s="31"/>
      <c r="H2776" s="29"/>
    </row>
    <row r="2777" spans="4:8">
      <c r="D2777" s="31"/>
      <c r="H2777" s="29"/>
    </row>
    <row r="2778" spans="4:8">
      <c r="D2778" s="31"/>
      <c r="H2778" s="29"/>
    </row>
    <row r="2779" spans="4:8">
      <c r="D2779" s="31"/>
      <c r="H2779" s="29"/>
    </row>
    <row r="2780" spans="4:8">
      <c r="D2780" s="31"/>
      <c r="H2780" s="29"/>
    </row>
    <row r="2781" spans="4:8">
      <c r="D2781" s="31"/>
      <c r="H2781" s="29"/>
    </row>
    <row r="2782" spans="4:8">
      <c r="D2782" s="31"/>
      <c r="H2782" s="29"/>
    </row>
    <row r="2783" spans="4:8">
      <c r="D2783" s="31"/>
      <c r="H2783" s="29"/>
    </row>
    <row r="2784" spans="4:8">
      <c r="D2784" s="31"/>
      <c r="H2784" s="29"/>
    </row>
    <row r="2785" spans="4:8">
      <c r="D2785" s="31"/>
      <c r="H2785" s="29"/>
    </row>
    <row r="2786" spans="4:8">
      <c r="D2786" s="31"/>
      <c r="H2786" s="29"/>
    </row>
    <row r="2787" spans="4:8">
      <c r="D2787" s="31"/>
      <c r="H2787" s="29"/>
    </row>
    <row r="2788" spans="4:8">
      <c r="D2788" s="31"/>
      <c r="H2788" s="29"/>
    </row>
    <row r="2789" spans="4:8">
      <c r="D2789" s="31"/>
      <c r="H2789" s="29"/>
    </row>
    <row r="2790" spans="4:8">
      <c r="D2790" s="31"/>
      <c r="H2790" s="29"/>
    </row>
    <row r="2791" spans="4:8">
      <c r="D2791" s="31"/>
      <c r="H2791" s="29"/>
    </row>
    <row r="2792" spans="4:8">
      <c r="D2792" s="31"/>
      <c r="H2792" s="29"/>
    </row>
    <row r="2793" spans="4:8">
      <c r="D2793" s="31"/>
      <c r="H2793" s="29"/>
    </row>
    <row r="2794" spans="4:8">
      <c r="D2794" s="31"/>
      <c r="H2794" s="29"/>
    </row>
    <row r="2795" spans="4:8">
      <c r="D2795" s="31"/>
      <c r="H2795" s="29"/>
    </row>
    <row r="2796" spans="4:8">
      <c r="D2796" s="31"/>
      <c r="H2796" s="29"/>
    </row>
    <row r="2797" spans="4:8">
      <c r="D2797" s="31"/>
      <c r="H2797" s="29"/>
    </row>
    <row r="2798" spans="4:8">
      <c r="D2798" s="31"/>
      <c r="H2798" s="29"/>
    </row>
    <row r="2799" spans="4:8">
      <c r="D2799" s="31"/>
      <c r="H2799" s="29"/>
    </row>
    <row r="2800" spans="4:8">
      <c r="D2800" s="31"/>
      <c r="H2800" s="29"/>
    </row>
    <row r="2801" spans="4:8">
      <c r="D2801" s="31"/>
      <c r="H2801" s="29"/>
    </row>
    <row r="2802" spans="4:8">
      <c r="D2802" s="31"/>
      <c r="H2802" s="29"/>
    </row>
    <row r="2803" spans="4:8">
      <c r="D2803" s="31"/>
      <c r="H2803" s="29"/>
    </row>
    <row r="2804" spans="4:8">
      <c r="D2804" s="31"/>
      <c r="H2804" s="29"/>
    </row>
    <row r="2805" spans="4:8">
      <c r="D2805" s="31"/>
      <c r="H2805" s="29"/>
    </row>
    <row r="2806" spans="4:8">
      <c r="D2806" s="31"/>
      <c r="H2806" s="29"/>
    </row>
    <row r="2807" spans="4:8">
      <c r="D2807" s="31"/>
      <c r="H2807" s="29"/>
    </row>
    <row r="2808" spans="4:8">
      <c r="D2808" s="31"/>
      <c r="H2808" s="29"/>
    </row>
    <row r="2809" spans="4:8">
      <c r="D2809" s="31"/>
      <c r="H2809" s="29"/>
    </row>
    <row r="2810" spans="4:8">
      <c r="D2810" s="31"/>
      <c r="H2810" s="29"/>
    </row>
    <row r="2811" spans="4:8">
      <c r="D2811" s="31"/>
      <c r="H2811" s="29"/>
    </row>
    <row r="2812" spans="4:8">
      <c r="D2812" s="31"/>
      <c r="H2812" s="29"/>
    </row>
    <row r="2813" spans="4:8">
      <c r="D2813" s="31"/>
      <c r="H2813" s="29"/>
    </row>
    <row r="2814" spans="4:8">
      <c r="D2814" s="31"/>
      <c r="H2814" s="29"/>
    </row>
    <row r="2815" spans="4:8">
      <c r="D2815" s="31"/>
      <c r="H2815" s="29"/>
    </row>
    <row r="2816" spans="4:8">
      <c r="D2816" s="31"/>
      <c r="H2816" s="29"/>
    </row>
    <row r="2817" spans="4:8">
      <c r="D2817" s="31"/>
      <c r="H2817" s="29"/>
    </row>
    <row r="2818" spans="4:8">
      <c r="D2818" s="31"/>
      <c r="H2818" s="29"/>
    </row>
    <row r="2819" spans="4:8">
      <c r="D2819" s="31"/>
      <c r="H2819" s="29"/>
    </row>
    <row r="2820" spans="4:8">
      <c r="D2820" s="31"/>
      <c r="H2820" s="29"/>
    </row>
    <row r="2821" spans="4:8">
      <c r="D2821" s="31"/>
      <c r="H2821" s="29"/>
    </row>
    <row r="2822" spans="4:8">
      <c r="D2822" s="31"/>
      <c r="H2822" s="29"/>
    </row>
    <row r="2823" spans="4:8">
      <c r="D2823" s="31"/>
      <c r="H2823" s="29"/>
    </row>
    <row r="2824" spans="4:8">
      <c r="D2824" s="31"/>
      <c r="H2824" s="29"/>
    </row>
    <row r="2825" spans="4:8">
      <c r="D2825" s="31"/>
      <c r="H2825" s="29"/>
    </row>
    <row r="2826" spans="4:8">
      <c r="D2826" s="31"/>
      <c r="H2826" s="29"/>
    </row>
    <row r="2827" spans="4:8">
      <c r="D2827" s="31"/>
      <c r="H2827" s="29"/>
    </row>
    <row r="2828" spans="4:8">
      <c r="D2828" s="31"/>
      <c r="H2828" s="29"/>
    </row>
    <row r="2829" spans="4:8">
      <c r="D2829" s="31"/>
      <c r="H2829" s="29"/>
    </row>
    <row r="2830" spans="4:8">
      <c r="D2830" s="31"/>
      <c r="H2830" s="29"/>
    </row>
    <row r="2831" spans="4:8">
      <c r="D2831" s="31"/>
      <c r="H2831" s="29"/>
    </row>
    <row r="2832" spans="4:8">
      <c r="D2832" s="31"/>
      <c r="H2832" s="29"/>
    </row>
    <row r="2833" spans="4:8">
      <c r="D2833" s="31"/>
      <c r="H2833" s="29"/>
    </row>
    <row r="2834" spans="4:8">
      <c r="D2834" s="31"/>
      <c r="H2834" s="29"/>
    </row>
    <row r="2835" spans="4:8">
      <c r="D2835" s="31"/>
      <c r="H2835" s="29"/>
    </row>
    <row r="2836" spans="4:8">
      <c r="D2836" s="31"/>
      <c r="H2836" s="29"/>
    </row>
    <row r="2837" spans="4:8">
      <c r="D2837" s="31"/>
      <c r="H2837" s="29"/>
    </row>
    <row r="2838" spans="4:8">
      <c r="D2838" s="31"/>
      <c r="H2838" s="29"/>
    </row>
    <row r="2839" spans="4:8">
      <c r="D2839" s="31"/>
      <c r="H2839" s="29"/>
    </row>
    <row r="2840" spans="4:8">
      <c r="D2840" s="31"/>
      <c r="H2840" s="29"/>
    </row>
    <row r="2841" spans="4:8">
      <c r="D2841" s="31"/>
      <c r="H2841" s="29"/>
    </row>
    <row r="2842" spans="4:8">
      <c r="D2842" s="31"/>
      <c r="H2842" s="29"/>
    </row>
    <row r="2843" spans="4:8">
      <c r="D2843" s="31"/>
      <c r="H2843" s="29"/>
    </row>
    <row r="2844" spans="4:8">
      <c r="D2844" s="31"/>
      <c r="H2844" s="29"/>
    </row>
    <row r="2845" spans="4:8">
      <c r="D2845" s="31"/>
      <c r="H2845" s="29"/>
    </row>
    <row r="2846" spans="4:8">
      <c r="D2846" s="31"/>
      <c r="H2846" s="29"/>
    </row>
    <row r="2847" spans="4:8">
      <c r="D2847" s="31"/>
      <c r="H2847" s="29"/>
    </row>
    <row r="2848" spans="4:8">
      <c r="D2848" s="31"/>
      <c r="H2848" s="29"/>
    </row>
    <row r="2849" spans="4:8">
      <c r="D2849" s="31"/>
      <c r="H2849" s="29"/>
    </row>
    <row r="2850" spans="4:8">
      <c r="D2850" s="31"/>
      <c r="H2850" s="29"/>
    </row>
    <row r="2851" spans="4:8">
      <c r="D2851" s="31"/>
      <c r="H2851" s="29"/>
    </row>
    <row r="2852" spans="4:8">
      <c r="D2852" s="31"/>
      <c r="H2852" s="29"/>
    </row>
    <row r="2853" spans="4:8">
      <c r="D2853" s="31"/>
      <c r="H2853" s="29"/>
    </row>
    <row r="2854" spans="4:8">
      <c r="D2854" s="31"/>
      <c r="H2854" s="29"/>
    </row>
    <row r="2855" spans="4:8">
      <c r="D2855" s="31"/>
      <c r="H2855" s="29"/>
    </row>
    <row r="2856" spans="4:8">
      <c r="D2856" s="31"/>
      <c r="H2856" s="29"/>
    </row>
    <row r="2857" spans="4:8">
      <c r="D2857" s="31"/>
      <c r="H2857" s="29"/>
    </row>
    <row r="2858" spans="4:8">
      <c r="D2858" s="31"/>
      <c r="H2858" s="29"/>
    </row>
    <row r="2859" spans="4:8">
      <c r="D2859" s="31"/>
      <c r="H2859" s="29"/>
    </row>
    <row r="2860" spans="4:8">
      <c r="D2860" s="31"/>
      <c r="H2860" s="29"/>
    </row>
    <row r="2861" spans="4:8">
      <c r="D2861" s="31"/>
      <c r="H2861" s="29"/>
    </row>
    <row r="2862" spans="4:8">
      <c r="D2862" s="31"/>
      <c r="H2862" s="29"/>
    </row>
    <row r="2863" spans="4:8">
      <c r="D2863" s="31"/>
      <c r="H2863" s="29"/>
    </row>
    <row r="2864" spans="4:8">
      <c r="D2864" s="31"/>
      <c r="H2864" s="29"/>
    </row>
    <row r="2865" spans="4:8">
      <c r="D2865" s="31"/>
      <c r="H2865" s="29"/>
    </row>
    <row r="2866" spans="4:8">
      <c r="D2866" s="31"/>
      <c r="H2866" s="29"/>
    </row>
    <row r="2867" spans="4:8">
      <c r="D2867" s="31"/>
      <c r="H2867" s="29"/>
    </row>
    <row r="2868" spans="4:8">
      <c r="D2868" s="31"/>
      <c r="H2868" s="29"/>
    </row>
    <row r="2869" spans="4:8">
      <c r="D2869" s="31"/>
      <c r="H2869" s="29"/>
    </row>
    <row r="2870" spans="4:8">
      <c r="D2870" s="31"/>
      <c r="H2870" s="29"/>
    </row>
    <row r="2871" spans="4:8">
      <c r="D2871" s="31"/>
      <c r="H2871" s="29"/>
    </row>
    <row r="2872" spans="4:8">
      <c r="D2872" s="31"/>
      <c r="H2872" s="29"/>
    </row>
    <row r="2873" spans="4:8">
      <c r="D2873" s="31"/>
      <c r="H2873" s="29"/>
    </row>
    <row r="2874" spans="4:8">
      <c r="D2874" s="31"/>
      <c r="H2874" s="29"/>
    </row>
    <row r="2875" spans="4:8">
      <c r="D2875" s="31"/>
      <c r="H2875" s="29"/>
    </row>
    <row r="2876" spans="4:8">
      <c r="D2876" s="31"/>
      <c r="H2876" s="29"/>
    </row>
    <row r="2877" spans="4:8">
      <c r="D2877" s="31"/>
      <c r="H2877" s="29"/>
    </row>
    <row r="2878" spans="4:8">
      <c r="D2878" s="31"/>
      <c r="H2878" s="29"/>
    </row>
    <row r="2879" spans="4:8">
      <c r="D2879" s="31"/>
      <c r="H2879" s="29"/>
    </row>
    <row r="2880" spans="4:8">
      <c r="D2880" s="31"/>
      <c r="H2880" s="29"/>
    </row>
    <row r="2881" spans="4:8">
      <c r="D2881" s="31"/>
      <c r="H2881" s="29"/>
    </row>
    <row r="2882" spans="4:8">
      <c r="D2882" s="31"/>
      <c r="H2882" s="29"/>
    </row>
    <row r="2883" spans="4:8">
      <c r="D2883" s="31"/>
      <c r="H2883" s="29"/>
    </row>
    <row r="2884" spans="4:8">
      <c r="D2884" s="31"/>
      <c r="H2884" s="29"/>
    </row>
    <row r="2885" spans="4:8">
      <c r="D2885" s="31"/>
      <c r="H2885" s="29"/>
    </row>
    <row r="2886" spans="4:8">
      <c r="D2886" s="31"/>
      <c r="H2886" s="29"/>
    </row>
    <row r="2887" spans="4:8">
      <c r="D2887" s="31"/>
      <c r="H2887" s="29"/>
    </row>
    <row r="2888" spans="4:8">
      <c r="D2888" s="31"/>
      <c r="H2888" s="29"/>
    </row>
    <row r="2889" spans="4:8">
      <c r="D2889" s="31"/>
      <c r="H2889" s="29"/>
    </row>
    <row r="2890" spans="4:8">
      <c r="D2890" s="31"/>
      <c r="H2890" s="29"/>
    </row>
    <row r="2891" spans="4:8">
      <c r="D2891" s="31"/>
      <c r="H2891" s="29"/>
    </row>
    <row r="2892" spans="4:8">
      <c r="D2892" s="31"/>
      <c r="H2892" s="29"/>
    </row>
    <row r="2893" spans="4:8">
      <c r="D2893" s="31"/>
      <c r="H2893" s="29"/>
    </row>
    <row r="2894" spans="4:8">
      <c r="D2894" s="31"/>
      <c r="H2894" s="29"/>
    </row>
    <row r="2895" spans="4:8">
      <c r="D2895" s="31"/>
      <c r="H2895" s="29"/>
    </row>
    <row r="2896" spans="4:8">
      <c r="D2896" s="31"/>
      <c r="H2896" s="29"/>
    </row>
    <row r="2897" spans="4:8">
      <c r="D2897" s="31"/>
      <c r="H2897" s="29"/>
    </row>
    <row r="2898" spans="4:8">
      <c r="D2898" s="31"/>
      <c r="H2898" s="29"/>
    </row>
    <row r="2899" spans="4:8">
      <c r="D2899" s="31"/>
      <c r="H2899" s="29"/>
    </row>
    <row r="2900" spans="4:8">
      <c r="D2900" s="31"/>
      <c r="H2900" s="29"/>
    </row>
    <row r="2901" spans="4:8">
      <c r="D2901" s="31"/>
      <c r="H2901" s="29"/>
    </row>
    <row r="2902" spans="4:8">
      <c r="D2902" s="31"/>
      <c r="H2902" s="29"/>
    </row>
    <row r="2903" spans="4:8">
      <c r="D2903" s="31"/>
      <c r="H2903" s="29"/>
    </row>
    <row r="2904" spans="4:8">
      <c r="D2904" s="31"/>
      <c r="H2904" s="29"/>
    </row>
    <row r="2905" spans="4:8">
      <c r="D2905" s="31"/>
      <c r="H2905" s="29"/>
    </row>
    <row r="2906" spans="4:8">
      <c r="D2906" s="31"/>
      <c r="H2906" s="29"/>
    </row>
    <row r="2907" spans="4:8">
      <c r="D2907" s="31"/>
      <c r="H2907" s="29"/>
    </row>
    <row r="2908" spans="4:8">
      <c r="D2908" s="31"/>
      <c r="H2908" s="29"/>
    </row>
    <row r="2909" spans="4:8">
      <c r="D2909" s="31"/>
      <c r="H2909" s="29"/>
    </row>
    <row r="2910" spans="4:8">
      <c r="D2910" s="31"/>
      <c r="H2910" s="29"/>
    </row>
    <row r="2911" spans="4:8">
      <c r="D2911" s="31"/>
      <c r="H2911" s="29"/>
    </row>
    <row r="2912" spans="4:8">
      <c r="D2912" s="31"/>
      <c r="H2912" s="29"/>
    </row>
    <row r="2913" spans="4:8">
      <c r="D2913" s="31"/>
      <c r="H2913" s="29"/>
    </row>
    <row r="2914" spans="4:8">
      <c r="D2914" s="31"/>
      <c r="H2914" s="29"/>
    </row>
    <row r="2915" spans="4:8">
      <c r="D2915" s="31"/>
      <c r="H2915" s="29"/>
    </row>
    <row r="2916" spans="4:8">
      <c r="D2916" s="31"/>
      <c r="H2916" s="29"/>
    </row>
    <row r="2917" spans="4:8">
      <c r="D2917" s="31"/>
      <c r="H2917" s="29"/>
    </row>
    <row r="2918" spans="4:8">
      <c r="D2918" s="31"/>
      <c r="H2918" s="29"/>
    </row>
    <row r="2919" spans="4:8">
      <c r="D2919" s="31"/>
      <c r="H2919" s="29"/>
    </row>
    <row r="2920" spans="4:8">
      <c r="D2920" s="31"/>
      <c r="H2920" s="29"/>
    </row>
    <row r="2921" spans="4:8">
      <c r="D2921" s="31"/>
      <c r="H2921" s="29"/>
    </row>
    <row r="2922" spans="4:8">
      <c r="D2922" s="31"/>
      <c r="H2922" s="29"/>
    </row>
    <row r="2923" spans="4:8">
      <c r="D2923" s="31"/>
      <c r="H2923" s="29"/>
    </row>
    <row r="2924" spans="4:8">
      <c r="D2924" s="31"/>
      <c r="H2924" s="29"/>
    </row>
    <row r="2925" spans="4:8">
      <c r="D2925" s="31"/>
      <c r="H2925" s="29"/>
    </row>
    <row r="2926" spans="4:8">
      <c r="D2926" s="31"/>
      <c r="H2926" s="29"/>
    </row>
    <row r="2927" spans="4:8">
      <c r="D2927" s="31"/>
      <c r="H2927" s="29"/>
    </row>
    <row r="2928" spans="4:8">
      <c r="D2928" s="31"/>
      <c r="H2928" s="29"/>
    </row>
    <row r="2929" spans="4:8">
      <c r="D2929" s="31"/>
      <c r="H2929" s="29"/>
    </row>
    <row r="2930" spans="4:8">
      <c r="D2930" s="31"/>
      <c r="H2930" s="29"/>
    </row>
    <row r="2931" spans="4:8">
      <c r="D2931" s="31"/>
      <c r="H2931" s="29"/>
    </row>
    <row r="2932" spans="4:8">
      <c r="D2932" s="31"/>
      <c r="H2932" s="29"/>
    </row>
    <row r="2933" spans="4:8">
      <c r="D2933" s="31"/>
      <c r="H2933" s="29"/>
    </row>
    <row r="2934" spans="4:8">
      <c r="D2934" s="31"/>
      <c r="H2934" s="29"/>
    </row>
    <row r="2935" spans="4:8">
      <c r="D2935" s="31"/>
      <c r="H2935" s="29"/>
    </row>
    <row r="2936" spans="4:8">
      <c r="D2936" s="31"/>
      <c r="H2936" s="29"/>
    </row>
    <row r="2937" spans="4:8">
      <c r="D2937" s="31"/>
      <c r="H2937" s="29"/>
    </row>
    <row r="2938" spans="4:8">
      <c r="D2938" s="31"/>
      <c r="H2938" s="29"/>
    </row>
    <row r="2939" spans="4:8">
      <c r="D2939" s="31"/>
      <c r="H2939" s="29"/>
    </row>
    <row r="2940" spans="4:8">
      <c r="D2940" s="31"/>
      <c r="H2940" s="29"/>
    </row>
    <row r="2941" spans="4:8">
      <c r="D2941" s="31"/>
      <c r="H2941" s="29"/>
    </row>
    <row r="2942" spans="4:8">
      <c r="D2942" s="31"/>
      <c r="H2942" s="29"/>
    </row>
    <row r="2943" spans="4:8">
      <c r="D2943" s="31"/>
      <c r="H2943" s="29"/>
    </row>
    <row r="2944" spans="4:8">
      <c r="D2944" s="31"/>
      <c r="H2944" s="29"/>
    </row>
    <row r="2945" spans="4:8">
      <c r="D2945" s="31"/>
      <c r="H2945" s="29"/>
    </row>
    <row r="2946" spans="4:8">
      <c r="D2946" s="31"/>
      <c r="H2946" s="29"/>
    </row>
    <row r="2947" spans="4:8">
      <c r="D2947" s="31"/>
      <c r="H2947" s="29"/>
    </row>
    <row r="2948" spans="4:8">
      <c r="D2948" s="31"/>
      <c r="H2948" s="29"/>
    </row>
    <row r="2949" spans="4:8">
      <c r="D2949" s="31"/>
      <c r="H2949" s="29"/>
    </row>
    <row r="2950" spans="4:8">
      <c r="D2950" s="31"/>
      <c r="H2950" s="29"/>
    </row>
    <row r="2951" spans="4:8">
      <c r="D2951" s="31"/>
      <c r="H2951" s="29"/>
    </row>
    <row r="2952" spans="4:8">
      <c r="D2952" s="31"/>
      <c r="H2952" s="29"/>
    </row>
    <row r="2953" spans="4:8">
      <c r="D2953" s="31"/>
      <c r="H2953" s="29"/>
    </row>
    <row r="2954" spans="4:8">
      <c r="D2954" s="31"/>
      <c r="H2954" s="29"/>
    </row>
    <row r="2955" spans="4:8">
      <c r="D2955" s="31"/>
      <c r="H2955" s="29"/>
    </row>
    <row r="2956" spans="4:8">
      <c r="D2956" s="31"/>
      <c r="H2956" s="29"/>
    </row>
    <row r="2957" spans="4:8">
      <c r="D2957" s="31"/>
      <c r="H2957" s="29"/>
    </row>
    <row r="2958" spans="4:8">
      <c r="D2958" s="31"/>
      <c r="H2958" s="29"/>
    </row>
    <row r="2959" spans="4:8">
      <c r="D2959" s="31"/>
      <c r="H2959" s="29"/>
    </row>
    <row r="2960" spans="4:8">
      <c r="D2960" s="31"/>
      <c r="H2960" s="29"/>
    </row>
    <row r="2961" spans="4:8">
      <c r="D2961" s="31"/>
      <c r="H2961" s="29"/>
    </row>
    <row r="2962" spans="4:8">
      <c r="D2962" s="31"/>
      <c r="H2962" s="29"/>
    </row>
    <row r="2963" spans="4:8">
      <c r="D2963" s="31"/>
      <c r="H2963" s="29"/>
    </row>
    <row r="2964" spans="4:8">
      <c r="D2964" s="31"/>
      <c r="H2964" s="29"/>
    </row>
    <row r="2965" spans="4:8">
      <c r="D2965" s="31"/>
      <c r="H2965" s="29"/>
    </row>
    <row r="2966" spans="4:8">
      <c r="D2966" s="31"/>
      <c r="H2966" s="29"/>
    </row>
    <row r="2967" spans="4:8">
      <c r="D2967" s="31"/>
      <c r="H2967" s="29"/>
    </row>
    <row r="2968" spans="4:8">
      <c r="D2968" s="31"/>
      <c r="H2968" s="29"/>
    </row>
    <row r="2969" spans="4:8">
      <c r="D2969" s="31"/>
      <c r="H2969" s="29"/>
    </row>
    <row r="2970" spans="4:8">
      <c r="D2970" s="31"/>
      <c r="H2970" s="29"/>
    </row>
    <row r="2971" spans="4:8">
      <c r="D2971" s="31"/>
      <c r="H2971" s="29"/>
    </row>
    <row r="2972" spans="4:8">
      <c r="D2972" s="31"/>
      <c r="H2972" s="29"/>
    </row>
    <row r="2973" spans="4:8">
      <c r="D2973" s="31"/>
      <c r="H2973" s="29"/>
    </row>
    <row r="2974" spans="4:8">
      <c r="D2974" s="31"/>
      <c r="H2974" s="29"/>
    </row>
    <row r="2975" spans="4:8">
      <c r="D2975" s="31"/>
      <c r="H2975" s="29"/>
    </row>
    <row r="2976" spans="4:8">
      <c r="D2976" s="31"/>
      <c r="H2976" s="29"/>
    </row>
    <row r="2977" spans="4:8">
      <c r="D2977" s="31"/>
      <c r="H2977" s="29"/>
    </row>
    <row r="2978" spans="4:8">
      <c r="D2978" s="31"/>
      <c r="H2978" s="29"/>
    </row>
    <row r="2979" spans="4:8">
      <c r="D2979" s="31"/>
      <c r="H2979" s="29"/>
    </row>
    <row r="2980" spans="4:8">
      <c r="D2980" s="31"/>
      <c r="H2980" s="29"/>
    </row>
    <row r="2981" spans="4:8">
      <c r="D2981" s="31"/>
      <c r="H2981" s="29"/>
    </row>
    <row r="2982" spans="4:8">
      <c r="D2982" s="31"/>
      <c r="H2982" s="29"/>
    </row>
    <row r="2983" spans="4:8">
      <c r="D2983" s="31"/>
      <c r="H2983" s="29"/>
    </row>
    <row r="2984" spans="4:8">
      <c r="D2984" s="31"/>
      <c r="H2984" s="29"/>
    </row>
    <row r="2985" spans="4:8">
      <c r="D2985" s="31"/>
      <c r="H2985" s="29"/>
    </row>
    <row r="2986" spans="4:8">
      <c r="D2986" s="31"/>
      <c r="H2986" s="29"/>
    </row>
    <row r="2987" spans="4:8">
      <c r="D2987" s="31"/>
      <c r="H2987" s="29"/>
    </row>
    <row r="2988" spans="4:8">
      <c r="D2988" s="31"/>
      <c r="H2988" s="29"/>
    </row>
    <row r="2989" spans="4:8">
      <c r="D2989" s="31"/>
      <c r="H2989" s="29"/>
    </row>
    <row r="2990" spans="4:8">
      <c r="D2990" s="31"/>
      <c r="H2990" s="29"/>
    </row>
    <row r="2991" spans="4:8">
      <c r="D2991" s="31"/>
      <c r="H2991" s="29"/>
    </row>
    <row r="2992" spans="4:8">
      <c r="D2992" s="31"/>
      <c r="H2992" s="29"/>
    </row>
    <row r="2993" spans="4:8">
      <c r="D2993" s="31"/>
      <c r="H2993" s="29"/>
    </row>
    <row r="2994" spans="4:8">
      <c r="D2994" s="31"/>
      <c r="H2994" s="29"/>
    </row>
    <row r="2995" spans="4:8">
      <c r="D2995" s="31"/>
      <c r="H2995" s="29"/>
    </row>
    <row r="2996" spans="4:8">
      <c r="D2996" s="31"/>
      <c r="H2996" s="29"/>
    </row>
    <row r="2997" spans="4:8">
      <c r="D2997" s="31"/>
      <c r="H2997" s="29"/>
    </row>
    <row r="2998" spans="4:8">
      <c r="D2998" s="31"/>
      <c r="H2998" s="29"/>
    </row>
    <row r="2999" spans="4:8">
      <c r="D2999" s="31"/>
      <c r="H2999" s="29"/>
    </row>
    <row r="3000" spans="4:8">
      <c r="D3000" s="31"/>
      <c r="H3000" s="29"/>
    </row>
    <row r="3001" spans="4:8">
      <c r="D3001" s="31"/>
      <c r="H3001" s="29"/>
    </row>
    <row r="3002" spans="4:8">
      <c r="D3002" s="31"/>
      <c r="H3002" s="29"/>
    </row>
    <row r="3003" spans="4:8">
      <c r="D3003" s="31"/>
      <c r="H3003" s="29"/>
    </row>
    <row r="3004" spans="4:8">
      <c r="D3004" s="31"/>
      <c r="H3004" s="29"/>
    </row>
    <row r="3005" spans="4:8">
      <c r="D3005" s="31"/>
      <c r="H3005" s="29"/>
    </row>
    <row r="3006" spans="4:8">
      <c r="D3006" s="31"/>
      <c r="H3006" s="29"/>
    </row>
    <row r="3007" spans="4:8">
      <c r="D3007" s="31"/>
      <c r="H3007" s="29"/>
    </row>
    <row r="3008" spans="4:8">
      <c r="D3008" s="31"/>
      <c r="H3008" s="29"/>
    </row>
    <row r="3009" spans="4:8">
      <c r="D3009" s="31"/>
      <c r="H3009" s="29"/>
    </row>
    <row r="3010" spans="4:8">
      <c r="D3010" s="31"/>
      <c r="H3010" s="29"/>
    </row>
    <row r="3011" spans="4:8">
      <c r="D3011" s="31"/>
      <c r="H3011" s="29"/>
    </row>
    <row r="3012" spans="4:8">
      <c r="D3012" s="31"/>
      <c r="H3012" s="29"/>
    </row>
    <row r="3013" spans="4:8">
      <c r="D3013" s="31"/>
      <c r="H3013" s="29"/>
    </row>
    <row r="3014" spans="4:8">
      <c r="D3014" s="31"/>
      <c r="H3014" s="29"/>
    </row>
    <row r="3015" spans="4:8">
      <c r="D3015" s="31"/>
      <c r="H3015" s="29"/>
    </row>
    <row r="3016" spans="4:8">
      <c r="D3016" s="31"/>
      <c r="H3016" s="29"/>
    </row>
    <row r="3017" spans="4:8">
      <c r="D3017" s="31"/>
      <c r="H3017" s="29"/>
    </row>
    <row r="3018" spans="4:8">
      <c r="D3018" s="31"/>
      <c r="H3018" s="29"/>
    </row>
    <row r="3019" spans="4:8">
      <c r="D3019" s="31"/>
      <c r="H3019" s="29"/>
    </row>
    <row r="3020" spans="4:8">
      <c r="D3020" s="31"/>
      <c r="H3020" s="29"/>
    </row>
    <row r="3021" spans="4:8">
      <c r="D3021" s="31"/>
      <c r="H3021" s="29"/>
    </row>
    <row r="3022" spans="4:8">
      <c r="D3022" s="31"/>
      <c r="H3022" s="29"/>
    </row>
    <row r="3023" spans="4:8">
      <c r="D3023" s="31"/>
      <c r="H3023" s="29"/>
    </row>
    <row r="3024" spans="4:8">
      <c r="D3024" s="31"/>
      <c r="H3024" s="29"/>
    </row>
    <row r="3025" spans="4:8">
      <c r="D3025" s="31"/>
      <c r="H3025" s="29"/>
    </row>
    <row r="3026" spans="4:8">
      <c r="D3026" s="31"/>
      <c r="H3026" s="29"/>
    </row>
    <row r="3027" spans="4:8">
      <c r="D3027" s="31"/>
      <c r="H3027" s="29"/>
    </row>
    <row r="3028" spans="4:8">
      <c r="D3028" s="31"/>
      <c r="H3028" s="29"/>
    </row>
    <row r="3029" spans="4:8">
      <c r="D3029" s="31"/>
      <c r="H3029" s="29"/>
    </row>
    <row r="3030" spans="4:8">
      <c r="D3030" s="31"/>
      <c r="H3030" s="29"/>
    </row>
    <row r="3031" spans="4:8">
      <c r="D3031" s="31"/>
      <c r="H3031" s="29"/>
    </row>
    <row r="3032" spans="4:8">
      <c r="D3032" s="31"/>
      <c r="H3032" s="29"/>
    </row>
    <row r="3033" spans="4:8">
      <c r="D3033" s="31"/>
      <c r="H3033" s="29"/>
    </row>
    <row r="3034" spans="4:8">
      <c r="D3034" s="31"/>
      <c r="H3034" s="29"/>
    </row>
    <row r="3035" spans="4:8">
      <c r="D3035" s="31"/>
      <c r="H3035" s="29"/>
    </row>
    <row r="3036" spans="4:8">
      <c r="D3036" s="31"/>
      <c r="H3036" s="29"/>
    </row>
    <row r="3037" spans="4:8">
      <c r="D3037" s="31"/>
      <c r="H3037" s="29"/>
    </row>
    <row r="3038" spans="4:8">
      <c r="D3038" s="31"/>
      <c r="H3038" s="29"/>
    </row>
    <row r="3039" spans="4:8">
      <c r="D3039" s="31"/>
      <c r="H3039" s="29"/>
    </row>
    <row r="3040" spans="4:8">
      <c r="D3040" s="31"/>
      <c r="H3040" s="29"/>
    </row>
    <row r="3041" spans="4:8">
      <c r="D3041" s="31"/>
      <c r="H3041" s="29"/>
    </row>
    <row r="3042" spans="4:8">
      <c r="D3042" s="31"/>
      <c r="H3042" s="29"/>
    </row>
    <row r="3043" spans="4:8">
      <c r="D3043" s="31"/>
      <c r="H3043" s="29"/>
    </row>
    <row r="3044" spans="4:8">
      <c r="D3044" s="31"/>
      <c r="H3044" s="29"/>
    </row>
    <row r="3045" spans="4:8">
      <c r="D3045" s="31"/>
      <c r="H3045" s="29"/>
    </row>
    <row r="3046" spans="4:8">
      <c r="D3046" s="31"/>
      <c r="H3046" s="29"/>
    </row>
    <row r="3047" spans="4:8">
      <c r="D3047" s="31"/>
      <c r="H3047" s="29"/>
    </row>
    <row r="3048" spans="4:8">
      <c r="D3048" s="31"/>
      <c r="H3048" s="29"/>
    </row>
    <row r="3049" spans="4:8">
      <c r="D3049" s="31"/>
      <c r="H3049" s="29"/>
    </row>
    <row r="3050" spans="4:8">
      <c r="D3050" s="31"/>
      <c r="H3050" s="29"/>
    </row>
    <row r="3051" spans="4:8">
      <c r="D3051" s="31"/>
      <c r="H3051" s="29"/>
    </row>
    <row r="3052" spans="4:8">
      <c r="D3052" s="31"/>
      <c r="H3052" s="29"/>
    </row>
    <row r="3053" spans="4:8">
      <c r="D3053" s="31"/>
      <c r="H3053" s="29"/>
    </row>
    <row r="3054" spans="4:8">
      <c r="D3054" s="31"/>
      <c r="H3054" s="29"/>
    </row>
    <row r="3055" spans="4:8">
      <c r="D3055" s="31"/>
      <c r="H3055" s="29"/>
    </row>
    <row r="3056" spans="4:8">
      <c r="D3056" s="31"/>
      <c r="H3056" s="29"/>
    </row>
    <row r="3057" spans="4:8">
      <c r="D3057" s="31"/>
      <c r="H3057" s="29"/>
    </row>
    <row r="3058" spans="4:8">
      <c r="D3058" s="31"/>
      <c r="H3058" s="29"/>
    </row>
    <row r="3059" spans="4:8">
      <c r="D3059" s="31"/>
      <c r="H3059" s="29"/>
    </row>
    <row r="3060" spans="4:8">
      <c r="D3060" s="31"/>
      <c r="H3060" s="29"/>
    </row>
    <row r="3061" spans="4:8">
      <c r="D3061" s="31"/>
      <c r="H3061" s="29"/>
    </row>
    <row r="3062" spans="4:8">
      <c r="D3062" s="31"/>
      <c r="H3062" s="29"/>
    </row>
    <row r="3063" spans="4:8">
      <c r="D3063" s="31"/>
      <c r="H3063" s="29"/>
    </row>
    <row r="3064" spans="4:8">
      <c r="D3064" s="31"/>
      <c r="H3064" s="29"/>
    </row>
    <row r="3065" spans="4:8">
      <c r="D3065" s="31"/>
      <c r="H3065" s="29"/>
    </row>
    <row r="3066" spans="4:8">
      <c r="D3066" s="31"/>
      <c r="H3066" s="29"/>
    </row>
    <row r="3067" spans="4:8">
      <c r="D3067" s="31"/>
      <c r="H3067" s="29"/>
    </row>
    <row r="3068" spans="4:8">
      <c r="D3068" s="31"/>
      <c r="H3068" s="29"/>
    </row>
    <row r="3069" spans="4:8">
      <c r="D3069" s="31"/>
      <c r="H3069" s="29"/>
    </row>
    <row r="3070" spans="4:8">
      <c r="D3070" s="31"/>
      <c r="H3070" s="29"/>
    </row>
    <row r="3071" spans="4:8">
      <c r="D3071" s="31"/>
      <c r="H3071" s="29"/>
    </row>
    <row r="3072" spans="4:8">
      <c r="D3072" s="31"/>
      <c r="H3072" s="29"/>
    </row>
    <row r="3073" spans="4:8">
      <c r="D3073" s="31"/>
      <c r="H3073" s="29"/>
    </row>
    <row r="3074" spans="4:8">
      <c r="D3074" s="31"/>
      <c r="H3074" s="29"/>
    </row>
    <row r="3075" spans="4:8">
      <c r="D3075" s="31"/>
      <c r="H3075" s="29"/>
    </row>
    <row r="3076" spans="4:8">
      <c r="D3076" s="31"/>
      <c r="H3076" s="29"/>
    </row>
    <row r="3077" spans="4:8">
      <c r="D3077" s="31"/>
      <c r="H3077" s="29"/>
    </row>
    <row r="3078" spans="4:8">
      <c r="D3078" s="31"/>
      <c r="H3078" s="29"/>
    </row>
    <row r="3079" spans="4:8">
      <c r="D3079" s="31"/>
      <c r="H3079" s="29"/>
    </row>
    <row r="3080" spans="4:8">
      <c r="D3080" s="31"/>
      <c r="H3080" s="29"/>
    </row>
    <row r="3081" spans="4:8">
      <c r="D3081" s="31"/>
      <c r="H3081" s="29"/>
    </row>
    <row r="3082" spans="4:8">
      <c r="D3082" s="31"/>
      <c r="H3082" s="29"/>
    </row>
    <row r="3083" spans="4:8">
      <c r="D3083" s="31"/>
      <c r="H3083" s="29"/>
    </row>
    <row r="3084" spans="4:8">
      <c r="D3084" s="31"/>
      <c r="H3084" s="29"/>
    </row>
    <row r="3085" spans="4:8">
      <c r="D3085" s="31"/>
      <c r="H3085" s="29"/>
    </row>
    <row r="3086" spans="4:8">
      <c r="D3086" s="31"/>
      <c r="H3086" s="29"/>
    </row>
    <row r="3087" spans="4:8">
      <c r="D3087" s="31"/>
      <c r="H3087" s="29"/>
    </row>
    <row r="3088" spans="4:8">
      <c r="D3088" s="31"/>
      <c r="H3088" s="29"/>
    </row>
    <row r="3089" spans="4:8">
      <c r="D3089" s="31"/>
      <c r="H3089" s="29"/>
    </row>
    <row r="3090" spans="4:8">
      <c r="D3090" s="31"/>
      <c r="H3090" s="29"/>
    </row>
    <row r="3091" spans="4:8">
      <c r="D3091" s="31"/>
      <c r="H3091" s="29"/>
    </row>
    <row r="3092" spans="4:8">
      <c r="D3092" s="31"/>
      <c r="H3092" s="29"/>
    </row>
    <row r="3093" spans="4:8">
      <c r="D3093" s="31"/>
      <c r="H3093" s="29"/>
    </row>
    <row r="3094" spans="4:8">
      <c r="D3094" s="31"/>
      <c r="H3094" s="29"/>
    </row>
    <row r="3095" spans="4:8">
      <c r="D3095" s="31"/>
      <c r="H3095" s="29"/>
    </row>
    <row r="3096" spans="4:8">
      <c r="D3096" s="31"/>
      <c r="H3096" s="29"/>
    </row>
    <row r="3097" spans="4:8">
      <c r="D3097" s="31"/>
      <c r="H3097" s="29"/>
    </row>
    <row r="3098" spans="4:8">
      <c r="D3098" s="31"/>
      <c r="H3098" s="29"/>
    </row>
    <row r="3099" spans="4:8">
      <c r="D3099" s="31"/>
      <c r="H3099" s="29"/>
    </row>
    <row r="3100" spans="4:8">
      <c r="D3100" s="31"/>
      <c r="H3100" s="29"/>
    </row>
    <row r="3101" spans="4:8">
      <c r="D3101" s="31"/>
      <c r="H3101" s="29"/>
    </row>
    <row r="3102" spans="4:8">
      <c r="D3102" s="31"/>
      <c r="H3102" s="29"/>
    </row>
    <row r="3103" spans="4:8">
      <c r="D3103" s="31"/>
      <c r="H3103" s="29"/>
    </row>
    <row r="3104" spans="4:8">
      <c r="D3104" s="31"/>
      <c r="H3104" s="29"/>
    </row>
    <row r="3105" spans="4:8">
      <c r="D3105" s="31"/>
      <c r="H3105" s="29"/>
    </row>
    <row r="3106" spans="4:8">
      <c r="D3106" s="31"/>
      <c r="H3106" s="29"/>
    </row>
    <row r="3107" spans="4:8">
      <c r="D3107" s="31"/>
      <c r="H3107" s="29"/>
    </row>
    <row r="3108" spans="4:8">
      <c r="D3108" s="31"/>
      <c r="H3108" s="29"/>
    </row>
    <row r="3109" spans="4:8">
      <c r="D3109" s="31"/>
      <c r="H3109" s="29"/>
    </row>
    <row r="3110" spans="4:8">
      <c r="D3110" s="31"/>
      <c r="H3110" s="29"/>
    </row>
    <row r="3111" spans="4:8">
      <c r="D3111" s="31"/>
      <c r="H3111" s="29"/>
    </row>
    <row r="3112" spans="4:8">
      <c r="D3112" s="31"/>
      <c r="H3112" s="29"/>
    </row>
    <row r="3113" spans="4:8">
      <c r="D3113" s="31"/>
      <c r="H3113" s="29"/>
    </row>
    <row r="3114" spans="4:8">
      <c r="D3114" s="31"/>
      <c r="H3114" s="29"/>
    </row>
    <row r="3115" spans="4:8">
      <c r="D3115" s="31"/>
      <c r="H3115" s="29"/>
    </row>
    <row r="3116" spans="4:8">
      <c r="D3116" s="31"/>
      <c r="H3116" s="29"/>
    </row>
    <row r="3117" spans="4:8">
      <c r="D3117" s="31"/>
      <c r="H3117" s="29"/>
    </row>
    <row r="3118" spans="4:8">
      <c r="D3118" s="31"/>
      <c r="H3118" s="29"/>
    </row>
    <row r="3119" spans="4:8">
      <c r="D3119" s="31"/>
      <c r="H3119" s="29"/>
    </row>
    <row r="3120" spans="4:8">
      <c r="D3120" s="31"/>
      <c r="H3120" s="29"/>
    </row>
    <row r="3121" spans="4:8">
      <c r="D3121" s="31"/>
      <c r="H3121" s="29"/>
    </row>
    <row r="3122" spans="4:8">
      <c r="D3122" s="31"/>
      <c r="H3122" s="29"/>
    </row>
    <row r="3123" spans="4:8">
      <c r="D3123" s="31"/>
      <c r="H3123" s="29"/>
    </row>
    <row r="3124" spans="4:8">
      <c r="D3124" s="31"/>
      <c r="H3124" s="29"/>
    </row>
    <row r="3125" spans="4:8">
      <c r="D3125" s="31"/>
      <c r="H3125" s="29"/>
    </row>
    <row r="3126" spans="4:8">
      <c r="D3126" s="31"/>
      <c r="H3126" s="29"/>
    </row>
    <row r="3127" spans="4:8">
      <c r="D3127" s="31"/>
      <c r="H3127" s="29"/>
    </row>
    <row r="3128" spans="4:8">
      <c r="D3128" s="31"/>
      <c r="H3128" s="29"/>
    </row>
    <row r="3129" spans="4:8">
      <c r="D3129" s="31"/>
      <c r="H3129" s="29"/>
    </row>
    <row r="3130" spans="4:8">
      <c r="D3130" s="31"/>
      <c r="H3130" s="29"/>
    </row>
    <row r="3131" spans="4:8">
      <c r="D3131" s="31"/>
      <c r="H3131" s="29"/>
    </row>
    <row r="3132" spans="4:8">
      <c r="D3132" s="31"/>
      <c r="H3132" s="29"/>
    </row>
    <row r="3133" spans="4:8">
      <c r="D3133" s="31"/>
      <c r="H3133" s="29"/>
    </row>
    <row r="3134" spans="4:8">
      <c r="D3134" s="31"/>
      <c r="H3134" s="29"/>
    </row>
    <row r="3135" spans="4:8">
      <c r="D3135" s="31"/>
      <c r="H3135" s="29"/>
    </row>
    <row r="3136" spans="4:8">
      <c r="D3136" s="31"/>
      <c r="H3136" s="29"/>
    </row>
    <row r="3137" spans="4:8">
      <c r="D3137" s="31"/>
      <c r="H3137" s="29"/>
    </row>
    <row r="3138" spans="4:8">
      <c r="D3138" s="31"/>
      <c r="H3138" s="29"/>
    </row>
    <row r="3139" spans="4:8">
      <c r="D3139" s="31"/>
      <c r="H3139" s="29"/>
    </row>
    <row r="3140" spans="4:8">
      <c r="D3140" s="31"/>
      <c r="H3140" s="29"/>
    </row>
    <row r="3141" spans="4:8">
      <c r="D3141" s="31"/>
      <c r="H3141" s="29"/>
    </row>
    <row r="3142" spans="4:8">
      <c r="D3142" s="31"/>
      <c r="H3142" s="29"/>
    </row>
    <row r="3143" spans="4:8">
      <c r="D3143" s="31"/>
      <c r="H3143" s="29"/>
    </row>
    <row r="3144" spans="4:8">
      <c r="D3144" s="31"/>
      <c r="H3144" s="29"/>
    </row>
    <row r="3145" spans="4:8">
      <c r="D3145" s="31"/>
      <c r="H3145" s="29"/>
    </row>
    <row r="3146" spans="4:8">
      <c r="D3146" s="31"/>
      <c r="H3146" s="29"/>
    </row>
    <row r="3147" spans="4:8">
      <c r="D3147" s="31"/>
      <c r="H3147" s="29"/>
    </row>
    <row r="3148" spans="4:8">
      <c r="D3148" s="31"/>
      <c r="H3148" s="29"/>
    </row>
    <row r="3149" spans="4:8">
      <c r="D3149" s="31"/>
      <c r="H3149" s="29"/>
    </row>
    <row r="3150" spans="4:8">
      <c r="D3150" s="31"/>
      <c r="H3150" s="29"/>
    </row>
    <row r="3151" spans="4:8">
      <c r="D3151" s="31"/>
      <c r="H3151" s="29"/>
    </row>
    <row r="3152" spans="4:8">
      <c r="D3152" s="31"/>
      <c r="H3152" s="29"/>
    </row>
    <row r="3153" spans="4:8">
      <c r="D3153" s="31"/>
      <c r="H3153" s="29"/>
    </row>
    <row r="3154" spans="4:8">
      <c r="D3154" s="31"/>
      <c r="H3154" s="29"/>
    </row>
    <row r="3155" spans="4:8">
      <c r="D3155" s="31"/>
      <c r="H3155" s="29"/>
    </row>
    <row r="3156" spans="4:8">
      <c r="D3156" s="31"/>
      <c r="H3156" s="29"/>
    </row>
    <row r="3157" spans="4:8">
      <c r="D3157" s="31"/>
      <c r="H3157" s="29"/>
    </row>
    <row r="3158" spans="4:8">
      <c r="D3158" s="31"/>
      <c r="H3158" s="29"/>
    </row>
    <row r="3159" spans="4:8">
      <c r="D3159" s="31"/>
      <c r="H3159" s="29"/>
    </row>
    <row r="3160" spans="4:8">
      <c r="D3160" s="31"/>
      <c r="H3160" s="29"/>
    </row>
    <row r="3161" spans="4:8">
      <c r="D3161" s="31"/>
      <c r="H3161" s="29"/>
    </row>
    <row r="3162" spans="4:8">
      <c r="D3162" s="31"/>
      <c r="H3162" s="29"/>
    </row>
    <row r="3163" spans="4:8">
      <c r="D3163" s="31"/>
      <c r="H3163" s="29"/>
    </row>
    <row r="3164" spans="4:8">
      <c r="D3164" s="31"/>
      <c r="H3164" s="29"/>
    </row>
    <row r="3165" spans="4:8">
      <c r="D3165" s="31"/>
      <c r="H3165" s="29"/>
    </row>
    <row r="3166" spans="4:8">
      <c r="D3166" s="31"/>
      <c r="H3166" s="29"/>
    </row>
    <row r="3167" spans="4:8">
      <c r="D3167" s="31"/>
      <c r="H3167" s="29"/>
    </row>
    <row r="3168" spans="4:8">
      <c r="D3168" s="31"/>
      <c r="H3168" s="29"/>
    </row>
    <row r="3169" spans="4:8">
      <c r="D3169" s="31"/>
      <c r="H3169" s="29"/>
    </row>
    <row r="3170" spans="4:8">
      <c r="D3170" s="31"/>
      <c r="H3170" s="29"/>
    </row>
    <row r="3171" spans="4:8">
      <c r="D3171" s="31"/>
      <c r="H3171" s="29"/>
    </row>
    <row r="3172" spans="4:8">
      <c r="D3172" s="31"/>
      <c r="H3172" s="29"/>
    </row>
    <row r="3173" spans="4:8">
      <c r="D3173" s="31"/>
      <c r="H3173" s="29"/>
    </row>
    <row r="3174" spans="4:8">
      <c r="D3174" s="31"/>
      <c r="H3174" s="29"/>
    </row>
    <row r="3175" spans="4:8">
      <c r="D3175" s="31"/>
      <c r="H3175" s="29"/>
    </row>
    <row r="3176" spans="4:8">
      <c r="D3176" s="31"/>
      <c r="H3176" s="29"/>
    </row>
    <row r="3177" spans="4:8">
      <c r="D3177" s="31"/>
      <c r="H3177" s="29"/>
    </row>
    <row r="3178" spans="4:8">
      <c r="D3178" s="31"/>
      <c r="H3178" s="29"/>
    </row>
    <row r="3179" spans="4:8">
      <c r="D3179" s="31"/>
      <c r="H3179" s="29"/>
    </row>
    <row r="3180" spans="4:8">
      <c r="D3180" s="31"/>
      <c r="H3180" s="29"/>
    </row>
    <row r="3181" spans="4:8">
      <c r="D3181" s="31"/>
      <c r="H3181" s="29"/>
    </row>
    <row r="3182" spans="4:8">
      <c r="D3182" s="31"/>
      <c r="H3182" s="29"/>
    </row>
    <row r="3183" spans="4:8">
      <c r="D3183" s="31"/>
      <c r="H3183" s="29"/>
    </row>
    <row r="3184" spans="4:8">
      <c r="D3184" s="31"/>
      <c r="H3184" s="29"/>
    </row>
    <row r="3185" spans="4:8">
      <c r="D3185" s="31"/>
      <c r="H3185" s="29"/>
    </row>
    <row r="3186" spans="4:8">
      <c r="D3186" s="31"/>
      <c r="H3186" s="29"/>
    </row>
    <row r="3187" spans="4:8">
      <c r="D3187" s="31"/>
      <c r="H3187" s="29"/>
    </row>
    <row r="3188" spans="4:8">
      <c r="D3188" s="31"/>
      <c r="H3188" s="29"/>
    </row>
    <row r="3189" spans="4:8">
      <c r="D3189" s="31"/>
      <c r="H3189" s="29"/>
    </row>
    <row r="3190" spans="4:8">
      <c r="D3190" s="31"/>
      <c r="H3190" s="29"/>
    </row>
    <row r="3191" spans="4:8">
      <c r="D3191" s="31"/>
      <c r="H3191" s="29"/>
    </row>
    <row r="3192" spans="4:8">
      <c r="D3192" s="31"/>
      <c r="H3192" s="29"/>
    </row>
    <row r="3193" spans="4:8">
      <c r="D3193" s="31"/>
      <c r="H3193" s="29"/>
    </row>
    <row r="3194" spans="4:8">
      <c r="D3194" s="31"/>
      <c r="H3194" s="29"/>
    </row>
    <row r="3195" spans="4:8">
      <c r="D3195" s="31"/>
      <c r="H3195" s="29"/>
    </row>
    <row r="3196" spans="4:8">
      <c r="D3196" s="31"/>
      <c r="H3196" s="29"/>
    </row>
    <row r="3197" spans="4:8">
      <c r="D3197" s="31"/>
      <c r="H3197" s="29"/>
    </row>
    <row r="3198" spans="4:8">
      <c r="D3198" s="31"/>
      <c r="H3198" s="29"/>
    </row>
    <row r="3199" spans="4:8">
      <c r="D3199" s="31"/>
      <c r="H3199" s="29"/>
    </row>
    <row r="3200" spans="4:8">
      <c r="D3200" s="31"/>
      <c r="H3200" s="29"/>
    </row>
    <row r="3201" spans="4:8">
      <c r="D3201" s="31"/>
      <c r="H3201" s="29"/>
    </row>
    <row r="3202" spans="4:8">
      <c r="D3202" s="31"/>
      <c r="H3202" s="29"/>
    </row>
    <row r="3203" spans="4:8">
      <c r="D3203" s="31"/>
      <c r="H3203" s="29"/>
    </row>
    <row r="3204" spans="4:8">
      <c r="D3204" s="31"/>
      <c r="H3204" s="29"/>
    </row>
    <row r="3205" spans="4:8">
      <c r="D3205" s="31"/>
      <c r="H3205" s="29"/>
    </row>
    <row r="3206" spans="4:8">
      <c r="D3206" s="31"/>
      <c r="H3206" s="29"/>
    </row>
    <row r="3207" spans="4:8">
      <c r="D3207" s="31"/>
      <c r="H3207" s="29"/>
    </row>
    <row r="3208" spans="4:8">
      <c r="D3208" s="31"/>
      <c r="H3208" s="29"/>
    </row>
    <row r="3209" spans="4:8">
      <c r="D3209" s="31"/>
      <c r="H3209" s="29"/>
    </row>
    <row r="3210" spans="4:8">
      <c r="D3210" s="31"/>
      <c r="H3210" s="29"/>
    </row>
    <row r="3211" spans="4:8">
      <c r="D3211" s="31"/>
      <c r="H3211" s="29"/>
    </row>
    <row r="3212" spans="4:8">
      <c r="D3212" s="31"/>
      <c r="H3212" s="29"/>
    </row>
    <row r="3213" spans="4:8">
      <c r="D3213" s="31"/>
      <c r="H3213" s="29"/>
    </row>
    <row r="3214" spans="4:8">
      <c r="D3214" s="31"/>
      <c r="H3214" s="29"/>
    </row>
    <row r="3215" spans="4:8">
      <c r="D3215" s="31"/>
      <c r="H3215" s="29"/>
    </row>
    <row r="3216" spans="4:8">
      <c r="D3216" s="31"/>
      <c r="H3216" s="29"/>
    </row>
    <row r="3217" spans="4:8">
      <c r="D3217" s="31"/>
      <c r="H3217" s="29"/>
    </row>
    <row r="3218" spans="4:8">
      <c r="D3218" s="31"/>
      <c r="H3218" s="29"/>
    </row>
    <row r="3219" spans="4:8">
      <c r="D3219" s="31"/>
      <c r="H3219" s="29"/>
    </row>
    <row r="3220" spans="4:8">
      <c r="D3220" s="31"/>
      <c r="H3220" s="29"/>
    </row>
    <row r="3221" spans="4:8">
      <c r="D3221" s="31"/>
      <c r="H3221" s="29"/>
    </row>
    <row r="3222" spans="4:8">
      <c r="D3222" s="31"/>
      <c r="H3222" s="29"/>
    </row>
    <row r="3223" spans="4:8">
      <c r="D3223" s="31"/>
      <c r="H3223" s="29"/>
    </row>
    <row r="3224" spans="4:8">
      <c r="D3224" s="31"/>
      <c r="H3224" s="29"/>
    </row>
    <row r="3225" spans="4:8">
      <c r="D3225" s="31"/>
      <c r="H3225" s="29"/>
    </row>
    <row r="3226" spans="4:8">
      <c r="D3226" s="31"/>
      <c r="H3226" s="29"/>
    </row>
    <row r="3227" spans="4:8">
      <c r="D3227" s="31"/>
      <c r="H3227" s="29"/>
    </row>
    <row r="3228" spans="4:8">
      <c r="D3228" s="31"/>
      <c r="H3228" s="29"/>
    </row>
    <row r="3229" spans="4:8">
      <c r="D3229" s="31"/>
      <c r="H3229" s="29"/>
    </row>
    <row r="3230" spans="4:8">
      <c r="D3230" s="31"/>
      <c r="H3230" s="29"/>
    </row>
    <row r="3231" spans="4:8">
      <c r="D3231" s="31"/>
      <c r="H3231" s="29"/>
    </row>
    <row r="3232" spans="4:8">
      <c r="D3232" s="31"/>
      <c r="H3232" s="29"/>
    </row>
    <row r="3233" spans="4:8">
      <c r="D3233" s="31"/>
      <c r="H3233" s="29"/>
    </row>
    <row r="3234" spans="4:8">
      <c r="D3234" s="31"/>
      <c r="H3234" s="29"/>
    </row>
    <row r="3235" spans="4:8">
      <c r="D3235" s="31"/>
      <c r="H3235" s="29"/>
    </row>
    <row r="3236" spans="4:8">
      <c r="D3236" s="31"/>
      <c r="H3236" s="29"/>
    </row>
    <row r="3237" spans="4:8">
      <c r="D3237" s="31"/>
      <c r="H3237" s="29"/>
    </row>
    <row r="3238" spans="4:8">
      <c r="D3238" s="31"/>
      <c r="H3238" s="29"/>
    </row>
    <row r="3239" spans="4:8">
      <c r="D3239" s="31"/>
      <c r="H3239" s="29"/>
    </row>
    <row r="3240" spans="4:8">
      <c r="D3240" s="31"/>
      <c r="H3240" s="29"/>
    </row>
    <row r="3241" spans="4:8">
      <c r="D3241" s="31"/>
      <c r="H3241" s="29"/>
    </row>
    <row r="3242" spans="4:8">
      <c r="D3242" s="31"/>
      <c r="H3242" s="29"/>
    </row>
    <row r="3243" spans="4:8">
      <c r="D3243" s="31"/>
      <c r="H3243" s="29"/>
    </row>
    <row r="3244" spans="4:8">
      <c r="D3244" s="31"/>
      <c r="H3244" s="29"/>
    </row>
    <row r="3245" spans="4:8">
      <c r="D3245" s="31"/>
      <c r="H3245" s="29"/>
    </row>
    <row r="3246" spans="4:8">
      <c r="D3246" s="31"/>
      <c r="H3246" s="29"/>
    </row>
    <row r="3247" spans="4:8">
      <c r="D3247" s="31"/>
      <c r="H3247" s="29"/>
    </row>
    <row r="3248" spans="4:8">
      <c r="D3248" s="31"/>
      <c r="H3248" s="29"/>
    </row>
    <row r="3249" spans="4:8">
      <c r="D3249" s="31"/>
      <c r="H3249" s="29"/>
    </row>
    <row r="3250" spans="4:8">
      <c r="D3250" s="31"/>
      <c r="H3250" s="29"/>
    </row>
    <row r="3251" spans="4:8">
      <c r="D3251" s="31"/>
      <c r="H3251" s="29"/>
    </row>
    <row r="3252" spans="4:8">
      <c r="D3252" s="31"/>
      <c r="H3252" s="29"/>
    </row>
    <row r="3253" spans="4:8">
      <c r="D3253" s="31"/>
      <c r="H3253" s="29"/>
    </row>
    <row r="3254" spans="4:8">
      <c r="D3254" s="31"/>
      <c r="H3254" s="29"/>
    </row>
    <row r="3255" spans="4:8">
      <c r="D3255" s="31"/>
      <c r="H3255" s="29"/>
    </row>
    <row r="3256" spans="4:8">
      <c r="D3256" s="31"/>
      <c r="H3256" s="29"/>
    </row>
    <row r="3257" spans="4:8">
      <c r="D3257" s="31"/>
      <c r="H3257" s="29"/>
    </row>
    <row r="3258" spans="4:8">
      <c r="D3258" s="31"/>
      <c r="H3258" s="29"/>
    </row>
    <row r="3259" spans="4:8">
      <c r="D3259" s="31"/>
      <c r="H3259" s="29"/>
    </row>
    <row r="3260" spans="4:8">
      <c r="D3260" s="31"/>
      <c r="H3260" s="29"/>
    </row>
    <row r="3261" spans="4:8">
      <c r="D3261" s="31"/>
      <c r="H3261" s="29"/>
    </row>
    <row r="3262" spans="4:8">
      <c r="D3262" s="31"/>
      <c r="H3262" s="29"/>
    </row>
    <row r="3263" spans="4:8">
      <c r="D3263" s="31"/>
      <c r="H3263" s="29"/>
    </row>
    <row r="3264" spans="4:8">
      <c r="D3264" s="31"/>
      <c r="H3264" s="29"/>
    </row>
    <row r="3265" spans="4:8">
      <c r="D3265" s="31"/>
      <c r="H3265" s="29"/>
    </row>
    <row r="3266" spans="4:8">
      <c r="D3266" s="31"/>
      <c r="H3266" s="29"/>
    </row>
    <row r="3267" spans="4:8">
      <c r="D3267" s="31"/>
      <c r="H3267" s="29"/>
    </row>
    <row r="3268" spans="4:8">
      <c r="D3268" s="31"/>
      <c r="H3268" s="29"/>
    </row>
    <row r="3269" spans="4:8">
      <c r="D3269" s="31"/>
      <c r="H3269" s="29"/>
    </row>
    <row r="3270" spans="4:8">
      <c r="D3270" s="31"/>
      <c r="H3270" s="29"/>
    </row>
    <row r="3271" spans="4:8">
      <c r="D3271" s="31"/>
      <c r="H3271" s="29"/>
    </row>
    <row r="3272" spans="4:8">
      <c r="D3272" s="31"/>
      <c r="H3272" s="29"/>
    </row>
    <row r="3273" spans="4:8">
      <c r="D3273" s="31"/>
      <c r="H3273" s="29"/>
    </row>
    <row r="3274" spans="4:8">
      <c r="D3274" s="31"/>
      <c r="H3274" s="29"/>
    </row>
    <row r="3275" spans="4:8">
      <c r="D3275" s="31"/>
      <c r="H3275" s="29"/>
    </row>
    <row r="3276" spans="4:8">
      <c r="D3276" s="31"/>
      <c r="H3276" s="29"/>
    </row>
    <row r="3277" spans="4:8">
      <c r="D3277" s="31"/>
      <c r="H3277" s="29"/>
    </row>
    <row r="3278" spans="4:8">
      <c r="D3278" s="31"/>
      <c r="H3278" s="29"/>
    </row>
    <row r="3279" spans="4:8">
      <c r="D3279" s="31"/>
      <c r="H3279" s="29"/>
    </row>
    <row r="3280" spans="4:8">
      <c r="D3280" s="31"/>
      <c r="H3280" s="29"/>
    </row>
    <row r="3281" spans="4:8">
      <c r="D3281" s="31"/>
      <c r="H3281" s="29"/>
    </row>
    <row r="3282" spans="4:8">
      <c r="D3282" s="31"/>
      <c r="H3282" s="29"/>
    </row>
    <row r="3283" spans="4:8">
      <c r="D3283" s="31"/>
      <c r="H3283" s="29"/>
    </row>
    <row r="3284" spans="4:8">
      <c r="D3284" s="31"/>
      <c r="H3284" s="29"/>
    </row>
    <row r="3285" spans="4:8">
      <c r="D3285" s="31"/>
      <c r="H3285" s="29"/>
    </row>
    <row r="3286" spans="4:8">
      <c r="D3286" s="31"/>
      <c r="H3286" s="29"/>
    </row>
    <row r="3287" spans="4:8">
      <c r="D3287" s="31"/>
      <c r="H3287" s="29"/>
    </row>
    <row r="3288" spans="4:8">
      <c r="D3288" s="31"/>
      <c r="H3288" s="29"/>
    </row>
    <row r="3289" spans="4:8">
      <c r="D3289" s="31"/>
      <c r="H3289" s="29"/>
    </row>
    <row r="3290" spans="4:8">
      <c r="D3290" s="31"/>
      <c r="H3290" s="29"/>
    </row>
    <row r="3291" spans="4:8">
      <c r="D3291" s="31"/>
      <c r="H3291" s="29"/>
    </row>
    <row r="3292" spans="4:8">
      <c r="D3292" s="31"/>
      <c r="H3292" s="29"/>
    </row>
    <row r="3293" spans="4:8">
      <c r="D3293" s="31"/>
      <c r="H3293" s="29"/>
    </row>
    <row r="3294" spans="4:8">
      <c r="D3294" s="31"/>
      <c r="H3294" s="29"/>
    </row>
    <row r="3295" spans="4:8">
      <c r="D3295" s="31"/>
      <c r="H3295" s="29"/>
    </row>
    <row r="3296" spans="4:8">
      <c r="D3296" s="31"/>
      <c r="H3296" s="29"/>
    </row>
    <row r="3297" spans="4:8">
      <c r="D3297" s="31"/>
      <c r="H3297" s="29"/>
    </row>
    <row r="3298" spans="4:8">
      <c r="D3298" s="31"/>
      <c r="H3298" s="29"/>
    </row>
    <row r="3299" spans="4:8">
      <c r="D3299" s="31"/>
      <c r="H3299" s="29"/>
    </row>
    <row r="3300" spans="4:8">
      <c r="D3300" s="31"/>
      <c r="H3300" s="29"/>
    </row>
    <row r="3301" spans="4:8">
      <c r="D3301" s="31"/>
      <c r="H3301" s="29"/>
    </row>
    <row r="3302" spans="4:8">
      <c r="D3302" s="31"/>
      <c r="H3302" s="29"/>
    </row>
    <row r="3303" spans="4:8">
      <c r="D3303" s="31"/>
      <c r="H3303" s="29"/>
    </row>
    <row r="3304" spans="4:8">
      <c r="D3304" s="31"/>
      <c r="H3304" s="29"/>
    </row>
    <row r="3305" spans="4:8">
      <c r="D3305" s="31"/>
      <c r="H3305" s="29"/>
    </row>
    <row r="3306" spans="4:8">
      <c r="D3306" s="31"/>
      <c r="H3306" s="29"/>
    </row>
    <row r="3307" spans="4:8">
      <c r="D3307" s="31"/>
      <c r="H3307" s="29"/>
    </row>
    <row r="3308" spans="4:8">
      <c r="D3308" s="31"/>
      <c r="H3308" s="29"/>
    </row>
    <row r="3309" spans="4:8">
      <c r="D3309" s="31"/>
      <c r="H3309" s="29"/>
    </row>
    <row r="3310" spans="4:8">
      <c r="D3310" s="31"/>
      <c r="H3310" s="29"/>
    </row>
    <row r="3311" spans="4:8">
      <c r="D3311" s="31"/>
      <c r="H3311" s="29"/>
    </row>
    <row r="3312" spans="4:8">
      <c r="D3312" s="31"/>
      <c r="H3312" s="29"/>
    </row>
    <row r="3313" spans="4:8">
      <c r="D3313" s="31"/>
      <c r="H3313" s="29"/>
    </row>
    <row r="3314" spans="4:8">
      <c r="D3314" s="31"/>
      <c r="H3314" s="29"/>
    </row>
    <row r="3315" spans="4:8">
      <c r="D3315" s="31"/>
      <c r="H3315" s="29"/>
    </row>
    <row r="3316" spans="4:8">
      <c r="D3316" s="31"/>
      <c r="H3316" s="29"/>
    </row>
    <row r="3317" spans="4:8">
      <c r="D3317" s="31"/>
      <c r="H3317" s="29"/>
    </row>
    <row r="3318" spans="4:8">
      <c r="D3318" s="31"/>
      <c r="H3318" s="29"/>
    </row>
    <row r="3319" spans="4:8">
      <c r="D3319" s="31"/>
      <c r="H3319" s="29"/>
    </row>
    <row r="3320" spans="4:8">
      <c r="D3320" s="31"/>
      <c r="H3320" s="29"/>
    </row>
    <row r="3321" spans="4:8">
      <c r="D3321" s="31"/>
      <c r="H3321" s="29"/>
    </row>
    <row r="3322" spans="4:8">
      <c r="D3322" s="31"/>
      <c r="H3322" s="29"/>
    </row>
    <row r="3323" spans="4:8">
      <c r="D3323" s="31"/>
      <c r="H3323" s="29"/>
    </row>
    <row r="3324" spans="4:8">
      <c r="D3324" s="31"/>
      <c r="H3324" s="29"/>
    </row>
    <row r="3325" spans="4:8">
      <c r="D3325" s="31"/>
      <c r="H3325" s="29"/>
    </row>
    <row r="3326" spans="4:8">
      <c r="D3326" s="31"/>
      <c r="H3326" s="29"/>
    </row>
    <row r="3327" spans="4:8">
      <c r="D3327" s="31"/>
      <c r="H3327" s="29"/>
    </row>
    <row r="3328" spans="4:8">
      <c r="D3328" s="31"/>
      <c r="H3328" s="29"/>
    </row>
    <row r="3329" spans="4:8">
      <c r="D3329" s="31"/>
      <c r="H3329" s="29"/>
    </row>
    <row r="3330" spans="4:8">
      <c r="D3330" s="31"/>
      <c r="H3330" s="29"/>
    </row>
    <row r="3331" spans="4:8">
      <c r="D3331" s="31"/>
      <c r="H3331" s="29"/>
    </row>
    <row r="3332" spans="4:8">
      <c r="D3332" s="31"/>
      <c r="H3332" s="29"/>
    </row>
    <row r="3333" spans="4:8">
      <c r="D3333" s="31"/>
      <c r="H3333" s="29"/>
    </row>
    <row r="3334" spans="4:8">
      <c r="D3334" s="31"/>
      <c r="H3334" s="29"/>
    </row>
    <row r="3335" spans="4:8">
      <c r="D3335" s="31"/>
      <c r="H3335" s="29"/>
    </row>
    <row r="3336" spans="4:8">
      <c r="D3336" s="31"/>
      <c r="H3336" s="29"/>
    </row>
    <row r="3337" spans="4:8">
      <c r="D3337" s="31"/>
      <c r="H3337" s="29"/>
    </row>
    <row r="3338" spans="4:8">
      <c r="D3338" s="31"/>
      <c r="H3338" s="29"/>
    </row>
    <row r="3339" spans="4:8">
      <c r="D3339" s="31"/>
      <c r="H3339" s="29"/>
    </row>
    <row r="3340" spans="4:8">
      <c r="D3340" s="31"/>
      <c r="H3340" s="29"/>
    </row>
    <row r="3341" spans="4:8">
      <c r="D3341" s="31"/>
      <c r="H3341" s="29"/>
    </row>
    <row r="3342" spans="4:8">
      <c r="D3342" s="31"/>
      <c r="H3342" s="29"/>
    </row>
    <row r="3343" spans="4:8">
      <c r="D3343" s="31"/>
      <c r="H3343" s="29"/>
    </row>
    <row r="3344" spans="4:8">
      <c r="D3344" s="31"/>
      <c r="H3344" s="29"/>
    </row>
    <row r="3345" spans="4:8">
      <c r="D3345" s="31"/>
      <c r="H3345" s="29"/>
    </row>
    <row r="3346" spans="4:8">
      <c r="D3346" s="31"/>
      <c r="H3346" s="29"/>
    </row>
    <row r="3347" spans="4:8">
      <c r="D3347" s="31"/>
      <c r="H3347" s="29"/>
    </row>
    <row r="3348" spans="4:8">
      <c r="D3348" s="31"/>
      <c r="H3348" s="29"/>
    </row>
    <row r="3349" spans="4:8">
      <c r="D3349" s="31"/>
      <c r="H3349" s="29"/>
    </row>
    <row r="3350" spans="4:8">
      <c r="D3350" s="31"/>
      <c r="H3350" s="29"/>
    </row>
    <row r="3351" spans="4:8">
      <c r="D3351" s="31"/>
      <c r="H3351" s="29"/>
    </row>
    <row r="3352" spans="4:8">
      <c r="D3352" s="31"/>
      <c r="H3352" s="29"/>
    </row>
    <row r="3353" spans="4:8">
      <c r="D3353" s="31"/>
      <c r="H3353" s="29"/>
    </row>
    <row r="3354" spans="4:8">
      <c r="D3354" s="31"/>
      <c r="H3354" s="29"/>
    </row>
    <row r="3355" spans="4:8">
      <c r="D3355" s="31"/>
      <c r="H3355" s="29"/>
    </row>
    <row r="3356" spans="4:8">
      <c r="D3356" s="31"/>
      <c r="H3356" s="29"/>
    </row>
    <row r="3357" spans="4:8">
      <c r="D3357" s="31"/>
      <c r="H3357" s="29"/>
    </row>
    <row r="3358" spans="4:8">
      <c r="D3358" s="31"/>
      <c r="H3358" s="29"/>
    </row>
    <row r="3359" spans="4:8">
      <c r="D3359" s="31"/>
      <c r="H3359" s="29"/>
    </row>
    <row r="3360" spans="4:8">
      <c r="D3360" s="31"/>
      <c r="H3360" s="29"/>
    </row>
    <row r="3361" spans="4:8">
      <c r="D3361" s="31"/>
      <c r="H3361" s="29"/>
    </row>
    <row r="3362" spans="4:8">
      <c r="D3362" s="31"/>
      <c r="H3362" s="29"/>
    </row>
    <row r="3363" spans="4:8">
      <c r="D3363" s="31"/>
      <c r="H3363" s="29"/>
    </row>
    <row r="3364" spans="4:8">
      <c r="D3364" s="31"/>
      <c r="H3364" s="29"/>
    </row>
    <row r="3365" spans="4:8">
      <c r="D3365" s="31"/>
      <c r="H3365" s="29"/>
    </row>
    <row r="3366" spans="4:8">
      <c r="D3366" s="31"/>
      <c r="H3366" s="29"/>
    </row>
    <row r="3367" spans="4:8">
      <c r="D3367" s="31"/>
      <c r="H3367" s="29"/>
    </row>
    <row r="3368" spans="4:8">
      <c r="D3368" s="31"/>
      <c r="H3368" s="29"/>
    </row>
    <row r="3369" spans="4:8">
      <c r="D3369" s="31"/>
      <c r="H3369" s="29"/>
    </row>
    <row r="3370" spans="4:8">
      <c r="D3370" s="31"/>
      <c r="H3370" s="29"/>
    </row>
    <row r="3371" spans="4:8">
      <c r="D3371" s="31"/>
      <c r="H3371" s="29"/>
    </row>
    <row r="3372" spans="4:8">
      <c r="D3372" s="31"/>
      <c r="H3372" s="29"/>
    </row>
    <row r="3373" spans="4:8">
      <c r="D3373" s="31"/>
      <c r="H3373" s="29"/>
    </row>
    <row r="3374" spans="4:8">
      <c r="D3374" s="31"/>
      <c r="H3374" s="29"/>
    </row>
    <row r="3375" spans="4:8">
      <c r="D3375" s="31"/>
      <c r="H3375" s="29"/>
    </row>
    <row r="3376" spans="4:8">
      <c r="D3376" s="31"/>
      <c r="H3376" s="29"/>
    </row>
    <row r="3377" spans="4:8">
      <c r="D3377" s="31"/>
      <c r="H3377" s="29"/>
    </row>
    <row r="3378" spans="4:8">
      <c r="D3378" s="31"/>
      <c r="H3378" s="29"/>
    </row>
    <row r="3379" spans="4:8">
      <c r="D3379" s="31"/>
      <c r="H3379" s="29"/>
    </row>
    <row r="3380" spans="4:8">
      <c r="D3380" s="31"/>
      <c r="H3380" s="29"/>
    </row>
    <row r="3381" spans="4:8">
      <c r="D3381" s="31"/>
      <c r="H3381" s="29"/>
    </row>
    <row r="3382" spans="4:8">
      <c r="D3382" s="31"/>
      <c r="H3382" s="29"/>
    </row>
    <row r="3383" spans="4:8">
      <c r="D3383" s="31"/>
      <c r="H3383" s="29"/>
    </row>
    <row r="3384" spans="4:8">
      <c r="D3384" s="31"/>
      <c r="H3384" s="29"/>
    </row>
    <row r="3385" spans="4:8">
      <c r="D3385" s="31"/>
      <c r="H3385" s="29"/>
    </row>
    <row r="3386" spans="4:8">
      <c r="D3386" s="31"/>
      <c r="H3386" s="29"/>
    </row>
    <row r="3387" spans="4:8">
      <c r="D3387" s="31"/>
      <c r="H3387" s="29"/>
    </row>
    <row r="3388" spans="4:8">
      <c r="D3388" s="31"/>
      <c r="H3388" s="29"/>
    </row>
    <row r="3389" spans="4:8">
      <c r="D3389" s="31"/>
      <c r="H3389" s="29"/>
    </row>
    <row r="3390" spans="4:8">
      <c r="D3390" s="31"/>
      <c r="H3390" s="29"/>
    </row>
    <row r="3391" spans="4:8">
      <c r="D3391" s="31"/>
      <c r="H3391" s="29"/>
    </row>
    <row r="3392" spans="4:8">
      <c r="D3392" s="31"/>
      <c r="H3392" s="29"/>
    </row>
    <row r="3393" spans="4:8">
      <c r="D3393" s="31"/>
      <c r="H3393" s="29"/>
    </row>
    <row r="3394" spans="4:8">
      <c r="D3394" s="31"/>
      <c r="H3394" s="29"/>
    </row>
    <row r="3395" spans="4:8">
      <c r="D3395" s="31"/>
      <c r="H3395" s="29"/>
    </row>
    <row r="3396" spans="4:8">
      <c r="D3396" s="31"/>
      <c r="H3396" s="29"/>
    </row>
    <row r="3397" spans="4:8">
      <c r="D3397" s="31"/>
      <c r="H3397" s="29"/>
    </row>
    <row r="3398" spans="4:8">
      <c r="D3398" s="31"/>
      <c r="H3398" s="29"/>
    </row>
    <row r="3399" spans="4:8">
      <c r="D3399" s="31"/>
      <c r="H3399" s="29"/>
    </row>
    <row r="3400" spans="4:8">
      <c r="D3400" s="31"/>
      <c r="H3400" s="29"/>
    </row>
    <row r="3401" spans="4:8">
      <c r="D3401" s="31"/>
      <c r="H3401" s="29"/>
    </row>
    <row r="3402" spans="4:8">
      <c r="D3402" s="31"/>
      <c r="H3402" s="29"/>
    </row>
    <row r="3403" spans="4:8">
      <c r="D3403" s="31"/>
      <c r="H3403" s="29"/>
    </row>
    <row r="3404" spans="4:8">
      <c r="D3404" s="31"/>
      <c r="H3404" s="29"/>
    </row>
    <row r="3405" spans="4:8">
      <c r="D3405" s="31"/>
      <c r="H3405" s="29"/>
    </row>
    <row r="3406" spans="4:8">
      <c r="D3406" s="31"/>
      <c r="H3406" s="29"/>
    </row>
    <row r="3407" spans="4:8">
      <c r="D3407" s="31"/>
      <c r="H3407" s="29"/>
    </row>
    <row r="3408" spans="4:8">
      <c r="D3408" s="31"/>
      <c r="H3408" s="29"/>
    </row>
    <row r="3409" spans="4:8">
      <c r="D3409" s="31"/>
      <c r="H3409" s="29"/>
    </row>
    <row r="3410" spans="4:8">
      <c r="D3410" s="31"/>
      <c r="H3410" s="29"/>
    </row>
    <row r="3411" spans="4:8">
      <c r="D3411" s="31"/>
      <c r="H3411" s="29"/>
    </row>
    <row r="3412" spans="4:8">
      <c r="D3412" s="31"/>
      <c r="H3412" s="29"/>
    </row>
    <row r="3413" spans="4:8">
      <c r="D3413" s="31"/>
      <c r="H3413" s="29"/>
    </row>
    <row r="3414" spans="4:8">
      <c r="D3414" s="31"/>
      <c r="H3414" s="29"/>
    </row>
    <row r="3415" spans="4:8">
      <c r="D3415" s="31"/>
      <c r="H3415" s="29"/>
    </row>
    <row r="3416" spans="4:8">
      <c r="D3416" s="31"/>
      <c r="H3416" s="29"/>
    </row>
    <row r="3417" spans="4:8">
      <c r="D3417" s="31"/>
      <c r="H3417" s="29"/>
    </row>
    <row r="3418" spans="4:8">
      <c r="D3418" s="31"/>
      <c r="H3418" s="29"/>
    </row>
    <row r="3419" spans="4:8">
      <c r="D3419" s="31"/>
      <c r="H3419" s="29"/>
    </row>
    <row r="3420" spans="4:8">
      <c r="D3420" s="31"/>
      <c r="H3420" s="29"/>
    </row>
    <row r="3421" spans="4:8">
      <c r="D3421" s="31"/>
      <c r="H3421" s="29"/>
    </row>
    <row r="3422" spans="4:8">
      <c r="D3422" s="31"/>
      <c r="H3422" s="29"/>
    </row>
    <row r="3423" spans="4:8">
      <c r="D3423" s="31"/>
      <c r="H3423" s="29"/>
    </row>
    <row r="3424" spans="4:8">
      <c r="D3424" s="31"/>
      <c r="H3424" s="29"/>
    </row>
    <row r="3425" spans="4:8">
      <c r="D3425" s="31"/>
      <c r="H3425" s="29"/>
    </row>
    <row r="3426" spans="4:8">
      <c r="D3426" s="31"/>
      <c r="H3426" s="29"/>
    </row>
    <row r="3427" spans="4:8">
      <c r="D3427" s="31"/>
      <c r="H3427" s="29"/>
    </row>
    <row r="3428" spans="4:8">
      <c r="D3428" s="31"/>
      <c r="H3428" s="29"/>
    </row>
    <row r="3429" spans="4:8">
      <c r="D3429" s="31"/>
      <c r="H3429" s="29"/>
    </row>
    <row r="3430" spans="4:8">
      <c r="D3430" s="31"/>
      <c r="H3430" s="29"/>
    </row>
    <row r="3431" spans="4:8">
      <c r="D3431" s="31"/>
      <c r="H3431" s="29"/>
    </row>
    <row r="3432" spans="4:8">
      <c r="D3432" s="31"/>
      <c r="H3432" s="29"/>
    </row>
    <row r="3433" spans="4:8">
      <c r="D3433" s="31"/>
      <c r="H3433" s="29"/>
    </row>
    <row r="3434" spans="4:8">
      <c r="D3434" s="31"/>
      <c r="H3434" s="29"/>
    </row>
    <row r="3435" spans="4:8">
      <c r="D3435" s="31"/>
      <c r="H3435" s="29"/>
    </row>
    <row r="3436" spans="4:8">
      <c r="D3436" s="31"/>
      <c r="H3436" s="29"/>
    </row>
    <row r="3437" spans="4:8">
      <c r="D3437" s="31"/>
      <c r="H3437" s="29"/>
    </row>
    <row r="3438" spans="4:8">
      <c r="D3438" s="31"/>
      <c r="H3438" s="29"/>
    </row>
    <row r="3439" spans="4:8">
      <c r="D3439" s="31"/>
      <c r="H3439" s="29"/>
    </row>
    <row r="3440" spans="4:8">
      <c r="D3440" s="31"/>
      <c r="H3440" s="29"/>
    </row>
    <row r="3441" spans="4:8">
      <c r="D3441" s="31"/>
      <c r="H3441" s="29"/>
    </row>
    <row r="3442" spans="4:8">
      <c r="D3442" s="31"/>
      <c r="H3442" s="29"/>
    </row>
    <row r="3443" spans="4:8">
      <c r="D3443" s="31"/>
      <c r="H3443" s="29"/>
    </row>
    <row r="3444" spans="4:8">
      <c r="D3444" s="31"/>
      <c r="H3444" s="29"/>
    </row>
    <row r="3445" spans="4:8">
      <c r="D3445" s="31"/>
      <c r="H3445" s="29"/>
    </row>
    <row r="3446" spans="4:8">
      <c r="D3446" s="31"/>
      <c r="H3446" s="29"/>
    </row>
    <row r="3447" spans="4:8">
      <c r="D3447" s="31"/>
      <c r="H3447" s="29"/>
    </row>
    <row r="3448" spans="4:8">
      <c r="D3448" s="31"/>
      <c r="H3448" s="29"/>
    </row>
    <row r="3449" spans="4:8">
      <c r="D3449" s="31"/>
      <c r="H3449" s="29"/>
    </row>
    <row r="3450" spans="4:8">
      <c r="D3450" s="31"/>
      <c r="H3450" s="29"/>
    </row>
    <row r="3451" spans="4:8">
      <c r="D3451" s="31"/>
      <c r="H3451" s="29"/>
    </row>
    <row r="3452" spans="4:8">
      <c r="D3452" s="31"/>
      <c r="H3452" s="29"/>
    </row>
    <row r="3453" spans="4:8">
      <c r="D3453" s="31"/>
      <c r="H3453" s="29"/>
    </row>
    <row r="3454" spans="4:8">
      <c r="D3454" s="31"/>
      <c r="H3454" s="29"/>
    </row>
    <row r="3455" spans="4:8">
      <c r="D3455" s="31"/>
      <c r="H3455" s="29"/>
    </row>
    <row r="3456" spans="4:8">
      <c r="D3456" s="31"/>
      <c r="H3456" s="29"/>
    </row>
    <row r="3457" spans="4:8">
      <c r="D3457" s="31"/>
      <c r="H3457" s="29"/>
    </row>
    <row r="3458" spans="4:8">
      <c r="D3458" s="31"/>
      <c r="H3458" s="29"/>
    </row>
    <row r="3459" spans="4:8">
      <c r="D3459" s="31"/>
      <c r="H3459" s="29"/>
    </row>
    <row r="3460" spans="4:8">
      <c r="D3460" s="31"/>
      <c r="H3460" s="29"/>
    </row>
    <row r="3461" spans="4:8">
      <c r="D3461" s="31"/>
      <c r="H3461" s="29"/>
    </row>
    <row r="3462" spans="4:8">
      <c r="D3462" s="31"/>
      <c r="H3462" s="29"/>
    </row>
    <row r="3463" spans="4:8">
      <c r="D3463" s="31"/>
      <c r="H3463" s="29"/>
    </row>
    <row r="3464" spans="4:8">
      <c r="D3464" s="31"/>
      <c r="H3464" s="29"/>
    </row>
    <row r="3465" spans="4:8">
      <c r="D3465" s="31"/>
      <c r="H3465" s="29"/>
    </row>
    <row r="3466" spans="4:8">
      <c r="D3466" s="31"/>
      <c r="H3466" s="29"/>
    </row>
    <row r="3467" spans="4:8">
      <c r="D3467" s="31"/>
      <c r="H3467" s="29"/>
    </row>
    <row r="3468" spans="4:8">
      <c r="D3468" s="31"/>
      <c r="H3468" s="29"/>
    </row>
    <row r="3469" spans="4:8">
      <c r="D3469" s="31"/>
      <c r="H3469" s="29"/>
    </row>
    <row r="3470" spans="4:8">
      <c r="D3470" s="31"/>
      <c r="H3470" s="29"/>
    </row>
    <row r="3471" spans="4:8">
      <c r="D3471" s="31"/>
      <c r="H3471" s="29"/>
    </row>
    <row r="3472" spans="4:8">
      <c r="D3472" s="31"/>
      <c r="H3472" s="29"/>
    </row>
    <row r="3473" spans="4:8">
      <c r="D3473" s="31"/>
      <c r="H3473" s="29"/>
    </row>
    <row r="3474" spans="4:8">
      <c r="D3474" s="31"/>
      <c r="H3474" s="29"/>
    </row>
    <row r="3475" spans="4:8">
      <c r="D3475" s="31"/>
      <c r="H3475" s="29"/>
    </row>
    <row r="3476" spans="4:8">
      <c r="D3476" s="31"/>
      <c r="H3476" s="29"/>
    </row>
    <row r="3477" spans="4:8">
      <c r="D3477" s="31"/>
      <c r="H3477" s="29"/>
    </row>
    <row r="3478" spans="4:8">
      <c r="D3478" s="31"/>
      <c r="H3478" s="29"/>
    </row>
    <row r="3479" spans="4:8">
      <c r="D3479" s="31"/>
      <c r="H3479" s="29"/>
    </row>
    <row r="3480" spans="4:8">
      <c r="D3480" s="31"/>
      <c r="H3480" s="29"/>
    </row>
    <row r="3481" spans="4:8">
      <c r="D3481" s="31"/>
      <c r="H3481" s="29"/>
    </row>
    <row r="3482" spans="4:8">
      <c r="D3482" s="31"/>
      <c r="H3482" s="29"/>
    </row>
    <row r="3483" spans="4:8">
      <c r="D3483" s="31"/>
      <c r="H3483" s="29"/>
    </row>
    <row r="3484" spans="4:8">
      <c r="D3484" s="31"/>
      <c r="H3484" s="29"/>
    </row>
    <row r="3485" spans="4:8">
      <c r="D3485" s="31"/>
      <c r="H3485" s="29"/>
    </row>
    <row r="3486" spans="4:8">
      <c r="D3486" s="31"/>
      <c r="H3486" s="29"/>
    </row>
    <row r="3487" spans="4:8">
      <c r="D3487" s="31"/>
      <c r="H3487" s="29"/>
    </row>
    <row r="3488" spans="4:8">
      <c r="D3488" s="31"/>
      <c r="H3488" s="29"/>
    </row>
    <row r="3489" spans="4:8">
      <c r="D3489" s="31"/>
      <c r="H3489" s="29"/>
    </row>
    <row r="3490" spans="4:8">
      <c r="D3490" s="31"/>
      <c r="H3490" s="29"/>
    </row>
    <row r="3491" spans="4:8">
      <c r="D3491" s="31"/>
      <c r="H3491" s="29"/>
    </row>
    <row r="3492" spans="4:8">
      <c r="D3492" s="31"/>
      <c r="H3492" s="29"/>
    </row>
    <row r="3493" spans="4:8">
      <c r="D3493" s="31"/>
      <c r="H3493" s="29"/>
    </row>
    <row r="3494" spans="4:8">
      <c r="D3494" s="31"/>
      <c r="H3494" s="29"/>
    </row>
    <row r="3495" spans="4:8">
      <c r="D3495" s="31"/>
      <c r="H3495" s="29"/>
    </row>
    <row r="3496" spans="4:8">
      <c r="D3496" s="31"/>
      <c r="H3496" s="29"/>
    </row>
    <row r="3497" spans="4:8">
      <c r="D3497" s="31"/>
      <c r="H3497" s="29"/>
    </row>
    <row r="3498" spans="4:8">
      <c r="D3498" s="31"/>
      <c r="H3498" s="29"/>
    </row>
    <row r="3499" spans="4:8">
      <c r="D3499" s="31"/>
      <c r="H3499" s="29"/>
    </row>
    <row r="3500" spans="4:8">
      <c r="D3500" s="31"/>
      <c r="H3500" s="29"/>
    </row>
    <row r="3501" spans="4:8">
      <c r="D3501" s="31"/>
      <c r="H3501" s="29"/>
    </row>
    <row r="3502" spans="4:8">
      <c r="D3502" s="31"/>
      <c r="H3502" s="29"/>
    </row>
    <row r="3503" spans="4:8">
      <c r="D3503" s="31"/>
      <c r="H3503" s="29"/>
    </row>
    <row r="3504" spans="4:8">
      <c r="D3504" s="31"/>
      <c r="H3504" s="29"/>
    </row>
    <row r="3505" spans="4:8">
      <c r="D3505" s="31"/>
      <c r="H3505" s="29"/>
    </row>
    <row r="3506" spans="4:8">
      <c r="D3506" s="31"/>
      <c r="H3506" s="29"/>
    </row>
    <row r="3507" spans="4:8">
      <c r="D3507" s="31"/>
      <c r="H3507" s="29"/>
    </row>
    <row r="3508" spans="4:8">
      <c r="D3508" s="31"/>
      <c r="H3508" s="29"/>
    </row>
    <row r="3509" spans="4:8">
      <c r="D3509" s="31"/>
      <c r="H3509" s="29"/>
    </row>
    <row r="3510" spans="4:8">
      <c r="D3510" s="31"/>
      <c r="H3510" s="29"/>
    </row>
    <row r="3511" spans="4:8">
      <c r="D3511" s="31"/>
      <c r="H3511" s="29"/>
    </row>
    <row r="3512" spans="4:8">
      <c r="D3512" s="31"/>
      <c r="H3512" s="29"/>
    </row>
    <row r="3513" spans="4:8">
      <c r="D3513" s="31"/>
      <c r="H3513" s="29"/>
    </row>
    <row r="3514" spans="4:8">
      <c r="D3514" s="31"/>
      <c r="H3514" s="29"/>
    </row>
    <row r="3515" spans="4:8">
      <c r="D3515" s="31"/>
      <c r="H3515" s="29"/>
    </row>
    <row r="3516" spans="4:8">
      <c r="D3516" s="31"/>
      <c r="H3516" s="29"/>
    </row>
    <row r="3517" spans="4:8">
      <c r="D3517" s="31"/>
      <c r="H3517" s="29"/>
    </row>
    <row r="3518" spans="4:8">
      <c r="D3518" s="31"/>
      <c r="H3518" s="29"/>
    </row>
    <row r="3519" spans="4:8">
      <c r="D3519" s="31"/>
      <c r="H3519" s="29"/>
    </row>
    <row r="3520" spans="4:8">
      <c r="D3520" s="31"/>
      <c r="H3520" s="29"/>
    </row>
    <row r="3521" spans="4:8">
      <c r="D3521" s="31"/>
      <c r="H3521" s="29"/>
    </row>
    <row r="3522" spans="4:8">
      <c r="D3522" s="31"/>
      <c r="H3522" s="29"/>
    </row>
    <row r="3523" spans="4:8">
      <c r="D3523" s="31"/>
      <c r="H3523" s="29"/>
    </row>
    <row r="3524" spans="4:8">
      <c r="D3524" s="31"/>
      <c r="H3524" s="29"/>
    </row>
    <row r="3525" spans="4:8">
      <c r="D3525" s="31"/>
      <c r="H3525" s="29"/>
    </row>
    <row r="3526" spans="4:8">
      <c r="D3526" s="31"/>
      <c r="H3526" s="29"/>
    </row>
    <row r="3527" spans="4:8">
      <c r="D3527" s="31"/>
      <c r="H3527" s="29"/>
    </row>
    <row r="3528" spans="4:8">
      <c r="D3528" s="31"/>
      <c r="H3528" s="29"/>
    </row>
    <row r="3529" spans="4:8">
      <c r="D3529" s="31"/>
      <c r="H3529" s="29"/>
    </row>
    <row r="3530" spans="4:8">
      <c r="D3530" s="31"/>
      <c r="H3530" s="29"/>
    </row>
    <row r="3531" spans="4:8">
      <c r="D3531" s="31"/>
      <c r="H3531" s="29"/>
    </row>
    <row r="3532" spans="4:8">
      <c r="D3532" s="31"/>
      <c r="H3532" s="29"/>
    </row>
    <row r="3533" spans="4:8">
      <c r="D3533" s="31"/>
      <c r="H3533" s="29"/>
    </row>
    <row r="3534" spans="4:8">
      <c r="D3534" s="31"/>
      <c r="H3534" s="29"/>
    </row>
    <row r="3535" spans="4:8">
      <c r="D3535" s="31"/>
      <c r="H3535" s="29"/>
    </row>
    <row r="3536" spans="4:8">
      <c r="D3536" s="31"/>
      <c r="H3536" s="29"/>
    </row>
    <row r="3537" spans="4:8">
      <c r="D3537" s="31"/>
      <c r="H3537" s="29"/>
    </row>
    <row r="3538" spans="4:8">
      <c r="D3538" s="31"/>
      <c r="H3538" s="29"/>
    </row>
    <row r="3539" spans="4:8">
      <c r="D3539" s="31"/>
      <c r="H3539" s="29"/>
    </row>
    <row r="3540" spans="4:8">
      <c r="D3540" s="31"/>
      <c r="H3540" s="29"/>
    </row>
    <row r="3541" spans="4:8">
      <c r="D3541" s="31"/>
      <c r="H3541" s="29"/>
    </row>
    <row r="3542" spans="4:8">
      <c r="D3542" s="31"/>
      <c r="H3542" s="29"/>
    </row>
    <row r="3543" spans="4:8">
      <c r="D3543" s="31"/>
      <c r="H3543" s="29"/>
    </row>
    <row r="3544" spans="4:8">
      <c r="D3544" s="31"/>
      <c r="H3544" s="29"/>
    </row>
    <row r="3545" spans="4:8">
      <c r="D3545" s="31"/>
      <c r="H3545" s="29"/>
    </row>
    <row r="3546" spans="4:8">
      <c r="D3546" s="31"/>
      <c r="H3546" s="29"/>
    </row>
    <row r="3547" spans="4:8">
      <c r="D3547" s="31"/>
      <c r="H3547" s="29"/>
    </row>
    <row r="3548" spans="4:8">
      <c r="D3548" s="31"/>
      <c r="H3548" s="29"/>
    </row>
    <row r="3549" spans="4:8">
      <c r="D3549" s="31"/>
      <c r="H3549" s="29"/>
    </row>
    <row r="3550" spans="4:8">
      <c r="D3550" s="31"/>
      <c r="H3550" s="29"/>
    </row>
    <row r="3551" spans="4:8">
      <c r="D3551" s="31"/>
      <c r="H3551" s="29"/>
    </row>
    <row r="3552" spans="4:8">
      <c r="D3552" s="31"/>
      <c r="H3552" s="29"/>
    </row>
    <row r="3553" spans="4:8">
      <c r="D3553" s="31"/>
      <c r="H3553" s="29"/>
    </row>
    <row r="3554" spans="4:8">
      <c r="D3554" s="31"/>
      <c r="H3554" s="29"/>
    </row>
    <row r="3555" spans="4:8">
      <c r="D3555" s="31"/>
      <c r="H3555" s="29"/>
    </row>
    <row r="3556" spans="4:8">
      <c r="D3556" s="31"/>
      <c r="H3556" s="29"/>
    </row>
    <row r="3557" spans="4:8">
      <c r="D3557" s="31"/>
      <c r="H3557" s="29"/>
    </row>
    <row r="3558" spans="4:8">
      <c r="D3558" s="31"/>
      <c r="H3558" s="29"/>
    </row>
    <row r="3559" spans="4:8">
      <c r="D3559" s="31"/>
      <c r="H3559" s="29"/>
    </row>
    <row r="3560" spans="4:8">
      <c r="D3560" s="31"/>
      <c r="H3560" s="29"/>
    </row>
    <row r="3561" spans="4:8">
      <c r="D3561" s="31"/>
      <c r="H3561" s="29"/>
    </row>
    <row r="3562" spans="4:8">
      <c r="D3562" s="31"/>
      <c r="H3562" s="29"/>
    </row>
    <row r="3563" spans="4:8">
      <c r="D3563" s="31"/>
      <c r="H3563" s="29"/>
    </row>
    <row r="3564" spans="4:8">
      <c r="D3564" s="31"/>
      <c r="H3564" s="29"/>
    </row>
    <row r="3565" spans="4:8">
      <c r="D3565" s="31"/>
      <c r="H3565" s="29"/>
    </row>
    <row r="3566" spans="4:8">
      <c r="D3566" s="31"/>
      <c r="H3566" s="29"/>
    </row>
    <row r="3567" spans="4:8">
      <c r="D3567" s="31"/>
      <c r="H3567" s="29"/>
    </row>
    <row r="3568" spans="4:8">
      <c r="D3568" s="31"/>
      <c r="H3568" s="29"/>
    </row>
    <row r="3569" spans="4:8">
      <c r="D3569" s="31"/>
      <c r="H3569" s="29"/>
    </row>
    <row r="3570" spans="4:8">
      <c r="D3570" s="31"/>
      <c r="H3570" s="29"/>
    </row>
    <row r="3571" spans="4:8">
      <c r="D3571" s="31"/>
      <c r="H3571" s="29"/>
    </row>
    <row r="3572" spans="4:8">
      <c r="D3572" s="31"/>
      <c r="H3572" s="29"/>
    </row>
    <row r="3573" spans="4:8">
      <c r="D3573" s="31"/>
      <c r="H3573" s="29"/>
    </row>
    <row r="3574" spans="4:8">
      <c r="D3574" s="31"/>
      <c r="H3574" s="29"/>
    </row>
    <row r="3575" spans="4:8">
      <c r="D3575" s="31"/>
      <c r="H3575" s="29"/>
    </row>
    <row r="3576" spans="4:8">
      <c r="D3576" s="31"/>
      <c r="H3576" s="29"/>
    </row>
    <row r="3577" spans="4:8">
      <c r="D3577" s="31"/>
      <c r="H3577" s="29"/>
    </row>
    <row r="3578" spans="4:8">
      <c r="D3578" s="31"/>
      <c r="H3578" s="29"/>
    </row>
    <row r="3579" spans="4:8">
      <c r="D3579" s="31"/>
      <c r="H3579" s="29"/>
    </row>
    <row r="3580" spans="4:8">
      <c r="D3580" s="31"/>
      <c r="H3580" s="29"/>
    </row>
    <row r="3581" spans="4:8">
      <c r="D3581" s="31"/>
      <c r="H3581" s="29"/>
    </row>
    <row r="3582" spans="4:8">
      <c r="D3582" s="31"/>
      <c r="H3582" s="29"/>
    </row>
    <row r="3583" spans="4:8">
      <c r="D3583" s="31"/>
      <c r="H3583" s="29"/>
    </row>
    <row r="3584" spans="4:8">
      <c r="D3584" s="31"/>
      <c r="H3584" s="29"/>
    </row>
    <row r="3585" spans="4:8">
      <c r="D3585" s="31"/>
      <c r="H3585" s="29"/>
    </row>
    <row r="3586" spans="4:8">
      <c r="D3586" s="31"/>
      <c r="H3586" s="29"/>
    </row>
    <row r="3587" spans="4:8">
      <c r="D3587" s="31"/>
      <c r="H3587" s="29"/>
    </row>
    <row r="3588" spans="4:8">
      <c r="D3588" s="31"/>
      <c r="H3588" s="29"/>
    </row>
    <row r="3589" spans="4:8">
      <c r="D3589" s="31"/>
      <c r="H3589" s="29"/>
    </row>
    <row r="3590" spans="4:8">
      <c r="D3590" s="31"/>
      <c r="H3590" s="29"/>
    </row>
    <row r="3591" spans="4:8">
      <c r="D3591" s="31"/>
      <c r="H3591" s="29"/>
    </row>
    <row r="3592" spans="4:8">
      <c r="D3592" s="31"/>
      <c r="H3592" s="29"/>
    </row>
    <row r="3593" spans="4:8">
      <c r="D3593" s="31"/>
      <c r="H3593" s="29"/>
    </row>
    <row r="3594" spans="4:8">
      <c r="D3594" s="31"/>
      <c r="H3594" s="29"/>
    </row>
    <row r="3595" spans="4:8">
      <c r="D3595" s="31"/>
      <c r="H3595" s="29"/>
    </row>
    <row r="3596" spans="4:8">
      <c r="D3596" s="31"/>
      <c r="H3596" s="29"/>
    </row>
    <row r="3597" spans="4:8">
      <c r="D3597" s="31"/>
      <c r="H3597" s="29"/>
    </row>
    <row r="3598" spans="4:8">
      <c r="D3598" s="31"/>
      <c r="H3598" s="29"/>
    </row>
    <row r="3599" spans="4:8">
      <c r="D3599" s="31"/>
      <c r="H3599" s="29"/>
    </row>
    <row r="3600" spans="4:8">
      <c r="D3600" s="31"/>
      <c r="H3600" s="29"/>
    </row>
    <row r="3601" spans="4:8">
      <c r="D3601" s="31"/>
      <c r="H3601" s="29"/>
    </row>
    <row r="3602" spans="4:8">
      <c r="D3602" s="31"/>
      <c r="H3602" s="29"/>
    </row>
    <row r="3603" spans="4:8">
      <c r="D3603" s="31"/>
      <c r="H3603" s="29"/>
    </row>
    <row r="3604" spans="4:8">
      <c r="D3604" s="31"/>
      <c r="H3604" s="29"/>
    </row>
    <row r="3605" spans="4:8">
      <c r="D3605" s="31"/>
      <c r="H3605" s="29"/>
    </row>
    <row r="3606" spans="4:8">
      <c r="D3606" s="31"/>
      <c r="H3606" s="29"/>
    </row>
    <row r="3607" spans="4:8">
      <c r="D3607" s="31"/>
      <c r="H3607" s="29"/>
    </row>
    <row r="3608" spans="4:8">
      <c r="D3608" s="31"/>
      <c r="H3608" s="29"/>
    </row>
    <row r="3609" spans="4:8">
      <c r="D3609" s="31"/>
      <c r="H3609" s="29"/>
    </row>
    <row r="3610" spans="4:8">
      <c r="D3610" s="31"/>
      <c r="H3610" s="29"/>
    </row>
    <row r="3611" spans="4:8">
      <c r="D3611" s="31"/>
      <c r="H3611" s="29"/>
    </row>
    <row r="3612" spans="4:8">
      <c r="D3612" s="31"/>
      <c r="H3612" s="29"/>
    </row>
    <row r="3613" spans="4:8">
      <c r="D3613" s="31"/>
      <c r="H3613" s="29"/>
    </row>
    <row r="3614" spans="4:8">
      <c r="D3614" s="31"/>
      <c r="H3614" s="29"/>
    </row>
    <row r="3615" spans="4:8">
      <c r="D3615" s="31"/>
      <c r="H3615" s="29"/>
    </row>
    <row r="3616" spans="4:8">
      <c r="D3616" s="31"/>
      <c r="H3616" s="29"/>
    </row>
    <row r="3617" spans="4:8">
      <c r="D3617" s="31"/>
      <c r="H3617" s="29"/>
    </row>
    <row r="3618" spans="4:8">
      <c r="D3618" s="31"/>
      <c r="H3618" s="29"/>
    </row>
    <row r="3619" spans="4:8">
      <c r="D3619" s="31"/>
      <c r="H3619" s="29"/>
    </row>
    <row r="3620" spans="4:8">
      <c r="D3620" s="31"/>
      <c r="H3620" s="29"/>
    </row>
    <row r="3621" spans="4:8">
      <c r="D3621" s="31"/>
      <c r="H3621" s="29"/>
    </row>
    <row r="3622" spans="4:8">
      <c r="D3622" s="31"/>
      <c r="H3622" s="29"/>
    </row>
    <row r="3623" spans="4:8">
      <c r="D3623" s="31"/>
      <c r="H3623" s="29"/>
    </row>
    <row r="3624" spans="4:8">
      <c r="D3624" s="31"/>
      <c r="H3624" s="29"/>
    </row>
    <row r="3625" spans="4:8">
      <c r="D3625" s="31"/>
      <c r="H3625" s="29"/>
    </row>
    <row r="3626" spans="4:8">
      <c r="D3626" s="31"/>
      <c r="H3626" s="29"/>
    </row>
    <row r="3627" spans="4:8">
      <c r="D3627" s="31"/>
      <c r="H3627" s="29"/>
    </row>
    <row r="3628" spans="4:8">
      <c r="D3628" s="31"/>
      <c r="H3628" s="29"/>
    </row>
    <row r="3629" spans="4:8">
      <c r="D3629" s="31"/>
      <c r="H3629" s="29"/>
    </row>
    <row r="3630" spans="4:8">
      <c r="D3630" s="31"/>
      <c r="H3630" s="29"/>
    </row>
    <row r="3631" spans="4:8">
      <c r="D3631" s="31"/>
      <c r="H3631" s="29"/>
    </row>
    <row r="3632" spans="4:8">
      <c r="D3632" s="31"/>
      <c r="H3632" s="29"/>
    </row>
    <row r="3633" spans="4:8">
      <c r="D3633" s="31"/>
      <c r="H3633" s="29"/>
    </row>
    <row r="3634" spans="4:8">
      <c r="D3634" s="31"/>
      <c r="H3634" s="29"/>
    </row>
    <row r="3635" spans="4:8">
      <c r="D3635" s="31"/>
      <c r="H3635" s="29"/>
    </row>
    <row r="3636" spans="4:8">
      <c r="D3636" s="31"/>
      <c r="H3636" s="29"/>
    </row>
    <row r="3637" spans="4:8">
      <c r="D3637" s="31"/>
      <c r="H3637" s="29"/>
    </row>
    <row r="3638" spans="4:8">
      <c r="D3638" s="31"/>
      <c r="H3638" s="29"/>
    </row>
    <row r="3639" spans="4:8">
      <c r="D3639" s="31"/>
      <c r="H3639" s="29"/>
    </row>
    <row r="3640" spans="4:8">
      <c r="D3640" s="31"/>
      <c r="H3640" s="29"/>
    </row>
    <row r="3641" spans="4:8">
      <c r="D3641" s="31"/>
      <c r="H3641" s="29"/>
    </row>
    <row r="3642" spans="4:8">
      <c r="D3642" s="31"/>
      <c r="H3642" s="29"/>
    </row>
    <row r="3643" spans="4:8">
      <c r="D3643" s="31"/>
      <c r="H3643" s="29"/>
    </row>
    <row r="3644" spans="4:8">
      <c r="D3644" s="31"/>
      <c r="H3644" s="29"/>
    </row>
    <row r="3645" spans="4:8">
      <c r="D3645" s="31"/>
      <c r="H3645" s="29"/>
    </row>
    <row r="3646" spans="4:8">
      <c r="D3646" s="31"/>
      <c r="H3646" s="29"/>
    </row>
    <row r="3647" spans="4:8">
      <c r="D3647" s="31"/>
      <c r="H3647" s="29"/>
    </row>
    <row r="3648" spans="4:8">
      <c r="D3648" s="31"/>
      <c r="H3648" s="29"/>
    </row>
    <row r="3649" spans="4:8">
      <c r="D3649" s="31"/>
      <c r="H3649" s="29"/>
    </row>
    <row r="3650" spans="4:8">
      <c r="D3650" s="31"/>
      <c r="H3650" s="29"/>
    </row>
    <row r="3651" spans="4:8">
      <c r="D3651" s="31"/>
      <c r="H3651" s="29"/>
    </row>
    <row r="3652" spans="4:8">
      <c r="D3652" s="31"/>
      <c r="H3652" s="29"/>
    </row>
    <row r="3653" spans="4:8">
      <c r="D3653" s="31"/>
      <c r="H3653" s="29"/>
    </row>
    <row r="3654" spans="4:8">
      <c r="D3654" s="31"/>
      <c r="H3654" s="29"/>
    </row>
    <row r="3655" spans="4:8">
      <c r="D3655" s="31"/>
      <c r="H3655" s="29"/>
    </row>
    <row r="3656" spans="4:8">
      <c r="D3656" s="31"/>
      <c r="H3656" s="29"/>
    </row>
    <row r="3657" spans="4:8">
      <c r="D3657" s="31"/>
      <c r="H3657" s="29"/>
    </row>
    <row r="3658" spans="4:8">
      <c r="D3658" s="31"/>
      <c r="H3658" s="29"/>
    </row>
    <row r="3659" spans="4:8">
      <c r="D3659" s="31"/>
      <c r="H3659" s="29"/>
    </row>
    <row r="3660" spans="4:8">
      <c r="D3660" s="31"/>
      <c r="H3660" s="29"/>
    </row>
    <row r="3661" spans="4:8">
      <c r="D3661" s="31"/>
      <c r="H3661" s="29"/>
    </row>
    <row r="3662" spans="4:8">
      <c r="D3662" s="31"/>
      <c r="H3662" s="29"/>
    </row>
    <row r="3663" spans="4:8">
      <c r="D3663" s="31"/>
      <c r="H3663" s="29"/>
    </row>
    <row r="3664" spans="4:8">
      <c r="D3664" s="31"/>
      <c r="H3664" s="29"/>
    </row>
    <row r="3665" spans="4:8">
      <c r="D3665" s="31"/>
      <c r="H3665" s="29"/>
    </row>
    <row r="3666" spans="4:8">
      <c r="D3666" s="31"/>
      <c r="H3666" s="29"/>
    </row>
    <row r="3667" spans="4:8">
      <c r="D3667" s="31"/>
      <c r="H3667" s="29"/>
    </row>
    <row r="3668" spans="4:8">
      <c r="D3668" s="31"/>
      <c r="H3668" s="29"/>
    </row>
    <row r="3669" spans="4:8">
      <c r="D3669" s="31"/>
      <c r="H3669" s="29"/>
    </row>
    <row r="3670" spans="4:8">
      <c r="D3670" s="31"/>
      <c r="H3670" s="29"/>
    </row>
    <row r="3671" spans="4:8">
      <c r="D3671" s="31"/>
      <c r="H3671" s="29"/>
    </row>
    <row r="3672" spans="4:8">
      <c r="D3672" s="31"/>
      <c r="H3672" s="29"/>
    </row>
    <row r="3673" spans="4:8">
      <c r="D3673" s="31"/>
      <c r="H3673" s="29"/>
    </row>
    <row r="3674" spans="4:8">
      <c r="D3674" s="31"/>
      <c r="H3674" s="29"/>
    </row>
    <row r="3675" spans="4:8">
      <c r="D3675" s="31"/>
      <c r="H3675" s="29"/>
    </row>
    <row r="3676" spans="4:8">
      <c r="D3676" s="31"/>
      <c r="H3676" s="29"/>
    </row>
    <row r="3677" spans="4:8">
      <c r="D3677" s="31"/>
      <c r="H3677" s="29"/>
    </row>
    <row r="3678" spans="4:8">
      <c r="D3678" s="31"/>
      <c r="H3678" s="29"/>
    </row>
    <row r="3679" spans="4:8">
      <c r="D3679" s="31"/>
      <c r="H3679" s="29"/>
    </row>
    <row r="3680" spans="4:8">
      <c r="D3680" s="31"/>
      <c r="H3680" s="29"/>
    </row>
    <row r="3681" spans="4:8">
      <c r="D3681" s="31"/>
      <c r="H3681" s="29"/>
    </row>
    <row r="3682" spans="4:8">
      <c r="D3682" s="31"/>
      <c r="H3682" s="29"/>
    </row>
    <row r="3683" spans="4:8">
      <c r="D3683" s="31"/>
      <c r="H3683" s="29"/>
    </row>
    <row r="3684" spans="4:8">
      <c r="D3684" s="31"/>
      <c r="H3684" s="29"/>
    </row>
    <row r="3685" spans="4:8">
      <c r="D3685" s="31"/>
      <c r="H3685" s="29"/>
    </row>
    <row r="3686" spans="4:8">
      <c r="D3686" s="31"/>
      <c r="H3686" s="29"/>
    </row>
    <row r="3687" spans="4:8">
      <c r="D3687" s="31"/>
      <c r="H3687" s="29"/>
    </row>
    <row r="3688" spans="4:8">
      <c r="D3688" s="31"/>
      <c r="H3688" s="29"/>
    </row>
    <row r="3689" spans="4:8">
      <c r="D3689" s="31"/>
      <c r="H3689" s="29"/>
    </row>
    <row r="3690" spans="4:8">
      <c r="D3690" s="31"/>
      <c r="H3690" s="29"/>
    </row>
    <row r="3691" spans="4:8">
      <c r="D3691" s="31"/>
      <c r="H3691" s="29"/>
    </row>
    <row r="3692" spans="4:8">
      <c r="D3692" s="31"/>
      <c r="H3692" s="29"/>
    </row>
    <row r="3693" spans="4:8">
      <c r="D3693" s="31"/>
      <c r="H3693" s="29"/>
    </row>
    <row r="3694" spans="4:8">
      <c r="D3694" s="31"/>
      <c r="H3694" s="29"/>
    </row>
    <row r="3695" spans="4:8">
      <c r="D3695" s="31"/>
      <c r="H3695" s="29"/>
    </row>
    <row r="3696" spans="4:8">
      <c r="D3696" s="31"/>
      <c r="H3696" s="29"/>
    </row>
    <row r="3697" spans="4:8">
      <c r="D3697" s="31"/>
      <c r="H3697" s="29"/>
    </row>
    <row r="3698" spans="4:8">
      <c r="D3698" s="31"/>
      <c r="H3698" s="29"/>
    </row>
    <row r="3699" spans="4:8">
      <c r="D3699" s="31"/>
      <c r="H3699" s="29"/>
    </row>
    <row r="3700" spans="4:8">
      <c r="D3700" s="31"/>
      <c r="H3700" s="29"/>
    </row>
    <row r="3701" spans="4:8">
      <c r="D3701" s="31"/>
      <c r="H3701" s="29"/>
    </row>
    <row r="3702" spans="4:8">
      <c r="D3702" s="31"/>
      <c r="H3702" s="29"/>
    </row>
    <row r="3703" spans="4:8">
      <c r="D3703" s="31"/>
      <c r="H3703" s="29"/>
    </row>
    <row r="3704" spans="4:8">
      <c r="D3704" s="31"/>
      <c r="H3704" s="29"/>
    </row>
    <row r="3705" spans="4:8">
      <c r="D3705" s="31"/>
      <c r="H3705" s="29"/>
    </row>
    <row r="3706" spans="4:8">
      <c r="D3706" s="31"/>
      <c r="H3706" s="29"/>
    </row>
    <row r="3707" spans="4:8">
      <c r="D3707" s="31"/>
      <c r="H3707" s="29"/>
    </row>
    <row r="3708" spans="4:8">
      <c r="D3708" s="31"/>
      <c r="H3708" s="29"/>
    </row>
    <row r="3709" spans="4:8">
      <c r="D3709" s="31"/>
      <c r="H3709" s="29"/>
    </row>
    <row r="3710" spans="4:8">
      <c r="D3710" s="31"/>
      <c r="H3710" s="29"/>
    </row>
    <row r="3711" spans="4:8">
      <c r="D3711" s="31"/>
      <c r="H3711" s="29"/>
    </row>
    <row r="3712" spans="4:8">
      <c r="D3712" s="31"/>
      <c r="H3712" s="29"/>
    </row>
    <row r="3713" spans="4:8">
      <c r="D3713" s="31"/>
      <c r="H3713" s="29"/>
    </row>
    <row r="3714" spans="4:8">
      <c r="D3714" s="31"/>
      <c r="H3714" s="29"/>
    </row>
    <row r="3715" spans="4:8">
      <c r="D3715" s="31"/>
      <c r="H3715" s="29"/>
    </row>
    <row r="3716" spans="4:8">
      <c r="D3716" s="31"/>
      <c r="H3716" s="29"/>
    </row>
    <row r="3717" spans="4:8">
      <c r="D3717" s="31"/>
      <c r="H3717" s="29"/>
    </row>
    <row r="3718" spans="4:8">
      <c r="D3718" s="31"/>
      <c r="H3718" s="29"/>
    </row>
    <row r="3719" spans="4:8">
      <c r="D3719" s="31"/>
      <c r="H3719" s="29"/>
    </row>
    <row r="3720" spans="4:8">
      <c r="D3720" s="31"/>
      <c r="H3720" s="29"/>
    </row>
    <row r="3721" spans="4:8">
      <c r="D3721" s="31"/>
      <c r="H3721" s="29"/>
    </row>
    <row r="3722" spans="4:8">
      <c r="D3722" s="31"/>
      <c r="H3722" s="29"/>
    </row>
    <row r="3723" spans="4:8">
      <c r="D3723" s="31"/>
      <c r="H3723" s="29"/>
    </row>
    <row r="3724" spans="4:8">
      <c r="D3724" s="31"/>
      <c r="H3724" s="29"/>
    </row>
    <row r="3725" spans="4:8">
      <c r="D3725" s="31"/>
      <c r="H3725" s="29"/>
    </row>
    <row r="3726" spans="4:8">
      <c r="D3726" s="31"/>
      <c r="H3726" s="29"/>
    </row>
    <row r="3727" spans="4:8">
      <c r="D3727" s="31"/>
      <c r="H3727" s="29"/>
    </row>
    <row r="3728" spans="4:8">
      <c r="D3728" s="31"/>
      <c r="H3728" s="29"/>
    </row>
    <row r="3729" spans="4:8">
      <c r="D3729" s="31"/>
      <c r="H3729" s="29"/>
    </row>
    <row r="3730" spans="4:8">
      <c r="D3730" s="31"/>
      <c r="H3730" s="29"/>
    </row>
    <row r="3731" spans="4:8">
      <c r="D3731" s="31"/>
      <c r="H3731" s="29"/>
    </row>
    <row r="3732" spans="4:8">
      <c r="D3732" s="31"/>
      <c r="H3732" s="29"/>
    </row>
    <row r="3733" spans="4:8">
      <c r="D3733" s="31"/>
      <c r="H3733" s="29"/>
    </row>
    <row r="3734" spans="4:8">
      <c r="D3734" s="31"/>
      <c r="H3734" s="29"/>
    </row>
    <row r="3735" spans="4:8">
      <c r="D3735" s="31"/>
      <c r="H3735" s="29"/>
    </row>
    <row r="3736" spans="4:8">
      <c r="D3736" s="31"/>
      <c r="H3736" s="29"/>
    </row>
    <row r="3737" spans="4:8">
      <c r="D3737" s="31"/>
      <c r="H3737" s="29"/>
    </row>
    <row r="3738" spans="4:8">
      <c r="D3738" s="31"/>
      <c r="H3738" s="29"/>
    </row>
    <row r="3739" spans="4:8">
      <c r="D3739" s="31"/>
      <c r="H3739" s="29"/>
    </row>
    <row r="3740" spans="4:8">
      <c r="D3740" s="31"/>
      <c r="H3740" s="29"/>
    </row>
    <row r="3741" spans="4:8">
      <c r="D3741" s="31"/>
      <c r="H3741" s="29"/>
    </row>
    <row r="3742" spans="4:8">
      <c r="D3742" s="31"/>
      <c r="H3742" s="29"/>
    </row>
    <row r="3743" spans="4:8">
      <c r="D3743" s="31"/>
      <c r="H3743" s="29"/>
    </row>
    <row r="3744" spans="4:8">
      <c r="D3744" s="31"/>
      <c r="H3744" s="29"/>
    </row>
    <row r="3745" spans="4:8">
      <c r="D3745" s="31"/>
      <c r="H3745" s="29"/>
    </row>
    <row r="3746" spans="4:8">
      <c r="D3746" s="31"/>
      <c r="H3746" s="29"/>
    </row>
    <row r="3747" spans="4:8">
      <c r="D3747" s="31"/>
      <c r="H3747" s="29"/>
    </row>
    <row r="3748" spans="4:8">
      <c r="D3748" s="31"/>
      <c r="H3748" s="29"/>
    </row>
    <row r="3749" spans="4:8">
      <c r="D3749" s="31"/>
      <c r="H3749" s="29"/>
    </row>
    <row r="3750" spans="4:8">
      <c r="D3750" s="31"/>
      <c r="H3750" s="29"/>
    </row>
    <row r="3751" spans="4:8">
      <c r="D3751" s="31"/>
      <c r="H3751" s="29"/>
    </row>
    <row r="3752" spans="4:8">
      <c r="D3752" s="31"/>
      <c r="H3752" s="29"/>
    </row>
    <row r="3753" spans="4:8">
      <c r="D3753" s="31"/>
      <c r="H3753" s="29"/>
    </row>
    <row r="3754" spans="4:8">
      <c r="D3754" s="31"/>
      <c r="H3754" s="29"/>
    </row>
    <row r="3755" spans="4:8">
      <c r="D3755" s="31"/>
      <c r="H3755" s="29"/>
    </row>
    <row r="3756" spans="4:8">
      <c r="D3756" s="31"/>
      <c r="H3756" s="29"/>
    </row>
    <row r="3757" spans="4:8">
      <c r="D3757" s="31"/>
      <c r="H3757" s="29"/>
    </row>
    <row r="3758" spans="4:8">
      <c r="D3758" s="31"/>
      <c r="H3758" s="29"/>
    </row>
    <row r="3759" spans="4:8">
      <c r="D3759" s="31"/>
      <c r="H3759" s="29"/>
    </row>
    <row r="3760" spans="4:8">
      <c r="D3760" s="31"/>
      <c r="H3760" s="29"/>
    </row>
    <row r="3761" spans="4:8">
      <c r="D3761" s="31"/>
      <c r="H3761" s="29"/>
    </row>
    <row r="3762" spans="4:8">
      <c r="D3762" s="31"/>
      <c r="H3762" s="29"/>
    </row>
    <row r="3763" spans="4:8">
      <c r="D3763" s="31"/>
      <c r="H3763" s="29"/>
    </row>
    <row r="3764" spans="4:8">
      <c r="D3764" s="31"/>
      <c r="H3764" s="29"/>
    </row>
    <row r="3765" spans="4:8">
      <c r="D3765" s="31"/>
      <c r="H3765" s="29"/>
    </row>
    <row r="3766" spans="4:8">
      <c r="D3766" s="31"/>
      <c r="H3766" s="29"/>
    </row>
    <row r="3767" spans="4:8">
      <c r="D3767" s="31"/>
      <c r="H3767" s="29"/>
    </row>
    <row r="3768" spans="4:8">
      <c r="D3768" s="31"/>
      <c r="H3768" s="29"/>
    </row>
    <row r="3769" spans="4:8">
      <c r="D3769" s="31"/>
      <c r="H3769" s="29"/>
    </row>
    <row r="3770" spans="4:8">
      <c r="D3770" s="31"/>
      <c r="H3770" s="29"/>
    </row>
    <row r="3771" spans="4:8">
      <c r="D3771" s="31"/>
      <c r="H3771" s="29"/>
    </row>
    <row r="3772" spans="4:8">
      <c r="D3772" s="31"/>
      <c r="H3772" s="29"/>
    </row>
    <row r="3773" spans="4:8">
      <c r="D3773" s="31"/>
      <c r="H3773" s="29"/>
    </row>
    <row r="3774" spans="4:8">
      <c r="D3774" s="31"/>
      <c r="H3774" s="29"/>
    </row>
    <row r="3775" spans="4:8">
      <c r="D3775" s="31"/>
      <c r="H3775" s="29"/>
    </row>
    <row r="3776" spans="4:8">
      <c r="D3776" s="31"/>
      <c r="H3776" s="29"/>
    </row>
    <row r="3777" spans="4:8">
      <c r="D3777" s="31"/>
      <c r="H3777" s="29"/>
    </row>
    <row r="3778" spans="4:8">
      <c r="D3778" s="31"/>
      <c r="H3778" s="29"/>
    </row>
    <row r="3779" spans="4:8">
      <c r="D3779" s="31"/>
      <c r="H3779" s="29"/>
    </row>
    <row r="3780" spans="4:8">
      <c r="D3780" s="31"/>
      <c r="H3780" s="29"/>
    </row>
    <row r="3781" spans="4:8">
      <c r="D3781" s="31"/>
      <c r="H3781" s="29"/>
    </row>
    <row r="3782" spans="4:8">
      <c r="D3782" s="31"/>
      <c r="H3782" s="29"/>
    </row>
    <row r="3783" spans="4:8">
      <c r="D3783" s="31"/>
      <c r="H3783" s="29"/>
    </row>
    <row r="3784" spans="4:8">
      <c r="D3784" s="31"/>
      <c r="H3784" s="29"/>
    </row>
    <row r="3785" spans="4:8">
      <c r="D3785" s="31"/>
      <c r="H3785" s="29"/>
    </row>
    <row r="3786" spans="4:8">
      <c r="D3786" s="31"/>
      <c r="H3786" s="29"/>
    </row>
    <row r="3787" spans="4:8">
      <c r="D3787" s="31"/>
      <c r="H3787" s="29"/>
    </row>
    <row r="3788" spans="4:8">
      <c r="D3788" s="31"/>
      <c r="H3788" s="29"/>
    </row>
    <row r="3789" spans="4:8">
      <c r="D3789" s="31"/>
      <c r="H3789" s="29"/>
    </row>
    <row r="3790" spans="4:8">
      <c r="D3790" s="31"/>
      <c r="H3790" s="29"/>
    </row>
    <row r="3791" spans="4:8">
      <c r="D3791" s="31"/>
      <c r="H3791" s="29"/>
    </row>
    <row r="3792" spans="4:8">
      <c r="D3792" s="31"/>
      <c r="H3792" s="29"/>
    </row>
    <row r="3793" spans="4:8">
      <c r="D3793" s="31"/>
      <c r="H3793" s="29"/>
    </row>
    <row r="3794" spans="4:8">
      <c r="D3794" s="31"/>
      <c r="H3794" s="29"/>
    </row>
    <row r="3795" spans="4:8">
      <c r="D3795" s="31"/>
      <c r="H3795" s="29"/>
    </row>
    <row r="3796" spans="4:8">
      <c r="D3796" s="31"/>
      <c r="H3796" s="29"/>
    </row>
    <row r="3797" spans="4:8">
      <c r="D3797" s="31"/>
      <c r="H3797" s="29"/>
    </row>
    <row r="3798" spans="4:8">
      <c r="D3798" s="31"/>
      <c r="H3798" s="29"/>
    </row>
    <row r="3799" spans="4:8">
      <c r="D3799" s="31"/>
      <c r="H3799" s="29"/>
    </row>
    <row r="3800" spans="4:8">
      <c r="D3800" s="31"/>
      <c r="H3800" s="29"/>
    </row>
    <row r="3801" spans="4:8">
      <c r="D3801" s="31"/>
      <c r="H3801" s="29"/>
    </row>
    <row r="3802" spans="4:8">
      <c r="D3802" s="31"/>
      <c r="H3802" s="29"/>
    </row>
    <row r="3803" spans="4:8">
      <c r="D3803" s="31"/>
      <c r="H3803" s="29"/>
    </row>
    <row r="3804" spans="4:8">
      <c r="D3804" s="31"/>
      <c r="H3804" s="29"/>
    </row>
    <row r="3805" spans="4:8">
      <c r="D3805" s="31"/>
      <c r="H3805" s="29"/>
    </row>
    <row r="3806" spans="4:8">
      <c r="D3806" s="31"/>
      <c r="H3806" s="29"/>
    </row>
    <row r="3807" spans="4:8">
      <c r="D3807" s="31"/>
      <c r="H3807" s="29"/>
    </row>
    <row r="3808" spans="4:8">
      <c r="D3808" s="31"/>
      <c r="H3808" s="29"/>
    </row>
    <row r="3809" spans="4:8">
      <c r="D3809" s="31"/>
      <c r="H3809" s="29"/>
    </row>
    <row r="3810" spans="4:8">
      <c r="D3810" s="31"/>
      <c r="H3810" s="29"/>
    </row>
    <row r="3811" spans="4:8">
      <c r="D3811" s="31"/>
      <c r="H3811" s="29"/>
    </row>
    <row r="3812" spans="4:8">
      <c r="D3812" s="31"/>
      <c r="H3812" s="29"/>
    </row>
    <row r="3813" spans="4:8">
      <c r="D3813" s="31"/>
      <c r="H3813" s="29"/>
    </row>
    <row r="3814" spans="4:8">
      <c r="D3814" s="31"/>
      <c r="H3814" s="29"/>
    </row>
    <row r="3815" spans="4:8">
      <c r="D3815" s="31"/>
      <c r="H3815" s="29"/>
    </row>
    <row r="3816" spans="4:8">
      <c r="D3816" s="31"/>
      <c r="H3816" s="29"/>
    </row>
    <row r="3817" spans="4:8">
      <c r="D3817" s="31"/>
      <c r="H3817" s="29"/>
    </row>
    <row r="3818" spans="4:8">
      <c r="D3818" s="31"/>
      <c r="H3818" s="29"/>
    </row>
    <row r="3819" spans="4:8">
      <c r="D3819" s="31"/>
      <c r="H3819" s="29"/>
    </row>
    <row r="3820" spans="4:8">
      <c r="D3820" s="31"/>
      <c r="H3820" s="29"/>
    </row>
    <row r="3821" spans="4:8">
      <c r="D3821" s="31"/>
      <c r="H3821" s="29"/>
    </row>
    <row r="3822" spans="4:8">
      <c r="D3822" s="31"/>
      <c r="H3822" s="29"/>
    </row>
    <row r="3823" spans="4:8">
      <c r="D3823" s="31"/>
      <c r="H3823" s="29"/>
    </row>
    <row r="3824" spans="4:8">
      <c r="D3824" s="31"/>
      <c r="H3824" s="29"/>
    </row>
    <row r="3825" spans="4:8">
      <c r="D3825" s="31"/>
      <c r="H3825" s="29"/>
    </row>
    <row r="3826" spans="4:8">
      <c r="D3826" s="31"/>
      <c r="H3826" s="29"/>
    </row>
    <row r="3827" spans="4:8">
      <c r="D3827" s="31"/>
      <c r="H3827" s="29"/>
    </row>
    <row r="3828" spans="4:8">
      <c r="D3828" s="31"/>
      <c r="H3828" s="29"/>
    </row>
    <row r="3829" spans="4:8">
      <c r="D3829" s="31"/>
      <c r="H3829" s="29"/>
    </row>
    <row r="3830" spans="4:8">
      <c r="D3830" s="31"/>
      <c r="H3830" s="29"/>
    </row>
    <row r="3831" spans="4:8">
      <c r="D3831" s="31"/>
      <c r="H3831" s="29"/>
    </row>
    <row r="3832" spans="4:8">
      <c r="D3832" s="31"/>
      <c r="H3832" s="29"/>
    </row>
    <row r="3833" spans="4:8">
      <c r="D3833" s="31"/>
      <c r="H3833" s="29"/>
    </row>
    <row r="3834" spans="4:8">
      <c r="D3834" s="31"/>
      <c r="H3834" s="29"/>
    </row>
    <row r="3835" spans="4:8">
      <c r="D3835" s="31"/>
      <c r="H3835" s="29"/>
    </row>
    <row r="3836" spans="4:8">
      <c r="D3836" s="31"/>
      <c r="H3836" s="29"/>
    </row>
    <row r="3837" spans="4:8">
      <c r="D3837" s="31"/>
      <c r="H3837" s="29"/>
    </row>
    <row r="3838" spans="4:8">
      <c r="D3838" s="31"/>
      <c r="H3838" s="29"/>
    </row>
    <row r="3839" spans="4:8">
      <c r="D3839" s="31"/>
      <c r="H3839" s="29"/>
    </row>
    <row r="3840" spans="4:8">
      <c r="D3840" s="31"/>
      <c r="H3840" s="29"/>
    </row>
    <row r="3841" spans="4:8">
      <c r="D3841" s="31"/>
      <c r="H3841" s="29"/>
    </row>
    <row r="3842" spans="4:8">
      <c r="D3842" s="31"/>
      <c r="H3842" s="29"/>
    </row>
    <row r="3843" spans="4:8">
      <c r="D3843" s="31"/>
      <c r="H3843" s="29"/>
    </row>
    <row r="3844" spans="4:8">
      <c r="D3844" s="31"/>
      <c r="H3844" s="29"/>
    </row>
    <row r="3845" spans="4:8">
      <c r="D3845" s="31"/>
      <c r="H3845" s="29"/>
    </row>
    <row r="3846" spans="4:8">
      <c r="D3846" s="31"/>
      <c r="H3846" s="29"/>
    </row>
    <row r="3847" spans="4:8">
      <c r="D3847" s="31"/>
      <c r="H3847" s="29"/>
    </row>
    <row r="3848" spans="4:8">
      <c r="D3848" s="31"/>
      <c r="H3848" s="29"/>
    </row>
    <row r="3849" spans="4:8">
      <c r="D3849" s="31"/>
      <c r="H3849" s="29"/>
    </row>
    <row r="3850" spans="4:8">
      <c r="D3850" s="31"/>
      <c r="H3850" s="29"/>
    </row>
    <row r="3851" spans="4:8">
      <c r="D3851" s="31"/>
      <c r="H3851" s="29"/>
    </row>
    <row r="3852" spans="4:8">
      <c r="D3852" s="31"/>
      <c r="H3852" s="29"/>
    </row>
    <row r="3853" spans="4:8">
      <c r="D3853" s="31"/>
      <c r="H3853" s="29"/>
    </row>
    <row r="3854" spans="4:8">
      <c r="D3854" s="31"/>
      <c r="H3854" s="29"/>
    </row>
    <row r="3855" spans="4:8">
      <c r="D3855" s="31"/>
      <c r="H3855" s="29"/>
    </row>
    <row r="3856" spans="4:8">
      <c r="D3856" s="31"/>
      <c r="H3856" s="29"/>
    </row>
    <row r="3857" spans="4:8">
      <c r="D3857" s="31"/>
      <c r="H3857" s="29"/>
    </row>
    <row r="3858" spans="4:8">
      <c r="D3858" s="31"/>
      <c r="H3858" s="29"/>
    </row>
    <row r="3859" spans="4:8">
      <c r="D3859" s="31"/>
      <c r="H3859" s="29"/>
    </row>
    <row r="3860" spans="4:8">
      <c r="D3860" s="31"/>
      <c r="H3860" s="29"/>
    </row>
    <row r="3861" spans="4:8">
      <c r="D3861" s="31"/>
      <c r="H3861" s="29"/>
    </row>
    <row r="3862" spans="4:8">
      <c r="D3862" s="31"/>
      <c r="H3862" s="29"/>
    </row>
    <row r="3863" spans="4:8">
      <c r="D3863" s="31"/>
      <c r="H3863" s="29"/>
    </row>
    <row r="3864" spans="4:8">
      <c r="D3864" s="31"/>
      <c r="H3864" s="29"/>
    </row>
    <row r="3865" spans="4:8">
      <c r="D3865" s="31"/>
      <c r="H3865" s="29"/>
    </row>
    <row r="3866" spans="4:8">
      <c r="D3866" s="31"/>
      <c r="H3866" s="29"/>
    </row>
    <row r="3867" spans="4:8">
      <c r="D3867" s="31"/>
      <c r="H3867" s="29"/>
    </row>
    <row r="3868" spans="4:8">
      <c r="D3868" s="31"/>
      <c r="H3868" s="29"/>
    </row>
    <row r="3869" spans="4:8">
      <c r="D3869" s="31"/>
      <c r="H3869" s="29"/>
    </row>
    <row r="3870" spans="4:8">
      <c r="D3870" s="31"/>
      <c r="H3870" s="29"/>
    </row>
    <row r="3871" spans="4:8">
      <c r="D3871" s="31"/>
      <c r="H3871" s="29"/>
    </row>
    <row r="3872" spans="4:8">
      <c r="D3872" s="31"/>
      <c r="H3872" s="29"/>
    </row>
    <row r="3873" spans="4:8">
      <c r="D3873" s="31"/>
      <c r="H3873" s="29"/>
    </row>
    <row r="3874" spans="4:8">
      <c r="D3874" s="31"/>
      <c r="H3874" s="29"/>
    </row>
    <row r="3875" spans="4:8">
      <c r="D3875" s="31"/>
      <c r="H3875" s="29"/>
    </row>
    <row r="3876" spans="4:8">
      <c r="D3876" s="31"/>
      <c r="H3876" s="29"/>
    </row>
    <row r="3877" spans="4:8">
      <c r="D3877" s="31"/>
      <c r="H3877" s="29"/>
    </row>
    <row r="3878" spans="4:8">
      <c r="D3878" s="31"/>
      <c r="H3878" s="29"/>
    </row>
    <row r="3879" spans="4:8">
      <c r="D3879" s="31"/>
      <c r="H3879" s="29"/>
    </row>
    <row r="3880" spans="4:8">
      <c r="D3880" s="31"/>
      <c r="H3880" s="29"/>
    </row>
    <row r="3881" spans="4:8">
      <c r="D3881" s="31"/>
      <c r="H3881" s="29"/>
    </row>
    <row r="3882" spans="4:8">
      <c r="D3882" s="31"/>
      <c r="H3882" s="29"/>
    </row>
    <row r="3883" spans="4:8">
      <c r="D3883" s="31"/>
      <c r="H3883" s="29"/>
    </row>
    <row r="3884" spans="4:8">
      <c r="D3884" s="31"/>
      <c r="H3884" s="29"/>
    </row>
    <row r="3885" spans="4:8">
      <c r="D3885" s="31"/>
      <c r="H3885" s="29"/>
    </row>
    <row r="3886" spans="4:8">
      <c r="D3886" s="31"/>
      <c r="H3886" s="29"/>
    </row>
    <row r="3887" spans="4:8">
      <c r="D3887" s="31"/>
      <c r="H3887" s="29"/>
    </row>
    <row r="3888" spans="4:8">
      <c r="D3888" s="31"/>
      <c r="H3888" s="29"/>
    </row>
    <row r="3889" spans="4:8">
      <c r="D3889" s="31"/>
      <c r="H3889" s="29"/>
    </row>
    <row r="3890" spans="4:8">
      <c r="D3890" s="31"/>
      <c r="H3890" s="29"/>
    </row>
    <row r="3891" spans="4:8">
      <c r="D3891" s="31"/>
      <c r="H3891" s="29"/>
    </row>
    <row r="3892" spans="4:8">
      <c r="D3892" s="31"/>
      <c r="H3892" s="29"/>
    </row>
    <row r="3893" spans="4:8">
      <c r="D3893" s="31"/>
      <c r="H3893" s="29"/>
    </row>
    <row r="3894" spans="4:8">
      <c r="D3894" s="31"/>
      <c r="H3894" s="29"/>
    </row>
    <row r="3895" spans="4:8">
      <c r="D3895" s="31"/>
      <c r="H3895" s="29"/>
    </row>
    <row r="3896" spans="4:8">
      <c r="D3896" s="31"/>
      <c r="H3896" s="29"/>
    </row>
    <row r="3897" spans="4:8">
      <c r="D3897" s="31"/>
      <c r="H3897" s="29"/>
    </row>
    <row r="3898" spans="4:8">
      <c r="D3898" s="31"/>
      <c r="H3898" s="29"/>
    </row>
    <row r="3899" spans="4:8">
      <c r="D3899" s="31"/>
      <c r="H3899" s="29"/>
    </row>
    <row r="3900" spans="4:8">
      <c r="D3900" s="31"/>
      <c r="H3900" s="29"/>
    </row>
    <row r="3901" spans="4:8">
      <c r="D3901" s="31"/>
      <c r="H3901" s="29"/>
    </row>
    <row r="3902" spans="4:8">
      <c r="D3902" s="31"/>
      <c r="H3902" s="29"/>
    </row>
    <row r="3903" spans="4:8">
      <c r="D3903" s="31"/>
      <c r="H3903" s="29"/>
    </row>
    <row r="3904" spans="4:8">
      <c r="D3904" s="31"/>
      <c r="H3904" s="29"/>
    </row>
    <row r="3905" spans="4:8">
      <c r="D3905" s="31"/>
      <c r="H3905" s="29"/>
    </row>
    <row r="3906" spans="4:8">
      <c r="D3906" s="31"/>
      <c r="H3906" s="29"/>
    </row>
    <row r="3907" spans="4:8">
      <c r="D3907" s="31"/>
      <c r="H3907" s="29"/>
    </row>
    <row r="3908" spans="4:8">
      <c r="D3908" s="31"/>
      <c r="H3908" s="29"/>
    </row>
    <row r="3909" spans="4:8">
      <c r="D3909" s="31"/>
      <c r="H3909" s="29"/>
    </row>
    <row r="3910" spans="4:8">
      <c r="D3910" s="31"/>
      <c r="H3910" s="29"/>
    </row>
    <row r="3911" spans="4:8">
      <c r="D3911" s="31"/>
      <c r="H3911" s="29"/>
    </row>
    <row r="3912" spans="4:8">
      <c r="D3912" s="31"/>
      <c r="H3912" s="29"/>
    </row>
    <row r="3913" spans="4:8">
      <c r="D3913" s="31"/>
      <c r="H3913" s="29"/>
    </row>
    <row r="3914" spans="4:8">
      <c r="D3914" s="31"/>
      <c r="H3914" s="29"/>
    </row>
    <row r="3915" spans="4:8">
      <c r="D3915" s="31"/>
      <c r="H3915" s="29"/>
    </row>
    <row r="3916" spans="4:8">
      <c r="D3916" s="31"/>
      <c r="H3916" s="29"/>
    </row>
    <row r="3917" spans="4:8">
      <c r="D3917" s="31"/>
      <c r="H3917" s="29"/>
    </row>
    <row r="3918" spans="4:8">
      <c r="D3918" s="31"/>
      <c r="H3918" s="29"/>
    </row>
    <row r="3919" spans="4:8">
      <c r="D3919" s="31"/>
      <c r="H3919" s="29"/>
    </row>
    <row r="3920" spans="4:8">
      <c r="D3920" s="31"/>
      <c r="H3920" s="29"/>
    </row>
    <row r="3921" spans="4:8">
      <c r="D3921" s="31"/>
      <c r="H3921" s="29"/>
    </row>
    <row r="3922" spans="4:8">
      <c r="D3922" s="31"/>
      <c r="H3922" s="29"/>
    </row>
    <row r="3923" spans="4:8">
      <c r="D3923" s="31"/>
      <c r="H3923" s="29"/>
    </row>
    <row r="3924" spans="4:8">
      <c r="D3924" s="31"/>
      <c r="H3924" s="29"/>
    </row>
    <row r="3925" spans="4:8">
      <c r="D3925" s="31"/>
      <c r="H3925" s="29"/>
    </row>
    <row r="3926" spans="4:8">
      <c r="D3926" s="31"/>
      <c r="H3926" s="29"/>
    </row>
    <row r="3927" spans="4:8">
      <c r="D3927" s="31"/>
      <c r="H3927" s="29"/>
    </row>
    <row r="3928" spans="4:8">
      <c r="D3928" s="31"/>
      <c r="H3928" s="29"/>
    </row>
    <row r="3929" spans="4:8">
      <c r="D3929" s="31"/>
      <c r="H3929" s="29"/>
    </row>
    <row r="3930" spans="4:8">
      <c r="D3930" s="31"/>
      <c r="H3930" s="29"/>
    </row>
    <row r="3931" spans="4:8">
      <c r="D3931" s="31"/>
      <c r="H3931" s="29"/>
    </row>
    <row r="3932" spans="4:8">
      <c r="D3932" s="31"/>
      <c r="H3932" s="29"/>
    </row>
    <row r="3933" spans="4:8">
      <c r="D3933" s="31"/>
      <c r="H3933" s="29"/>
    </row>
    <row r="3934" spans="4:8">
      <c r="D3934" s="31"/>
      <c r="H3934" s="29"/>
    </row>
    <row r="3935" spans="4:8">
      <c r="D3935" s="31"/>
      <c r="H3935" s="29"/>
    </row>
    <row r="3936" spans="4:8">
      <c r="D3936" s="31"/>
      <c r="H3936" s="29"/>
    </row>
    <row r="3937" spans="4:8">
      <c r="D3937" s="31"/>
      <c r="H3937" s="29"/>
    </row>
    <row r="3938" spans="4:8">
      <c r="D3938" s="31"/>
      <c r="H3938" s="29"/>
    </row>
    <row r="3939" spans="4:8">
      <c r="D3939" s="31"/>
      <c r="H3939" s="29"/>
    </row>
    <row r="3940" spans="4:8">
      <c r="D3940" s="31"/>
      <c r="H3940" s="29"/>
    </row>
    <row r="3941" spans="4:8">
      <c r="D3941" s="31"/>
      <c r="H3941" s="29"/>
    </row>
    <row r="3942" spans="4:8">
      <c r="D3942" s="31"/>
      <c r="H3942" s="29"/>
    </row>
    <row r="3943" spans="4:8">
      <c r="D3943" s="31"/>
      <c r="H3943" s="29"/>
    </row>
    <row r="3944" spans="4:8">
      <c r="D3944" s="31"/>
      <c r="H3944" s="29"/>
    </row>
    <row r="3945" spans="4:8">
      <c r="D3945" s="31"/>
      <c r="H3945" s="29"/>
    </row>
    <row r="3946" spans="4:8">
      <c r="D3946" s="31"/>
      <c r="H3946" s="29"/>
    </row>
    <row r="3947" spans="4:8">
      <c r="D3947" s="31"/>
      <c r="H3947" s="29"/>
    </row>
    <row r="3948" spans="4:8">
      <c r="D3948" s="31"/>
      <c r="H3948" s="29"/>
    </row>
    <row r="3949" spans="4:8">
      <c r="D3949" s="31"/>
      <c r="H3949" s="29"/>
    </row>
    <row r="3950" spans="4:8">
      <c r="D3950" s="31"/>
      <c r="H3950" s="29"/>
    </row>
    <row r="3951" spans="4:8">
      <c r="D3951" s="31"/>
      <c r="H3951" s="29"/>
    </row>
    <row r="3952" spans="4:8">
      <c r="D3952" s="31"/>
      <c r="H3952" s="29"/>
    </row>
    <row r="3953" spans="4:8">
      <c r="D3953" s="31"/>
      <c r="H3953" s="29"/>
    </row>
    <row r="3954" spans="4:8">
      <c r="D3954" s="31"/>
      <c r="H3954" s="29"/>
    </row>
    <row r="3955" spans="4:8">
      <c r="D3955" s="31"/>
      <c r="H3955" s="29"/>
    </row>
    <row r="3956" spans="4:8">
      <c r="D3956" s="31"/>
      <c r="H3956" s="29"/>
    </row>
    <row r="3957" spans="4:8">
      <c r="D3957" s="31"/>
      <c r="H3957" s="29"/>
    </row>
    <row r="3958" spans="4:8">
      <c r="D3958" s="31"/>
      <c r="H3958" s="29"/>
    </row>
    <row r="3959" spans="4:8">
      <c r="D3959" s="31"/>
      <c r="H3959" s="29"/>
    </row>
    <row r="3960" spans="4:8">
      <c r="D3960" s="31"/>
      <c r="H3960" s="29"/>
    </row>
    <row r="3961" spans="4:8">
      <c r="D3961" s="31"/>
      <c r="H3961" s="29"/>
    </row>
    <row r="3962" spans="4:8">
      <c r="D3962" s="31"/>
      <c r="H3962" s="29"/>
    </row>
    <row r="3963" spans="4:8">
      <c r="D3963" s="31"/>
      <c r="H3963" s="29"/>
    </row>
    <row r="3964" spans="4:8">
      <c r="D3964" s="31"/>
      <c r="H3964" s="29"/>
    </row>
    <row r="3965" spans="4:8">
      <c r="D3965" s="31"/>
      <c r="H3965" s="29"/>
    </row>
    <row r="3966" spans="4:8">
      <c r="D3966" s="31"/>
      <c r="H3966" s="29"/>
    </row>
    <row r="3967" spans="4:8">
      <c r="D3967" s="31"/>
      <c r="H3967" s="29"/>
    </row>
    <row r="3968" spans="4:8">
      <c r="D3968" s="31"/>
      <c r="H3968" s="29"/>
    </row>
    <row r="3969" spans="4:8">
      <c r="D3969" s="31"/>
      <c r="H3969" s="29"/>
    </row>
    <row r="3970" spans="4:8">
      <c r="D3970" s="31"/>
      <c r="H3970" s="29"/>
    </row>
    <row r="3971" spans="4:8">
      <c r="D3971" s="31"/>
      <c r="H3971" s="29"/>
    </row>
    <row r="3972" spans="4:8">
      <c r="D3972" s="31"/>
      <c r="H3972" s="29"/>
    </row>
    <row r="3973" spans="4:8">
      <c r="D3973" s="31"/>
      <c r="H3973" s="29"/>
    </row>
    <row r="3974" spans="4:8">
      <c r="D3974" s="31"/>
      <c r="H3974" s="29"/>
    </row>
    <row r="3975" spans="4:8">
      <c r="D3975" s="31"/>
      <c r="H3975" s="29"/>
    </row>
    <row r="3976" spans="4:8">
      <c r="D3976" s="31"/>
      <c r="H3976" s="29"/>
    </row>
    <row r="3977" spans="4:8">
      <c r="D3977" s="31"/>
      <c r="H3977" s="29"/>
    </row>
    <row r="3978" spans="4:8">
      <c r="D3978" s="31"/>
      <c r="H3978" s="29"/>
    </row>
    <row r="3979" spans="4:8">
      <c r="D3979" s="31"/>
      <c r="H3979" s="29"/>
    </row>
    <row r="3980" spans="4:8">
      <c r="D3980" s="31"/>
      <c r="H3980" s="29"/>
    </row>
    <row r="3981" spans="4:8">
      <c r="D3981" s="31"/>
      <c r="H3981" s="29"/>
    </row>
    <row r="3982" spans="4:8">
      <c r="D3982" s="31"/>
      <c r="H3982" s="29"/>
    </row>
    <row r="3983" spans="4:8">
      <c r="D3983" s="31"/>
      <c r="H3983" s="29"/>
    </row>
    <row r="3984" spans="4:8">
      <c r="D3984" s="31"/>
      <c r="H3984" s="29"/>
    </row>
    <row r="3985" spans="4:8">
      <c r="D3985" s="31"/>
      <c r="H3985" s="29"/>
    </row>
    <row r="3986" spans="4:8">
      <c r="D3986" s="31"/>
      <c r="H3986" s="29"/>
    </row>
    <row r="3987" spans="4:8">
      <c r="D3987" s="31"/>
      <c r="H3987" s="29"/>
    </row>
    <row r="3988" spans="4:8">
      <c r="D3988" s="31"/>
      <c r="H3988" s="29"/>
    </row>
    <row r="3989" spans="4:8">
      <c r="D3989" s="31"/>
      <c r="H3989" s="29"/>
    </row>
    <row r="3990" spans="4:8">
      <c r="D3990" s="31"/>
      <c r="H3990" s="29"/>
    </row>
    <row r="3991" spans="4:8">
      <c r="D3991" s="31"/>
      <c r="H3991" s="29"/>
    </row>
    <row r="3992" spans="4:8">
      <c r="D3992" s="31"/>
      <c r="H3992" s="29"/>
    </row>
    <row r="3993" spans="4:8">
      <c r="D3993" s="31"/>
      <c r="H3993" s="29"/>
    </row>
    <row r="3994" spans="4:8">
      <c r="D3994" s="31"/>
      <c r="H3994" s="29"/>
    </row>
    <row r="3995" spans="4:8">
      <c r="D3995" s="31"/>
      <c r="H3995" s="29"/>
    </row>
    <row r="3996" spans="4:8">
      <c r="D3996" s="31"/>
      <c r="H3996" s="29"/>
    </row>
    <row r="3997" spans="4:8">
      <c r="D3997" s="31"/>
      <c r="H3997" s="29"/>
    </row>
    <row r="3998" spans="4:8">
      <c r="D3998" s="31"/>
      <c r="H3998" s="29"/>
    </row>
    <row r="3999" spans="4:8">
      <c r="D3999" s="31"/>
      <c r="H3999" s="29"/>
    </row>
    <row r="4000" spans="4:8">
      <c r="D4000" s="31"/>
      <c r="H4000" s="29"/>
    </row>
    <row r="4001" spans="4:8">
      <c r="D4001" s="31"/>
      <c r="H4001" s="29"/>
    </row>
    <row r="4002" spans="4:8">
      <c r="D4002" s="31"/>
      <c r="H4002" s="29"/>
    </row>
    <row r="4003" spans="4:8">
      <c r="D4003" s="31"/>
      <c r="H4003" s="29"/>
    </row>
    <row r="4004" spans="4:8">
      <c r="D4004" s="31"/>
      <c r="H4004" s="29"/>
    </row>
    <row r="4005" spans="4:8">
      <c r="D4005" s="31"/>
      <c r="H4005" s="29"/>
    </row>
    <row r="4006" spans="4:8">
      <c r="D4006" s="31"/>
      <c r="H4006" s="29"/>
    </row>
    <row r="4007" spans="4:8">
      <c r="D4007" s="31"/>
      <c r="H4007" s="29"/>
    </row>
    <row r="4008" spans="4:8">
      <c r="D4008" s="31"/>
      <c r="H4008" s="29"/>
    </row>
    <row r="4009" spans="4:8">
      <c r="D4009" s="31"/>
      <c r="H4009" s="29"/>
    </row>
    <row r="4010" spans="4:8">
      <c r="D4010" s="31"/>
      <c r="H4010" s="29"/>
    </row>
    <row r="4011" spans="4:8">
      <c r="D4011" s="31"/>
      <c r="H4011" s="29"/>
    </row>
    <row r="4012" spans="4:8">
      <c r="D4012" s="31"/>
      <c r="H4012" s="29"/>
    </row>
    <row r="4013" spans="4:8">
      <c r="D4013" s="31"/>
      <c r="H4013" s="29"/>
    </row>
    <row r="4014" spans="4:8">
      <c r="D4014" s="31"/>
      <c r="H4014" s="29"/>
    </row>
    <row r="4015" spans="4:8">
      <c r="D4015" s="31"/>
      <c r="H4015" s="29"/>
    </row>
    <row r="4016" spans="4:8">
      <c r="D4016" s="31"/>
      <c r="H4016" s="29"/>
    </row>
    <row r="4017" spans="4:8">
      <c r="D4017" s="31"/>
      <c r="H4017" s="29"/>
    </row>
    <row r="4018" spans="4:8">
      <c r="D4018" s="31"/>
      <c r="H4018" s="29"/>
    </row>
    <row r="4019" spans="4:8">
      <c r="D4019" s="31"/>
      <c r="H4019" s="29"/>
    </row>
    <row r="4020" spans="4:8">
      <c r="D4020" s="31"/>
      <c r="H4020" s="29"/>
    </row>
    <row r="4021" spans="4:8">
      <c r="D4021" s="31"/>
      <c r="H4021" s="29"/>
    </row>
    <row r="4022" spans="4:8">
      <c r="D4022" s="31"/>
      <c r="H4022" s="29"/>
    </row>
    <row r="4023" spans="4:8">
      <c r="D4023" s="31"/>
      <c r="H4023" s="29"/>
    </row>
    <row r="4024" spans="4:8">
      <c r="D4024" s="31"/>
      <c r="H4024" s="29"/>
    </row>
    <row r="4025" spans="4:8">
      <c r="D4025" s="31"/>
      <c r="H4025" s="29"/>
    </row>
    <row r="4026" spans="4:8">
      <c r="D4026" s="31"/>
      <c r="H4026" s="29"/>
    </row>
    <row r="4027" spans="4:8">
      <c r="D4027" s="31"/>
      <c r="H4027" s="29"/>
    </row>
    <row r="4028" spans="4:8">
      <c r="D4028" s="31"/>
      <c r="H4028" s="29"/>
    </row>
    <row r="4029" spans="4:8">
      <c r="D4029" s="31"/>
      <c r="H4029" s="29"/>
    </row>
    <row r="4030" spans="4:8">
      <c r="D4030" s="31"/>
      <c r="H4030" s="29"/>
    </row>
    <row r="4031" spans="4:8">
      <c r="D4031" s="31"/>
      <c r="H4031" s="29"/>
    </row>
    <row r="4032" spans="4:8">
      <c r="D4032" s="31"/>
      <c r="H4032" s="29"/>
    </row>
    <row r="4033" spans="4:8">
      <c r="D4033" s="31"/>
      <c r="H4033" s="29"/>
    </row>
    <row r="4034" spans="4:8">
      <c r="D4034" s="31"/>
      <c r="H4034" s="29"/>
    </row>
    <row r="4035" spans="4:8">
      <c r="D4035" s="31"/>
      <c r="H4035" s="29"/>
    </row>
    <row r="4036" spans="4:8">
      <c r="D4036" s="31"/>
      <c r="H4036" s="29"/>
    </row>
    <row r="4037" spans="4:8">
      <c r="D4037" s="31"/>
      <c r="H4037" s="29"/>
    </row>
    <row r="4038" spans="4:8">
      <c r="D4038" s="31"/>
      <c r="H4038" s="29"/>
    </row>
    <row r="4039" spans="4:8">
      <c r="D4039" s="31"/>
      <c r="H4039" s="29"/>
    </row>
    <row r="4040" spans="4:8">
      <c r="D4040" s="31"/>
      <c r="H4040" s="29"/>
    </row>
    <row r="4041" spans="4:8">
      <c r="D4041" s="31"/>
      <c r="H4041" s="29"/>
    </row>
    <row r="4042" spans="4:8">
      <c r="D4042" s="31"/>
      <c r="H4042" s="29"/>
    </row>
    <row r="4043" spans="4:8">
      <c r="D4043" s="31"/>
      <c r="H4043" s="29"/>
    </row>
    <row r="4044" spans="4:8">
      <c r="D4044" s="31"/>
      <c r="H4044" s="29"/>
    </row>
    <row r="4045" spans="4:8">
      <c r="D4045" s="31"/>
      <c r="H4045" s="29"/>
    </row>
    <row r="4046" spans="4:8">
      <c r="D4046" s="31"/>
      <c r="H4046" s="29"/>
    </row>
    <row r="4047" spans="4:8">
      <c r="D4047" s="31"/>
      <c r="H4047" s="29"/>
    </row>
    <row r="4048" spans="4:8">
      <c r="D4048" s="31"/>
      <c r="H4048" s="29"/>
    </row>
    <row r="4049" spans="4:8">
      <c r="D4049" s="31"/>
      <c r="H4049" s="29"/>
    </row>
    <row r="4050" spans="4:8">
      <c r="D4050" s="31"/>
      <c r="H4050" s="29"/>
    </row>
    <row r="4051" spans="4:8">
      <c r="D4051" s="31"/>
      <c r="H4051" s="29"/>
    </row>
    <row r="4052" spans="4:8">
      <c r="D4052" s="31"/>
      <c r="H4052" s="29"/>
    </row>
    <row r="4053" spans="4:8">
      <c r="D4053" s="31"/>
      <c r="H4053" s="29"/>
    </row>
    <row r="4054" spans="4:8">
      <c r="D4054" s="31"/>
      <c r="H4054" s="29"/>
    </row>
    <row r="4055" spans="4:8">
      <c r="D4055" s="31"/>
      <c r="H4055" s="29"/>
    </row>
    <row r="4056" spans="4:8">
      <c r="D4056" s="31"/>
      <c r="H4056" s="29"/>
    </row>
    <row r="4057" spans="4:8">
      <c r="D4057" s="31"/>
      <c r="H4057" s="29"/>
    </row>
    <row r="4058" spans="4:8">
      <c r="D4058" s="31"/>
      <c r="H4058" s="29"/>
    </row>
    <row r="4059" spans="4:8">
      <c r="D4059" s="31"/>
      <c r="H4059" s="29"/>
    </row>
    <row r="4060" spans="4:8">
      <c r="D4060" s="31"/>
      <c r="H4060" s="29"/>
    </row>
    <row r="4061" spans="4:8">
      <c r="D4061" s="31"/>
      <c r="H4061" s="29"/>
    </row>
    <row r="4062" spans="4:8">
      <c r="D4062" s="31"/>
      <c r="H4062" s="29"/>
    </row>
    <row r="4063" spans="4:8">
      <c r="D4063" s="31"/>
      <c r="H4063" s="29"/>
    </row>
    <row r="4064" spans="4:8">
      <c r="D4064" s="31"/>
      <c r="H4064" s="29"/>
    </row>
    <row r="4065" spans="4:8">
      <c r="D4065" s="31"/>
      <c r="H4065" s="29"/>
    </row>
    <row r="4066" spans="4:8">
      <c r="D4066" s="31"/>
      <c r="H4066" s="29"/>
    </row>
    <row r="4067" spans="4:8">
      <c r="D4067" s="31"/>
      <c r="H4067" s="29"/>
    </row>
    <row r="4068" spans="4:8">
      <c r="D4068" s="31"/>
      <c r="H4068" s="29"/>
    </row>
    <row r="4069" spans="4:8">
      <c r="D4069" s="31"/>
      <c r="H4069" s="29"/>
    </row>
    <row r="4070" spans="4:8">
      <c r="D4070" s="31"/>
      <c r="H4070" s="29"/>
    </row>
    <row r="4071" spans="4:8">
      <c r="D4071" s="31"/>
      <c r="H4071" s="29"/>
    </row>
    <row r="4072" spans="4:8">
      <c r="D4072" s="31"/>
      <c r="H4072" s="29"/>
    </row>
    <row r="4073" spans="4:8">
      <c r="D4073" s="31"/>
      <c r="H4073" s="29"/>
    </row>
    <row r="4074" spans="4:8">
      <c r="D4074" s="31"/>
      <c r="H4074" s="29"/>
    </row>
    <row r="4075" spans="4:8">
      <c r="D4075" s="31"/>
      <c r="H4075" s="29"/>
    </row>
    <row r="4076" spans="4:8">
      <c r="D4076" s="31"/>
      <c r="H4076" s="29"/>
    </row>
    <row r="4077" spans="4:8">
      <c r="D4077" s="31"/>
      <c r="H4077" s="29"/>
    </row>
    <row r="4078" spans="4:8">
      <c r="D4078" s="31"/>
      <c r="H4078" s="29"/>
    </row>
    <row r="4079" spans="4:8">
      <c r="D4079" s="31"/>
      <c r="H4079" s="29"/>
    </row>
    <row r="4080" spans="4:8">
      <c r="D4080" s="31"/>
      <c r="H4080" s="29"/>
    </row>
    <row r="4081" spans="4:8">
      <c r="D4081" s="31"/>
      <c r="H4081" s="29"/>
    </row>
    <row r="4082" spans="4:8">
      <c r="D4082" s="31"/>
      <c r="H4082" s="29"/>
    </row>
    <row r="4083" spans="4:8">
      <c r="D4083" s="31"/>
      <c r="H4083" s="29"/>
    </row>
    <row r="4084" spans="4:8">
      <c r="D4084" s="31"/>
      <c r="H4084" s="29"/>
    </row>
    <row r="4085" spans="4:8">
      <c r="D4085" s="31"/>
      <c r="H4085" s="29"/>
    </row>
    <row r="4086" spans="4:8">
      <c r="D4086" s="31"/>
      <c r="H4086" s="29"/>
    </row>
    <row r="4087" spans="4:8">
      <c r="D4087" s="31"/>
      <c r="H4087" s="29"/>
    </row>
    <row r="4088" spans="4:8">
      <c r="D4088" s="31"/>
      <c r="H4088" s="29"/>
    </row>
    <row r="4089" spans="4:8">
      <c r="D4089" s="31"/>
      <c r="H4089" s="29"/>
    </row>
    <row r="4090" spans="4:8">
      <c r="D4090" s="31"/>
      <c r="H4090" s="29"/>
    </row>
    <row r="4091" spans="4:8">
      <c r="D4091" s="31"/>
      <c r="H4091" s="29"/>
    </row>
    <row r="4092" spans="4:8">
      <c r="D4092" s="31"/>
      <c r="H4092" s="29"/>
    </row>
    <row r="4093" spans="4:8">
      <c r="D4093" s="31"/>
      <c r="H4093" s="29"/>
    </row>
    <row r="4094" spans="4:8">
      <c r="D4094" s="31"/>
      <c r="H4094" s="29"/>
    </row>
    <row r="4095" spans="4:8">
      <c r="D4095" s="31"/>
      <c r="H4095" s="29"/>
    </row>
    <row r="4096" spans="4:8">
      <c r="D4096" s="31"/>
      <c r="H4096" s="29"/>
    </row>
    <row r="4097" spans="4:8">
      <c r="D4097" s="31"/>
      <c r="H4097" s="29"/>
    </row>
    <row r="4098" spans="4:8">
      <c r="D4098" s="31"/>
      <c r="H4098" s="29"/>
    </row>
    <row r="4099" spans="4:8">
      <c r="D4099" s="31"/>
      <c r="H4099" s="29"/>
    </row>
    <row r="4100" spans="4:8">
      <c r="D4100" s="31"/>
      <c r="H4100" s="29"/>
    </row>
    <row r="4101" spans="4:8">
      <c r="D4101" s="31"/>
      <c r="H4101" s="29"/>
    </row>
    <row r="4102" spans="4:8">
      <c r="D4102" s="31"/>
      <c r="H4102" s="29"/>
    </row>
    <row r="4103" spans="4:8">
      <c r="D4103" s="31"/>
      <c r="H4103" s="29"/>
    </row>
    <row r="4104" spans="4:8">
      <c r="D4104" s="31"/>
      <c r="H4104" s="29"/>
    </row>
    <row r="4105" spans="4:8">
      <c r="D4105" s="31"/>
      <c r="H4105" s="29"/>
    </row>
    <row r="4106" spans="4:8">
      <c r="D4106" s="31"/>
      <c r="H4106" s="29"/>
    </row>
    <row r="4107" spans="4:8">
      <c r="D4107" s="31"/>
      <c r="H4107" s="29"/>
    </row>
    <row r="4108" spans="4:8">
      <c r="D4108" s="31"/>
      <c r="H4108" s="29"/>
    </row>
    <row r="4109" spans="4:8">
      <c r="D4109" s="31"/>
      <c r="H4109" s="29"/>
    </row>
    <row r="4110" spans="4:8">
      <c r="D4110" s="31"/>
      <c r="H4110" s="29"/>
    </row>
    <row r="4111" spans="4:8">
      <c r="D4111" s="31"/>
      <c r="H4111" s="29"/>
    </row>
    <row r="4112" spans="4:8">
      <c r="D4112" s="31"/>
      <c r="H4112" s="29"/>
    </row>
    <row r="4113" spans="4:8">
      <c r="D4113" s="31"/>
      <c r="H4113" s="29"/>
    </row>
    <row r="4114" spans="4:8">
      <c r="D4114" s="31"/>
      <c r="H4114" s="29"/>
    </row>
    <row r="4115" spans="4:8">
      <c r="D4115" s="31"/>
      <c r="H4115" s="29"/>
    </row>
    <row r="4116" spans="4:8">
      <c r="D4116" s="31"/>
      <c r="H4116" s="29"/>
    </row>
    <row r="4117" spans="4:8">
      <c r="D4117" s="31"/>
      <c r="H4117" s="29"/>
    </row>
    <row r="4118" spans="4:8">
      <c r="D4118" s="31"/>
      <c r="H4118" s="29"/>
    </row>
    <row r="4119" spans="4:8">
      <c r="D4119" s="31"/>
      <c r="H4119" s="29"/>
    </row>
    <row r="4120" spans="4:8">
      <c r="D4120" s="31"/>
      <c r="H4120" s="29"/>
    </row>
    <row r="4121" spans="4:8">
      <c r="D4121" s="31"/>
      <c r="H4121" s="29"/>
    </row>
    <row r="4122" spans="4:8">
      <c r="D4122" s="31"/>
      <c r="H4122" s="29"/>
    </row>
    <row r="4123" spans="4:8">
      <c r="D4123" s="31"/>
      <c r="H4123" s="29"/>
    </row>
    <row r="4124" spans="4:8">
      <c r="D4124" s="31"/>
      <c r="H4124" s="29"/>
    </row>
    <row r="4125" spans="4:8">
      <c r="D4125" s="31"/>
      <c r="H4125" s="29"/>
    </row>
    <row r="4126" spans="4:8">
      <c r="D4126" s="31"/>
      <c r="H4126" s="29"/>
    </row>
    <row r="4127" spans="4:8">
      <c r="D4127" s="31"/>
      <c r="H4127" s="29"/>
    </row>
    <row r="4128" spans="4:8">
      <c r="D4128" s="31"/>
      <c r="H4128" s="29"/>
    </row>
    <row r="4129" spans="4:8">
      <c r="D4129" s="31"/>
      <c r="H4129" s="29"/>
    </row>
    <row r="4130" spans="4:8">
      <c r="D4130" s="31"/>
      <c r="H4130" s="29"/>
    </row>
    <row r="4131" spans="4:8">
      <c r="D4131" s="31"/>
      <c r="H4131" s="29"/>
    </row>
    <row r="4132" spans="4:8">
      <c r="D4132" s="31"/>
      <c r="H4132" s="29"/>
    </row>
    <row r="4133" spans="4:8">
      <c r="D4133" s="31"/>
      <c r="H4133" s="29"/>
    </row>
    <row r="4134" spans="4:8">
      <c r="D4134" s="31"/>
      <c r="H4134" s="29"/>
    </row>
    <row r="4135" spans="4:8">
      <c r="D4135" s="31"/>
      <c r="H4135" s="29"/>
    </row>
    <row r="4136" spans="4:8">
      <c r="D4136" s="31"/>
      <c r="H4136" s="29"/>
    </row>
    <row r="4137" spans="4:8">
      <c r="D4137" s="31"/>
      <c r="H4137" s="29"/>
    </row>
    <row r="4138" spans="4:8">
      <c r="D4138" s="31"/>
      <c r="H4138" s="29"/>
    </row>
    <row r="4139" spans="4:8">
      <c r="D4139" s="31"/>
      <c r="H4139" s="29"/>
    </row>
    <row r="4140" spans="4:8">
      <c r="D4140" s="31"/>
      <c r="H4140" s="29"/>
    </row>
    <row r="4141" spans="4:8">
      <c r="D4141" s="31"/>
      <c r="H4141" s="29"/>
    </row>
    <row r="4142" spans="4:8">
      <c r="D4142" s="31"/>
      <c r="H4142" s="29"/>
    </row>
    <row r="4143" spans="4:8">
      <c r="D4143" s="31"/>
      <c r="H4143" s="29"/>
    </row>
    <row r="4144" spans="4:8">
      <c r="D4144" s="31"/>
      <c r="H4144" s="29"/>
    </row>
    <row r="4145" spans="4:8">
      <c r="D4145" s="31"/>
      <c r="H4145" s="29"/>
    </row>
    <row r="4146" spans="4:8">
      <c r="D4146" s="31"/>
      <c r="H4146" s="29"/>
    </row>
    <row r="4147" spans="4:8">
      <c r="D4147" s="31"/>
      <c r="H4147" s="29"/>
    </row>
    <row r="4148" spans="4:8">
      <c r="D4148" s="31"/>
      <c r="H4148" s="29"/>
    </row>
    <row r="4149" spans="4:8">
      <c r="D4149" s="31"/>
      <c r="H4149" s="29"/>
    </row>
    <row r="4150" spans="4:8">
      <c r="D4150" s="31"/>
      <c r="H4150" s="29"/>
    </row>
    <row r="4151" spans="4:8">
      <c r="D4151" s="31"/>
      <c r="H4151" s="29"/>
    </row>
    <row r="4152" spans="4:8">
      <c r="D4152" s="31"/>
      <c r="H4152" s="29"/>
    </row>
    <row r="4153" spans="4:8">
      <c r="D4153" s="31"/>
      <c r="H4153" s="29"/>
    </row>
    <row r="4154" spans="4:8">
      <c r="D4154" s="31"/>
      <c r="H4154" s="29"/>
    </row>
    <row r="4155" spans="4:8">
      <c r="D4155" s="31"/>
      <c r="H4155" s="29"/>
    </row>
    <row r="4156" spans="4:8">
      <c r="D4156" s="31"/>
      <c r="H4156" s="29"/>
    </row>
    <row r="4157" spans="4:8">
      <c r="D4157" s="31"/>
      <c r="H4157" s="29"/>
    </row>
    <row r="4158" spans="4:8">
      <c r="D4158" s="31"/>
      <c r="H4158" s="29"/>
    </row>
    <row r="4159" spans="4:8">
      <c r="D4159" s="31"/>
      <c r="H4159" s="29"/>
    </row>
    <row r="4160" spans="4:8">
      <c r="D4160" s="31"/>
      <c r="H4160" s="29"/>
    </row>
    <row r="4161" spans="4:8">
      <c r="D4161" s="31"/>
      <c r="H4161" s="29"/>
    </row>
    <row r="4162" spans="4:8">
      <c r="D4162" s="31"/>
      <c r="H4162" s="29"/>
    </row>
    <row r="4163" spans="4:8">
      <c r="D4163" s="31"/>
      <c r="H4163" s="29"/>
    </row>
    <row r="4164" spans="4:8">
      <c r="D4164" s="31"/>
      <c r="H4164" s="29"/>
    </row>
    <row r="4165" spans="4:8">
      <c r="D4165" s="31"/>
      <c r="H4165" s="29"/>
    </row>
    <row r="4166" spans="4:8">
      <c r="D4166" s="31"/>
      <c r="H4166" s="29"/>
    </row>
    <row r="4167" spans="4:8">
      <c r="D4167" s="31"/>
      <c r="H4167" s="29"/>
    </row>
    <row r="4168" spans="4:8">
      <c r="D4168" s="31"/>
      <c r="H4168" s="29"/>
    </row>
    <row r="4169" spans="4:8">
      <c r="D4169" s="31"/>
      <c r="H4169" s="29"/>
    </row>
    <row r="4170" spans="4:8">
      <c r="D4170" s="31"/>
      <c r="H4170" s="29"/>
    </row>
    <row r="4171" spans="4:8">
      <c r="D4171" s="31"/>
      <c r="H4171" s="29"/>
    </row>
    <row r="4172" spans="4:8">
      <c r="D4172" s="31"/>
      <c r="H4172" s="29"/>
    </row>
    <row r="4173" spans="4:8">
      <c r="D4173" s="31"/>
      <c r="H4173" s="29"/>
    </row>
    <row r="4174" spans="4:8">
      <c r="D4174" s="31"/>
      <c r="H4174" s="29"/>
    </row>
    <row r="4175" spans="4:8">
      <c r="D4175" s="31"/>
      <c r="H4175" s="29"/>
    </row>
    <row r="4176" spans="4:8">
      <c r="D4176" s="31"/>
      <c r="H4176" s="29"/>
    </row>
    <row r="4177" spans="4:8">
      <c r="D4177" s="31"/>
      <c r="H4177" s="29"/>
    </row>
    <row r="4178" spans="4:8">
      <c r="D4178" s="31"/>
      <c r="H4178" s="29"/>
    </row>
    <row r="4179" spans="4:8">
      <c r="D4179" s="31"/>
      <c r="H4179" s="29"/>
    </row>
    <row r="4180" spans="4:8">
      <c r="D4180" s="31"/>
      <c r="H4180" s="29"/>
    </row>
    <row r="4181" spans="4:8">
      <c r="D4181" s="31"/>
      <c r="H4181" s="29"/>
    </row>
    <row r="4182" spans="4:8">
      <c r="D4182" s="31"/>
      <c r="H4182" s="29"/>
    </row>
    <row r="4183" spans="4:8">
      <c r="D4183" s="31"/>
      <c r="H4183" s="29"/>
    </row>
    <row r="4184" spans="4:8">
      <c r="D4184" s="31"/>
      <c r="H4184" s="29"/>
    </row>
    <row r="4185" spans="4:8">
      <c r="D4185" s="31"/>
      <c r="H4185" s="29"/>
    </row>
    <row r="4186" spans="4:8">
      <c r="D4186" s="31"/>
      <c r="H4186" s="29"/>
    </row>
    <row r="4187" spans="4:8">
      <c r="D4187" s="31"/>
      <c r="H4187" s="29"/>
    </row>
    <row r="4188" spans="4:8">
      <c r="D4188" s="31"/>
      <c r="H4188" s="29"/>
    </row>
    <row r="4189" spans="4:8">
      <c r="D4189" s="31"/>
      <c r="H4189" s="29"/>
    </row>
    <row r="4190" spans="4:8">
      <c r="D4190" s="31"/>
      <c r="H4190" s="29"/>
    </row>
    <row r="4191" spans="4:8">
      <c r="D4191" s="31"/>
      <c r="H4191" s="29"/>
    </row>
    <row r="4192" spans="4:8">
      <c r="D4192" s="31"/>
      <c r="H4192" s="29"/>
    </row>
    <row r="4193" spans="4:8">
      <c r="D4193" s="31"/>
      <c r="H4193" s="29"/>
    </row>
    <row r="4194" spans="4:8">
      <c r="D4194" s="31"/>
      <c r="H4194" s="29"/>
    </row>
    <row r="4195" spans="4:8">
      <c r="D4195" s="31"/>
      <c r="H4195" s="29"/>
    </row>
    <row r="4196" spans="4:8">
      <c r="D4196" s="31"/>
      <c r="H4196" s="29"/>
    </row>
    <row r="4197" spans="4:8">
      <c r="D4197" s="31"/>
      <c r="H4197" s="29"/>
    </row>
    <row r="4198" spans="4:8">
      <c r="D4198" s="31"/>
      <c r="H4198" s="29"/>
    </row>
    <row r="4199" spans="4:8">
      <c r="D4199" s="31"/>
      <c r="H4199" s="29"/>
    </row>
    <row r="4200" spans="4:8">
      <c r="D4200" s="31"/>
      <c r="H4200" s="29"/>
    </row>
    <row r="4201" spans="4:8">
      <c r="D4201" s="31"/>
      <c r="H4201" s="29"/>
    </row>
    <row r="4202" spans="4:8">
      <c r="D4202" s="31"/>
      <c r="H4202" s="29"/>
    </row>
    <row r="4203" spans="4:8">
      <c r="D4203" s="31"/>
      <c r="H4203" s="29"/>
    </row>
    <row r="4204" spans="4:8">
      <c r="D4204" s="31"/>
      <c r="H4204" s="29"/>
    </row>
    <row r="4205" spans="4:8">
      <c r="D4205" s="31"/>
      <c r="H4205" s="29"/>
    </row>
    <row r="4206" spans="4:8">
      <c r="D4206" s="31"/>
      <c r="H4206" s="29"/>
    </row>
    <row r="4207" spans="4:8">
      <c r="D4207" s="31"/>
      <c r="H4207" s="29"/>
    </row>
    <row r="4208" spans="4:8">
      <c r="D4208" s="31"/>
      <c r="H4208" s="29"/>
    </row>
    <row r="4209" spans="4:8">
      <c r="D4209" s="31"/>
      <c r="H4209" s="29"/>
    </row>
    <row r="4210" spans="4:8">
      <c r="D4210" s="31"/>
      <c r="H4210" s="29"/>
    </row>
    <row r="4211" spans="4:8">
      <c r="D4211" s="31"/>
      <c r="H4211" s="29"/>
    </row>
    <row r="4212" spans="4:8">
      <c r="D4212" s="31"/>
      <c r="H4212" s="29"/>
    </row>
    <row r="4213" spans="4:8">
      <c r="D4213" s="31"/>
      <c r="H4213" s="29"/>
    </row>
    <row r="4214" spans="4:8">
      <c r="D4214" s="31"/>
      <c r="H4214" s="29"/>
    </row>
    <row r="4215" spans="4:8">
      <c r="D4215" s="31"/>
      <c r="H4215" s="29"/>
    </row>
    <row r="4216" spans="4:8">
      <c r="D4216" s="31"/>
      <c r="H4216" s="29"/>
    </row>
    <row r="4217" spans="4:8">
      <c r="D4217" s="31"/>
      <c r="H4217" s="29"/>
    </row>
    <row r="4218" spans="4:8">
      <c r="D4218" s="31"/>
      <c r="H4218" s="29"/>
    </row>
    <row r="4219" spans="4:8">
      <c r="D4219" s="31"/>
      <c r="H4219" s="29"/>
    </row>
    <row r="4220" spans="4:8">
      <c r="D4220" s="31"/>
      <c r="H4220" s="29"/>
    </row>
    <row r="4221" spans="4:8">
      <c r="D4221" s="31"/>
      <c r="H4221" s="29"/>
    </row>
    <row r="4222" spans="4:8">
      <c r="D4222" s="31"/>
      <c r="H4222" s="29"/>
    </row>
    <row r="4223" spans="4:8">
      <c r="D4223" s="31"/>
      <c r="H4223" s="29"/>
    </row>
    <row r="4224" spans="4:8">
      <c r="D4224" s="31"/>
      <c r="H4224" s="29"/>
    </row>
    <row r="4225" spans="4:8">
      <c r="D4225" s="31"/>
      <c r="H4225" s="29"/>
    </row>
    <row r="4226" spans="4:8">
      <c r="D4226" s="31"/>
      <c r="H4226" s="29"/>
    </row>
    <row r="4227" spans="4:8">
      <c r="D4227" s="31"/>
      <c r="H4227" s="29"/>
    </row>
    <row r="4228" spans="4:8">
      <c r="D4228" s="31"/>
      <c r="H4228" s="29"/>
    </row>
    <row r="4229" spans="4:8">
      <c r="D4229" s="31"/>
      <c r="H4229" s="29"/>
    </row>
    <row r="4230" spans="4:8">
      <c r="D4230" s="31"/>
      <c r="H4230" s="29"/>
    </row>
    <row r="4231" spans="4:8">
      <c r="D4231" s="31"/>
      <c r="H4231" s="29"/>
    </row>
    <row r="4232" spans="4:8">
      <c r="D4232" s="31"/>
      <c r="H4232" s="29"/>
    </row>
    <row r="4233" spans="4:8">
      <c r="D4233" s="31"/>
      <c r="H4233" s="29"/>
    </row>
    <row r="4234" spans="4:8">
      <c r="D4234" s="31"/>
      <c r="H4234" s="29"/>
    </row>
    <row r="4235" spans="4:8">
      <c r="D4235" s="31"/>
      <c r="H4235" s="29"/>
    </row>
    <row r="4236" spans="4:8">
      <c r="D4236" s="31"/>
      <c r="H4236" s="29"/>
    </row>
    <row r="4237" spans="4:8">
      <c r="D4237" s="31"/>
      <c r="H4237" s="29"/>
    </row>
    <row r="4238" spans="4:8">
      <c r="D4238" s="31"/>
      <c r="H4238" s="29"/>
    </row>
    <row r="4239" spans="4:8">
      <c r="D4239" s="31"/>
      <c r="H4239" s="29"/>
    </row>
    <row r="4240" spans="4:8">
      <c r="D4240" s="31"/>
      <c r="H4240" s="29"/>
    </row>
    <row r="4241" spans="4:8">
      <c r="D4241" s="31"/>
      <c r="H4241" s="29"/>
    </row>
    <row r="4242" spans="4:8">
      <c r="D4242" s="31"/>
      <c r="H4242" s="29"/>
    </row>
    <row r="4243" spans="4:8">
      <c r="D4243" s="31"/>
      <c r="H4243" s="29"/>
    </row>
    <row r="4244" spans="4:8">
      <c r="D4244" s="31"/>
      <c r="H4244" s="29"/>
    </row>
    <row r="4245" spans="4:8">
      <c r="D4245" s="31"/>
      <c r="H4245" s="29"/>
    </row>
    <row r="4246" spans="4:8">
      <c r="D4246" s="31"/>
      <c r="H4246" s="29"/>
    </row>
    <row r="4247" spans="4:8">
      <c r="D4247" s="31"/>
      <c r="H4247" s="29"/>
    </row>
    <row r="4248" spans="4:8">
      <c r="D4248" s="31"/>
      <c r="H4248" s="29"/>
    </row>
    <row r="4249" spans="4:8">
      <c r="D4249" s="31"/>
      <c r="H4249" s="29"/>
    </row>
    <row r="4250" spans="4:8">
      <c r="D4250" s="31"/>
      <c r="H4250" s="29"/>
    </row>
    <row r="4251" spans="4:8">
      <c r="D4251" s="31"/>
      <c r="H4251" s="29"/>
    </row>
    <row r="4252" spans="4:8">
      <c r="D4252" s="31"/>
      <c r="H4252" s="29"/>
    </row>
    <row r="4253" spans="4:8">
      <c r="D4253" s="31"/>
      <c r="H4253" s="29"/>
    </row>
    <row r="4254" spans="4:8">
      <c r="D4254" s="31"/>
      <c r="H4254" s="29"/>
    </row>
    <row r="4255" spans="4:8">
      <c r="D4255" s="31"/>
      <c r="H4255" s="29"/>
    </row>
    <row r="4256" spans="4:8">
      <c r="D4256" s="31"/>
      <c r="H4256" s="29"/>
    </row>
    <row r="4257" spans="4:8">
      <c r="D4257" s="31"/>
      <c r="H4257" s="29"/>
    </row>
    <row r="4258" spans="4:8">
      <c r="D4258" s="31"/>
      <c r="H4258" s="29"/>
    </row>
    <row r="4259" spans="4:8">
      <c r="D4259" s="31"/>
      <c r="H4259" s="29"/>
    </row>
    <row r="4260" spans="4:8">
      <c r="D4260" s="31"/>
      <c r="H4260" s="29"/>
    </row>
    <row r="4261" spans="4:8">
      <c r="D4261" s="31"/>
      <c r="H4261" s="29"/>
    </row>
    <row r="4262" spans="4:8">
      <c r="D4262" s="31"/>
      <c r="H4262" s="29"/>
    </row>
    <row r="4263" spans="4:8">
      <c r="D4263" s="31"/>
      <c r="H4263" s="29"/>
    </row>
    <row r="4264" spans="4:8">
      <c r="D4264" s="31"/>
      <c r="H4264" s="29"/>
    </row>
    <row r="4265" spans="4:8">
      <c r="D4265" s="31"/>
      <c r="H4265" s="29"/>
    </row>
    <row r="4266" spans="4:8">
      <c r="D4266" s="31"/>
      <c r="H4266" s="29"/>
    </row>
    <row r="4267" spans="4:8">
      <c r="D4267" s="31"/>
      <c r="H4267" s="29"/>
    </row>
    <row r="4268" spans="4:8">
      <c r="D4268" s="31"/>
      <c r="H4268" s="29"/>
    </row>
    <row r="4269" spans="4:8">
      <c r="D4269" s="31"/>
      <c r="H4269" s="29"/>
    </row>
    <row r="4270" spans="4:8">
      <c r="D4270" s="31"/>
      <c r="H4270" s="29"/>
    </row>
    <row r="4271" spans="4:8">
      <c r="D4271" s="31"/>
      <c r="H4271" s="29"/>
    </row>
    <row r="4272" spans="4:8">
      <c r="D4272" s="31"/>
      <c r="H4272" s="29"/>
    </row>
    <row r="4273" spans="4:8">
      <c r="D4273" s="31"/>
      <c r="H4273" s="29"/>
    </row>
    <row r="4274" spans="4:8">
      <c r="D4274" s="31"/>
      <c r="H4274" s="29"/>
    </row>
    <row r="4275" spans="4:8">
      <c r="D4275" s="31"/>
      <c r="H4275" s="29"/>
    </row>
    <row r="4276" spans="4:8">
      <c r="D4276" s="31"/>
      <c r="H4276" s="29"/>
    </row>
    <row r="4277" spans="4:8">
      <c r="D4277" s="31"/>
      <c r="H4277" s="29"/>
    </row>
    <row r="4278" spans="4:8">
      <c r="D4278" s="31"/>
      <c r="H4278" s="29"/>
    </row>
    <row r="4279" spans="4:8">
      <c r="D4279" s="31"/>
      <c r="H4279" s="29"/>
    </row>
    <row r="4280" spans="4:8">
      <c r="D4280" s="31"/>
      <c r="H4280" s="29"/>
    </row>
    <row r="4281" spans="4:8">
      <c r="D4281" s="31"/>
      <c r="H4281" s="29"/>
    </row>
    <row r="4282" spans="4:8">
      <c r="D4282" s="31"/>
      <c r="H4282" s="29"/>
    </row>
    <row r="4283" spans="4:8">
      <c r="D4283" s="31"/>
      <c r="H4283" s="29"/>
    </row>
    <row r="4284" spans="4:8">
      <c r="D4284" s="31"/>
      <c r="H4284" s="29"/>
    </row>
    <row r="4285" spans="4:8">
      <c r="D4285" s="31"/>
      <c r="H4285" s="29"/>
    </row>
    <row r="4286" spans="4:8">
      <c r="D4286" s="31"/>
      <c r="H4286" s="29"/>
    </row>
    <row r="4287" spans="4:8">
      <c r="D4287" s="31"/>
      <c r="H4287" s="29"/>
    </row>
    <row r="4288" spans="4:8">
      <c r="D4288" s="31"/>
      <c r="H4288" s="29"/>
    </row>
    <row r="4289" spans="4:8">
      <c r="D4289" s="31"/>
      <c r="H4289" s="29"/>
    </row>
    <row r="4290" spans="4:8">
      <c r="D4290" s="31"/>
      <c r="H4290" s="29"/>
    </row>
    <row r="4291" spans="4:8">
      <c r="D4291" s="31"/>
      <c r="H4291" s="29"/>
    </row>
    <row r="4292" spans="4:8">
      <c r="D4292" s="31"/>
      <c r="H4292" s="29"/>
    </row>
    <row r="4293" spans="4:8">
      <c r="D4293" s="31"/>
      <c r="H4293" s="29"/>
    </row>
    <row r="4294" spans="4:8">
      <c r="D4294" s="31"/>
      <c r="H4294" s="29"/>
    </row>
    <row r="4295" spans="4:8">
      <c r="D4295" s="31"/>
      <c r="H4295" s="29"/>
    </row>
    <row r="4296" spans="4:8">
      <c r="D4296" s="31"/>
      <c r="H4296" s="29"/>
    </row>
    <row r="4297" spans="4:8">
      <c r="D4297" s="31"/>
      <c r="H4297" s="29"/>
    </row>
    <row r="4298" spans="4:8">
      <c r="D4298" s="31"/>
      <c r="H4298" s="29"/>
    </row>
    <row r="4299" spans="4:8">
      <c r="D4299" s="31"/>
      <c r="H4299" s="29"/>
    </row>
    <row r="4300" spans="4:8">
      <c r="D4300" s="31"/>
      <c r="H4300" s="29"/>
    </row>
    <row r="4301" spans="4:8">
      <c r="D4301" s="31"/>
      <c r="H4301" s="29"/>
    </row>
    <row r="4302" spans="4:8">
      <c r="D4302" s="31"/>
      <c r="H4302" s="29"/>
    </row>
    <row r="4303" spans="4:8">
      <c r="D4303" s="31"/>
      <c r="H4303" s="29"/>
    </row>
    <row r="4304" spans="4:8">
      <c r="D4304" s="31"/>
      <c r="H4304" s="29"/>
    </row>
    <row r="4305" spans="4:8">
      <c r="D4305" s="31"/>
      <c r="H4305" s="29"/>
    </row>
    <row r="4306" spans="4:8">
      <c r="D4306" s="31"/>
      <c r="H4306" s="29"/>
    </row>
    <row r="4307" spans="4:8">
      <c r="D4307" s="31"/>
      <c r="H4307" s="29"/>
    </row>
    <row r="4308" spans="4:8">
      <c r="D4308" s="31"/>
      <c r="H4308" s="29"/>
    </row>
    <row r="4309" spans="4:8">
      <c r="D4309" s="31"/>
      <c r="H4309" s="29"/>
    </row>
    <row r="4310" spans="4:8">
      <c r="D4310" s="31"/>
      <c r="H4310" s="29"/>
    </row>
    <row r="4311" spans="4:8">
      <c r="D4311" s="31"/>
      <c r="H4311" s="29"/>
    </row>
    <row r="4312" spans="4:8">
      <c r="D4312" s="31"/>
      <c r="H4312" s="29"/>
    </row>
    <row r="4313" spans="4:8">
      <c r="D4313" s="31"/>
      <c r="H4313" s="29"/>
    </row>
    <row r="4314" spans="4:8">
      <c r="D4314" s="31"/>
      <c r="H4314" s="29"/>
    </row>
    <row r="4315" spans="4:8">
      <c r="D4315" s="31"/>
      <c r="H4315" s="29"/>
    </row>
    <row r="4316" spans="4:8">
      <c r="D4316" s="31"/>
      <c r="H4316" s="29"/>
    </row>
    <row r="4317" spans="4:8">
      <c r="D4317" s="31"/>
      <c r="H4317" s="29"/>
    </row>
    <row r="4318" spans="4:8">
      <c r="D4318" s="31"/>
      <c r="H4318" s="29"/>
    </row>
    <row r="4319" spans="4:8">
      <c r="D4319" s="31"/>
      <c r="H4319" s="29"/>
    </row>
    <row r="4320" spans="4:8">
      <c r="D4320" s="31"/>
      <c r="H4320" s="29"/>
    </row>
    <row r="4321" spans="4:8">
      <c r="D4321" s="31"/>
      <c r="H4321" s="29"/>
    </row>
    <row r="4322" spans="4:8">
      <c r="D4322" s="31"/>
      <c r="H4322" s="29"/>
    </row>
    <row r="4323" spans="4:8">
      <c r="D4323" s="31"/>
      <c r="H4323" s="29"/>
    </row>
    <row r="4324" spans="4:8">
      <c r="D4324" s="31"/>
      <c r="H4324" s="29"/>
    </row>
    <row r="4325" spans="4:8">
      <c r="D4325" s="31"/>
      <c r="H4325" s="29"/>
    </row>
    <row r="4326" spans="4:8">
      <c r="D4326" s="31"/>
      <c r="H4326" s="29"/>
    </row>
    <row r="4327" spans="4:8">
      <c r="D4327" s="31"/>
      <c r="H4327" s="29"/>
    </row>
    <row r="4328" spans="4:8">
      <c r="D4328" s="31"/>
      <c r="H4328" s="29"/>
    </row>
    <row r="4329" spans="4:8">
      <c r="D4329" s="31"/>
      <c r="H4329" s="29"/>
    </row>
    <row r="4330" spans="4:8">
      <c r="D4330" s="31"/>
      <c r="H4330" s="29"/>
    </row>
    <row r="4331" spans="4:8">
      <c r="D4331" s="31"/>
      <c r="H4331" s="29"/>
    </row>
    <row r="4332" spans="4:8">
      <c r="D4332" s="31"/>
      <c r="H4332" s="29"/>
    </row>
    <row r="4333" spans="4:8">
      <c r="D4333" s="31"/>
      <c r="H4333" s="29"/>
    </row>
    <row r="4334" spans="4:8">
      <c r="D4334" s="31"/>
      <c r="H4334" s="29"/>
    </row>
    <row r="4335" spans="4:8">
      <c r="D4335" s="31"/>
      <c r="H4335" s="29"/>
    </row>
    <row r="4336" spans="4:8">
      <c r="D4336" s="31"/>
      <c r="H4336" s="29"/>
    </row>
    <row r="4337" spans="4:8">
      <c r="D4337" s="31"/>
      <c r="H4337" s="29"/>
    </row>
    <row r="4338" spans="4:8">
      <c r="D4338" s="31"/>
      <c r="H4338" s="29"/>
    </row>
    <row r="4339" spans="4:8">
      <c r="D4339" s="31"/>
      <c r="H4339" s="29"/>
    </row>
    <row r="4340" spans="4:8">
      <c r="D4340" s="31"/>
      <c r="H4340" s="29"/>
    </row>
    <row r="4341" spans="4:8">
      <c r="D4341" s="31"/>
      <c r="H4341" s="29"/>
    </row>
    <row r="4342" spans="4:8">
      <c r="D4342" s="31"/>
      <c r="H4342" s="29"/>
    </row>
    <row r="4343" spans="4:8">
      <c r="D4343" s="31"/>
      <c r="H4343" s="29"/>
    </row>
    <row r="4344" spans="4:8">
      <c r="D4344" s="31"/>
      <c r="H4344" s="29"/>
    </row>
    <row r="4345" spans="4:8">
      <c r="D4345" s="31"/>
      <c r="H4345" s="29"/>
    </row>
    <row r="4346" spans="4:8">
      <c r="D4346" s="31"/>
      <c r="H4346" s="29"/>
    </row>
    <row r="4347" spans="4:8">
      <c r="D4347" s="31"/>
      <c r="H4347" s="29"/>
    </row>
    <row r="4348" spans="4:8">
      <c r="D4348" s="31"/>
      <c r="H4348" s="29"/>
    </row>
    <row r="4349" spans="4:8">
      <c r="D4349" s="31"/>
      <c r="H4349" s="29"/>
    </row>
    <row r="4350" spans="4:8">
      <c r="D4350" s="31"/>
      <c r="H4350" s="29"/>
    </row>
    <row r="4351" spans="4:8">
      <c r="D4351" s="31"/>
      <c r="H4351" s="29"/>
    </row>
    <row r="4352" spans="4:8">
      <c r="D4352" s="31"/>
      <c r="H4352" s="29"/>
    </row>
    <row r="4353" spans="4:8">
      <c r="D4353" s="31"/>
      <c r="H4353" s="29"/>
    </row>
    <row r="4354" spans="4:8">
      <c r="D4354" s="31"/>
      <c r="H4354" s="29"/>
    </row>
    <row r="4355" spans="4:8">
      <c r="D4355" s="31"/>
      <c r="H4355" s="29"/>
    </row>
    <row r="4356" spans="4:8">
      <c r="D4356" s="31"/>
      <c r="H4356" s="29"/>
    </row>
    <row r="4357" spans="4:8">
      <c r="D4357" s="31"/>
      <c r="H4357" s="29"/>
    </row>
    <row r="4358" spans="4:8">
      <c r="D4358" s="31"/>
      <c r="H4358" s="29"/>
    </row>
    <row r="4359" spans="4:8">
      <c r="D4359" s="31"/>
      <c r="H4359" s="29"/>
    </row>
    <row r="4360" spans="4:8">
      <c r="D4360" s="31"/>
      <c r="H4360" s="29"/>
    </row>
    <row r="4361" spans="4:8">
      <c r="D4361" s="31"/>
      <c r="H4361" s="29"/>
    </row>
    <row r="4362" spans="4:8">
      <c r="D4362" s="31"/>
      <c r="H4362" s="29"/>
    </row>
    <row r="4363" spans="4:8">
      <c r="D4363" s="31"/>
      <c r="H4363" s="29"/>
    </row>
    <row r="4364" spans="4:8">
      <c r="D4364" s="31"/>
      <c r="H4364" s="29"/>
    </row>
    <row r="4365" spans="4:8">
      <c r="D4365" s="31"/>
      <c r="H4365" s="29"/>
    </row>
    <row r="4366" spans="4:8">
      <c r="D4366" s="31"/>
      <c r="H4366" s="29"/>
    </row>
    <row r="4367" spans="4:8">
      <c r="D4367" s="31"/>
      <c r="H4367" s="29"/>
    </row>
    <row r="4368" spans="4:8">
      <c r="D4368" s="31"/>
      <c r="H4368" s="29"/>
    </row>
    <row r="4369" spans="4:8">
      <c r="D4369" s="31"/>
      <c r="H4369" s="29"/>
    </row>
    <row r="4370" spans="4:8">
      <c r="D4370" s="31"/>
      <c r="H4370" s="29"/>
    </row>
    <row r="4371" spans="4:8">
      <c r="D4371" s="31"/>
      <c r="H4371" s="29"/>
    </row>
    <row r="4372" spans="4:8">
      <c r="D4372" s="31"/>
      <c r="H4372" s="29"/>
    </row>
    <row r="4373" spans="4:8">
      <c r="D4373" s="31"/>
      <c r="H4373" s="29"/>
    </row>
    <row r="4374" spans="4:8">
      <c r="D4374" s="31"/>
      <c r="H4374" s="29"/>
    </row>
    <row r="4375" spans="4:8">
      <c r="D4375" s="31"/>
      <c r="H4375" s="29"/>
    </row>
    <row r="4376" spans="4:8">
      <c r="D4376" s="31"/>
      <c r="H4376" s="29"/>
    </row>
    <row r="4377" spans="4:8">
      <c r="D4377" s="31"/>
      <c r="H4377" s="29"/>
    </row>
    <row r="4378" spans="4:8">
      <c r="D4378" s="31"/>
      <c r="H4378" s="29"/>
    </row>
    <row r="4379" spans="4:8">
      <c r="D4379" s="31"/>
      <c r="H4379" s="29"/>
    </row>
    <row r="4380" spans="4:8">
      <c r="D4380" s="31"/>
      <c r="H4380" s="29"/>
    </row>
    <row r="4381" spans="4:8">
      <c r="D4381" s="31"/>
      <c r="H4381" s="29"/>
    </row>
    <row r="4382" spans="4:8">
      <c r="D4382" s="31"/>
      <c r="H4382" s="29"/>
    </row>
    <row r="4383" spans="4:8">
      <c r="D4383" s="31"/>
      <c r="H4383" s="29"/>
    </row>
    <row r="4384" spans="4:8">
      <c r="D4384" s="31"/>
      <c r="H4384" s="29"/>
    </row>
    <row r="4385" spans="4:8">
      <c r="D4385" s="31"/>
      <c r="H4385" s="29"/>
    </row>
    <row r="4386" spans="4:8">
      <c r="D4386" s="31"/>
      <c r="H4386" s="29"/>
    </row>
    <row r="4387" spans="4:8">
      <c r="D4387" s="31"/>
      <c r="H4387" s="29"/>
    </row>
    <row r="4388" spans="4:8">
      <c r="D4388" s="31"/>
      <c r="H4388" s="29"/>
    </row>
    <row r="4389" spans="4:8">
      <c r="D4389" s="31"/>
      <c r="H4389" s="29"/>
    </row>
    <row r="4390" spans="4:8">
      <c r="D4390" s="31"/>
      <c r="H4390" s="29"/>
    </row>
    <row r="4391" spans="4:8">
      <c r="D4391" s="31"/>
      <c r="H4391" s="29"/>
    </row>
    <row r="4392" spans="4:8">
      <c r="D4392" s="31"/>
      <c r="H4392" s="29"/>
    </row>
    <row r="4393" spans="4:8">
      <c r="D4393" s="31"/>
      <c r="H4393" s="29"/>
    </row>
    <row r="4394" spans="4:8">
      <c r="D4394" s="31"/>
      <c r="H4394" s="29"/>
    </row>
    <row r="4395" spans="4:8">
      <c r="D4395" s="31"/>
      <c r="H4395" s="29"/>
    </row>
    <row r="4396" spans="4:8">
      <c r="D4396" s="31"/>
      <c r="H4396" s="29"/>
    </row>
    <row r="4397" spans="4:8">
      <c r="D4397" s="31"/>
      <c r="H4397" s="29"/>
    </row>
    <row r="4398" spans="4:8">
      <c r="D4398" s="31"/>
      <c r="H4398" s="29"/>
    </row>
    <row r="4399" spans="4:8">
      <c r="D4399" s="31"/>
      <c r="H4399" s="29"/>
    </row>
    <row r="4400" spans="4:8">
      <c r="D4400" s="31"/>
      <c r="H4400" s="29"/>
    </row>
    <row r="4401" spans="4:8">
      <c r="D4401" s="31"/>
      <c r="H4401" s="29"/>
    </row>
    <row r="4402" spans="4:8">
      <c r="D4402" s="31"/>
      <c r="H4402" s="29"/>
    </row>
    <row r="4403" spans="4:8">
      <c r="D4403" s="31"/>
      <c r="H4403" s="29"/>
    </row>
    <row r="4404" spans="4:8">
      <c r="D4404" s="31"/>
      <c r="H4404" s="29"/>
    </row>
    <row r="4405" spans="4:8">
      <c r="D4405" s="31"/>
      <c r="H4405" s="29"/>
    </row>
    <row r="4406" spans="4:8">
      <c r="D4406" s="31"/>
      <c r="H4406" s="29"/>
    </row>
    <row r="4407" spans="4:8">
      <c r="D4407" s="31"/>
      <c r="H4407" s="29"/>
    </row>
    <row r="4408" spans="4:8">
      <c r="D4408" s="31"/>
      <c r="H4408" s="29"/>
    </row>
    <row r="4409" spans="4:8">
      <c r="D4409" s="31"/>
      <c r="H4409" s="29"/>
    </row>
    <row r="4410" spans="4:8">
      <c r="D4410" s="31"/>
      <c r="H4410" s="29"/>
    </row>
    <row r="4411" spans="4:8">
      <c r="D4411" s="31"/>
      <c r="H4411" s="29"/>
    </row>
    <row r="4412" spans="4:8">
      <c r="D4412" s="31"/>
      <c r="H4412" s="29"/>
    </row>
    <row r="4413" spans="4:8">
      <c r="D4413" s="31"/>
      <c r="H4413" s="29"/>
    </row>
    <row r="4414" spans="4:8">
      <c r="D4414" s="31"/>
      <c r="H4414" s="29"/>
    </row>
    <row r="4415" spans="4:8">
      <c r="D4415" s="31"/>
      <c r="H4415" s="29"/>
    </row>
    <row r="4416" spans="4:8">
      <c r="D4416" s="31"/>
      <c r="H4416" s="29"/>
    </row>
    <row r="4417" spans="4:8">
      <c r="D4417" s="31"/>
      <c r="H4417" s="29"/>
    </row>
    <row r="4418" spans="4:8">
      <c r="D4418" s="31"/>
      <c r="H4418" s="29"/>
    </row>
    <row r="4419" spans="4:8">
      <c r="D4419" s="31"/>
      <c r="H4419" s="29"/>
    </row>
    <row r="4420" spans="4:8">
      <c r="D4420" s="31"/>
      <c r="H4420" s="29"/>
    </row>
    <row r="4421" spans="4:8">
      <c r="D4421" s="31"/>
      <c r="H4421" s="29"/>
    </row>
    <row r="4422" spans="4:8">
      <c r="D4422" s="31"/>
      <c r="H4422" s="29"/>
    </row>
    <row r="4423" spans="4:8">
      <c r="D4423" s="31"/>
      <c r="H4423" s="29"/>
    </row>
    <row r="4424" spans="4:8">
      <c r="D4424" s="31"/>
      <c r="H4424" s="29"/>
    </row>
    <row r="4425" spans="4:8">
      <c r="D4425" s="31"/>
      <c r="H4425" s="29"/>
    </row>
    <row r="4426" spans="4:8">
      <c r="D4426" s="31"/>
      <c r="H4426" s="29"/>
    </row>
    <row r="4427" spans="4:8">
      <c r="D4427" s="31"/>
      <c r="H4427" s="29"/>
    </row>
    <row r="4428" spans="4:8">
      <c r="D4428" s="31"/>
      <c r="H4428" s="29"/>
    </row>
    <row r="4429" spans="4:8">
      <c r="D4429" s="31"/>
      <c r="H4429" s="29"/>
    </row>
    <row r="4430" spans="4:8">
      <c r="D4430" s="31"/>
      <c r="H4430" s="29"/>
    </row>
    <row r="4431" spans="4:8">
      <c r="D4431" s="31"/>
      <c r="H4431" s="29"/>
    </row>
    <row r="4432" spans="4:8">
      <c r="D4432" s="31"/>
      <c r="H4432" s="29"/>
    </row>
    <row r="4433" spans="4:8">
      <c r="D4433" s="31"/>
      <c r="H4433" s="29"/>
    </row>
    <row r="4434" spans="4:8">
      <c r="D4434" s="31"/>
      <c r="H4434" s="29"/>
    </row>
    <row r="4435" spans="4:8">
      <c r="D4435" s="31"/>
      <c r="H4435" s="29"/>
    </row>
    <row r="4436" spans="4:8">
      <c r="D4436" s="31"/>
      <c r="H4436" s="29"/>
    </row>
    <row r="4437" spans="4:8">
      <c r="D4437" s="31"/>
      <c r="H4437" s="29"/>
    </row>
    <row r="4438" spans="4:8">
      <c r="D4438" s="31"/>
      <c r="H4438" s="29"/>
    </row>
    <row r="4439" spans="4:8">
      <c r="D4439" s="31"/>
      <c r="H4439" s="29"/>
    </row>
    <row r="4440" spans="4:8">
      <c r="D4440" s="31"/>
      <c r="H4440" s="29"/>
    </row>
    <row r="4441" spans="4:8">
      <c r="D4441" s="31"/>
      <c r="H4441" s="29"/>
    </row>
    <row r="4442" spans="4:8">
      <c r="D4442" s="31"/>
      <c r="H4442" s="29"/>
    </row>
    <row r="4443" spans="4:8">
      <c r="D4443" s="31"/>
      <c r="H4443" s="29"/>
    </row>
    <row r="4444" spans="4:8">
      <c r="D4444" s="31"/>
      <c r="H4444" s="29"/>
    </row>
    <row r="4445" spans="4:8">
      <c r="D4445" s="31"/>
      <c r="H4445" s="29"/>
    </row>
    <row r="4446" spans="4:8">
      <c r="D4446" s="31"/>
      <c r="H4446" s="29"/>
    </row>
    <row r="4447" spans="4:8">
      <c r="D4447" s="31"/>
      <c r="H4447" s="29"/>
    </row>
    <row r="4448" spans="4:8">
      <c r="D4448" s="31"/>
      <c r="H4448" s="29"/>
    </row>
    <row r="4449" spans="4:8">
      <c r="D4449" s="31"/>
      <c r="H4449" s="29"/>
    </row>
    <row r="4450" spans="4:8">
      <c r="D4450" s="31"/>
      <c r="H4450" s="29"/>
    </row>
    <row r="4451" spans="4:8">
      <c r="D4451" s="31"/>
      <c r="H4451" s="29"/>
    </row>
    <row r="4452" spans="4:8">
      <c r="D4452" s="31"/>
      <c r="H4452" s="29"/>
    </row>
    <row r="4453" spans="4:8">
      <c r="D4453" s="31"/>
      <c r="H4453" s="29"/>
    </row>
    <row r="4454" spans="4:8">
      <c r="D4454" s="31"/>
      <c r="H4454" s="29"/>
    </row>
    <row r="4455" spans="4:8">
      <c r="D4455" s="31"/>
      <c r="H4455" s="29"/>
    </row>
    <row r="4456" spans="4:8">
      <c r="D4456" s="31"/>
      <c r="H4456" s="29"/>
    </row>
    <row r="4457" spans="4:8">
      <c r="D4457" s="31"/>
      <c r="H4457" s="29"/>
    </row>
    <row r="4458" spans="4:8">
      <c r="D4458" s="31"/>
      <c r="H4458" s="29"/>
    </row>
    <row r="4459" spans="4:8">
      <c r="D4459" s="31"/>
      <c r="H4459" s="29"/>
    </row>
    <row r="4460" spans="4:8">
      <c r="D4460" s="31"/>
      <c r="H4460" s="29"/>
    </row>
    <row r="4461" spans="4:8">
      <c r="D4461" s="31"/>
      <c r="H4461" s="29"/>
    </row>
    <row r="4462" spans="4:8">
      <c r="D4462" s="31"/>
      <c r="H4462" s="29"/>
    </row>
    <row r="4463" spans="4:8">
      <c r="D4463" s="31"/>
      <c r="H4463" s="29"/>
    </row>
    <row r="4464" spans="4:8">
      <c r="D4464" s="31"/>
      <c r="H4464" s="29"/>
    </row>
    <row r="4465" spans="4:8">
      <c r="D4465" s="31"/>
      <c r="H4465" s="29"/>
    </row>
    <row r="4466" spans="4:8">
      <c r="D4466" s="31"/>
      <c r="H4466" s="29"/>
    </row>
    <row r="4467" spans="4:8">
      <c r="D4467" s="31"/>
      <c r="H4467" s="29"/>
    </row>
    <row r="4468" spans="4:8">
      <c r="D4468" s="31"/>
      <c r="H4468" s="29"/>
    </row>
    <row r="4469" spans="4:8">
      <c r="D4469" s="31"/>
      <c r="H4469" s="29"/>
    </row>
    <row r="4470" spans="4:8">
      <c r="D4470" s="31"/>
      <c r="H4470" s="29"/>
    </row>
    <row r="4471" spans="4:8">
      <c r="D4471" s="31"/>
      <c r="H4471" s="29"/>
    </row>
    <row r="4472" spans="4:8">
      <c r="D4472" s="31"/>
      <c r="H4472" s="29"/>
    </row>
    <row r="4473" spans="4:8">
      <c r="D4473" s="31"/>
      <c r="H4473" s="29"/>
    </row>
    <row r="4474" spans="4:8">
      <c r="D4474" s="31"/>
      <c r="H4474" s="29"/>
    </row>
    <row r="4475" spans="4:8">
      <c r="D4475" s="31"/>
      <c r="H4475" s="29"/>
    </row>
    <row r="4476" spans="4:8">
      <c r="D4476" s="31"/>
      <c r="H4476" s="29"/>
    </row>
    <row r="4477" spans="4:8">
      <c r="D4477" s="31"/>
      <c r="H4477" s="29"/>
    </row>
    <row r="4478" spans="4:8">
      <c r="D4478" s="31"/>
      <c r="H4478" s="29"/>
    </row>
    <row r="4479" spans="4:8">
      <c r="D4479" s="31"/>
      <c r="H4479" s="29"/>
    </row>
    <row r="4480" spans="4:8">
      <c r="D4480" s="31"/>
      <c r="H4480" s="29"/>
    </row>
    <row r="4481" spans="4:8">
      <c r="D4481" s="31"/>
      <c r="H4481" s="29"/>
    </row>
    <row r="4482" spans="4:8">
      <c r="D4482" s="31"/>
      <c r="H4482" s="29"/>
    </row>
    <row r="4483" spans="4:8">
      <c r="D4483" s="31"/>
      <c r="H4483" s="29"/>
    </row>
    <row r="4484" spans="4:8">
      <c r="D4484" s="31"/>
      <c r="H4484" s="29"/>
    </row>
    <row r="4485" spans="4:8">
      <c r="D4485" s="31"/>
      <c r="H4485" s="29"/>
    </row>
    <row r="4486" spans="4:8">
      <c r="D4486" s="31"/>
      <c r="H4486" s="29"/>
    </row>
    <row r="4487" spans="4:8">
      <c r="D4487" s="31"/>
      <c r="H4487" s="29"/>
    </row>
    <row r="4488" spans="4:8">
      <c r="D4488" s="31"/>
      <c r="H4488" s="29"/>
    </row>
    <row r="4489" spans="4:8">
      <c r="D4489" s="31"/>
      <c r="H4489" s="29"/>
    </row>
    <row r="4490" spans="4:8">
      <c r="D4490" s="31"/>
      <c r="H4490" s="29"/>
    </row>
    <row r="4491" spans="4:8">
      <c r="D4491" s="31"/>
      <c r="H4491" s="29"/>
    </row>
    <row r="4492" spans="4:8">
      <c r="D4492" s="31"/>
      <c r="H4492" s="29"/>
    </row>
    <row r="4493" spans="4:8">
      <c r="D4493" s="31"/>
      <c r="H4493" s="29"/>
    </row>
    <row r="4494" spans="4:8">
      <c r="D4494" s="31"/>
      <c r="H4494" s="29"/>
    </row>
    <row r="4495" spans="4:8">
      <c r="D4495" s="31"/>
      <c r="H4495" s="29"/>
    </row>
    <row r="4496" spans="4:8">
      <c r="D4496" s="31"/>
      <c r="H4496" s="29"/>
    </row>
    <row r="4497" spans="4:8">
      <c r="D4497" s="31"/>
      <c r="H4497" s="29"/>
    </row>
    <row r="4498" spans="4:8">
      <c r="D4498" s="31"/>
      <c r="H4498" s="29"/>
    </row>
    <row r="4499" spans="4:8">
      <c r="D4499" s="31"/>
      <c r="H4499" s="29"/>
    </row>
    <row r="4500" spans="4:8">
      <c r="D4500" s="31"/>
      <c r="H4500" s="29"/>
    </row>
    <row r="4501" spans="4:8">
      <c r="D4501" s="31"/>
      <c r="H4501" s="29"/>
    </row>
    <row r="4502" spans="4:8">
      <c r="D4502" s="31"/>
      <c r="H4502" s="29"/>
    </row>
    <row r="4503" spans="4:8">
      <c r="D4503" s="31"/>
      <c r="H4503" s="29"/>
    </row>
    <row r="4504" spans="4:8">
      <c r="D4504" s="31"/>
      <c r="H4504" s="29"/>
    </row>
    <row r="4505" spans="4:8">
      <c r="D4505" s="31"/>
      <c r="H4505" s="29"/>
    </row>
    <row r="4506" spans="4:8">
      <c r="D4506" s="31"/>
      <c r="H4506" s="29"/>
    </row>
    <row r="4507" spans="4:8">
      <c r="D4507" s="31"/>
      <c r="H4507" s="29"/>
    </row>
    <row r="4508" spans="4:8">
      <c r="D4508" s="31"/>
      <c r="H4508" s="29"/>
    </row>
    <row r="4509" spans="4:8">
      <c r="D4509" s="31"/>
      <c r="H4509" s="29"/>
    </row>
    <row r="4510" spans="4:8">
      <c r="D4510" s="31"/>
      <c r="H4510" s="29"/>
    </row>
    <row r="4511" spans="4:8">
      <c r="D4511" s="31"/>
      <c r="H4511" s="29"/>
    </row>
    <row r="4512" spans="4:8">
      <c r="D4512" s="31"/>
      <c r="H4512" s="29"/>
    </row>
    <row r="4513" spans="4:8">
      <c r="D4513" s="31"/>
      <c r="H4513" s="29"/>
    </row>
    <row r="4514" spans="4:8">
      <c r="D4514" s="31"/>
      <c r="H4514" s="29"/>
    </row>
    <row r="4515" spans="4:8">
      <c r="D4515" s="31"/>
      <c r="H4515" s="29"/>
    </row>
    <row r="4516" spans="4:8">
      <c r="D4516" s="31"/>
      <c r="H4516" s="29"/>
    </row>
    <row r="4517" spans="4:8">
      <c r="D4517" s="31"/>
      <c r="H4517" s="29"/>
    </row>
    <row r="4518" spans="4:8">
      <c r="D4518" s="31"/>
      <c r="H4518" s="29"/>
    </row>
    <row r="4519" spans="4:8">
      <c r="D4519" s="31"/>
      <c r="H4519" s="29"/>
    </row>
    <row r="4520" spans="4:8">
      <c r="D4520" s="31"/>
      <c r="H4520" s="29"/>
    </row>
    <row r="4521" spans="4:8">
      <c r="D4521" s="31"/>
      <c r="H4521" s="29"/>
    </row>
    <row r="4522" spans="4:8">
      <c r="D4522" s="31"/>
      <c r="H4522" s="29"/>
    </row>
    <row r="4523" spans="4:8">
      <c r="D4523" s="31"/>
      <c r="H4523" s="29"/>
    </row>
    <row r="4524" spans="4:8">
      <c r="D4524" s="31"/>
      <c r="H4524" s="29"/>
    </row>
    <row r="4525" spans="4:8">
      <c r="D4525" s="31"/>
      <c r="H4525" s="29"/>
    </row>
    <row r="4526" spans="4:8">
      <c r="D4526" s="31"/>
      <c r="H4526" s="29"/>
    </row>
    <row r="4527" spans="4:8">
      <c r="D4527" s="31"/>
      <c r="H4527" s="29"/>
    </row>
    <row r="4528" spans="4:8">
      <c r="D4528" s="31"/>
      <c r="H4528" s="29"/>
    </row>
    <row r="4529" spans="4:8">
      <c r="D4529" s="31"/>
      <c r="H4529" s="29"/>
    </row>
    <row r="4530" spans="4:8">
      <c r="D4530" s="31"/>
      <c r="H4530" s="29"/>
    </row>
    <row r="4531" spans="4:8">
      <c r="D4531" s="31"/>
      <c r="H4531" s="29"/>
    </row>
    <row r="4532" spans="4:8">
      <c r="D4532" s="31"/>
      <c r="H4532" s="29"/>
    </row>
    <row r="4533" spans="4:8">
      <c r="D4533" s="31"/>
      <c r="H4533" s="29"/>
    </row>
    <row r="4534" spans="4:8">
      <c r="D4534" s="31"/>
      <c r="H4534" s="29"/>
    </row>
    <row r="4535" spans="4:8">
      <c r="D4535" s="31"/>
      <c r="H4535" s="29"/>
    </row>
    <row r="4536" spans="4:8">
      <c r="D4536" s="31"/>
      <c r="H4536" s="29"/>
    </row>
    <row r="4537" spans="4:8">
      <c r="D4537" s="31"/>
      <c r="H4537" s="29"/>
    </row>
    <row r="4538" spans="4:8">
      <c r="D4538" s="31"/>
      <c r="H4538" s="29"/>
    </row>
    <row r="4539" spans="4:8">
      <c r="D4539" s="31"/>
      <c r="H4539" s="29"/>
    </row>
    <row r="4540" spans="4:8">
      <c r="D4540" s="31"/>
      <c r="H4540" s="29"/>
    </row>
    <row r="4541" spans="4:8">
      <c r="D4541" s="31"/>
      <c r="H4541" s="29"/>
    </row>
    <row r="4542" spans="4:8">
      <c r="D4542" s="31"/>
      <c r="H4542" s="29"/>
    </row>
    <row r="4543" spans="4:8">
      <c r="D4543" s="31"/>
      <c r="H4543" s="29"/>
    </row>
    <row r="4544" spans="4:8">
      <c r="D4544" s="31"/>
      <c r="H4544" s="29"/>
    </row>
    <row r="4545" spans="4:8">
      <c r="D4545" s="31"/>
      <c r="H4545" s="29"/>
    </row>
    <row r="4546" spans="4:8">
      <c r="D4546" s="31"/>
      <c r="H4546" s="29"/>
    </row>
    <row r="4547" spans="4:8">
      <c r="D4547" s="31"/>
      <c r="H4547" s="29"/>
    </row>
    <row r="4548" spans="4:8">
      <c r="D4548" s="31"/>
      <c r="H4548" s="29"/>
    </row>
    <row r="4549" spans="4:8">
      <c r="D4549" s="31"/>
      <c r="H4549" s="29"/>
    </row>
    <row r="4550" spans="4:8">
      <c r="D4550" s="31"/>
      <c r="H4550" s="29"/>
    </row>
    <row r="4551" spans="4:8">
      <c r="D4551" s="31"/>
      <c r="H4551" s="29"/>
    </row>
    <row r="4552" spans="4:8">
      <c r="D4552" s="31"/>
      <c r="H4552" s="29"/>
    </row>
    <row r="4553" spans="4:8">
      <c r="D4553" s="31"/>
      <c r="H4553" s="29"/>
    </row>
    <row r="4554" spans="4:8">
      <c r="D4554" s="31"/>
      <c r="H4554" s="29"/>
    </row>
    <row r="4555" spans="4:8">
      <c r="D4555" s="31"/>
      <c r="H4555" s="29"/>
    </row>
    <row r="4556" spans="4:8">
      <c r="D4556" s="31"/>
      <c r="H4556" s="29"/>
    </row>
    <row r="4557" spans="4:8">
      <c r="D4557" s="31"/>
      <c r="H4557" s="29"/>
    </row>
    <row r="4558" spans="4:8">
      <c r="D4558" s="31"/>
      <c r="H4558" s="29"/>
    </row>
    <row r="4559" spans="4:8">
      <c r="D4559" s="31"/>
      <c r="H4559" s="29"/>
    </row>
    <row r="4560" spans="4:8">
      <c r="D4560" s="31"/>
      <c r="H4560" s="29"/>
    </row>
    <row r="4561" spans="4:8">
      <c r="D4561" s="31"/>
      <c r="H4561" s="29"/>
    </row>
    <row r="4562" spans="4:8">
      <c r="D4562" s="31"/>
      <c r="H4562" s="29"/>
    </row>
    <row r="4563" spans="4:8">
      <c r="D4563" s="31"/>
      <c r="H4563" s="29"/>
    </row>
    <row r="4564" spans="4:8">
      <c r="D4564" s="31"/>
      <c r="H4564" s="29"/>
    </row>
    <row r="4565" spans="4:8">
      <c r="D4565" s="31"/>
      <c r="H4565" s="29"/>
    </row>
    <row r="4566" spans="4:8">
      <c r="D4566" s="31"/>
      <c r="H4566" s="29"/>
    </row>
    <row r="4567" spans="4:8">
      <c r="D4567" s="31"/>
      <c r="H4567" s="29"/>
    </row>
    <row r="4568" spans="4:8">
      <c r="D4568" s="31"/>
      <c r="H4568" s="29"/>
    </row>
    <row r="4569" spans="4:8">
      <c r="D4569" s="31"/>
      <c r="H4569" s="29"/>
    </row>
    <row r="4570" spans="4:8">
      <c r="D4570" s="31"/>
      <c r="H4570" s="29"/>
    </row>
    <row r="4571" spans="4:8">
      <c r="D4571" s="31"/>
      <c r="H4571" s="29"/>
    </row>
    <row r="4572" spans="4:8">
      <c r="D4572" s="31"/>
      <c r="H4572" s="29"/>
    </row>
    <row r="4573" spans="4:8">
      <c r="D4573" s="31"/>
      <c r="H4573" s="29"/>
    </row>
    <row r="4574" spans="4:8">
      <c r="D4574" s="31"/>
      <c r="H4574" s="29"/>
    </row>
    <row r="4575" spans="4:8">
      <c r="D4575" s="31"/>
      <c r="H4575" s="29"/>
    </row>
    <row r="4576" spans="4:8">
      <c r="D4576" s="31"/>
      <c r="H4576" s="29"/>
    </row>
    <row r="4577" spans="4:8">
      <c r="D4577" s="31"/>
      <c r="H4577" s="29"/>
    </row>
    <row r="4578" spans="4:8">
      <c r="D4578" s="31"/>
      <c r="H4578" s="29"/>
    </row>
    <row r="4579" spans="4:8">
      <c r="D4579" s="31"/>
      <c r="H4579" s="29"/>
    </row>
    <row r="4580" spans="4:8">
      <c r="D4580" s="31"/>
      <c r="H4580" s="29"/>
    </row>
    <row r="4581" spans="4:8">
      <c r="D4581" s="31"/>
      <c r="H4581" s="29"/>
    </row>
    <row r="4582" spans="4:8">
      <c r="D4582" s="31"/>
      <c r="H4582" s="29"/>
    </row>
    <row r="4583" spans="4:8">
      <c r="D4583" s="31"/>
      <c r="H4583" s="29"/>
    </row>
    <row r="4584" spans="4:8">
      <c r="D4584" s="31"/>
      <c r="H4584" s="29"/>
    </row>
    <row r="4585" spans="4:8">
      <c r="D4585" s="31"/>
      <c r="H4585" s="29"/>
    </row>
    <row r="4586" spans="4:8">
      <c r="D4586" s="31"/>
      <c r="H4586" s="29"/>
    </row>
    <row r="4587" spans="4:8">
      <c r="D4587" s="31"/>
      <c r="H4587" s="29"/>
    </row>
    <row r="4588" spans="4:8">
      <c r="D4588" s="31"/>
      <c r="H4588" s="29"/>
    </row>
    <row r="4589" spans="4:8">
      <c r="D4589" s="31"/>
      <c r="H4589" s="29"/>
    </row>
    <row r="4590" spans="4:8">
      <c r="D4590" s="31"/>
      <c r="H4590" s="29"/>
    </row>
    <row r="4591" spans="4:8">
      <c r="D4591" s="31"/>
      <c r="H4591" s="29"/>
    </row>
    <row r="4592" spans="4:8">
      <c r="D4592" s="31"/>
      <c r="H4592" s="29"/>
    </row>
    <row r="4593" spans="4:8">
      <c r="D4593" s="31"/>
      <c r="H4593" s="29"/>
    </row>
    <row r="4594" spans="4:8">
      <c r="D4594" s="31"/>
      <c r="H4594" s="29"/>
    </row>
    <row r="4595" spans="4:8">
      <c r="D4595" s="31"/>
      <c r="H4595" s="29"/>
    </row>
    <row r="4596" spans="4:8">
      <c r="D4596" s="31"/>
      <c r="H4596" s="29"/>
    </row>
    <row r="4597" spans="4:8">
      <c r="D4597" s="31"/>
      <c r="H4597" s="29"/>
    </row>
    <row r="4598" spans="4:8">
      <c r="D4598" s="31"/>
      <c r="H4598" s="29"/>
    </row>
    <row r="4599" spans="4:8">
      <c r="D4599" s="31"/>
      <c r="H4599" s="29"/>
    </row>
    <row r="4600" spans="4:8">
      <c r="D4600" s="31"/>
      <c r="H4600" s="29"/>
    </row>
    <row r="4601" spans="4:8">
      <c r="D4601" s="31"/>
      <c r="H4601" s="29"/>
    </row>
    <row r="4602" spans="4:8">
      <c r="D4602" s="31"/>
      <c r="H4602" s="29"/>
    </row>
    <row r="4603" spans="4:8">
      <c r="D4603" s="31"/>
      <c r="H4603" s="29"/>
    </row>
    <row r="4604" spans="4:8">
      <c r="D4604" s="31"/>
      <c r="H4604" s="29"/>
    </row>
    <row r="4605" spans="4:8">
      <c r="D4605" s="31"/>
      <c r="H4605" s="29"/>
    </row>
    <row r="4606" spans="4:8">
      <c r="D4606" s="31"/>
      <c r="H4606" s="29"/>
    </row>
    <row r="4607" spans="4:8">
      <c r="D4607" s="31"/>
      <c r="H4607" s="29"/>
    </row>
    <row r="4608" spans="4:8">
      <c r="D4608" s="31"/>
      <c r="H4608" s="29"/>
    </row>
    <row r="4609" spans="4:8">
      <c r="D4609" s="31"/>
      <c r="H4609" s="29"/>
    </row>
    <row r="4610" spans="4:8">
      <c r="D4610" s="31"/>
      <c r="H4610" s="29"/>
    </row>
    <row r="4611" spans="4:8">
      <c r="D4611" s="31"/>
      <c r="H4611" s="29"/>
    </row>
    <row r="4612" spans="4:8">
      <c r="D4612" s="31"/>
      <c r="H4612" s="29"/>
    </row>
    <row r="4613" spans="4:8">
      <c r="D4613" s="31"/>
      <c r="H4613" s="29"/>
    </row>
    <row r="4614" spans="4:8">
      <c r="D4614" s="31"/>
      <c r="H4614" s="29"/>
    </row>
    <row r="4615" spans="4:8">
      <c r="D4615" s="31"/>
      <c r="H4615" s="29"/>
    </row>
    <row r="4616" spans="4:8">
      <c r="D4616" s="31"/>
      <c r="H4616" s="29"/>
    </row>
    <row r="4617" spans="4:8">
      <c r="D4617" s="31"/>
      <c r="H4617" s="29"/>
    </row>
    <row r="4618" spans="4:8">
      <c r="D4618" s="31"/>
      <c r="H4618" s="29"/>
    </row>
    <row r="4619" spans="4:8">
      <c r="D4619" s="31"/>
      <c r="H4619" s="29"/>
    </row>
    <row r="4620" spans="4:8">
      <c r="D4620" s="31"/>
      <c r="H4620" s="29"/>
    </row>
    <row r="4621" spans="4:8">
      <c r="D4621" s="31"/>
      <c r="H4621" s="29"/>
    </row>
    <row r="4622" spans="4:8">
      <c r="D4622" s="31"/>
      <c r="H4622" s="29"/>
    </row>
    <row r="4623" spans="4:8">
      <c r="D4623" s="31"/>
      <c r="H4623" s="29"/>
    </row>
    <row r="4624" spans="4:8">
      <c r="D4624" s="31"/>
      <c r="H4624" s="29"/>
    </row>
    <row r="4625" spans="4:8">
      <c r="D4625" s="31"/>
      <c r="H4625" s="29"/>
    </row>
    <row r="4626" spans="4:8">
      <c r="D4626" s="31"/>
      <c r="H4626" s="29"/>
    </row>
    <row r="4627" spans="4:8">
      <c r="D4627" s="31"/>
      <c r="H4627" s="29"/>
    </row>
    <row r="4628" spans="4:8">
      <c r="D4628" s="31"/>
      <c r="H4628" s="29"/>
    </row>
    <row r="4629" spans="4:8">
      <c r="D4629" s="31"/>
      <c r="H4629" s="29"/>
    </row>
    <row r="4630" spans="4:8">
      <c r="D4630" s="31"/>
      <c r="H4630" s="29"/>
    </row>
    <row r="4631" spans="4:8">
      <c r="D4631" s="31"/>
      <c r="H4631" s="29"/>
    </row>
    <row r="4632" spans="4:8">
      <c r="D4632" s="31"/>
      <c r="H4632" s="29"/>
    </row>
    <row r="4633" spans="4:8">
      <c r="D4633" s="31"/>
      <c r="H4633" s="29"/>
    </row>
    <row r="4634" spans="4:8">
      <c r="D4634" s="31"/>
      <c r="H4634" s="29"/>
    </row>
    <row r="4635" spans="4:8">
      <c r="D4635" s="31"/>
      <c r="H4635" s="29"/>
    </row>
    <row r="4636" spans="4:8">
      <c r="D4636" s="31"/>
      <c r="H4636" s="29"/>
    </row>
    <row r="4637" spans="4:8">
      <c r="D4637" s="31"/>
      <c r="H4637" s="29"/>
    </row>
    <row r="4638" spans="4:8">
      <c r="D4638" s="31"/>
      <c r="H4638" s="29"/>
    </row>
    <row r="4639" spans="4:8">
      <c r="D4639" s="31"/>
      <c r="H4639" s="29"/>
    </row>
    <row r="4640" spans="4:8">
      <c r="D4640" s="31"/>
      <c r="H4640" s="29"/>
    </row>
    <row r="4641" spans="4:8">
      <c r="D4641" s="31"/>
      <c r="H4641" s="29"/>
    </row>
    <row r="4642" spans="4:8">
      <c r="D4642" s="31"/>
      <c r="H4642" s="29"/>
    </row>
    <row r="4643" spans="4:8">
      <c r="D4643" s="31"/>
      <c r="H4643" s="29"/>
    </row>
    <row r="4644" spans="4:8">
      <c r="D4644" s="31"/>
      <c r="H4644" s="29"/>
    </row>
    <row r="4645" spans="4:8">
      <c r="D4645" s="31"/>
      <c r="H4645" s="29"/>
    </row>
    <row r="4646" spans="4:8">
      <c r="D4646" s="31"/>
      <c r="H4646" s="29"/>
    </row>
    <row r="4647" spans="4:8">
      <c r="D4647" s="31"/>
      <c r="H4647" s="29"/>
    </row>
    <row r="4648" spans="4:8">
      <c r="D4648" s="31"/>
      <c r="H4648" s="29"/>
    </row>
    <row r="4649" spans="4:8">
      <c r="D4649" s="31"/>
      <c r="H4649" s="29"/>
    </row>
    <row r="4650" spans="4:8">
      <c r="D4650" s="31"/>
      <c r="H4650" s="29"/>
    </row>
    <row r="4651" spans="4:8">
      <c r="D4651" s="31"/>
      <c r="H4651" s="29"/>
    </row>
    <row r="4652" spans="4:8">
      <c r="D4652" s="31"/>
      <c r="H4652" s="29"/>
    </row>
    <row r="4653" spans="4:8">
      <c r="D4653" s="31"/>
      <c r="H4653" s="29"/>
    </row>
    <row r="4654" spans="4:8">
      <c r="D4654" s="31"/>
      <c r="H4654" s="29"/>
    </row>
    <row r="4655" spans="4:8">
      <c r="D4655" s="31"/>
      <c r="H4655" s="29"/>
    </row>
    <row r="4656" spans="4:8">
      <c r="D4656" s="31"/>
      <c r="H4656" s="29"/>
    </row>
    <row r="4657" spans="4:8">
      <c r="D4657" s="31"/>
      <c r="H4657" s="29"/>
    </row>
    <row r="4658" spans="4:8">
      <c r="D4658" s="31"/>
      <c r="H4658" s="29"/>
    </row>
    <row r="4659" spans="4:8">
      <c r="D4659" s="31"/>
      <c r="H4659" s="29"/>
    </row>
    <row r="4660" spans="4:8">
      <c r="D4660" s="31"/>
      <c r="H4660" s="29"/>
    </row>
    <row r="4661" spans="4:8">
      <c r="D4661" s="31"/>
      <c r="H4661" s="29"/>
    </row>
    <row r="4662" spans="4:8">
      <c r="D4662" s="31"/>
      <c r="H4662" s="29"/>
    </row>
    <row r="4663" spans="4:8">
      <c r="D4663" s="31"/>
      <c r="H4663" s="29"/>
    </row>
    <row r="4664" spans="4:8">
      <c r="D4664" s="31"/>
      <c r="H4664" s="29"/>
    </row>
    <row r="4665" spans="4:8">
      <c r="D4665" s="31"/>
      <c r="H4665" s="29"/>
    </row>
    <row r="4666" spans="4:8">
      <c r="D4666" s="31"/>
      <c r="H4666" s="29"/>
    </row>
    <row r="4667" spans="4:8">
      <c r="D4667" s="31"/>
      <c r="H4667" s="29"/>
    </row>
    <row r="4668" spans="4:8">
      <c r="D4668" s="31"/>
      <c r="H4668" s="29"/>
    </row>
    <row r="4669" spans="4:8">
      <c r="D4669" s="31"/>
      <c r="H4669" s="29"/>
    </row>
    <row r="4670" spans="4:8">
      <c r="D4670" s="31"/>
      <c r="H4670" s="29"/>
    </row>
    <row r="4671" spans="4:8">
      <c r="D4671" s="31"/>
      <c r="H4671" s="29"/>
    </row>
    <row r="4672" spans="4:8">
      <c r="D4672" s="31"/>
      <c r="H4672" s="29"/>
    </row>
    <row r="4673" spans="4:8">
      <c r="D4673" s="31"/>
      <c r="H4673" s="29"/>
    </row>
    <row r="4674" spans="4:8">
      <c r="D4674" s="31"/>
      <c r="H4674" s="29"/>
    </row>
    <row r="4675" spans="4:8">
      <c r="D4675" s="31"/>
      <c r="H4675" s="29"/>
    </row>
    <row r="4676" spans="4:8">
      <c r="D4676" s="31"/>
      <c r="H4676" s="29"/>
    </row>
    <row r="4677" spans="4:8">
      <c r="D4677" s="31"/>
      <c r="H4677" s="29"/>
    </row>
    <row r="4678" spans="4:8">
      <c r="D4678" s="31"/>
      <c r="H4678" s="29"/>
    </row>
    <row r="4679" spans="4:8">
      <c r="D4679" s="31"/>
      <c r="H4679" s="29"/>
    </row>
    <row r="4680" spans="4:8">
      <c r="D4680" s="31"/>
      <c r="H4680" s="29"/>
    </row>
    <row r="4681" spans="4:8">
      <c r="D4681" s="31"/>
      <c r="H4681" s="29"/>
    </row>
    <row r="4682" spans="4:8">
      <c r="D4682" s="31"/>
      <c r="H4682" s="29"/>
    </row>
    <row r="4683" spans="4:8">
      <c r="D4683" s="31"/>
      <c r="H4683" s="29"/>
    </row>
    <row r="4684" spans="4:8">
      <c r="D4684" s="31"/>
      <c r="H4684" s="29"/>
    </row>
    <row r="4685" spans="4:8">
      <c r="D4685" s="31"/>
      <c r="H4685" s="29"/>
    </row>
    <row r="4686" spans="4:8">
      <c r="D4686" s="31"/>
      <c r="H4686" s="29"/>
    </row>
    <row r="4687" spans="4:8">
      <c r="D4687" s="31"/>
      <c r="H4687" s="29"/>
    </row>
    <row r="4688" spans="4:8">
      <c r="D4688" s="31"/>
      <c r="H4688" s="29"/>
    </row>
    <row r="4689" spans="4:8">
      <c r="D4689" s="31"/>
      <c r="H4689" s="29"/>
    </row>
    <row r="4690" spans="4:8">
      <c r="D4690" s="31"/>
      <c r="H4690" s="29"/>
    </row>
    <row r="4691" spans="4:8">
      <c r="D4691" s="31"/>
      <c r="H4691" s="29"/>
    </row>
    <row r="4692" spans="4:8">
      <c r="D4692" s="31"/>
      <c r="H4692" s="29"/>
    </row>
    <row r="4693" spans="4:8">
      <c r="D4693" s="31"/>
      <c r="H4693" s="29"/>
    </row>
    <row r="4694" spans="4:8">
      <c r="D4694" s="31"/>
      <c r="H4694" s="29"/>
    </row>
    <row r="4695" spans="4:8">
      <c r="D4695" s="31"/>
      <c r="H4695" s="29"/>
    </row>
    <row r="4696" spans="4:8">
      <c r="D4696" s="31"/>
      <c r="H4696" s="29"/>
    </row>
    <row r="4697" spans="4:8">
      <c r="D4697" s="31"/>
      <c r="H4697" s="29"/>
    </row>
    <row r="4698" spans="4:8">
      <c r="D4698" s="31"/>
      <c r="H4698" s="29"/>
    </row>
    <row r="4699" spans="4:8">
      <c r="D4699" s="31"/>
      <c r="H4699" s="29"/>
    </row>
    <row r="4700" spans="4:8">
      <c r="D4700" s="31"/>
      <c r="H4700" s="29"/>
    </row>
    <row r="4701" spans="4:8">
      <c r="D4701" s="31"/>
      <c r="H4701" s="29"/>
    </row>
    <row r="4702" spans="4:8">
      <c r="D4702" s="31"/>
      <c r="H4702" s="29"/>
    </row>
    <row r="4703" spans="4:8">
      <c r="D4703" s="31"/>
      <c r="H4703" s="29"/>
    </row>
    <row r="4704" spans="4:8">
      <c r="D4704" s="31"/>
      <c r="H4704" s="29"/>
    </row>
    <row r="4705" spans="4:8">
      <c r="D4705" s="31"/>
      <c r="H4705" s="29"/>
    </row>
    <row r="4706" spans="4:8">
      <c r="D4706" s="31"/>
      <c r="H4706" s="29"/>
    </row>
    <row r="4707" spans="4:8">
      <c r="D4707" s="31"/>
      <c r="H4707" s="29"/>
    </row>
    <row r="4708" spans="4:8">
      <c r="D4708" s="31"/>
      <c r="H4708" s="29"/>
    </row>
    <row r="4709" spans="4:8">
      <c r="D4709" s="31"/>
      <c r="H4709" s="29"/>
    </row>
    <row r="4710" spans="4:8">
      <c r="D4710" s="31"/>
      <c r="H4710" s="29"/>
    </row>
    <row r="4711" spans="4:8">
      <c r="D4711" s="31"/>
      <c r="H4711" s="29"/>
    </row>
    <row r="4712" spans="4:8">
      <c r="D4712" s="31"/>
      <c r="H4712" s="29"/>
    </row>
    <row r="4713" spans="4:8">
      <c r="D4713" s="31"/>
      <c r="H4713" s="29"/>
    </row>
    <row r="4714" spans="4:8">
      <c r="D4714" s="31"/>
      <c r="H4714" s="29"/>
    </row>
    <row r="4715" spans="4:8">
      <c r="D4715" s="31"/>
      <c r="H4715" s="29"/>
    </row>
    <row r="4716" spans="4:8">
      <c r="D4716" s="31"/>
      <c r="H4716" s="29"/>
    </row>
    <row r="4717" spans="4:8">
      <c r="D4717" s="31"/>
      <c r="H4717" s="29"/>
    </row>
    <row r="4718" spans="4:8">
      <c r="D4718" s="31"/>
      <c r="H4718" s="29"/>
    </row>
    <row r="4719" spans="4:8">
      <c r="D4719" s="31"/>
      <c r="H4719" s="29"/>
    </row>
    <row r="4720" spans="4:8">
      <c r="D4720" s="31"/>
      <c r="H4720" s="29"/>
    </row>
    <row r="4721" spans="4:8">
      <c r="D4721" s="31"/>
      <c r="H4721" s="29"/>
    </row>
    <row r="4722" spans="4:8">
      <c r="D4722" s="31"/>
      <c r="H4722" s="29"/>
    </row>
    <row r="4723" spans="4:8">
      <c r="D4723" s="31"/>
      <c r="H4723" s="29"/>
    </row>
    <row r="4724" spans="4:8">
      <c r="D4724" s="31"/>
      <c r="H4724" s="29"/>
    </row>
    <row r="4725" spans="4:8">
      <c r="D4725" s="31"/>
      <c r="H4725" s="29"/>
    </row>
    <row r="4726" spans="4:8">
      <c r="D4726" s="31"/>
      <c r="H4726" s="29"/>
    </row>
    <row r="4727" spans="4:8">
      <c r="D4727" s="31"/>
      <c r="H4727" s="29"/>
    </row>
    <row r="4728" spans="4:8">
      <c r="D4728" s="31"/>
      <c r="H4728" s="29"/>
    </row>
    <row r="4729" spans="4:8">
      <c r="D4729" s="31"/>
      <c r="H4729" s="29"/>
    </row>
    <row r="4730" spans="4:8">
      <c r="D4730" s="31"/>
      <c r="H4730" s="29"/>
    </row>
    <row r="4731" spans="4:8">
      <c r="D4731" s="31"/>
      <c r="H4731" s="29"/>
    </row>
    <row r="4732" spans="4:8">
      <c r="D4732" s="31"/>
      <c r="H4732" s="29"/>
    </row>
    <row r="4733" spans="4:8">
      <c r="D4733" s="31"/>
      <c r="H4733" s="29"/>
    </row>
    <row r="4734" spans="4:8">
      <c r="D4734" s="31"/>
      <c r="H4734" s="29"/>
    </row>
    <row r="4735" spans="4:8">
      <c r="D4735" s="31"/>
      <c r="H4735" s="29"/>
    </row>
    <row r="4736" spans="4:8">
      <c r="D4736" s="31"/>
      <c r="H4736" s="29"/>
    </row>
    <row r="4737" spans="4:8">
      <c r="D4737" s="31"/>
      <c r="H4737" s="29"/>
    </row>
    <row r="4738" spans="4:8">
      <c r="D4738" s="31"/>
      <c r="H4738" s="29"/>
    </row>
    <row r="4739" spans="4:8">
      <c r="D4739" s="31"/>
      <c r="H4739" s="29"/>
    </row>
    <row r="4740" spans="4:8">
      <c r="D4740" s="31"/>
      <c r="H4740" s="29"/>
    </row>
    <row r="4741" spans="4:8">
      <c r="D4741" s="31"/>
      <c r="H4741" s="29"/>
    </row>
    <row r="4742" spans="4:8">
      <c r="D4742" s="31"/>
      <c r="H4742" s="29"/>
    </row>
    <row r="4743" spans="4:8">
      <c r="D4743" s="31"/>
      <c r="H4743" s="29"/>
    </row>
    <row r="4744" spans="4:8">
      <c r="D4744" s="31"/>
      <c r="H4744" s="29"/>
    </row>
    <row r="4745" spans="4:8">
      <c r="D4745" s="31"/>
      <c r="H4745" s="29"/>
    </row>
    <row r="4746" spans="4:8">
      <c r="D4746" s="31"/>
      <c r="H4746" s="29"/>
    </row>
    <row r="4747" spans="4:8">
      <c r="D4747" s="31"/>
      <c r="H4747" s="29"/>
    </row>
    <row r="4748" spans="4:8">
      <c r="D4748" s="31"/>
      <c r="H4748" s="29"/>
    </row>
    <row r="4749" spans="4:8">
      <c r="D4749" s="31"/>
      <c r="H4749" s="29"/>
    </row>
    <row r="4750" spans="4:8">
      <c r="D4750" s="31"/>
      <c r="H4750" s="29"/>
    </row>
    <row r="4751" spans="4:8">
      <c r="D4751" s="31"/>
      <c r="H4751" s="29"/>
    </row>
    <row r="4752" spans="4:8">
      <c r="D4752" s="31"/>
      <c r="H4752" s="29"/>
    </row>
    <row r="4753" spans="4:8">
      <c r="D4753" s="31"/>
      <c r="H4753" s="29"/>
    </row>
    <row r="4754" spans="4:8">
      <c r="D4754" s="31"/>
      <c r="H4754" s="29"/>
    </row>
    <row r="4755" spans="4:8">
      <c r="D4755" s="31"/>
      <c r="H4755" s="29"/>
    </row>
    <row r="4756" spans="4:8">
      <c r="D4756" s="31"/>
      <c r="H4756" s="29"/>
    </row>
    <row r="4757" spans="4:8">
      <c r="D4757" s="31"/>
      <c r="H4757" s="29"/>
    </row>
    <row r="4758" spans="4:8">
      <c r="D4758" s="31"/>
      <c r="H4758" s="29"/>
    </row>
    <row r="4759" spans="4:8">
      <c r="D4759" s="31"/>
      <c r="H4759" s="29"/>
    </row>
    <row r="4760" spans="4:8">
      <c r="D4760" s="31"/>
      <c r="H4760" s="29"/>
    </row>
    <row r="4761" spans="4:8">
      <c r="D4761" s="31"/>
      <c r="H4761" s="29"/>
    </row>
    <row r="4762" spans="4:8">
      <c r="D4762" s="31"/>
      <c r="H4762" s="29"/>
    </row>
    <row r="4763" spans="4:8">
      <c r="D4763" s="31"/>
      <c r="H4763" s="29"/>
    </row>
    <row r="4764" spans="4:8">
      <c r="D4764" s="31"/>
      <c r="H4764" s="29"/>
    </row>
    <row r="4765" spans="4:8">
      <c r="D4765" s="31"/>
      <c r="H4765" s="29"/>
    </row>
    <row r="4766" spans="4:8">
      <c r="D4766" s="31"/>
      <c r="H4766" s="29"/>
    </row>
    <row r="4767" spans="4:8">
      <c r="D4767" s="31"/>
      <c r="H4767" s="29"/>
    </row>
    <row r="4768" spans="4:8">
      <c r="D4768" s="31"/>
      <c r="H4768" s="29"/>
    </row>
    <row r="4769" spans="4:8">
      <c r="D4769" s="31"/>
      <c r="H4769" s="29"/>
    </row>
    <row r="4770" spans="4:8">
      <c r="D4770" s="31"/>
      <c r="H4770" s="29"/>
    </row>
    <row r="4771" spans="4:8">
      <c r="D4771" s="31"/>
      <c r="H4771" s="29"/>
    </row>
    <row r="4772" spans="4:8">
      <c r="D4772" s="31"/>
      <c r="H4772" s="29"/>
    </row>
    <row r="4773" spans="4:8">
      <c r="D4773" s="31"/>
      <c r="H4773" s="29"/>
    </row>
    <row r="4774" spans="4:8">
      <c r="D4774" s="31"/>
      <c r="H4774" s="29"/>
    </row>
    <row r="4775" spans="4:8">
      <c r="D4775" s="31"/>
      <c r="H4775" s="29"/>
    </row>
    <row r="4776" spans="4:8">
      <c r="D4776" s="31"/>
      <c r="H4776" s="29"/>
    </row>
    <row r="4777" spans="4:8">
      <c r="D4777" s="31"/>
      <c r="H4777" s="29"/>
    </row>
    <row r="4778" spans="4:8">
      <c r="D4778" s="31"/>
      <c r="H4778" s="29"/>
    </row>
    <row r="4779" spans="4:8">
      <c r="D4779" s="31"/>
      <c r="H4779" s="29"/>
    </row>
    <row r="4780" spans="4:8">
      <c r="D4780" s="31"/>
      <c r="H4780" s="29"/>
    </row>
    <row r="4781" spans="4:8">
      <c r="D4781" s="31"/>
      <c r="H4781" s="29"/>
    </row>
    <row r="4782" spans="4:8">
      <c r="D4782" s="31"/>
      <c r="H4782" s="29"/>
    </row>
    <row r="4783" spans="4:8">
      <c r="D4783" s="31"/>
      <c r="H4783" s="29"/>
    </row>
    <row r="4784" spans="4:8">
      <c r="D4784" s="31"/>
      <c r="H4784" s="29"/>
    </row>
    <row r="4785" spans="4:8">
      <c r="D4785" s="31"/>
      <c r="H4785" s="29"/>
    </row>
    <row r="4786" spans="4:8">
      <c r="D4786" s="31"/>
      <c r="H4786" s="29"/>
    </row>
    <row r="4787" spans="4:8">
      <c r="D4787" s="31"/>
      <c r="H4787" s="29"/>
    </row>
    <row r="4788" spans="4:8">
      <c r="D4788" s="31"/>
      <c r="H4788" s="29"/>
    </row>
    <row r="4789" spans="4:8">
      <c r="D4789" s="31"/>
      <c r="H4789" s="29"/>
    </row>
    <row r="4790" spans="4:8">
      <c r="D4790" s="31"/>
      <c r="H4790" s="29"/>
    </row>
    <row r="4791" spans="4:8">
      <c r="D4791" s="31"/>
      <c r="H4791" s="29"/>
    </row>
    <row r="4792" spans="4:8">
      <c r="D4792" s="31"/>
      <c r="H4792" s="29"/>
    </row>
    <row r="4793" spans="4:8">
      <c r="D4793" s="31"/>
      <c r="H4793" s="29"/>
    </row>
    <row r="4794" spans="4:8">
      <c r="D4794" s="31"/>
      <c r="H4794" s="29"/>
    </row>
    <row r="4795" spans="4:8">
      <c r="D4795" s="31"/>
      <c r="H4795" s="29"/>
    </row>
    <row r="4796" spans="4:8">
      <c r="D4796" s="31"/>
      <c r="H4796" s="29"/>
    </row>
    <row r="4797" spans="4:8">
      <c r="D4797" s="31"/>
      <c r="H4797" s="29"/>
    </row>
    <row r="4798" spans="4:8">
      <c r="D4798" s="31"/>
      <c r="H4798" s="29"/>
    </row>
    <row r="4799" spans="4:8">
      <c r="D4799" s="31"/>
      <c r="H4799" s="29"/>
    </row>
    <row r="4800" spans="4:8">
      <c r="D4800" s="31"/>
      <c r="H4800" s="29"/>
    </row>
    <row r="4801" spans="4:8">
      <c r="D4801" s="31"/>
      <c r="H4801" s="29"/>
    </row>
    <row r="4802" spans="4:8">
      <c r="D4802" s="31"/>
      <c r="H4802" s="29"/>
    </row>
    <row r="4803" spans="4:8">
      <c r="D4803" s="31"/>
      <c r="H4803" s="29"/>
    </row>
    <row r="4804" spans="4:8">
      <c r="D4804" s="31"/>
      <c r="H4804" s="29"/>
    </row>
    <row r="4805" spans="4:8">
      <c r="D4805" s="31"/>
      <c r="H4805" s="29"/>
    </row>
    <row r="4806" spans="4:8">
      <c r="D4806" s="31"/>
      <c r="H4806" s="29"/>
    </row>
    <row r="4807" spans="4:8">
      <c r="D4807" s="31"/>
      <c r="H4807" s="29"/>
    </row>
    <row r="4808" spans="4:8">
      <c r="D4808" s="31"/>
      <c r="H4808" s="29"/>
    </row>
    <row r="4809" spans="4:8">
      <c r="D4809" s="31"/>
      <c r="H4809" s="29"/>
    </row>
    <row r="4810" spans="4:8">
      <c r="D4810" s="31"/>
      <c r="H4810" s="29"/>
    </row>
    <row r="4811" spans="4:8">
      <c r="D4811" s="31"/>
      <c r="H4811" s="29"/>
    </row>
    <row r="4812" spans="4:8">
      <c r="D4812" s="31"/>
      <c r="H4812" s="29"/>
    </row>
    <row r="4813" spans="4:8">
      <c r="D4813" s="31"/>
      <c r="H4813" s="29"/>
    </row>
    <row r="4814" spans="4:8">
      <c r="D4814" s="31"/>
      <c r="H4814" s="29"/>
    </row>
    <row r="4815" spans="4:8">
      <c r="D4815" s="31"/>
      <c r="H4815" s="29"/>
    </row>
    <row r="4816" spans="4:8">
      <c r="D4816" s="31"/>
      <c r="H4816" s="29"/>
    </row>
    <row r="4817" spans="4:8">
      <c r="D4817" s="31"/>
      <c r="H4817" s="29"/>
    </row>
    <row r="4818" spans="4:8">
      <c r="D4818" s="31"/>
      <c r="H4818" s="29"/>
    </row>
    <row r="4819" spans="4:8">
      <c r="D4819" s="31"/>
      <c r="H4819" s="29"/>
    </row>
    <row r="4820" spans="4:8">
      <c r="D4820" s="31"/>
      <c r="H4820" s="29"/>
    </row>
    <row r="4821" spans="4:8">
      <c r="D4821" s="31"/>
      <c r="H4821" s="29"/>
    </row>
    <row r="4822" spans="4:8">
      <c r="D4822" s="31"/>
      <c r="H4822" s="29"/>
    </row>
    <row r="4823" spans="4:8">
      <c r="D4823" s="31"/>
      <c r="H4823" s="29"/>
    </row>
    <row r="4824" spans="4:8">
      <c r="D4824" s="31"/>
      <c r="H4824" s="29"/>
    </row>
    <row r="4825" spans="4:8">
      <c r="D4825" s="31"/>
      <c r="H4825" s="29"/>
    </row>
    <row r="4826" spans="4:8">
      <c r="D4826" s="31"/>
      <c r="H4826" s="29"/>
    </row>
    <row r="4827" spans="4:8">
      <c r="D4827" s="31"/>
      <c r="H4827" s="29"/>
    </row>
    <row r="4828" spans="4:8">
      <c r="D4828" s="31"/>
      <c r="H4828" s="29"/>
    </row>
    <row r="4829" spans="4:8">
      <c r="D4829" s="31"/>
      <c r="H4829" s="29"/>
    </row>
    <row r="4830" spans="4:8">
      <c r="D4830" s="31"/>
      <c r="H4830" s="29"/>
    </row>
    <row r="4831" spans="4:8">
      <c r="D4831" s="31"/>
      <c r="H4831" s="29"/>
    </row>
    <row r="4832" spans="4:8">
      <c r="D4832" s="31"/>
      <c r="H4832" s="29"/>
    </row>
    <row r="4833" spans="4:8">
      <c r="D4833" s="31"/>
      <c r="H4833" s="29"/>
    </row>
    <row r="4834" spans="4:8">
      <c r="D4834" s="31"/>
      <c r="H4834" s="29"/>
    </row>
    <row r="4835" spans="4:8">
      <c r="D4835" s="31"/>
      <c r="H4835" s="29"/>
    </row>
    <row r="4836" spans="4:8">
      <c r="D4836" s="31"/>
      <c r="H4836" s="29"/>
    </row>
    <row r="4837" spans="4:8">
      <c r="D4837" s="31"/>
      <c r="H4837" s="29"/>
    </row>
    <row r="4838" spans="4:8">
      <c r="D4838" s="31"/>
      <c r="H4838" s="29"/>
    </row>
    <row r="4839" spans="4:8">
      <c r="D4839" s="31"/>
      <c r="H4839" s="29"/>
    </row>
    <row r="4840" spans="4:8">
      <c r="D4840" s="31"/>
      <c r="H4840" s="29"/>
    </row>
    <row r="4841" spans="4:8">
      <c r="D4841" s="31"/>
      <c r="H4841" s="29"/>
    </row>
    <row r="4842" spans="4:8">
      <c r="D4842" s="31"/>
      <c r="H4842" s="29"/>
    </row>
    <row r="4843" spans="4:8">
      <c r="D4843" s="31"/>
      <c r="H4843" s="29"/>
    </row>
    <row r="4844" spans="4:8">
      <c r="D4844" s="31"/>
      <c r="H4844" s="29"/>
    </row>
    <row r="4845" spans="4:8">
      <c r="D4845" s="31"/>
      <c r="H4845" s="29"/>
    </row>
    <row r="4846" spans="4:8">
      <c r="D4846" s="31"/>
      <c r="H4846" s="29"/>
    </row>
    <row r="4847" spans="4:8">
      <c r="D4847" s="31"/>
      <c r="H4847" s="29"/>
    </row>
    <row r="4848" spans="4:8">
      <c r="D4848" s="31"/>
      <c r="H4848" s="29"/>
    </row>
    <row r="4849" spans="4:8">
      <c r="D4849" s="31"/>
      <c r="H4849" s="29"/>
    </row>
    <row r="4850" spans="4:8">
      <c r="D4850" s="31"/>
      <c r="H4850" s="29"/>
    </row>
    <row r="4851" spans="4:8">
      <c r="D4851" s="31"/>
      <c r="H4851" s="29"/>
    </row>
    <row r="4852" spans="4:8">
      <c r="D4852" s="31"/>
      <c r="H4852" s="29"/>
    </row>
    <row r="4853" spans="4:8">
      <c r="D4853" s="31"/>
      <c r="H4853" s="29"/>
    </row>
    <row r="4854" spans="4:8">
      <c r="D4854" s="31"/>
      <c r="H4854" s="29"/>
    </row>
    <row r="4855" spans="4:8">
      <c r="D4855" s="31"/>
      <c r="H4855" s="29"/>
    </row>
    <row r="4856" spans="4:8">
      <c r="D4856" s="31"/>
      <c r="H4856" s="29"/>
    </row>
    <row r="4857" spans="4:8">
      <c r="D4857" s="31"/>
      <c r="H4857" s="29"/>
    </row>
    <row r="4858" spans="4:8">
      <c r="D4858" s="31"/>
      <c r="H4858" s="29"/>
    </row>
    <row r="4859" spans="4:8">
      <c r="D4859" s="31"/>
      <c r="H4859" s="29"/>
    </row>
    <row r="4860" spans="4:8">
      <c r="D4860" s="31"/>
      <c r="H4860" s="29"/>
    </row>
    <row r="4861" spans="4:8">
      <c r="D4861" s="31"/>
      <c r="H4861" s="29"/>
    </row>
    <row r="4862" spans="4:8">
      <c r="D4862" s="31"/>
      <c r="H4862" s="29"/>
    </row>
    <row r="4863" spans="4:8">
      <c r="D4863" s="31"/>
      <c r="H4863" s="29"/>
    </row>
    <row r="4864" spans="4:8">
      <c r="D4864" s="31"/>
      <c r="H4864" s="29"/>
    </row>
    <row r="4865" spans="4:8">
      <c r="D4865" s="31"/>
      <c r="H4865" s="29"/>
    </row>
    <row r="4866" spans="4:8">
      <c r="D4866" s="31"/>
      <c r="H4866" s="29"/>
    </row>
    <row r="4867" spans="4:8">
      <c r="D4867" s="31"/>
      <c r="H4867" s="29"/>
    </row>
    <row r="4868" spans="4:8">
      <c r="D4868" s="31"/>
      <c r="H4868" s="29"/>
    </row>
    <row r="4869" spans="4:8">
      <c r="D4869" s="31"/>
      <c r="H4869" s="29"/>
    </row>
    <row r="4870" spans="4:8">
      <c r="D4870" s="31"/>
      <c r="H4870" s="29"/>
    </row>
    <row r="4871" spans="4:8">
      <c r="D4871" s="31"/>
      <c r="H4871" s="29"/>
    </row>
    <row r="4872" spans="4:8">
      <c r="D4872" s="31"/>
      <c r="H4872" s="29"/>
    </row>
    <row r="4873" spans="4:8">
      <c r="D4873" s="31"/>
      <c r="H4873" s="29"/>
    </row>
    <row r="4874" spans="4:8">
      <c r="D4874" s="31"/>
      <c r="H4874" s="29"/>
    </row>
    <row r="4875" spans="4:8">
      <c r="D4875" s="31"/>
      <c r="H4875" s="29"/>
    </row>
    <row r="4876" spans="4:8">
      <c r="D4876" s="31"/>
      <c r="H4876" s="29"/>
    </row>
    <row r="4877" spans="4:8">
      <c r="D4877" s="31"/>
      <c r="H4877" s="29"/>
    </row>
    <row r="4878" spans="4:8">
      <c r="D4878" s="31"/>
      <c r="H4878" s="29"/>
    </row>
    <row r="4879" spans="4:8">
      <c r="D4879" s="31"/>
      <c r="H4879" s="29"/>
    </row>
    <row r="4880" spans="4:8">
      <c r="D4880" s="31"/>
      <c r="H4880" s="29"/>
    </row>
    <row r="4881" spans="4:8">
      <c r="D4881" s="31"/>
      <c r="H4881" s="29"/>
    </row>
    <row r="4882" spans="4:8">
      <c r="D4882" s="31"/>
      <c r="H4882" s="29"/>
    </row>
    <row r="4883" spans="4:8">
      <c r="D4883" s="31"/>
      <c r="H4883" s="29"/>
    </row>
    <row r="4884" spans="4:8">
      <c r="D4884" s="31"/>
      <c r="H4884" s="29"/>
    </row>
    <row r="4885" spans="4:8">
      <c r="D4885" s="31"/>
      <c r="H4885" s="29"/>
    </row>
    <row r="4886" spans="4:8">
      <c r="D4886" s="31"/>
      <c r="H4886" s="29"/>
    </row>
    <row r="4887" spans="4:8">
      <c r="D4887" s="31"/>
      <c r="H4887" s="29"/>
    </row>
    <row r="4888" spans="4:8">
      <c r="D4888" s="31"/>
      <c r="H4888" s="29"/>
    </row>
    <row r="4889" spans="4:8">
      <c r="D4889" s="31"/>
      <c r="H4889" s="29"/>
    </row>
    <row r="4890" spans="4:8">
      <c r="D4890" s="31"/>
      <c r="H4890" s="29"/>
    </row>
    <row r="4891" spans="4:8">
      <c r="D4891" s="31"/>
      <c r="H4891" s="29"/>
    </row>
    <row r="4892" spans="4:8">
      <c r="D4892" s="31"/>
      <c r="H4892" s="29"/>
    </row>
    <row r="4893" spans="4:8">
      <c r="D4893" s="31"/>
      <c r="H4893" s="29"/>
    </row>
    <row r="4894" spans="4:8">
      <c r="D4894" s="31"/>
      <c r="H4894" s="29"/>
    </row>
    <row r="4895" spans="4:8">
      <c r="D4895" s="31"/>
      <c r="H4895" s="29"/>
    </row>
    <row r="4896" spans="4:8">
      <c r="D4896" s="31"/>
      <c r="H4896" s="29"/>
    </row>
    <row r="4897" spans="4:8">
      <c r="D4897" s="31"/>
      <c r="H4897" s="29"/>
    </row>
    <row r="4898" spans="4:8">
      <c r="D4898" s="31"/>
      <c r="H4898" s="29"/>
    </row>
    <row r="4899" spans="4:8">
      <c r="D4899" s="31"/>
      <c r="H4899" s="29"/>
    </row>
    <row r="4900" spans="4:8">
      <c r="D4900" s="31"/>
      <c r="H4900" s="29"/>
    </row>
    <row r="4901" spans="4:8">
      <c r="D4901" s="31"/>
      <c r="H4901" s="29"/>
    </row>
    <row r="4902" spans="4:8">
      <c r="D4902" s="31"/>
      <c r="H4902" s="29"/>
    </row>
    <row r="4903" spans="4:8">
      <c r="D4903" s="31"/>
      <c r="H4903" s="29"/>
    </row>
    <row r="4904" spans="4:8">
      <c r="D4904" s="31"/>
      <c r="H4904" s="29"/>
    </row>
    <row r="4905" spans="4:8">
      <c r="D4905" s="31"/>
      <c r="H4905" s="29"/>
    </row>
    <row r="4906" spans="4:8">
      <c r="D4906" s="31"/>
      <c r="H4906" s="29"/>
    </row>
    <row r="4907" spans="4:8">
      <c r="D4907" s="31"/>
      <c r="H4907" s="29"/>
    </row>
    <row r="4908" spans="4:8">
      <c r="D4908" s="31"/>
      <c r="H4908" s="29"/>
    </row>
    <row r="4909" spans="4:8">
      <c r="D4909" s="31"/>
      <c r="H4909" s="29"/>
    </row>
    <row r="4910" spans="4:8">
      <c r="D4910" s="31"/>
      <c r="H4910" s="29"/>
    </row>
    <row r="4911" spans="4:8">
      <c r="D4911" s="31"/>
      <c r="H4911" s="29"/>
    </row>
    <row r="4912" spans="4:8">
      <c r="D4912" s="31"/>
      <c r="H4912" s="29"/>
    </row>
    <row r="4913" spans="4:8">
      <c r="D4913" s="31"/>
      <c r="H4913" s="29"/>
    </row>
    <row r="4914" spans="4:8">
      <c r="D4914" s="31"/>
      <c r="H4914" s="29"/>
    </row>
    <row r="4915" spans="4:8">
      <c r="D4915" s="31"/>
      <c r="H4915" s="29"/>
    </row>
    <row r="4916" spans="4:8">
      <c r="D4916" s="31"/>
      <c r="H4916" s="29"/>
    </row>
    <row r="4917" spans="4:8">
      <c r="D4917" s="31"/>
      <c r="H4917" s="29"/>
    </row>
    <row r="4918" spans="4:8">
      <c r="D4918" s="31"/>
      <c r="H4918" s="29"/>
    </row>
    <row r="4919" spans="4:8">
      <c r="D4919" s="31"/>
      <c r="H4919" s="29"/>
    </row>
    <row r="4920" spans="4:8">
      <c r="D4920" s="31"/>
      <c r="H4920" s="29"/>
    </row>
    <row r="4921" spans="4:8">
      <c r="D4921" s="31"/>
      <c r="H4921" s="29"/>
    </row>
    <row r="4922" spans="4:8">
      <c r="D4922" s="31"/>
      <c r="H4922" s="29"/>
    </row>
    <row r="4923" spans="4:8">
      <c r="D4923" s="31"/>
      <c r="H4923" s="29"/>
    </row>
    <row r="4924" spans="4:8">
      <c r="D4924" s="31"/>
      <c r="H4924" s="29"/>
    </row>
    <row r="4925" spans="4:8">
      <c r="D4925" s="31"/>
      <c r="H4925" s="29"/>
    </row>
    <row r="4926" spans="4:8">
      <c r="D4926" s="31"/>
      <c r="H4926" s="29"/>
    </row>
    <row r="4927" spans="4:8">
      <c r="D4927" s="31"/>
      <c r="H4927" s="29"/>
    </row>
    <row r="4928" spans="4:8">
      <c r="D4928" s="31"/>
      <c r="H4928" s="29"/>
    </row>
    <row r="4929" spans="4:8">
      <c r="D4929" s="31"/>
      <c r="H4929" s="29"/>
    </row>
    <row r="4930" spans="4:8">
      <c r="D4930" s="31"/>
      <c r="H4930" s="29"/>
    </row>
    <row r="4931" spans="4:8">
      <c r="D4931" s="31"/>
      <c r="H4931" s="29"/>
    </row>
    <row r="4932" spans="4:8">
      <c r="D4932" s="31"/>
      <c r="H4932" s="29"/>
    </row>
    <row r="4933" spans="4:8">
      <c r="D4933" s="31"/>
      <c r="H4933" s="29"/>
    </row>
    <row r="4934" spans="4:8">
      <c r="D4934" s="31"/>
      <c r="H4934" s="29"/>
    </row>
    <row r="4935" spans="4:8">
      <c r="D4935" s="31"/>
      <c r="H4935" s="29"/>
    </row>
    <row r="4936" spans="4:8">
      <c r="D4936" s="31"/>
      <c r="H4936" s="29"/>
    </row>
    <row r="4937" spans="4:8">
      <c r="D4937" s="31"/>
      <c r="H4937" s="29"/>
    </row>
    <row r="4938" spans="4:8">
      <c r="D4938" s="31"/>
      <c r="H4938" s="29"/>
    </row>
    <row r="4939" spans="4:8">
      <c r="D4939" s="31"/>
      <c r="H4939" s="29"/>
    </row>
    <row r="4940" spans="4:8">
      <c r="D4940" s="31"/>
      <c r="H4940" s="29"/>
    </row>
    <row r="4941" spans="4:8">
      <c r="D4941" s="31"/>
      <c r="H4941" s="29"/>
    </row>
    <row r="4942" spans="4:8">
      <c r="D4942" s="31"/>
      <c r="H4942" s="29"/>
    </row>
    <row r="4943" spans="4:8">
      <c r="D4943" s="31"/>
      <c r="H4943" s="29"/>
    </row>
    <row r="4944" spans="4:8">
      <c r="D4944" s="31"/>
      <c r="H4944" s="29"/>
    </row>
    <row r="4945" spans="4:8">
      <c r="D4945" s="31"/>
      <c r="H4945" s="29"/>
    </row>
    <row r="4946" spans="4:8">
      <c r="D4946" s="31"/>
      <c r="H4946" s="29"/>
    </row>
    <row r="4947" spans="4:8">
      <c r="D4947" s="31"/>
      <c r="H4947" s="29"/>
    </row>
    <row r="4948" spans="4:8">
      <c r="D4948" s="31"/>
      <c r="H4948" s="29"/>
    </row>
    <row r="4949" spans="4:8">
      <c r="D4949" s="31"/>
      <c r="H4949" s="29"/>
    </row>
    <row r="4950" spans="4:8">
      <c r="D4950" s="31"/>
      <c r="H4950" s="29"/>
    </row>
    <row r="4951" spans="4:8">
      <c r="D4951" s="31"/>
      <c r="H4951" s="29"/>
    </row>
    <row r="4952" spans="4:8">
      <c r="D4952" s="31"/>
      <c r="H4952" s="29"/>
    </row>
    <row r="4953" spans="4:8">
      <c r="D4953" s="31"/>
      <c r="H4953" s="29"/>
    </row>
    <row r="4954" spans="4:8">
      <c r="D4954" s="31"/>
      <c r="H4954" s="29"/>
    </row>
    <row r="4955" spans="4:8">
      <c r="D4955" s="31"/>
      <c r="H4955" s="29"/>
    </row>
    <row r="4956" spans="4:8">
      <c r="D4956" s="31"/>
      <c r="H4956" s="29"/>
    </row>
    <row r="4957" spans="4:8">
      <c r="D4957" s="31"/>
      <c r="H4957" s="29"/>
    </row>
    <row r="4958" spans="4:8">
      <c r="D4958" s="31"/>
      <c r="H4958" s="29"/>
    </row>
    <row r="4959" spans="4:8">
      <c r="D4959" s="31"/>
      <c r="H4959" s="29"/>
    </row>
    <row r="4960" spans="4:8">
      <c r="D4960" s="31"/>
      <c r="H4960" s="29"/>
    </row>
    <row r="4961" spans="4:8">
      <c r="D4961" s="31"/>
      <c r="H4961" s="29"/>
    </row>
    <row r="4962" spans="4:8">
      <c r="D4962" s="31"/>
      <c r="H4962" s="29"/>
    </row>
    <row r="4963" spans="4:8">
      <c r="D4963" s="31"/>
      <c r="H4963" s="29"/>
    </row>
    <row r="4964" spans="4:8">
      <c r="D4964" s="31"/>
      <c r="H4964" s="29"/>
    </row>
    <row r="4965" spans="4:8">
      <c r="D4965" s="31"/>
      <c r="H4965" s="29"/>
    </row>
    <row r="4966" spans="4:8">
      <c r="D4966" s="31"/>
      <c r="H4966" s="29"/>
    </row>
    <row r="4967" spans="4:8">
      <c r="D4967" s="31"/>
      <c r="H4967" s="29"/>
    </row>
    <row r="4968" spans="4:8">
      <c r="D4968" s="31"/>
      <c r="H4968" s="29"/>
    </row>
    <row r="4969" spans="4:8">
      <c r="D4969" s="31"/>
      <c r="H4969" s="29"/>
    </row>
    <row r="4970" spans="4:8">
      <c r="D4970" s="31"/>
      <c r="H4970" s="29"/>
    </row>
    <row r="4971" spans="4:8">
      <c r="D4971" s="31"/>
      <c r="H4971" s="29"/>
    </row>
    <row r="4972" spans="4:8">
      <c r="D4972" s="31"/>
      <c r="H4972" s="29"/>
    </row>
    <row r="4973" spans="4:8">
      <c r="D4973" s="31"/>
      <c r="H4973" s="29"/>
    </row>
    <row r="4974" spans="4:8">
      <c r="D4974" s="31"/>
      <c r="H4974" s="29"/>
    </row>
    <row r="4975" spans="4:8">
      <c r="D4975" s="31"/>
      <c r="H4975" s="29"/>
    </row>
    <row r="4976" spans="4:8">
      <c r="D4976" s="31"/>
      <c r="H4976" s="29"/>
    </row>
    <row r="4977" spans="4:8">
      <c r="D4977" s="31"/>
      <c r="H4977" s="29"/>
    </row>
    <row r="4978" spans="4:8">
      <c r="D4978" s="31"/>
      <c r="H4978" s="29"/>
    </row>
    <row r="4979" spans="4:8">
      <c r="D4979" s="31"/>
      <c r="H4979" s="29"/>
    </row>
    <row r="4980" spans="4:8">
      <c r="D4980" s="31"/>
      <c r="H4980" s="29"/>
    </row>
    <row r="4981" spans="4:8">
      <c r="D4981" s="31"/>
      <c r="H4981" s="29"/>
    </row>
    <row r="4982" spans="4:8">
      <c r="D4982" s="31"/>
      <c r="H4982" s="29"/>
    </row>
    <row r="4983" spans="4:8">
      <c r="D4983" s="31"/>
      <c r="H4983" s="29"/>
    </row>
    <row r="4984" spans="4:8">
      <c r="D4984" s="31"/>
      <c r="H4984" s="29"/>
    </row>
    <row r="4985" spans="4:8">
      <c r="D4985" s="31"/>
      <c r="H4985" s="29"/>
    </row>
    <row r="4986" spans="4:8">
      <c r="D4986" s="31"/>
      <c r="H4986" s="29"/>
    </row>
    <row r="4987" spans="4:8">
      <c r="D4987" s="31"/>
      <c r="H4987" s="29"/>
    </row>
    <row r="4988" spans="4:8">
      <c r="D4988" s="31"/>
      <c r="H4988" s="29"/>
    </row>
    <row r="4989" spans="4:8">
      <c r="D4989" s="31"/>
      <c r="H4989" s="29"/>
    </row>
    <row r="4990" spans="4:8">
      <c r="D4990" s="31"/>
      <c r="H4990" s="29"/>
    </row>
    <row r="4991" spans="4:8">
      <c r="D4991" s="31"/>
      <c r="H4991" s="29"/>
    </row>
    <row r="4992" spans="4:8">
      <c r="D4992" s="31"/>
      <c r="H4992" s="29"/>
    </row>
    <row r="4993" spans="4:8">
      <c r="D4993" s="31"/>
      <c r="H4993" s="29"/>
    </row>
    <row r="4994" spans="4:8">
      <c r="D4994" s="31"/>
      <c r="H4994" s="29"/>
    </row>
    <row r="4995" spans="4:8">
      <c r="D4995" s="31"/>
      <c r="H4995" s="29"/>
    </row>
    <row r="4996" spans="4:8">
      <c r="D4996" s="31"/>
      <c r="H4996" s="29"/>
    </row>
    <row r="4997" spans="4:8">
      <c r="D4997" s="31"/>
      <c r="H4997" s="29"/>
    </row>
    <row r="4998" spans="4:8">
      <c r="D4998" s="31"/>
      <c r="H4998" s="29"/>
    </row>
    <row r="4999" spans="4:8">
      <c r="D4999" s="31"/>
      <c r="H4999" s="29"/>
    </row>
    <row r="5000" spans="4:8">
      <c r="D5000" s="31"/>
      <c r="H5000" s="29"/>
    </row>
    <row r="5001" spans="4:8">
      <c r="D5001" s="31"/>
      <c r="H5001" s="29"/>
    </row>
    <row r="5002" spans="4:8">
      <c r="D5002" s="31"/>
      <c r="H5002" s="29"/>
    </row>
    <row r="5003" spans="4:8">
      <c r="D5003" s="31"/>
      <c r="H5003" s="29"/>
    </row>
    <row r="5004" spans="4:8">
      <c r="D5004" s="31"/>
      <c r="H5004" s="29"/>
    </row>
    <row r="5005" spans="4:8">
      <c r="D5005" s="31"/>
      <c r="H5005" s="29"/>
    </row>
    <row r="5006" spans="4:8">
      <c r="D5006" s="31"/>
      <c r="H5006" s="29"/>
    </row>
    <row r="5007" spans="4:8">
      <c r="D5007" s="31"/>
      <c r="H5007" s="29"/>
    </row>
    <row r="5008" spans="4:8">
      <c r="D5008" s="31"/>
      <c r="H5008" s="29"/>
    </row>
    <row r="5009" spans="4:8">
      <c r="D5009" s="31"/>
      <c r="H5009" s="29"/>
    </row>
    <row r="5010" spans="4:8">
      <c r="D5010" s="31"/>
      <c r="H5010" s="29"/>
    </row>
    <row r="5011" spans="4:8">
      <c r="D5011" s="31"/>
      <c r="H5011" s="29"/>
    </row>
    <row r="5012" spans="4:8">
      <c r="D5012" s="31"/>
      <c r="H5012" s="29"/>
    </row>
    <row r="5013" spans="4:8">
      <c r="D5013" s="31"/>
      <c r="H5013" s="29"/>
    </row>
    <row r="5014" spans="4:8">
      <c r="D5014" s="31"/>
      <c r="H5014" s="29"/>
    </row>
    <row r="5015" spans="4:8">
      <c r="D5015" s="31"/>
      <c r="H5015" s="29"/>
    </row>
    <row r="5016" spans="4:8">
      <c r="D5016" s="31"/>
      <c r="H5016" s="29"/>
    </row>
    <row r="5017" spans="4:8">
      <c r="D5017" s="31"/>
      <c r="H5017" s="29"/>
    </row>
    <row r="5018" spans="4:8">
      <c r="D5018" s="31"/>
      <c r="H5018" s="29"/>
    </row>
    <row r="5019" spans="4:8">
      <c r="D5019" s="31"/>
      <c r="H5019" s="29"/>
    </row>
    <row r="5020" spans="4:8">
      <c r="D5020" s="31"/>
      <c r="H5020" s="29"/>
    </row>
    <row r="5021" spans="4:8">
      <c r="D5021" s="31"/>
      <c r="H5021" s="29"/>
    </row>
    <row r="5022" spans="4:8">
      <c r="D5022" s="31"/>
      <c r="H5022" s="29"/>
    </row>
    <row r="5023" spans="4:8">
      <c r="D5023" s="31"/>
      <c r="H5023" s="29"/>
    </row>
    <row r="5024" spans="4:8">
      <c r="D5024" s="31"/>
      <c r="H5024" s="29"/>
    </row>
    <row r="5025" spans="4:8">
      <c r="D5025" s="31"/>
      <c r="H5025" s="29"/>
    </row>
    <row r="5026" spans="4:8">
      <c r="D5026" s="31"/>
      <c r="H5026" s="29"/>
    </row>
    <row r="5027" spans="4:8">
      <c r="D5027" s="31"/>
      <c r="H5027" s="29"/>
    </row>
    <row r="5028" spans="4:8">
      <c r="D5028" s="31"/>
      <c r="H5028" s="29"/>
    </row>
    <row r="5029" spans="4:8">
      <c r="D5029" s="31"/>
      <c r="H5029" s="29"/>
    </row>
    <row r="5030" spans="4:8">
      <c r="D5030" s="31"/>
      <c r="H5030" s="29"/>
    </row>
    <row r="5031" spans="4:8">
      <c r="D5031" s="31"/>
      <c r="H5031" s="29"/>
    </row>
    <row r="5032" spans="4:8">
      <c r="D5032" s="31"/>
      <c r="H5032" s="29"/>
    </row>
    <row r="5033" spans="4:8">
      <c r="D5033" s="31"/>
      <c r="H5033" s="29"/>
    </row>
    <row r="5034" spans="4:8">
      <c r="D5034" s="31"/>
      <c r="H5034" s="29"/>
    </row>
    <row r="5035" spans="4:8">
      <c r="D5035" s="31"/>
      <c r="H5035" s="29"/>
    </row>
    <row r="5036" spans="4:8">
      <c r="D5036" s="31"/>
      <c r="H5036" s="29"/>
    </row>
    <row r="5037" spans="4:8">
      <c r="D5037" s="31"/>
      <c r="H5037" s="29"/>
    </row>
    <row r="5038" spans="4:8">
      <c r="D5038" s="31"/>
      <c r="H5038" s="29"/>
    </row>
    <row r="5039" spans="4:8">
      <c r="D5039" s="31"/>
      <c r="H5039" s="29"/>
    </row>
    <row r="5040" spans="4:8">
      <c r="D5040" s="31"/>
      <c r="H5040" s="29"/>
    </row>
    <row r="5041" spans="4:8">
      <c r="D5041" s="31"/>
      <c r="H5041" s="29"/>
    </row>
    <row r="5042" spans="4:8">
      <c r="D5042" s="31"/>
      <c r="H5042" s="29"/>
    </row>
    <row r="5043" spans="4:8">
      <c r="D5043" s="31"/>
      <c r="H5043" s="29"/>
    </row>
    <row r="5044" spans="4:8">
      <c r="D5044" s="31"/>
      <c r="H5044" s="29"/>
    </row>
    <row r="5045" spans="4:8">
      <c r="D5045" s="31"/>
      <c r="H5045" s="29"/>
    </row>
    <row r="5046" spans="4:8">
      <c r="D5046" s="31"/>
      <c r="H5046" s="29"/>
    </row>
    <row r="5047" spans="4:8">
      <c r="D5047" s="31"/>
      <c r="H5047" s="29"/>
    </row>
    <row r="5048" spans="4:8">
      <c r="D5048" s="31"/>
      <c r="H5048" s="29"/>
    </row>
    <row r="5049" spans="4:8">
      <c r="D5049" s="31"/>
      <c r="H5049" s="29"/>
    </row>
    <row r="5050" spans="4:8">
      <c r="D5050" s="31"/>
      <c r="H5050" s="29"/>
    </row>
    <row r="5051" spans="4:8">
      <c r="D5051" s="31"/>
      <c r="H5051" s="29"/>
    </row>
    <row r="5052" spans="4:8">
      <c r="D5052" s="31"/>
      <c r="H5052" s="29"/>
    </row>
    <row r="5053" spans="4:8">
      <c r="D5053" s="31"/>
      <c r="H5053" s="29"/>
    </row>
    <row r="5054" spans="4:8">
      <c r="D5054" s="31"/>
      <c r="H5054" s="29"/>
    </row>
    <row r="5055" spans="4:8">
      <c r="D5055" s="31"/>
      <c r="H5055" s="29"/>
    </row>
    <row r="5056" spans="4:8">
      <c r="D5056" s="31"/>
      <c r="H5056" s="29"/>
    </row>
    <row r="5057" spans="4:8">
      <c r="D5057" s="31"/>
      <c r="H5057" s="29"/>
    </row>
    <row r="5058" spans="4:8">
      <c r="D5058" s="31"/>
      <c r="H5058" s="29"/>
    </row>
    <row r="5059" spans="4:8">
      <c r="D5059" s="31"/>
      <c r="H5059" s="29"/>
    </row>
    <row r="5060" spans="4:8">
      <c r="D5060" s="31"/>
      <c r="H5060" s="29"/>
    </row>
    <row r="5061" spans="4:8">
      <c r="D5061" s="31"/>
      <c r="H5061" s="29"/>
    </row>
    <row r="5062" spans="4:8">
      <c r="D5062" s="31"/>
      <c r="H5062" s="29"/>
    </row>
    <row r="5063" spans="4:8">
      <c r="D5063" s="31"/>
      <c r="H5063" s="29"/>
    </row>
    <row r="5064" spans="4:8">
      <c r="D5064" s="31"/>
      <c r="H5064" s="29"/>
    </row>
    <row r="5065" spans="4:8">
      <c r="D5065" s="31"/>
      <c r="H5065" s="29"/>
    </row>
    <row r="5066" spans="4:8">
      <c r="D5066" s="31"/>
      <c r="H5066" s="29"/>
    </row>
    <row r="5067" spans="4:8">
      <c r="D5067" s="31"/>
      <c r="H5067" s="29"/>
    </row>
    <row r="5068" spans="4:8">
      <c r="D5068" s="31"/>
      <c r="H5068" s="29"/>
    </row>
    <row r="5069" spans="4:8">
      <c r="D5069" s="31"/>
      <c r="H5069" s="29"/>
    </row>
    <row r="5070" spans="4:8">
      <c r="D5070" s="31"/>
      <c r="H5070" s="29"/>
    </row>
    <row r="5071" spans="4:8">
      <c r="D5071" s="31"/>
      <c r="H5071" s="29"/>
    </row>
    <row r="5072" spans="4:8">
      <c r="D5072" s="31"/>
      <c r="H5072" s="29"/>
    </row>
    <row r="5073" spans="4:8">
      <c r="D5073" s="31"/>
      <c r="H5073" s="29"/>
    </row>
    <row r="5074" spans="4:8">
      <c r="D5074" s="31"/>
      <c r="H5074" s="29"/>
    </row>
    <row r="5075" spans="4:8">
      <c r="D5075" s="31"/>
      <c r="H5075" s="29"/>
    </row>
    <row r="5076" spans="4:8">
      <c r="D5076" s="31"/>
      <c r="H5076" s="29"/>
    </row>
    <row r="5077" spans="4:8">
      <c r="D5077" s="31"/>
      <c r="H5077" s="29"/>
    </row>
    <row r="5078" spans="4:8">
      <c r="D5078" s="31"/>
      <c r="H5078" s="29"/>
    </row>
    <row r="5079" spans="4:8">
      <c r="D5079" s="31"/>
      <c r="H5079" s="29"/>
    </row>
    <row r="5080" spans="4:8">
      <c r="D5080" s="31"/>
      <c r="H5080" s="29"/>
    </row>
    <row r="5081" spans="4:8">
      <c r="D5081" s="31"/>
      <c r="H5081" s="29"/>
    </row>
    <row r="5082" spans="4:8">
      <c r="D5082" s="31"/>
      <c r="H5082" s="29"/>
    </row>
    <row r="5083" spans="4:8">
      <c r="D5083" s="31"/>
      <c r="H5083" s="29"/>
    </row>
    <row r="5084" spans="4:8">
      <c r="D5084" s="31"/>
      <c r="H5084" s="29"/>
    </row>
    <row r="5085" spans="4:8">
      <c r="D5085" s="31"/>
      <c r="H5085" s="29"/>
    </row>
    <row r="5086" spans="4:8">
      <c r="D5086" s="31"/>
      <c r="H5086" s="29"/>
    </row>
    <row r="5087" spans="4:8">
      <c r="D5087" s="31"/>
      <c r="H5087" s="29"/>
    </row>
    <row r="5088" spans="4:8">
      <c r="D5088" s="31"/>
      <c r="H5088" s="29"/>
    </row>
    <row r="5089" spans="4:8">
      <c r="D5089" s="31"/>
      <c r="H5089" s="29"/>
    </row>
    <row r="5090" spans="4:8">
      <c r="D5090" s="31"/>
      <c r="H5090" s="29"/>
    </row>
    <row r="5091" spans="4:8">
      <c r="D5091" s="31"/>
      <c r="H5091" s="29"/>
    </row>
    <row r="5092" spans="4:8">
      <c r="D5092" s="31"/>
      <c r="H5092" s="29"/>
    </row>
    <row r="5093" spans="4:8">
      <c r="D5093" s="31"/>
      <c r="H5093" s="29"/>
    </row>
    <row r="5094" spans="4:8">
      <c r="D5094" s="31"/>
      <c r="H5094" s="29"/>
    </row>
    <row r="5095" spans="4:8">
      <c r="D5095" s="31"/>
      <c r="H5095" s="29"/>
    </row>
    <row r="5096" spans="4:8">
      <c r="D5096" s="31"/>
      <c r="H5096" s="29"/>
    </row>
    <row r="5097" spans="4:8">
      <c r="D5097" s="31"/>
      <c r="H5097" s="29"/>
    </row>
    <row r="5098" spans="4:8">
      <c r="D5098" s="31"/>
      <c r="H5098" s="29"/>
    </row>
    <row r="5099" spans="4:8">
      <c r="D5099" s="31"/>
      <c r="H5099" s="29"/>
    </row>
    <row r="5100" spans="4:8">
      <c r="D5100" s="31"/>
      <c r="H5100" s="29"/>
    </row>
    <row r="5101" spans="4:8">
      <c r="D5101" s="31"/>
      <c r="H5101" s="29"/>
    </row>
    <row r="5102" spans="4:8">
      <c r="D5102" s="31"/>
      <c r="H5102" s="29"/>
    </row>
    <row r="5103" spans="4:8">
      <c r="D5103" s="31"/>
      <c r="H5103" s="29"/>
    </row>
    <row r="5104" spans="4:8">
      <c r="D5104" s="31"/>
      <c r="H5104" s="29"/>
    </row>
    <row r="5105" spans="4:8">
      <c r="D5105" s="31"/>
      <c r="H5105" s="29"/>
    </row>
    <row r="5106" spans="4:8">
      <c r="D5106" s="31"/>
      <c r="H5106" s="29"/>
    </row>
    <row r="5107" spans="4:8">
      <c r="D5107" s="31"/>
      <c r="H5107" s="29"/>
    </row>
    <row r="5108" spans="4:8">
      <c r="D5108" s="31"/>
      <c r="H5108" s="29"/>
    </row>
    <row r="5109" spans="4:8">
      <c r="D5109" s="31"/>
      <c r="H5109" s="29"/>
    </row>
    <row r="5110" spans="4:8">
      <c r="D5110" s="31"/>
      <c r="H5110" s="29"/>
    </row>
    <row r="5111" spans="4:8">
      <c r="D5111" s="31"/>
      <c r="H5111" s="29"/>
    </row>
    <row r="5112" spans="4:8">
      <c r="D5112" s="31"/>
      <c r="H5112" s="29"/>
    </row>
    <row r="5113" spans="4:8">
      <c r="D5113" s="31"/>
      <c r="H5113" s="29"/>
    </row>
    <row r="5114" spans="4:8">
      <c r="D5114" s="31"/>
      <c r="H5114" s="29"/>
    </row>
    <row r="5115" spans="4:8">
      <c r="D5115" s="31"/>
      <c r="H5115" s="29"/>
    </row>
    <row r="5116" spans="4:8">
      <c r="D5116" s="31"/>
      <c r="H5116" s="29"/>
    </row>
    <row r="5117" spans="4:8">
      <c r="D5117" s="31"/>
      <c r="H5117" s="29"/>
    </row>
    <row r="5118" spans="4:8">
      <c r="D5118" s="31"/>
      <c r="H5118" s="29"/>
    </row>
    <row r="5119" spans="4:8">
      <c r="D5119" s="31"/>
      <c r="H5119" s="29"/>
    </row>
    <row r="5120" spans="4:8">
      <c r="D5120" s="31"/>
      <c r="H5120" s="29"/>
    </row>
    <row r="5121" spans="4:8">
      <c r="D5121" s="31"/>
      <c r="H5121" s="29"/>
    </row>
    <row r="5122" spans="4:8">
      <c r="D5122" s="31"/>
      <c r="H5122" s="29"/>
    </row>
    <row r="5123" spans="4:8">
      <c r="D5123" s="31"/>
      <c r="H5123" s="29"/>
    </row>
    <row r="5124" spans="4:8">
      <c r="D5124" s="31"/>
      <c r="H5124" s="29"/>
    </row>
    <row r="5125" spans="4:8">
      <c r="D5125" s="31"/>
      <c r="H5125" s="29"/>
    </row>
    <row r="5126" spans="4:8">
      <c r="D5126" s="31"/>
      <c r="H5126" s="29"/>
    </row>
    <row r="5127" spans="4:8">
      <c r="D5127" s="31"/>
      <c r="H5127" s="29"/>
    </row>
    <row r="5128" spans="4:8">
      <c r="D5128" s="31"/>
      <c r="H5128" s="29"/>
    </row>
    <row r="5129" spans="4:8">
      <c r="D5129" s="31"/>
      <c r="H5129" s="29"/>
    </row>
    <row r="5130" spans="4:8">
      <c r="D5130" s="31"/>
      <c r="H5130" s="29"/>
    </row>
    <row r="5131" spans="4:8">
      <c r="D5131" s="31"/>
      <c r="H5131" s="29"/>
    </row>
    <row r="5132" spans="4:8">
      <c r="D5132" s="31"/>
      <c r="H5132" s="29"/>
    </row>
    <row r="5133" spans="4:8">
      <c r="D5133" s="31"/>
      <c r="H5133" s="29"/>
    </row>
    <row r="5134" spans="4:8">
      <c r="D5134" s="31"/>
      <c r="H5134" s="29"/>
    </row>
    <row r="5135" spans="4:8">
      <c r="D5135" s="31"/>
      <c r="H5135" s="29"/>
    </row>
    <row r="5136" spans="4:8">
      <c r="D5136" s="31"/>
      <c r="H5136" s="29"/>
    </row>
    <row r="5137" spans="4:8">
      <c r="D5137" s="31"/>
      <c r="H5137" s="29"/>
    </row>
    <row r="5138" spans="4:8">
      <c r="D5138" s="31"/>
      <c r="H5138" s="29"/>
    </row>
    <row r="5139" spans="4:8">
      <c r="D5139" s="31"/>
      <c r="H5139" s="29"/>
    </row>
    <row r="5140" spans="4:8">
      <c r="D5140" s="31"/>
      <c r="H5140" s="29"/>
    </row>
    <row r="5141" spans="4:8">
      <c r="D5141" s="31"/>
      <c r="H5141" s="29"/>
    </row>
    <row r="5142" spans="4:8">
      <c r="D5142" s="31"/>
      <c r="H5142" s="29"/>
    </row>
    <row r="5143" spans="4:8">
      <c r="D5143" s="31"/>
      <c r="H5143" s="29"/>
    </row>
    <row r="5144" spans="4:8">
      <c r="D5144" s="31"/>
      <c r="H5144" s="29"/>
    </row>
    <row r="5145" spans="4:8">
      <c r="D5145" s="31"/>
      <c r="H5145" s="29"/>
    </row>
    <row r="5146" spans="4:8">
      <c r="D5146" s="31"/>
      <c r="H5146" s="29"/>
    </row>
    <row r="5147" spans="4:8">
      <c r="D5147" s="31"/>
      <c r="H5147" s="29"/>
    </row>
    <row r="5148" spans="4:8">
      <c r="D5148" s="31"/>
      <c r="H5148" s="29"/>
    </row>
    <row r="5149" spans="4:8">
      <c r="D5149" s="31"/>
      <c r="H5149" s="29"/>
    </row>
    <row r="5150" spans="4:8">
      <c r="D5150" s="31"/>
      <c r="H5150" s="29"/>
    </row>
    <row r="5151" spans="4:8">
      <c r="D5151" s="31"/>
      <c r="H5151" s="29"/>
    </row>
    <row r="5152" spans="4:8">
      <c r="D5152" s="31"/>
      <c r="H5152" s="29"/>
    </row>
    <row r="5153" spans="4:8">
      <c r="D5153" s="31"/>
      <c r="H5153" s="29"/>
    </row>
    <row r="5154" spans="4:8">
      <c r="D5154" s="31"/>
      <c r="H5154" s="29"/>
    </row>
    <row r="5155" spans="4:8">
      <c r="D5155" s="31"/>
      <c r="H5155" s="29"/>
    </row>
    <row r="5156" spans="4:8">
      <c r="D5156" s="31"/>
      <c r="H5156" s="29"/>
    </row>
    <row r="5157" spans="4:8">
      <c r="D5157" s="31"/>
      <c r="H5157" s="29"/>
    </row>
    <row r="5158" spans="4:8">
      <c r="D5158" s="31"/>
      <c r="H5158" s="29"/>
    </row>
    <row r="5159" spans="4:8">
      <c r="D5159" s="31"/>
      <c r="H5159" s="29"/>
    </row>
    <row r="5160" spans="4:8">
      <c r="D5160" s="31"/>
      <c r="H5160" s="29"/>
    </row>
    <row r="5161" spans="4:8">
      <c r="D5161" s="31"/>
      <c r="H5161" s="29"/>
    </row>
    <row r="5162" spans="4:8">
      <c r="D5162" s="31"/>
      <c r="H5162" s="29"/>
    </row>
    <row r="5163" spans="4:8">
      <c r="D5163" s="31"/>
      <c r="H5163" s="29"/>
    </row>
    <row r="5164" spans="4:8">
      <c r="D5164" s="31"/>
      <c r="H5164" s="29"/>
    </row>
    <row r="5165" spans="4:8">
      <c r="D5165" s="31"/>
      <c r="H5165" s="29"/>
    </row>
    <row r="5166" spans="4:8">
      <c r="D5166" s="31"/>
      <c r="H5166" s="29"/>
    </row>
    <row r="5167" spans="4:8">
      <c r="D5167" s="31"/>
      <c r="H5167" s="29"/>
    </row>
    <row r="5168" spans="4:8">
      <c r="D5168" s="31"/>
      <c r="H5168" s="29"/>
    </row>
    <row r="5169" spans="4:8">
      <c r="D5169" s="31"/>
      <c r="H5169" s="29"/>
    </row>
    <row r="5170" spans="4:8">
      <c r="D5170" s="31"/>
      <c r="H5170" s="29"/>
    </row>
    <row r="5171" spans="4:8">
      <c r="D5171" s="31"/>
      <c r="H5171" s="29"/>
    </row>
    <row r="5172" spans="4:8">
      <c r="D5172" s="31"/>
      <c r="H5172" s="29"/>
    </row>
    <row r="5173" spans="4:8">
      <c r="D5173" s="31"/>
      <c r="H5173" s="29"/>
    </row>
    <row r="5174" spans="4:8">
      <c r="D5174" s="31"/>
      <c r="H5174" s="29"/>
    </row>
    <row r="5175" spans="4:8">
      <c r="D5175" s="31"/>
      <c r="H5175" s="29"/>
    </row>
    <row r="5176" spans="4:8">
      <c r="D5176" s="31"/>
      <c r="H5176" s="29"/>
    </row>
    <row r="5177" spans="4:8">
      <c r="D5177" s="31"/>
      <c r="H5177" s="29"/>
    </row>
    <row r="5178" spans="4:8">
      <c r="D5178" s="31"/>
      <c r="H5178" s="29"/>
    </row>
    <row r="5179" spans="4:8">
      <c r="D5179" s="31"/>
      <c r="H5179" s="29"/>
    </row>
    <row r="5180" spans="4:8">
      <c r="D5180" s="31"/>
      <c r="H5180" s="29"/>
    </row>
    <row r="5181" spans="4:8">
      <c r="D5181" s="31"/>
      <c r="H5181" s="29"/>
    </row>
    <row r="5182" spans="4:8">
      <c r="D5182" s="31"/>
      <c r="H5182" s="29"/>
    </row>
    <row r="5183" spans="4:8">
      <c r="D5183" s="31"/>
      <c r="H5183" s="29"/>
    </row>
    <row r="5184" spans="4:8">
      <c r="D5184" s="31"/>
      <c r="H5184" s="29"/>
    </row>
    <row r="5185" spans="4:8">
      <c r="D5185" s="31"/>
      <c r="H5185" s="29"/>
    </row>
    <row r="5186" spans="4:8">
      <c r="D5186" s="31"/>
      <c r="H5186" s="29"/>
    </row>
    <row r="5187" spans="4:8">
      <c r="D5187" s="31"/>
      <c r="H5187" s="29"/>
    </row>
    <row r="5188" spans="4:8">
      <c r="D5188" s="31"/>
      <c r="H5188" s="29"/>
    </row>
    <row r="5189" spans="4:8">
      <c r="D5189" s="31"/>
      <c r="H5189" s="29"/>
    </row>
    <row r="5190" spans="4:8">
      <c r="D5190" s="31"/>
      <c r="H5190" s="29"/>
    </row>
    <row r="5191" spans="4:8">
      <c r="D5191" s="31"/>
      <c r="H5191" s="29"/>
    </row>
    <row r="5192" spans="4:8">
      <c r="D5192" s="31"/>
      <c r="H5192" s="29"/>
    </row>
    <row r="5193" spans="4:8">
      <c r="D5193" s="31"/>
      <c r="H5193" s="29"/>
    </row>
    <row r="5194" spans="4:8">
      <c r="D5194" s="31"/>
      <c r="H5194" s="29"/>
    </row>
    <row r="5195" spans="4:8">
      <c r="D5195" s="31"/>
      <c r="H5195" s="29"/>
    </row>
    <row r="5196" spans="4:8">
      <c r="D5196" s="31"/>
      <c r="H5196" s="29"/>
    </row>
    <row r="5197" spans="4:8">
      <c r="D5197" s="31"/>
      <c r="H5197" s="29"/>
    </row>
    <row r="5198" spans="4:8">
      <c r="D5198" s="31"/>
      <c r="H5198" s="29"/>
    </row>
    <row r="5199" spans="4:8">
      <c r="D5199" s="31"/>
      <c r="H5199" s="29"/>
    </row>
    <row r="5200" spans="4:8">
      <c r="D5200" s="31"/>
      <c r="H5200" s="29"/>
    </row>
    <row r="5201" spans="4:8">
      <c r="D5201" s="31"/>
      <c r="H5201" s="29"/>
    </row>
    <row r="5202" spans="4:8">
      <c r="D5202" s="31"/>
      <c r="H5202" s="29"/>
    </row>
    <row r="5203" spans="4:8">
      <c r="D5203" s="31"/>
      <c r="H5203" s="29"/>
    </row>
    <row r="5204" spans="4:8">
      <c r="D5204" s="31"/>
      <c r="H5204" s="29"/>
    </row>
    <row r="5205" spans="4:8">
      <c r="D5205" s="31"/>
      <c r="H5205" s="29"/>
    </row>
    <row r="5206" spans="4:8">
      <c r="D5206" s="31"/>
      <c r="H5206" s="29"/>
    </row>
    <row r="5207" spans="4:8">
      <c r="D5207" s="31"/>
      <c r="H5207" s="29"/>
    </row>
    <row r="5208" spans="4:8">
      <c r="D5208" s="31"/>
      <c r="H5208" s="29"/>
    </row>
    <row r="5209" spans="4:8">
      <c r="D5209" s="31"/>
      <c r="H5209" s="29"/>
    </row>
    <row r="5210" spans="4:8">
      <c r="D5210" s="31"/>
      <c r="H5210" s="29"/>
    </row>
    <row r="5211" spans="4:8">
      <c r="D5211" s="31"/>
      <c r="H5211" s="29"/>
    </row>
    <row r="5212" spans="4:8">
      <c r="D5212" s="31"/>
      <c r="H5212" s="29"/>
    </row>
    <row r="5213" spans="4:8">
      <c r="D5213" s="31"/>
      <c r="H5213" s="29"/>
    </row>
    <row r="5214" spans="4:8">
      <c r="D5214" s="31"/>
      <c r="H5214" s="29"/>
    </row>
    <row r="5215" spans="4:8">
      <c r="D5215" s="31"/>
      <c r="H5215" s="29"/>
    </row>
    <row r="5216" spans="4:8">
      <c r="D5216" s="31"/>
      <c r="H5216" s="29"/>
    </row>
    <row r="5217" spans="4:8">
      <c r="D5217" s="31"/>
      <c r="H5217" s="29"/>
    </row>
    <row r="5218" spans="4:8">
      <c r="D5218" s="31"/>
      <c r="H5218" s="29"/>
    </row>
    <row r="5219" spans="4:8">
      <c r="D5219" s="31"/>
      <c r="H5219" s="29"/>
    </row>
    <row r="5220" spans="4:8">
      <c r="D5220" s="31"/>
      <c r="H5220" s="29"/>
    </row>
    <row r="5221" spans="4:8">
      <c r="D5221" s="31"/>
      <c r="H5221" s="29"/>
    </row>
    <row r="5222" spans="4:8">
      <c r="D5222" s="31"/>
      <c r="H5222" s="29"/>
    </row>
    <row r="5223" spans="4:8">
      <c r="D5223" s="31"/>
      <c r="H5223" s="29"/>
    </row>
    <row r="5224" spans="4:8">
      <c r="D5224" s="31"/>
      <c r="H5224" s="29"/>
    </row>
    <row r="5225" spans="4:8">
      <c r="D5225" s="31"/>
      <c r="H5225" s="29"/>
    </row>
    <row r="5226" spans="4:8">
      <c r="D5226" s="31"/>
      <c r="H5226" s="29"/>
    </row>
    <row r="5227" spans="4:8">
      <c r="D5227" s="31"/>
      <c r="H5227" s="29"/>
    </row>
    <row r="5228" spans="4:8">
      <c r="D5228" s="31"/>
      <c r="H5228" s="29"/>
    </row>
    <row r="5229" spans="4:8">
      <c r="D5229" s="31"/>
      <c r="H5229" s="29"/>
    </row>
    <row r="5230" spans="4:8">
      <c r="D5230" s="31"/>
      <c r="H5230" s="29"/>
    </row>
    <row r="5231" spans="4:8">
      <c r="D5231" s="31"/>
      <c r="H5231" s="29"/>
    </row>
    <row r="5232" spans="4:8">
      <c r="D5232" s="31"/>
      <c r="H5232" s="29"/>
    </row>
    <row r="5233" spans="4:8">
      <c r="D5233" s="31"/>
      <c r="H5233" s="29"/>
    </row>
    <row r="5234" spans="4:8">
      <c r="D5234" s="31"/>
      <c r="H5234" s="29"/>
    </row>
    <row r="5235" spans="4:8">
      <c r="D5235" s="31"/>
      <c r="H5235" s="29"/>
    </row>
    <row r="5236" spans="4:8">
      <c r="D5236" s="31"/>
      <c r="H5236" s="29"/>
    </row>
    <row r="5237" spans="4:8">
      <c r="D5237" s="31"/>
      <c r="H5237" s="29"/>
    </row>
    <row r="5238" spans="4:8">
      <c r="D5238" s="31"/>
      <c r="H5238" s="29"/>
    </row>
    <row r="5239" spans="4:8">
      <c r="D5239" s="31"/>
      <c r="H5239" s="29"/>
    </row>
    <row r="5240" spans="4:8">
      <c r="D5240" s="31"/>
      <c r="H5240" s="29"/>
    </row>
    <row r="5241" spans="4:8">
      <c r="D5241" s="31"/>
      <c r="H5241" s="29"/>
    </row>
    <row r="5242" spans="4:8">
      <c r="D5242" s="31"/>
      <c r="H5242" s="29"/>
    </row>
    <row r="5243" spans="4:8">
      <c r="D5243" s="31"/>
      <c r="H5243" s="29"/>
    </row>
    <row r="5244" spans="4:8">
      <c r="D5244" s="31"/>
      <c r="H5244" s="29"/>
    </row>
    <row r="5245" spans="4:8">
      <c r="D5245" s="31"/>
      <c r="H5245" s="29"/>
    </row>
    <row r="5246" spans="4:8">
      <c r="D5246" s="31"/>
      <c r="H5246" s="29"/>
    </row>
    <row r="5247" spans="4:8">
      <c r="D5247" s="31"/>
      <c r="H5247" s="29"/>
    </row>
    <row r="5248" spans="4:8">
      <c r="D5248" s="31"/>
      <c r="H5248" s="29"/>
    </row>
    <row r="5249" spans="4:8">
      <c r="D5249" s="31"/>
      <c r="H5249" s="29"/>
    </row>
    <row r="5250" spans="4:8">
      <c r="D5250" s="31"/>
      <c r="H5250" s="29"/>
    </row>
    <row r="5251" spans="4:8">
      <c r="D5251" s="31"/>
      <c r="H5251" s="29"/>
    </row>
    <row r="5252" spans="4:8">
      <c r="D5252" s="31"/>
      <c r="H5252" s="29"/>
    </row>
    <row r="5253" spans="4:8">
      <c r="D5253" s="31"/>
      <c r="H5253" s="29"/>
    </row>
    <row r="5254" spans="4:8">
      <c r="D5254" s="31"/>
      <c r="H5254" s="29"/>
    </row>
    <row r="5255" spans="4:8">
      <c r="D5255" s="31"/>
      <c r="H5255" s="29"/>
    </row>
    <row r="5256" spans="4:8">
      <c r="D5256" s="31"/>
      <c r="H5256" s="29"/>
    </row>
    <row r="5257" spans="4:8">
      <c r="D5257" s="31"/>
      <c r="H5257" s="29"/>
    </row>
    <row r="5258" spans="4:8">
      <c r="D5258" s="31"/>
      <c r="H5258" s="29"/>
    </row>
    <row r="5259" spans="4:8">
      <c r="D5259" s="31"/>
      <c r="H5259" s="29"/>
    </row>
    <row r="5260" spans="4:8">
      <c r="D5260" s="31"/>
      <c r="H5260" s="29"/>
    </row>
    <row r="5261" spans="4:8">
      <c r="D5261" s="31"/>
      <c r="H5261" s="29"/>
    </row>
    <row r="5262" spans="4:8">
      <c r="D5262" s="31"/>
      <c r="H5262" s="29"/>
    </row>
    <row r="5263" spans="4:8">
      <c r="D5263" s="31"/>
      <c r="H5263" s="29"/>
    </row>
    <row r="5264" spans="4:8">
      <c r="D5264" s="31"/>
      <c r="H5264" s="29"/>
    </row>
    <row r="5265" spans="4:8">
      <c r="D5265" s="31"/>
      <c r="H5265" s="29"/>
    </row>
    <row r="5266" spans="4:8">
      <c r="D5266" s="31"/>
      <c r="H5266" s="29"/>
    </row>
    <row r="5267" spans="4:8">
      <c r="D5267" s="31"/>
      <c r="H5267" s="29"/>
    </row>
    <row r="5268" spans="4:8">
      <c r="D5268" s="31"/>
      <c r="H5268" s="29"/>
    </row>
    <row r="5269" spans="4:8">
      <c r="D5269" s="31"/>
      <c r="H5269" s="29"/>
    </row>
    <row r="5270" spans="4:8">
      <c r="D5270" s="31"/>
      <c r="H5270" s="29"/>
    </row>
    <row r="5271" spans="4:8">
      <c r="D5271" s="31"/>
      <c r="H5271" s="29"/>
    </row>
    <row r="5272" spans="4:8">
      <c r="D5272" s="31"/>
      <c r="H5272" s="29"/>
    </row>
    <row r="5273" spans="4:8">
      <c r="D5273" s="31"/>
      <c r="H5273" s="29"/>
    </row>
    <row r="5274" spans="4:8">
      <c r="D5274" s="31"/>
      <c r="H5274" s="29"/>
    </row>
    <row r="5275" spans="4:8">
      <c r="D5275" s="31"/>
      <c r="H5275" s="29"/>
    </row>
    <row r="5276" spans="4:8">
      <c r="D5276" s="31"/>
      <c r="H5276" s="29"/>
    </row>
    <row r="5277" spans="4:8">
      <c r="D5277" s="31"/>
      <c r="H5277" s="29"/>
    </row>
    <row r="5278" spans="4:8">
      <c r="D5278" s="31"/>
      <c r="H5278" s="29"/>
    </row>
    <row r="5279" spans="4:8">
      <c r="D5279" s="31"/>
      <c r="H5279" s="29"/>
    </row>
    <row r="5280" spans="4:8">
      <c r="D5280" s="31"/>
      <c r="H5280" s="29"/>
    </row>
    <row r="5281" spans="4:8">
      <c r="D5281" s="31"/>
      <c r="H5281" s="29"/>
    </row>
    <row r="5282" spans="4:8">
      <c r="D5282" s="31"/>
      <c r="H5282" s="29"/>
    </row>
    <row r="5283" spans="4:8">
      <c r="D5283" s="31"/>
      <c r="H5283" s="29"/>
    </row>
    <row r="5284" spans="4:8">
      <c r="D5284" s="31"/>
      <c r="H5284" s="29"/>
    </row>
    <row r="5285" spans="4:8">
      <c r="D5285" s="31"/>
      <c r="H5285" s="29"/>
    </row>
    <row r="5286" spans="4:8">
      <c r="D5286" s="31"/>
      <c r="H5286" s="29"/>
    </row>
    <row r="5287" spans="4:8">
      <c r="D5287" s="31"/>
      <c r="H5287" s="29"/>
    </row>
    <row r="5288" spans="4:8">
      <c r="D5288" s="31"/>
      <c r="H5288" s="29"/>
    </row>
    <row r="5289" spans="4:8">
      <c r="D5289" s="31"/>
      <c r="H5289" s="29"/>
    </row>
    <row r="5290" spans="4:8">
      <c r="D5290" s="31"/>
      <c r="H5290" s="29"/>
    </row>
    <row r="5291" spans="4:8">
      <c r="D5291" s="31"/>
      <c r="H5291" s="29"/>
    </row>
    <row r="5292" spans="4:8">
      <c r="D5292" s="31"/>
      <c r="H5292" s="29"/>
    </row>
    <row r="5293" spans="4:8">
      <c r="D5293" s="31"/>
      <c r="H5293" s="29"/>
    </row>
    <row r="5294" spans="4:8">
      <c r="D5294" s="31"/>
      <c r="H5294" s="29"/>
    </row>
    <row r="5295" spans="4:8">
      <c r="D5295" s="31"/>
      <c r="H5295" s="29"/>
    </row>
    <row r="5296" spans="4:8">
      <c r="D5296" s="31"/>
      <c r="H5296" s="29"/>
    </row>
    <row r="5297" spans="4:8">
      <c r="D5297" s="31"/>
      <c r="H5297" s="29"/>
    </row>
    <row r="5298" spans="4:8">
      <c r="D5298" s="31"/>
      <c r="H5298" s="29"/>
    </row>
    <row r="5299" spans="4:8">
      <c r="D5299" s="31"/>
      <c r="H5299" s="29"/>
    </row>
    <row r="5300" spans="4:8">
      <c r="D5300" s="31"/>
      <c r="H5300" s="29"/>
    </row>
    <row r="5301" spans="4:8">
      <c r="D5301" s="31"/>
      <c r="H5301" s="29"/>
    </row>
    <row r="5302" spans="4:8">
      <c r="D5302" s="31"/>
      <c r="H5302" s="29"/>
    </row>
    <row r="5303" spans="4:8">
      <c r="D5303" s="31"/>
      <c r="H5303" s="29"/>
    </row>
    <row r="5304" spans="4:8">
      <c r="D5304" s="31"/>
      <c r="H5304" s="29"/>
    </row>
    <row r="5305" spans="4:8">
      <c r="D5305" s="31"/>
      <c r="H5305" s="29"/>
    </row>
    <row r="5306" spans="4:8">
      <c r="D5306" s="31"/>
      <c r="H5306" s="29"/>
    </row>
    <row r="5307" spans="4:8">
      <c r="D5307" s="31"/>
      <c r="H5307" s="29"/>
    </row>
    <row r="5308" spans="4:8">
      <c r="D5308" s="31"/>
      <c r="H5308" s="29"/>
    </row>
    <row r="5309" spans="4:8">
      <c r="D5309" s="31"/>
      <c r="H5309" s="29"/>
    </row>
    <row r="5310" spans="4:8">
      <c r="D5310" s="31"/>
      <c r="H5310" s="29"/>
    </row>
    <row r="5311" spans="4:8">
      <c r="D5311" s="31"/>
      <c r="H5311" s="29"/>
    </row>
    <row r="5312" spans="4:8">
      <c r="D5312" s="31"/>
      <c r="H5312" s="29"/>
    </row>
    <row r="5313" spans="4:8">
      <c r="D5313" s="31"/>
      <c r="H5313" s="29"/>
    </row>
    <row r="5314" spans="4:8">
      <c r="D5314" s="31"/>
      <c r="H5314" s="29"/>
    </row>
    <row r="5315" spans="4:8">
      <c r="D5315" s="31"/>
      <c r="H5315" s="29"/>
    </row>
    <row r="5316" spans="4:8">
      <c r="D5316" s="31"/>
      <c r="H5316" s="29"/>
    </row>
    <row r="5317" spans="4:8">
      <c r="D5317" s="31"/>
      <c r="H5317" s="29"/>
    </row>
    <row r="5318" spans="4:8">
      <c r="D5318" s="31"/>
      <c r="H5318" s="29"/>
    </row>
    <row r="5319" spans="4:8">
      <c r="D5319" s="31"/>
      <c r="H5319" s="29"/>
    </row>
    <row r="5320" spans="4:8">
      <c r="D5320" s="31"/>
      <c r="H5320" s="29"/>
    </row>
    <row r="5321" spans="4:8">
      <c r="D5321" s="31"/>
      <c r="H5321" s="29"/>
    </row>
    <row r="5322" spans="4:8">
      <c r="D5322" s="31"/>
      <c r="H5322" s="29"/>
    </row>
    <row r="5323" spans="4:8">
      <c r="D5323" s="31"/>
      <c r="H5323" s="29"/>
    </row>
    <row r="5324" spans="4:8">
      <c r="D5324" s="31"/>
      <c r="H5324" s="29"/>
    </row>
    <row r="5325" spans="4:8">
      <c r="D5325" s="31"/>
      <c r="H5325" s="29"/>
    </row>
    <row r="5326" spans="4:8">
      <c r="D5326" s="31"/>
      <c r="H5326" s="29"/>
    </row>
    <row r="5327" spans="4:8">
      <c r="D5327" s="31"/>
      <c r="H5327" s="29"/>
    </row>
    <row r="5328" spans="4:8">
      <c r="D5328" s="31"/>
      <c r="H5328" s="29"/>
    </row>
    <row r="5329" spans="4:8">
      <c r="D5329" s="31"/>
      <c r="H5329" s="29"/>
    </row>
    <row r="5330" spans="4:8">
      <c r="D5330" s="31"/>
      <c r="H5330" s="29"/>
    </row>
    <row r="5331" spans="4:8">
      <c r="D5331" s="31"/>
      <c r="H5331" s="29"/>
    </row>
    <row r="5332" spans="4:8">
      <c r="D5332" s="31"/>
      <c r="H5332" s="29"/>
    </row>
    <row r="5333" spans="4:8">
      <c r="D5333" s="31"/>
      <c r="H5333" s="29"/>
    </row>
    <row r="5334" spans="4:8">
      <c r="D5334" s="31"/>
      <c r="H5334" s="29"/>
    </row>
    <row r="5335" spans="4:8">
      <c r="D5335" s="31"/>
      <c r="H5335" s="29"/>
    </row>
    <row r="5336" spans="4:8">
      <c r="D5336" s="31"/>
      <c r="H5336" s="29"/>
    </row>
    <row r="5337" spans="4:8">
      <c r="D5337" s="31"/>
      <c r="H5337" s="29"/>
    </row>
    <row r="5338" spans="4:8">
      <c r="D5338" s="31"/>
      <c r="H5338" s="29"/>
    </row>
    <row r="5339" spans="4:8">
      <c r="D5339" s="31"/>
      <c r="H5339" s="29"/>
    </row>
    <row r="5340" spans="4:8">
      <c r="D5340" s="31"/>
      <c r="H5340" s="29"/>
    </row>
    <row r="5341" spans="4:8">
      <c r="D5341" s="31"/>
      <c r="H5341" s="29"/>
    </row>
    <row r="5342" spans="4:8">
      <c r="D5342" s="31"/>
      <c r="H5342" s="29"/>
    </row>
    <row r="5343" spans="4:8">
      <c r="D5343" s="31"/>
      <c r="H5343" s="29"/>
    </row>
    <row r="5344" spans="4:8">
      <c r="D5344" s="31"/>
      <c r="H5344" s="29"/>
    </row>
    <row r="5345" spans="4:8">
      <c r="D5345" s="31"/>
      <c r="H5345" s="29"/>
    </row>
    <row r="5346" spans="4:8">
      <c r="D5346" s="31"/>
      <c r="H5346" s="29"/>
    </row>
    <row r="5347" spans="4:8">
      <c r="D5347" s="31"/>
      <c r="H5347" s="29"/>
    </row>
    <row r="5348" spans="4:8">
      <c r="D5348" s="31"/>
      <c r="H5348" s="29"/>
    </row>
    <row r="5349" spans="4:8">
      <c r="D5349" s="31"/>
      <c r="H5349" s="29"/>
    </row>
    <row r="5350" spans="4:8">
      <c r="D5350" s="31"/>
      <c r="H5350" s="29"/>
    </row>
    <row r="5351" spans="4:8">
      <c r="D5351" s="31"/>
      <c r="H5351" s="29"/>
    </row>
    <row r="5352" spans="4:8">
      <c r="D5352" s="31"/>
      <c r="H5352" s="29"/>
    </row>
    <row r="5353" spans="4:8">
      <c r="D5353" s="31"/>
      <c r="H5353" s="29"/>
    </row>
    <row r="5354" spans="4:8">
      <c r="D5354" s="31"/>
      <c r="H5354" s="29"/>
    </row>
    <row r="5355" spans="4:8">
      <c r="D5355" s="31"/>
      <c r="H5355" s="29"/>
    </row>
    <row r="5356" spans="4:8">
      <c r="D5356" s="31"/>
      <c r="H5356" s="29"/>
    </row>
    <row r="5357" spans="4:8">
      <c r="D5357" s="31"/>
      <c r="H5357" s="29"/>
    </row>
    <row r="5358" spans="4:8">
      <c r="D5358" s="31"/>
      <c r="H5358" s="29"/>
    </row>
    <row r="5359" spans="4:8">
      <c r="D5359" s="31"/>
      <c r="H5359" s="29"/>
    </row>
    <row r="5360" spans="4:8">
      <c r="D5360" s="31"/>
      <c r="H5360" s="29"/>
    </row>
    <row r="5361" spans="4:8">
      <c r="D5361" s="31"/>
      <c r="H5361" s="29"/>
    </row>
    <row r="5362" spans="4:8">
      <c r="D5362" s="31"/>
      <c r="H5362" s="29"/>
    </row>
    <row r="5363" spans="4:8">
      <c r="D5363" s="31"/>
      <c r="H5363" s="29"/>
    </row>
    <row r="5364" spans="4:8">
      <c r="D5364" s="31"/>
      <c r="H5364" s="29"/>
    </row>
    <row r="5365" spans="4:8">
      <c r="D5365" s="31"/>
      <c r="H5365" s="29"/>
    </row>
    <row r="5366" spans="4:8">
      <c r="D5366" s="31"/>
      <c r="H5366" s="29"/>
    </row>
    <row r="5367" spans="4:8">
      <c r="D5367" s="31"/>
      <c r="H5367" s="29"/>
    </row>
    <row r="5368" spans="4:8">
      <c r="D5368" s="31"/>
      <c r="H5368" s="29"/>
    </row>
    <row r="5369" spans="4:8">
      <c r="D5369" s="31"/>
      <c r="H5369" s="29"/>
    </row>
    <row r="5370" spans="4:8">
      <c r="D5370" s="31"/>
      <c r="H5370" s="29"/>
    </row>
    <row r="5371" spans="4:8">
      <c r="D5371" s="31"/>
      <c r="H5371" s="29"/>
    </row>
    <row r="5372" spans="4:8">
      <c r="D5372" s="31"/>
      <c r="H5372" s="29"/>
    </row>
    <row r="5373" spans="4:8">
      <c r="D5373" s="31"/>
      <c r="H5373" s="29"/>
    </row>
    <row r="5374" spans="4:8">
      <c r="D5374" s="31"/>
      <c r="H5374" s="29"/>
    </row>
    <row r="5375" spans="4:8">
      <c r="D5375" s="31"/>
      <c r="H5375" s="29"/>
    </row>
    <row r="5376" spans="4:8">
      <c r="D5376" s="31"/>
      <c r="H5376" s="29"/>
    </row>
    <row r="5377" spans="4:8">
      <c r="D5377" s="31"/>
      <c r="H5377" s="29"/>
    </row>
    <row r="5378" spans="4:8">
      <c r="D5378" s="31"/>
      <c r="H5378" s="29"/>
    </row>
    <row r="5379" spans="4:8">
      <c r="D5379" s="31"/>
      <c r="H5379" s="29"/>
    </row>
    <row r="5380" spans="4:8">
      <c r="D5380" s="31"/>
      <c r="H5380" s="29"/>
    </row>
    <row r="5381" spans="4:8">
      <c r="D5381" s="31"/>
      <c r="H5381" s="29"/>
    </row>
    <row r="5382" spans="4:8">
      <c r="D5382" s="31"/>
      <c r="H5382" s="29"/>
    </row>
    <row r="5383" spans="4:8">
      <c r="D5383" s="31"/>
      <c r="H5383" s="29"/>
    </row>
    <row r="5384" spans="4:8">
      <c r="D5384" s="31"/>
      <c r="H5384" s="29"/>
    </row>
    <row r="5385" spans="4:8">
      <c r="D5385" s="31"/>
      <c r="H5385" s="29"/>
    </row>
    <row r="5386" spans="4:8">
      <c r="D5386" s="31"/>
      <c r="H5386" s="29"/>
    </row>
    <row r="5387" spans="4:8">
      <c r="D5387" s="31"/>
      <c r="H5387" s="29"/>
    </row>
    <row r="5388" spans="4:8">
      <c r="D5388" s="31"/>
      <c r="H5388" s="29"/>
    </row>
    <row r="5389" spans="4:8">
      <c r="D5389" s="31"/>
      <c r="H5389" s="29"/>
    </row>
    <row r="5390" spans="4:8">
      <c r="D5390" s="31"/>
      <c r="H5390" s="29"/>
    </row>
    <row r="5391" spans="4:8">
      <c r="D5391" s="31"/>
      <c r="H5391" s="29"/>
    </row>
    <row r="5392" spans="4:8">
      <c r="D5392" s="31"/>
      <c r="H5392" s="29"/>
    </row>
    <row r="5393" spans="4:8">
      <c r="D5393" s="31"/>
      <c r="H5393" s="29"/>
    </row>
    <row r="5394" spans="4:8">
      <c r="D5394" s="31"/>
      <c r="H5394" s="29"/>
    </row>
    <row r="5395" spans="4:8">
      <c r="D5395" s="31"/>
      <c r="H5395" s="29"/>
    </row>
    <row r="5396" spans="4:8">
      <c r="D5396" s="31"/>
      <c r="H5396" s="29"/>
    </row>
    <row r="5397" spans="4:8">
      <c r="D5397" s="31"/>
      <c r="H5397" s="29"/>
    </row>
    <row r="5398" spans="4:8">
      <c r="D5398" s="31"/>
      <c r="H5398" s="29"/>
    </row>
    <row r="5399" spans="4:8">
      <c r="D5399" s="31"/>
      <c r="H5399" s="29"/>
    </row>
    <row r="5400" spans="4:8">
      <c r="D5400" s="31"/>
      <c r="H5400" s="29"/>
    </row>
    <row r="5401" spans="4:8">
      <c r="D5401" s="31"/>
      <c r="H5401" s="29"/>
    </row>
    <row r="5402" spans="4:8">
      <c r="D5402" s="31"/>
      <c r="H5402" s="29"/>
    </row>
    <row r="5403" spans="4:8">
      <c r="D5403" s="31"/>
      <c r="H5403" s="29"/>
    </row>
    <row r="5404" spans="4:8">
      <c r="D5404" s="31"/>
      <c r="H5404" s="29"/>
    </row>
    <row r="5405" spans="4:8">
      <c r="D5405" s="31"/>
      <c r="H5405" s="29"/>
    </row>
    <row r="5406" spans="4:8">
      <c r="D5406" s="31"/>
      <c r="H5406" s="29"/>
    </row>
    <row r="5407" spans="4:8">
      <c r="D5407" s="31"/>
      <c r="H5407" s="29"/>
    </row>
    <row r="5408" spans="4:8">
      <c r="D5408" s="31"/>
      <c r="H5408" s="29"/>
    </row>
    <row r="5409" spans="4:8">
      <c r="D5409" s="31"/>
      <c r="H5409" s="29"/>
    </row>
    <row r="5410" spans="4:8">
      <c r="D5410" s="31"/>
      <c r="H5410" s="29"/>
    </row>
    <row r="5411" spans="4:8">
      <c r="D5411" s="31"/>
      <c r="H5411" s="29"/>
    </row>
    <row r="5412" spans="4:8">
      <c r="D5412" s="31"/>
      <c r="H5412" s="29"/>
    </row>
    <row r="5413" spans="4:8">
      <c r="D5413" s="31"/>
      <c r="H5413" s="29"/>
    </row>
    <row r="5414" spans="4:8">
      <c r="D5414" s="31"/>
      <c r="H5414" s="29"/>
    </row>
    <row r="5415" spans="4:8">
      <c r="D5415" s="31"/>
      <c r="H5415" s="29"/>
    </row>
    <row r="5416" spans="4:8">
      <c r="D5416" s="31"/>
      <c r="H5416" s="29"/>
    </row>
    <row r="5417" spans="4:8">
      <c r="D5417" s="31"/>
      <c r="H5417" s="29"/>
    </row>
    <row r="5418" spans="4:8">
      <c r="D5418" s="31"/>
      <c r="H5418" s="29"/>
    </row>
    <row r="5419" spans="4:8">
      <c r="D5419" s="31"/>
      <c r="H5419" s="29"/>
    </row>
    <row r="5420" spans="4:8">
      <c r="D5420" s="31"/>
      <c r="H5420" s="29"/>
    </row>
    <row r="5421" spans="4:8">
      <c r="D5421" s="31"/>
      <c r="H5421" s="29"/>
    </row>
    <row r="5422" spans="4:8">
      <c r="D5422" s="31"/>
      <c r="H5422" s="29"/>
    </row>
    <row r="5423" spans="4:8">
      <c r="D5423" s="31"/>
      <c r="H5423" s="29"/>
    </row>
    <row r="5424" spans="4:8">
      <c r="D5424" s="31"/>
      <c r="H5424" s="29"/>
    </row>
    <row r="5425" spans="4:8">
      <c r="D5425" s="31"/>
      <c r="H5425" s="29"/>
    </row>
    <row r="5426" spans="4:8">
      <c r="D5426" s="31"/>
      <c r="H5426" s="29"/>
    </row>
    <row r="5427" spans="4:8">
      <c r="D5427" s="31"/>
      <c r="H5427" s="29"/>
    </row>
    <row r="5428" spans="4:8">
      <c r="D5428" s="31"/>
      <c r="H5428" s="29"/>
    </row>
    <row r="5429" spans="4:8">
      <c r="D5429" s="31"/>
      <c r="H5429" s="29"/>
    </row>
    <row r="5430" spans="4:8">
      <c r="D5430" s="31"/>
      <c r="H5430" s="29"/>
    </row>
    <row r="5431" spans="4:8">
      <c r="D5431" s="31"/>
      <c r="H5431" s="29"/>
    </row>
    <row r="5432" spans="4:8">
      <c r="D5432" s="31"/>
      <c r="H5432" s="29"/>
    </row>
    <row r="5433" spans="4:8">
      <c r="D5433" s="31"/>
      <c r="H5433" s="29"/>
    </row>
    <row r="5434" spans="4:8">
      <c r="D5434" s="31"/>
      <c r="H5434" s="29"/>
    </row>
    <row r="5435" spans="4:8">
      <c r="D5435" s="31"/>
      <c r="H5435" s="29"/>
    </row>
    <row r="5436" spans="4:8">
      <c r="D5436" s="31"/>
      <c r="H5436" s="29"/>
    </row>
    <row r="5437" spans="4:8">
      <c r="D5437" s="31"/>
      <c r="H5437" s="29"/>
    </row>
    <row r="5438" spans="4:8">
      <c r="D5438" s="31"/>
      <c r="H5438" s="29"/>
    </row>
    <row r="5439" spans="4:8">
      <c r="D5439" s="31"/>
      <c r="H5439" s="29"/>
    </row>
    <row r="5440" spans="4:8">
      <c r="D5440" s="31"/>
      <c r="H5440" s="29"/>
    </row>
    <row r="5441" spans="4:8">
      <c r="D5441" s="31"/>
      <c r="H5441" s="29"/>
    </row>
    <row r="5442" spans="4:8">
      <c r="D5442" s="31"/>
      <c r="H5442" s="29"/>
    </row>
    <row r="5443" spans="4:8">
      <c r="D5443" s="31"/>
      <c r="H5443" s="29"/>
    </row>
    <row r="5444" spans="4:8">
      <c r="D5444" s="31"/>
      <c r="H5444" s="29"/>
    </row>
    <row r="5445" spans="4:8">
      <c r="D5445" s="31"/>
      <c r="H5445" s="29"/>
    </row>
    <row r="5446" spans="4:8">
      <c r="D5446" s="31"/>
      <c r="H5446" s="29"/>
    </row>
    <row r="5447" spans="4:8">
      <c r="D5447" s="31"/>
      <c r="H5447" s="29"/>
    </row>
    <row r="5448" spans="4:8">
      <c r="D5448" s="31"/>
      <c r="H5448" s="29"/>
    </row>
    <row r="5449" spans="4:8">
      <c r="D5449" s="31"/>
      <c r="H5449" s="29"/>
    </row>
    <row r="5450" spans="4:8">
      <c r="D5450" s="31"/>
      <c r="H5450" s="29"/>
    </row>
    <row r="5451" spans="4:8">
      <c r="D5451" s="31"/>
      <c r="H5451" s="29"/>
    </row>
    <row r="5452" spans="4:8">
      <c r="D5452" s="31"/>
      <c r="H5452" s="29"/>
    </row>
    <row r="5453" spans="4:8">
      <c r="D5453" s="31"/>
      <c r="H5453" s="29"/>
    </row>
    <row r="5454" spans="4:8">
      <c r="D5454" s="31"/>
      <c r="H5454" s="29"/>
    </row>
    <row r="5455" spans="4:8">
      <c r="D5455" s="31"/>
      <c r="H5455" s="29"/>
    </row>
    <row r="5456" spans="4:8">
      <c r="D5456" s="31"/>
      <c r="H5456" s="29"/>
    </row>
    <row r="5457" spans="4:8">
      <c r="D5457" s="31"/>
      <c r="H5457" s="29"/>
    </row>
    <row r="5458" spans="4:8">
      <c r="D5458" s="31"/>
      <c r="H5458" s="29"/>
    </row>
    <row r="5459" spans="4:8">
      <c r="D5459" s="31"/>
      <c r="H5459" s="29"/>
    </row>
    <row r="5460" spans="4:8">
      <c r="D5460" s="31"/>
      <c r="H5460" s="29"/>
    </row>
    <row r="5461" spans="4:8">
      <c r="D5461" s="31"/>
      <c r="H5461" s="29"/>
    </row>
    <row r="5462" spans="4:8">
      <c r="D5462" s="31"/>
      <c r="H5462" s="29"/>
    </row>
    <row r="5463" spans="4:8">
      <c r="D5463" s="31"/>
      <c r="H5463" s="29"/>
    </row>
    <row r="5464" spans="4:8">
      <c r="D5464" s="31"/>
      <c r="H5464" s="29"/>
    </row>
    <row r="5465" spans="4:8">
      <c r="D5465" s="31"/>
      <c r="H5465" s="29"/>
    </row>
    <row r="5466" spans="4:8">
      <c r="D5466" s="31"/>
      <c r="H5466" s="29"/>
    </row>
    <row r="5467" spans="4:8">
      <c r="D5467" s="31"/>
      <c r="H5467" s="29"/>
    </row>
    <row r="5468" spans="4:8">
      <c r="D5468" s="31"/>
      <c r="H5468" s="29"/>
    </row>
    <row r="5469" spans="4:8">
      <c r="D5469" s="31"/>
      <c r="H5469" s="29"/>
    </row>
    <row r="5470" spans="4:8">
      <c r="D5470" s="31"/>
      <c r="H5470" s="29"/>
    </row>
    <row r="5471" spans="4:8">
      <c r="D5471" s="31"/>
      <c r="H5471" s="29"/>
    </row>
    <row r="5472" spans="4:8">
      <c r="D5472" s="31"/>
      <c r="H5472" s="29"/>
    </row>
    <row r="5473" spans="4:8">
      <c r="D5473" s="31"/>
      <c r="H5473" s="29"/>
    </row>
    <row r="5474" spans="4:8">
      <c r="D5474" s="31"/>
      <c r="H5474" s="29"/>
    </row>
    <row r="5475" spans="4:8">
      <c r="D5475" s="31"/>
      <c r="H5475" s="29"/>
    </row>
    <row r="5476" spans="4:8">
      <c r="D5476" s="31"/>
      <c r="H5476" s="29"/>
    </row>
    <row r="5477" spans="4:8">
      <c r="D5477" s="31"/>
      <c r="H5477" s="29"/>
    </row>
    <row r="5478" spans="4:8">
      <c r="D5478" s="31"/>
      <c r="H5478" s="29"/>
    </row>
    <row r="5479" spans="4:8">
      <c r="D5479" s="31"/>
      <c r="H5479" s="29"/>
    </row>
    <row r="5480" spans="4:8">
      <c r="D5480" s="31"/>
      <c r="H5480" s="29"/>
    </row>
    <row r="5481" spans="4:8">
      <c r="D5481" s="31"/>
      <c r="H5481" s="29"/>
    </row>
    <row r="5482" spans="4:8">
      <c r="D5482" s="31"/>
      <c r="H5482" s="29"/>
    </row>
    <row r="5483" spans="4:8">
      <c r="D5483" s="31"/>
      <c r="H5483" s="29"/>
    </row>
    <row r="5484" spans="4:8">
      <c r="D5484" s="31"/>
      <c r="H5484" s="29"/>
    </row>
    <row r="5485" spans="4:8">
      <c r="D5485" s="31"/>
      <c r="H5485" s="29"/>
    </row>
    <row r="5486" spans="4:8">
      <c r="D5486" s="31"/>
      <c r="H5486" s="29"/>
    </row>
    <row r="5487" spans="4:8">
      <c r="D5487" s="31"/>
      <c r="H5487" s="29"/>
    </row>
    <row r="5488" spans="4:8">
      <c r="D5488" s="31"/>
      <c r="H5488" s="29"/>
    </row>
    <row r="5489" spans="4:8">
      <c r="D5489" s="31"/>
      <c r="H5489" s="29"/>
    </row>
    <row r="5490" spans="4:8">
      <c r="D5490" s="31"/>
      <c r="H5490" s="29"/>
    </row>
    <row r="5491" spans="4:8">
      <c r="D5491" s="31"/>
      <c r="H5491" s="29"/>
    </row>
    <row r="5492" spans="4:8">
      <c r="D5492" s="31"/>
      <c r="H5492" s="29"/>
    </row>
    <row r="5493" spans="4:8">
      <c r="D5493" s="31"/>
      <c r="H5493" s="29"/>
    </row>
    <row r="5494" spans="4:8">
      <c r="D5494" s="31"/>
      <c r="H5494" s="29"/>
    </row>
    <row r="5495" spans="4:8">
      <c r="D5495" s="31"/>
      <c r="H5495" s="29"/>
    </row>
    <row r="5496" spans="4:8">
      <c r="D5496" s="31"/>
      <c r="H5496" s="29"/>
    </row>
    <row r="5497" spans="4:8">
      <c r="D5497" s="31"/>
      <c r="H5497" s="29"/>
    </row>
    <row r="5498" spans="4:8">
      <c r="D5498" s="31"/>
      <c r="H5498" s="29"/>
    </row>
    <row r="5499" spans="4:8">
      <c r="D5499" s="31"/>
      <c r="H5499" s="29"/>
    </row>
    <row r="5500" spans="4:8">
      <c r="D5500" s="31"/>
      <c r="H5500" s="29"/>
    </row>
    <row r="5501" spans="4:8">
      <c r="D5501" s="31"/>
      <c r="H5501" s="29"/>
    </row>
    <row r="5502" spans="4:8">
      <c r="D5502" s="31"/>
      <c r="H5502" s="29"/>
    </row>
    <row r="5503" spans="4:8">
      <c r="D5503" s="31"/>
      <c r="H5503" s="29"/>
    </row>
    <row r="5504" spans="4:8">
      <c r="D5504" s="31"/>
      <c r="H5504" s="29"/>
    </row>
    <row r="5505" spans="4:8">
      <c r="D5505" s="31"/>
      <c r="H5505" s="29"/>
    </row>
    <row r="5506" spans="4:8">
      <c r="D5506" s="31"/>
      <c r="H5506" s="29"/>
    </row>
    <row r="5507" spans="4:8">
      <c r="D5507" s="31"/>
      <c r="H5507" s="29"/>
    </row>
    <row r="5508" spans="4:8">
      <c r="D5508" s="31"/>
      <c r="H5508" s="29"/>
    </row>
    <row r="5509" spans="4:8">
      <c r="D5509" s="31"/>
      <c r="H5509" s="29"/>
    </row>
    <row r="5510" spans="4:8">
      <c r="D5510" s="31"/>
      <c r="H5510" s="29"/>
    </row>
    <row r="5511" spans="4:8">
      <c r="D5511" s="31"/>
      <c r="H5511" s="29"/>
    </row>
    <row r="5512" spans="4:8">
      <c r="D5512" s="31"/>
      <c r="H5512" s="29"/>
    </row>
    <row r="5513" spans="4:8">
      <c r="D5513" s="31"/>
      <c r="H5513" s="29"/>
    </row>
    <row r="5514" spans="4:8">
      <c r="D5514" s="31"/>
      <c r="H5514" s="29"/>
    </row>
    <row r="5515" spans="4:8">
      <c r="D5515" s="31"/>
      <c r="H5515" s="29"/>
    </row>
    <row r="5516" spans="4:8">
      <c r="D5516" s="31"/>
      <c r="H5516" s="29"/>
    </row>
    <row r="5517" spans="4:8">
      <c r="D5517" s="31"/>
      <c r="H5517" s="29"/>
    </row>
    <row r="5518" spans="4:8">
      <c r="D5518" s="31"/>
      <c r="H5518" s="29"/>
    </row>
    <row r="5519" spans="4:8">
      <c r="D5519" s="31"/>
      <c r="H5519" s="29"/>
    </row>
    <row r="5520" spans="4:8">
      <c r="D5520" s="31"/>
      <c r="H5520" s="29"/>
    </row>
    <row r="5521" spans="4:8">
      <c r="D5521" s="31"/>
      <c r="H5521" s="29"/>
    </row>
    <row r="5522" spans="4:8">
      <c r="D5522" s="31"/>
      <c r="H5522" s="29"/>
    </row>
    <row r="5523" spans="4:8">
      <c r="D5523" s="31"/>
      <c r="H5523" s="29"/>
    </row>
    <row r="5524" spans="4:8">
      <c r="D5524" s="31"/>
      <c r="H5524" s="29"/>
    </row>
    <row r="5525" spans="4:8">
      <c r="D5525" s="31"/>
      <c r="H5525" s="29"/>
    </row>
    <row r="5526" spans="4:8">
      <c r="D5526" s="31"/>
      <c r="H5526" s="29"/>
    </row>
    <row r="5527" spans="4:8">
      <c r="D5527" s="31"/>
      <c r="H5527" s="29"/>
    </row>
    <row r="5528" spans="4:8">
      <c r="D5528" s="31"/>
      <c r="H5528" s="29"/>
    </row>
    <row r="5529" spans="4:8">
      <c r="D5529" s="31"/>
      <c r="H5529" s="29"/>
    </row>
    <row r="5530" spans="4:8">
      <c r="D5530" s="31"/>
      <c r="H5530" s="29"/>
    </row>
    <row r="5531" spans="4:8">
      <c r="D5531" s="31"/>
      <c r="H5531" s="29"/>
    </row>
    <row r="5532" spans="4:8">
      <c r="D5532" s="31"/>
      <c r="H5532" s="29"/>
    </row>
    <row r="5533" spans="4:8">
      <c r="D5533" s="31"/>
      <c r="H5533" s="29"/>
    </row>
    <row r="5534" spans="4:8">
      <c r="D5534" s="31"/>
      <c r="H5534" s="29"/>
    </row>
    <row r="5535" spans="4:8">
      <c r="D5535" s="31"/>
      <c r="H5535" s="29"/>
    </row>
    <row r="5536" spans="4:8">
      <c r="D5536" s="31"/>
      <c r="H5536" s="29"/>
    </row>
    <row r="5537" spans="4:8">
      <c r="D5537" s="31"/>
      <c r="H5537" s="29"/>
    </row>
    <row r="5538" spans="4:8">
      <c r="D5538" s="31"/>
      <c r="H5538" s="29"/>
    </row>
    <row r="5539" spans="4:8">
      <c r="D5539" s="31"/>
      <c r="H5539" s="29"/>
    </row>
    <row r="5540" spans="4:8">
      <c r="D5540" s="31"/>
      <c r="H5540" s="29"/>
    </row>
    <row r="5541" spans="4:8">
      <c r="D5541" s="31"/>
      <c r="H5541" s="29"/>
    </row>
    <row r="5542" spans="4:8">
      <c r="D5542" s="31"/>
      <c r="H5542" s="29"/>
    </row>
    <row r="5543" spans="4:8">
      <c r="D5543" s="31"/>
      <c r="H5543" s="29"/>
    </row>
    <row r="5544" spans="4:8">
      <c r="D5544" s="31"/>
      <c r="H5544" s="29"/>
    </row>
    <row r="5545" spans="4:8">
      <c r="D5545" s="31"/>
      <c r="H5545" s="29"/>
    </row>
    <row r="5546" spans="4:8">
      <c r="D5546" s="31"/>
      <c r="H5546" s="29"/>
    </row>
    <row r="5547" spans="4:8">
      <c r="D5547" s="31"/>
      <c r="H5547" s="29"/>
    </row>
    <row r="5548" spans="4:8">
      <c r="D5548" s="31"/>
      <c r="H5548" s="29"/>
    </row>
    <row r="5549" spans="4:8">
      <c r="D5549" s="31"/>
      <c r="H5549" s="29"/>
    </row>
    <row r="5550" spans="4:8">
      <c r="D5550" s="31"/>
      <c r="H5550" s="29"/>
    </row>
    <row r="5551" spans="4:8">
      <c r="D5551" s="31"/>
      <c r="H5551" s="29"/>
    </row>
    <row r="5552" spans="4:8">
      <c r="D5552" s="31"/>
      <c r="H5552" s="29"/>
    </row>
    <row r="5553" spans="4:8">
      <c r="D5553" s="31"/>
      <c r="H5553" s="29"/>
    </row>
    <row r="5554" spans="4:8">
      <c r="D5554" s="31"/>
      <c r="H5554" s="29"/>
    </row>
    <row r="5555" spans="4:8">
      <c r="D5555" s="31"/>
      <c r="H5555" s="29"/>
    </row>
    <row r="5556" spans="4:8">
      <c r="D5556" s="31"/>
      <c r="H5556" s="29"/>
    </row>
    <row r="5557" spans="4:8">
      <c r="D5557" s="31"/>
      <c r="H5557" s="29"/>
    </row>
    <row r="5558" spans="4:8">
      <c r="D5558" s="31"/>
      <c r="H5558" s="29"/>
    </row>
    <row r="5559" spans="4:8">
      <c r="D5559" s="31"/>
      <c r="H5559" s="29"/>
    </row>
    <row r="5560" spans="4:8">
      <c r="D5560" s="31"/>
      <c r="H5560" s="29"/>
    </row>
    <row r="5561" spans="4:8">
      <c r="D5561" s="31"/>
      <c r="H5561" s="29"/>
    </row>
    <row r="5562" spans="4:8">
      <c r="D5562" s="31"/>
      <c r="H5562" s="29"/>
    </row>
    <row r="5563" spans="4:8">
      <c r="D5563" s="31"/>
      <c r="H5563" s="29"/>
    </row>
    <row r="5564" spans="4:8">
      <c r="D5564" s="31"/>
      <c r="H5564" s="29"/>
    </row>
    <row r="5565" spans="4:8">
      <c r="D5565" s="31"/>
      <c r="H5565" s="29"/>
    </row>
    <row r="5566" spans="4:8">
      <c r="D5566" s="31"/>
      <c r="H5566" s="29"/>
    </row>
    <row r="5567" spans="4:8">
      <c r="D5567" s="31"/>
      <c r="H5567" s="29"/>
    </row>
    <row r="5568" spans="4:8">
      <c r="D5568" s="31"/>
      <c r="H5568" s="29"/>
    </row>
    <row r="5569" spans="4:8">
      <c r="D5569" s="31"/>
      <c r="H5569" s="29"/>
    </row>
    <row r="5570" spans="4:8">
      <c r="D5570" s="31"/>
      <c r="H5570" s="29"/>
    </row>
    <row r="5571" spans="4:8">
      <c r="D5571" s="31"/>
      <c r="H5571" s="29"/>
    </row>
    <row r="5572" spans="4:8">
      <c r="D5572" s="31"/>
      <c r="H5572" s="29"/>
    </row>
    <row r="5573" spans="4:8">
      <c r="D5573" s="31"/>
      <c r="H5573" s="29"/>
    </row>
    <row r="5574" spans="4:8">
      <c r="D5574" s="31"/>
      <c r="H5574" s="29"/>
    </row>
    <row r="5575" spans="4:8">
      <c r="D5575" s="31"/>
      <c r="H5575" s="29"/>
    </row>
    <row r="5576" spans="4:8">
      <c r="D5576" s="31"/>
      <c r="H5576" s="29"/>
    </row>
    <row r="5577" spans="4:8">
      <c r="D5577" s="31"/>
      <c r="H5577" s="29"/>
    </row>
    <row r="5578" spans="4:8">
      <c r="D5578" s="31"/>
      <c r="H5578" s="29"/>
    </row>
    <row r="5579" spans="4:8">
      <c r="D5579" s="31"/>
      <c r="H5579" s="29"/>
    </row>
    <row r="5580" spans="4:8">
      <c r="D5580" s="31"/>
      <c r="H5580" s="29"/>
    </row>
    <row r="5581" spans="4:8">
      <c r="D5581" s="31"/>
      <c r="H5581" s="29"/>
    </row>
    <row r="5582" spans="4:8">
      <c r="D5582" s="31"/>
      <c r="H5582" s="29"/>
    </row>
    <row r="5583" spans="4:8">
      <c r="D5583" s="31"/>
      <c r="H5583" s="29"/>
    </row>
    <row r="5584" spans="4:8">
      <c r="D5584" s="31"/>
      <c r="H5584" s="29"/>
    </row>
    <row r="5585" spans="4:8">
      <c r="D5585" s="31"/>
      <c r="H5585" s="29"/>
    </row>
    <row r="5586" spans="4:8">
      <c r="D5586" s="31"/>
      <c r="H5586" s="29"/>
    </row>
    <row r="5587" spans="4:8">
      <c r="D5587" s="31"/>
      <c r="H5587" s="29"/>
    </row>
    <row r="5588" spans="4:8">
      <c r="D5588" s="31"/>
      <c r="H5588" s="29"/>
    </row>
    <row r="5589" spans="4:8">
      <c r="D5589" s="31"/>
      <c r="H5589" s="29"/>
    </row>
    <row r="5590" spans="4:8">
      <c r="D5590" s="31"/>
      <c r="H5590" s="29"/>
    </row>
    <row r="5591" spans="4:8">
      <c r="D5591" s="31"/>
      <c r="H5591" s="29"/>
    </row>
    <row r="5592" spans="4:8">
      <c r="D5592" s="31"/>
      <c r="H5592" s="29"/>
    </row>
    <row r="5593" spans="4:8">
      <c r="D5593" s="31"/>
      <c r="H5593" s="29"/>
    </row>
    <row r="5594" spans="4:8">
      <c r="D5594" s="31"/>
      <c r="H5594" s="29"/>
    </row>
    <row r="5595" spans="4:8">
      <c r="D5595" s="31"/>
      <c r="H5595" s="29"/>
    </row>
    <row r="5596" spans="4:8">
      <c r="D5596" s="31"/>
      <c r="H5596" s="29"/>
    </row>
    <row r="5597" spans="4:8">
      <c r="D5597" s="31"/>
      <c r="H5597" s="29"/>
    </row>
    <row r="5598" spans="4:8">
      <c r="D5598" s="31"/>
      <c r="H5598" s="29"/>
    </row>
    <row r="5599" spans="4:8">
      <c r="D5599" s="31"/>
      <c r="H5599" s="29"/>
    </row>
    <row r="5600" spans="4:8">
      <c r="D5600" s="31"/>
      <c r="H5600" s="29"/>
    </row>
    <row r="5601" spans="4:8">
      <c r="D5601" s="31"/>
      <c r="H5601" s="29"/>
    </row>
    <row r="5602" spans="4:8">
      <c r="D5602" s="31"/>
      <c r="H5602" s="29"/>
    </row>
    <row r="5603" spans="4:8">
      <c r="D5603" s="31"/>
      <c r="H5603" s="29"/>
    </row>
    <row r="5604" spans="4:8">
      <c r="D5604" s="31"/>
      <c r="H5604" s="29"/>
    </row>
    <row r="5605" spans="4:8">
      <c r="D5605" s="31"/>
      <c r="H5605" s="29"/>
    </row>
    <row r="5606" spans="4:8">
      <c r="D5606" s="31"/>
      <c r="H5606" s="29"/>
    </row>
    <row r="5607" spans="4:8">
      <c r="D5607" s="31"/>
      <c r="H5607" s="29"/>
    </row>
    <row r="5608" spans="4:8">
      <c r="D5608" s="31"/>
      <c r="H5608" s="29"/>
    </row>
    <row r="5609" spans="4:8">
      <c r="D5609" s="31"/>
      <c r="H5609" s="29"/>
    </row>
    <row r="5610" spans="4:8">
      <c r="D5610" s="31"/>
      <c r="H5610" s="29"/>
    </row>
    <row r="5611" spans="4:8">
      <c r="D5611" s="31"/>
      <c r="H5611" s="29"/>
    </row>
    <row r="5612" spans="4:8">
      <c r="D5612" s="31"/>
      <c r="H5612" s="29"/>
    </row>
    <row r="5613" spans="4:8">
      <c r="D5613" s="31"/>
      <c r="H5613" s="29"/>
    </row>
    <row r="5614" spans="4:8">
      <c r="D5614" s="31"/>
      <c r="H5614" s="29"/>
    </row>
    <row r="5615" spans="4:8">
      <c r="D5615" s="31"/>
      <c r="H5615" s="29"/>
    </row>
    <row r="5616" spans="4:8">
      <c r="D5616" s="31"/>
      <c r="H5616" s="29"/>
    </row>
    <row r="5617" spans="4:8">
      <c r="D5617" s="31"/>
      <c r="H5617" s="29"/>
    </row>
    <row r="5618" spans="4:8">
      <c r="D5618" s="31"/>
      <c r="H5618" s="29"/>
    </row>
    <row r="5619" spans="4:8">
      <c r="D5619" s="31"/>
      <c r="H5619" s="29"/>
    </row>
    <row r="5620" spans="4:8">
      <c r="D5620" s="31"/>
      <c r="H5620" s="29"/>
    </row>
    <row r="5621" spans="4:8">
      <c r="D5621" s="31"/>
      <c r="H5621" s="29"/>
    </row>
    <row r="5622" spans="4:8">
      <c r="D5622" s="31"/>
      <c r="H5622" s="29"/>
    </row>
    <row r="5623" spans="4:8">
      <c r="D5623" s="31"/>
      <c r="H5623" s="29"/>
    </row>
    <row r="5624" spans="4:8">
      <c r="D5624" s="31"/>
      <c r="H5624" s="29"/>
    </row>
    <row r="5625" spans="4:8">
      <c r="D5625" s="31"/>
      <c r="H5625" s="29"/>
    </row>
    <row r="5626" spans="4:8">
      <c r="D5626" s="31"/>
      <c r="H5626" s="29"/>
    </row>
    <row r="5627" spans="4:8">
      <c r="D5627" s="31"/>
      <c r="H5627" s="29"/>
    </row>
    <row r="5628" spans="4:8">
      <c r="D5628" s="31"/>
      <c r="H5628" s="29"/>
    </row>
    <row r="5629" spans="4:8">
      <c r="D5629" s="31"/>
      <c r="H5629" s="29"/>
    </row>
    <row r="5630" spans="4:8">
      <c r="D5630" s="31"/>
      <c r="H5630" s="29"/>
    </row>
    <row r="5631" spans="4:8">
      <c r="D5631" s="31"/>
      <c r="H5631" s="29"/>
    </row>
    <row r="5632" spans="4:8">
      <c r="D5632" s="31"/>
      <c r="H5632" s="29"/>
    </row>
    <row r="5633" spans="4:8">
      <c r="D5633" s="31"/>
      <c r="H5633" s="29"/>
    </row>
    <row r="5634" spans="4:8">
      <c r="D5634" s="31"/>
      <c r="H5634" s="29"/>
    </row>
    <row r="5635" spans="4:8">
      <c r="D5635" s="31"/>
      <c r="H5635" s="29"/>
    </row>
    <row r="5636" spans="4:8">
      <c r="D5636" s="31"/>
      <c r="H5636" s="29"/>
    </row>
    <row r="5637" spans="4:8">
      <c r="D5637" s="31"/>
      <c r="H5637" s="29"/>
    </row>
    <row r="5638" spans="4:8">
      <c r="D5638" s="31"/>
      <c r="H5638" s="29"/>
    </row>
    <row r="5639" spans="4:8">
      <c r="D5639" s="31"/>
      <c r="H5639" s="29"/>
    </row>
    <row r="5640" spans="4:8">
      <c r="D5640" s="31"/>
      <c r="H5640" s="29"/>
    </row>
    <row r="5641" spans="4:8">
      <c r="D5641" s="31"/>
      <c r="H5641" s="29"/>
    </row>
    <row r="5642" spans="4:8">
      <c r="D5642" s="31"/>
      <c r="H5642" s="29"/>
    </row>
    <row r="5643" spans="4:8">
      <c r="D5643" s="31"/>
      <c r="H5643" s="29"/>
    </row>
    <row r="5644" spans="4:8">
      <c r="D5644" s="31"/>
      <c r="H5644" s="29"/>
    </row>
    <row r="5645" spans="4:8">
      <c r="D5645" s="31"/>
      <c r="H5645" s="29"/>
    </row>
    <row r="5646" spans="4:8">
      <c r="D5646" s="31"/>
      <c r="H5646" s="29"/>
    </row>
    <row r="5647" spans="4:8">
      <c r="D5647" s="31"/>
      <c r="H5647" s="29"/>
    </row>
    <row r="5648" spans="4:8">
      <c r="D5648" s="31"/>
      <c r="H5648" s="29"/>
    </row>
    <row r="5649" spans="4:8">
      <c r="D5649" s="31"/>
      <c r="H5649" s="29"/>
    </row>
    <row r="5650" spans="4:8">
      <c r="D5650" s="31"/>
      <c r="H5650" s="29"/>
    </row>
    <row r="5651" spans="4:8">
      <c r="D5651" s="31"/>
      <c r="H5651" s="29"/>
    </row>
    <row r="5652" spans="4:8">
      <c r="D5652" s="31"/>
      <c r="H5652" s="29"/>
    </row>
    <row r="5653" spans="4:8">
      <c r="D5653" s="31"/>
      <c r="H5653" s="29"/>
    </row>
    <row r="5654" spans="4:8">
      <c r="D5654" s="31"/>
      <c r="H5654" s="29"/>
    </row>
    <row r="5655" spans="4:8">
      <c r="D5655" s="31"/>
      <c r="H5655" s="29"/>
    </row>
    <row r="5656" spans="4:8">
      <c r="D5656" s="31"/>
      <c r="H5656" s="29"/>
    </row>
    <row r="5657" spans="4:8">
      <c r="D5657" s="31"/>
      <c r="H5657" s="29"/>
    </row>
    <row r="5658" spans="4:8">
      <c r="D5658" s="31"/>
      <c r="H5658" s="29"/>
    </row>
    <row r="5659" spans="4:8">
      <c r="D5659" s="31"/>
      <c r="H5659" s="29"/>
    </row>
    <row r="5660" spans="4:8">
      <c r="D5660" s="31"/>
      <c r="H5660" s="29"/>
    </row>
    <row r="5661" spans="4:8">
      <c r="D5661" s="31"/>
      <c r="H5661" s="29"/>
    </row>
    <row r="5662" spans="4:8">
      <c r="D5662" s="31"/>
      <c r="H5662" s="29"/>
    </row>
    <row r="5663" spans="4:8">
      <c r="D5663" s="31"/>
      <c r="H5663" s="29"/>
    </row>
    <row r="5664" spans="4:8">
      <c r="D5664" s="31"/>
      <c r="H5664" s="29"/>
    </row>
    <row r="5665" spans="4:8">
      <c r="D5665" s="31"/>
      <c r="H5665" s="29"/>
    </row>
    <row r="5666" spans="4:8">
      <c r="D5666" s="31"/>
      <c r="H5666" s="29"/>
    </row>
    <row r="5667" spans="4:8">
      <c r="D5667" s="31"/>
      <c r="H5667" s="29"/>
    </row>
    <row r="5668" spans="4:8">
      <c r="D5668" s="31"/>
      <c r="H5668" s="29"/>
    </row>
    <row r="5669" spans="4:8">
      <c r="D5669" s="31"/>
      <c r="H5669" s="29"/>
    </row>
    <row r="5670" spans="4:8">
      <c r="D5670" s="31"/>
      <c r="H5670" s="29"/>
    </row>
    <row r="5671" spans="4:8">
      <c r="D5671" s="31"/>
      <c r="H5671" s="29"/>
    </row>
    <row r="5672" spans="4:8">
      <c r="D5672" s="31"/>
      <c r="H5672" s="29"/>
    </row>
    <row r="5673" spans="4:8">
      <c r="D5673" s="31"/>
      <c r="H5673" s="29"/>
    </row>
    <row r="5674" spans="4:8">
      <c r="D5674" s="31"/>
      <c r="H5674" s="29"/>
    </row>
    <row r="5675" spans="4:8">
      <c r="D5675" s="31"/>
      <c r="H5675" s="29"/>
    </row>
    <row r="5676" spans="4:8">
      <c r="D5676" s="31"/>
      <c r="H5676" s="29"/>
    </row>
    <row r="5677" spans="4:8">
      <c r="D5677" s="31"/>
      <c r="H5677" s="29"/>
    </row>
    <row r="5678" spans="4:8">
      <c r="D5678" s="31"/>
      <c r="H5678" s="29"/>
    </row>
    <row r="5679" spans="4:8">
      <c r="D5679" s="31"/>
      <c r="H5679" s="29"/>
    </row>
    <row r="5680" spans="4:8">
      <c r="D5680" s="31"/>
      <c r="H5680" s="29"/>
    </row>
    <row r="5681" spans="4:8">
      <c r="D5681" s="31"/>
      <c r="H5681" s="29"/>
    </row>
    <row r="5682" spans="4:8">
      <c r="D5682" s="31"/>
      <c r="H5682" s="29"/>
    </row>
    <row r="5683" spans="4:8">
      <c r="D5683" s="31"/>
      <c r="H5683" s="29"/>
    </row>
    <row r="5684" spans="4:8">
      <c r="D5684" s="31"/>
      <c r="H5684" s="29"/>
    </row>
    <row r="5685" spans="4:8">
      <c r="D5685" s="31"/>
      <c r="H5685" s="29"/>
    </row>
    <row r="5686" spans="4:8">
      <c r="D5686" s="31"/>
      <c r="H5686" s="29"/>
    </row>
    <row r="5687" spans="4:8">
      <c r="D5687" s="31"/>
      <c r="H5687" s="29"/>
    </row>
    <row r="5688" spans="4:8">
      <c r="D5688" s="31"/>
      <c r="H5688" s="29"/>
    </row>
    <row r="5689" spans="4:8">
      <c r="D5689" s="31"/>
      <c r="H5689" s="29"/>
    </row>
    <row r="5690" spans="4:8">
      <c r="D5690" s="31"/>
      <c r="H5690" s="29"/>
    </row>
    <row r="5691" spans="4:8">
      <c r="D5691" s="31"/>
      <c r="H5691" s="29"/>
    </row>
    <row r="5692" spans="4:8">
      <c r="D5692" s="31"/>
      <c r="H5692" s="29"/>
    </row>
    <row r="5693" spans="4:8">
      <c r="D5693" s="31"/>
      <c r="H5693" s="29"/>
    </row>
    <row r="5694" spans="4:8">
      <c r="D5694" s="31"/>
      <c r="H5694" s="29"/>
    </row>
    <row r="5695" spans="4:8">
      <c r="D5695" s="31"/>
      <c r="H5695" s="29"/>
    </row>
    <row r="5696" spans="4:8">
      <c r="D5696" s="31"/>
      <c r="H5696" s="29"/>
    </row>
    <row r="5697" spans="4:8">
      <c r="D5697" s="31"/>
      <c r="H5697" s="29"/>
    </row>
    <row r="5698" spans="4:8">
      <c r="D5698" s="31"/>
      <c r="H5698" s="29"/>
    </row>
    <row r="5699" spans="4:8">
      <c r="D5699" s="31"/>
      <c r="H5699" s="29"/>
    </row>
    <row r="5700" spans="4:8">
      <c r="D5700" s="31"/>
      <c r="H5700" s="29"/>
    </row>
    <row r="5701" spans="4:8">
      <c r="D5701" s="31"/>
      <c r="H5701" s="29"/>
    </row>
    <row r="5702" spans="4:8">
      <c r="D5702" s="31"/>
      <c r="H5702" s="29"/>
    </row>
    <row r="5703" spans="4:8">
      <c r="D5703" s="31"/>
      <c r="H5703" s="29"/>
    </row>
    <row r="5704" spans="4:8">
      <c r="D5704" s="31"/>
      <c r="H5704" s="29"/>
    </row>
    <row r="5705" spans="4:8">
      <c r="D5705" s="31"/>
      <c r="H5705" s="29"/>
    </row>
    <row r="5706" spans="4:8">
      <c r="D5706" s="31"/>
      <c r="H5706" s="29"/>
    </row>
    <row r="5707" spans="4:8">
      <c r="D5707" s="31"/>
      <c r="H5707" s="29"/>
    </row>
    <row r="5708" spans="4:8">
      <c r="D5708" s="31"/>
      <c r="H5708" s="29"/>
    </row>
    <row r="5709" spans="4:8">
      <c r="D5709" s="31"/>
      <c r="H5709" s="29"/>
    </row>
    <row r="5710" spans="4:8">
      <c r="D5710" s="31"/>
      <c r="H5710" s="29"/>
    </row>
    <row r="5711" spans="4:8">
      <c r="D5711" s="31"/>
      <c r="H5711" s="29"/>
    </row>
    <row r="5712" spans="4:8">
      <c r="D5712" s="31"/>
      <c r="H5712" s="29"/>
    </row>
    <row r="5713" spans="4:8">
      <c r="D5713" s="31"/>
      <c r="H5713" s="29"/>
    </row>
    <row r="5714" spans="4:8">
      <c r="D5714" s="31"/>
      <c r="H5714" s="29"/>
    </row>
    <row r="5715" spans="4:8">
      <c r="D5715" s="31"/>
      <c r="H5715" s="29"/>
    </row>
    <row r="5716" spans="4:8">
      <c r="D5716" s="31"/>
      <c r="H5716" s="29"/>
    </row>
    <row r="5717" spans="4:8">
      <c r="D5717" s="31"/>
      <c r="H5717" s="29"/>
    </row>
    <row r="5718" spans="4:8">
      <c r="D5718" s="31"/>
      <c r="H5718" s="29"/>
    </row>
    <row r="5719" spans="4:8">
      <c r="D5719" s="31"/>
      <c r="H5719" s="29"/>
    </row>
    <row r="5720" spans="4:8">
      <c r="D5720" s="31"/>
      <c r="H5720" s="29"/>
    </row>
    <row r="5721" spans="4:8">
      <c r="D5721" s="31"/>
      <c r="H5721" s="29"/>
    </row>
    <row r="5722" spans="4:8">
      <c r="D5722" s="31"/>
      <c r="H5722" s="29"/>
    </row>
    <row r="5723" spans="4:8">
      <c r="D5723" s="31"/>
      <c r="H5723" s="29"/>
    </row>
    <row r="5724" spans="4:8">
      <c r="D5724" s="31"/>
      <c r="H5724" s="29"/>
    </row>
    <row r="5725" spans="4:8">
      <c r="D5725" s="31"/>
      <c r="H5725" s="29"/>
    </row>
    <row r="5726" spans="4:8">
      <c r="D5726" s="31"/>
      <c r="H5726" s="29"/>
    </row>
    <row r="5727" spans="4:8">
      <c r="D5727" s="31"/>
      <c r="H5727" s="29"/>
    </row>
    <row r="5728" spans="4:8">
      <c r="D5728" s="31"/>
      <c r="H5728" s="29"/>
    </row>
    <row r="5729" spans="4:8">
      <c r="D5729" s="31"/>
      <c r="H5729" s="29"/>
    </row>
    <row r="5730" spans="4:8">
      <c r="D5730" s="31"/>
      <c r="H5730" s="29"/>
    </row>
    <row r="5731" spans="4:8">
      <c r="D5731" s="31"/>
      <c r="H5731" s="29"/>
    </row>
    <row r="5732" spans="4:8">
      <c r="D5732" s="31"/>
      <c r="H5732" s="29"/>
    </row>
    <row r="5733" spans="4:8">
      <c r="D5733" s="31"/>
      <c r="H5733" s="29"/>
    </row>
    <row r="5734" spans="4:8">
      <c r="D5734" s="31"/>
      <c r="H5734" s="29"/>
    </row>
    <row r="5735" spans="4:8">
      <c r="D5735" s="31"/>
      <c r="H5735" s="29"/>
    </row>
    <row r="5736" spans="4:8">
      <c r="D5736" s="31"/>
      <c r="H5736" s="29"/>
    </row>
    <row r="5737" spans="4:8">
      <c r="D5737" s="31"/>
      <c r="H5737" s="29"/>
    </row>
    <row r="5738" spans="4:8">
      <c r="D5738" s="31"/>
      <c r="H5738" s="29"/>
    </row>
    <row r="5739" spans="4:8">
      <c r="D5739" s="31"/>
      <c r="H5739" s="29"/>
    </row>
    <row r="5740" spans="4:8">
      <c r="D5740" s="31"/>
      <c r="H5740" s="29"/>
    </row>
    <row r="5741" spans="4:8">
      <c r="D5741" s="31"/>
      <c r="H5741" s="29"/>
    </row>
    <row r="5742" spans="4:8">
      <c r="D5742" s="31"/>
      <c r="H5742" s="29"/>
    </row>
    <row r="5743" spans="4:8">
      <c r="D5743" s="31"/>
      <c r="H5743" s="29"/>
    </row>
    <row r="5744" spans="4:8">
      <c r="D5744" s="31"/>
      <c r="H5744" s="29"/>
    </row>
    <row r="5745" spans="4:8">
      <c r="D5745" s="31"/>
      <c r="H5745" s="29"/>
    </row>
    <row r="5746" spans="4:8">
      <c r="D5746" s="31"/>
      <c r="H5746" s="29"/>
    </row>
    <row r="5747" spans="4:8">
      <c r="D5747" s="31"/>
      <c r="H5747" s="29"/>
    </row>
    <row r="5748" spans="4:8">
      <c r="D5748" s="31"/>
      <c r="H5748" s="29"/>
    </row>
    <row r="5749" spans="4:8">
      <c r="D5749" s="31"/>
      <c r="H5749" s="29"/>
    </row>
    <row r="5750" spans="4:8">
      <c r="D5750" s="31"/>
      <c r="H5750" s="29"/>
    </row>
    <row r="5751" spans="4:8">
      <c r="D5751" s="31"/>
      <c r="H5751" s="29"/>
    </row>
    <row r="5752" spans="4:8">
      <c r="D5752" s="31"/>
      <c r="H5752" s="29"/>
    </row>
    <row r="5753" spans="4:8">
      <c r="D5753" s="31"/>
      <c r="H5753" s="29"/>
    </row>
    <row r="5754" spans="4:8">
      <c r="D5754" s="31"/>
      <c r="H5754" s="29"/>
    </row>
    <row r="5755" spans="4:8">
      <c r="D5755" s="31"/>
      <c r="H5755" s="29"/>
    </row>
    <row r="5756" spans="4:8">
      <c r="D5756" s="31"/>
      <c r="H5756" s="29"/>
    </row>
    <row r="5757" spans="4:8">
      <c r="D5757" s="31"/>
      <c r="H5757" s="29"/>
    </row>
    <row r="5758" spans="4:8">
      <c r="D5758" s="31"/>
      <c r="H5758" s="29"/>
    </row>
    <row r="5759" spans="4:8">
      <c r="D5759" s="31"/>
      <c r="H5759" s="29"/>
    </row>
    <row r="5760" spans="4:8">
      <c r="D5760" s="31"/>
      <c r="H5760" s="29"/>
    </row>
    <row r="5761" spans="4:8">
      <c r="D5761" s="31"/>
      <c r="H5761" s="29"/>
    </row>
    <row r="5762" spans="4:8">
      <c r="D5762" s="31"/>
      <c r="H5762" s="29"/>
    </row>
    <row r="5763" spans="4:8">
      <c r="D5763" s="31"/>
      <c r="H5763" s="29"/>
    </row>
    <row r="5764" spans="4:8">
      <c r="D5764" s="31"/>
      <c r="H5764" s="29"/>
    </row>
    <row r="5765" spans="4:8">
      <c r="D5765" s="31"/>
      <c r="H5765" s="29"/>
    </row>
    <row r="5766" spans="4:8">
      <c r="D5766" s="31"/>
      <c r="H5766" s="29"/>
    </row>
    <row r="5767" spans="4:8">
      <c r="D5767" s="31"/>
      <c r="H5767" s="29"/>
    </row>
    <row r="5768" spans="4:8">
      <c r="D5768" s="31"/>
      <c r="H5768" s="29"/>
    </row>
    <row r="5769" spans="4:8">
      <c r="D5769" s="31"/>
      <c r="H5769" s="29"/>
    </row>
    <row r="5770" spans="4:8">
      <c r="D5770" s="31"/>
      <c r="H5770" s="29"/>
    </row>
    <row r="5771" spans="4:8">
      <c r="D5771" s="31"/>
      <c r="H5771" s="29"/>
    </row>
    <row r="5772" spans="4:8">
      <c r="D5772" s="31"/>
      <c r="H5772" s="29"/>
    </row>
    <row r="5773" spans="4:8">
      <c r="D5773" s="31"/>
      <c r="H5773" s="29"/>
    </row>
    <row r="5774" spans="4:8">
      <c r="D5774" s="31"/>
      <c r="H5774" s="29"/>
    </row>
    <row r="5775" spans="4:8">
      <c r="D5775" s="31"/>
      <c r="H5775" s="29"/>
    </row>
    <row r="5776" spans="4:8">
      <c r="D5776" s="31"/>
      <c r="H5776" s="29"/>
    </row>
    <row r="5777" spans="4:8">
      <c r="D5777" s="31"/>
      <c r="H5777" s="29"/>
    </row>
    <row r="5778" spans="4:8">
      <c r="D5778" s="31"/>
      <c r="H5778" s="29"/>
    </row>
    <row r="5779" spans="4:8">
      <c r="D5779" s="31"/>
      <c r="H5779" s="29"/>
    </row>
    <row r="5780" spans="4:8">
      <c r="D5780" s="31"/>
      <c r="H5780" s="29"/>
    </row>
    <row r="5781" spans="4:8">
      <c r="D5781" s="31"/>
      <c r="H5781" s="29"/>
    </row>
    <row r="5782" spans="4:8">
      <c r="D5782" s="31"/>
      <c r="H5782" s="29"/>
    </row>
    <row r="5783" spans="4:8">
      <c r="D5783" s="31"/>
      <c r="H5783" s="29"/>
    </row>
    <row r="5784" spans="4:8">
      <c r="D5784" s="31"/>
      <c r="H5784" s="29"/>
    </row>
    <row r="5785" spans="4:8">
      <c r="D5785" s="31"/>
      <c r="H5785" s="29"/>
    </row>
    <row r="5786" spans="4:8">
      <c r="D5786" s="31"/>
      <c r="H5786" s="29"/>
    </row>
    <row r="5787" spans="4:8">
      <c r="D5787" s="31"/>
      <c r="H5787" s="29"/>
    </row>
    <row r="5788" spans="4:8">
      <c r="D5788" s="31"/>
      <c r="H5788" s="29"/>
    </row>
    <row r="5789" spans="4:8">
      <c r="D5789" s="31"/>
      <c r="H5789" s="29"/>
    </row>
    <row r="5790" spans="4:8">
      <c r="D5790" s="31"/>
      <c r="H5790" s="29"/>
    </row>
    <row r="5791" spans="4:8">
      <c r="D5791" s="31"/>
      <c r="H5791" s="29"/>
    </row>
    <row r="5792" spans="4:8">
      <c r="D5792" s="31"/>
      <c r="H5792" s="29"/>
    </row>
    <row r="5793" spans="4:8">
      <c r="D5793" s="31"/>
      <c r="H5793" s="29"/>
    </row>
    <row r="5794" spans="4:8">
      <c r="D5794" s="31"/>
      <c r="H5794" s="29"/>
    </row>
    <row r="5795" spans="4:8">
      <c r="D5795" s="31"/>
      <c r="H5795" s="29"/>
    </row>
    <row r="5796" spans="4:8">
      <c r="D5796" s="31"/>
      <c r="H5796" s="29"/>
    </row>
    <row r="5797" spans="4:8">
      <c r="D5797" s="31"/>
      <c r="H5797" s="29"/>
    </row>
    <row r="5798" spans="4:8">
      <c r="D5798" s="31"/>
      <c r="H5798" s="29"/>
    </row>
    <row r="5799" spans="4:8">
      <c r="D5799" s="31"/>
      <c r="H5799" s="29"/>
    </row>
    <row r="5800" spans="4:8">
      <c r="D5800" s="31"/>
      <c r="H5800" s="29"/>
    </row>
    <row r="5801" spans="4:8">
      <c r="D5801" s="31"/>
      <c r="H5801" s="29"/>
    </row>
    <row r="5802" spans="4:8">
      <c r="D5802" s="31"/>
      <c r="H5802" s="29"/>
    </row>
    <row r="5803" spans="4:8">
      <c r="D5803" s="31"/>
      <c r="H5803" s="29"/>
    </row>
    <row r="5804" spans="4:8">
      <c r="D5804" s="31"/>
      <c r="H5804" s="29"/>
    </row>
    <row r="5805" spans="4:8">
      <c r="D5805" s="31"/>
      <c r="H5805" s="29"/>
    </row>
    <row r="5806" spans="4:8">
      <c r="D5806" s="31"/>
      <c r="H5806" s="29"/>
    </row>
    <row r="5807" spans="4:8">
      <c r="D5807" s="31"/>
      <c r="H5807" s="29"/>
    </row>
    <row r="5808" spans="4:8">
      <c r="D5808" s="31"/>
      <c r="H5808" s="29"/>
    </row>
    <row r="5809" spans="4:8">
      <c r="D5809" s="31"/>
      <c r="H5809" s="29"/>
    </row>
    <row r="5810" spans="4:8">
      <c r="D5810" s="31"/>
      <c r="H5810" s="29"/>
    </row>
    <row r="5811" spans="4:8">
      <c r="D5811" s="31"/>
      <c r="H5811" s="29"/>
    </row>
    <row r="5812" spans="4:8">
      <c r="D5812" s="31"/>
      <c r="H5812" s="29"/>
    </row>
    <row r="5813" spans="4:8">
      <c r="D5813" s="31"/>
      <c r="H5813" s="29"/>
    </row>
    <row r="5814" spans="4:8">
      <c r="D5814" s="31"/>
      <c r="H5814" s="29"/>
    </row>
    <row r="5815" spans="4:8">
      <c r="D5815" s="31"/>
      <c r="H5815" s="29"/>
    </row>
    <row r="5816" spans="4:8">
      <c r="D5816" s="31"/>
      <c r="H5816" s="29"/>
    </row>
    <row r="5817" spans="4:8">
      <c r="D5817" s="31"/>
      <c r="H5817" s="29"/>
    </row>
    <row r="5818" spans="4:8">
      <c r="D5818" s="31"/>
      <c r="H5818" s="29"/>
    </row>
    <row r="5819" spans="4:8">
      <c r="D5819" s="31"/>
      <c r="H5819" s="29"/>
    </row>
    <row r="5820" spans="4:8">
      <c r="D5820" s="31"/>
      <c r="H5820" s="29"/>
    </row>
    <row r="5821" spans="4:8">
      <c r="D5821" s="31"/>
      <c r="H5821" s="29"/>
    </row>
    <row r="5822" spans="4:8">
      <c r="D5822" s="31"/>
      <c r="H5822" s="29"/>
    </row>
    <row r="5823" spans="4:8">
      <c r="D5823" s="31"/>
      <c r="H5823" s="29"/>
    </row>
    <row r="5824" spans="4:8">
      <c r="D5824" s="31"/>
      <c r="H5824" s="29"/>
    </row>
    <row r="5825" spans="4:8">
      <c r="D5825" s="31"/>
      <c r="H5825" s="29"/>
    </row>
    <row r="5826" spans="4:8">
      <c r="D5826" s="31"/>
      <c r="H5826" s="29"/>
    </row>
    <row r="5827" spans="4:8">
      <c r="D5827" s="31"/>
      <c r="H5827" s="29"/>
    </row>
    <row r="5828" spans="4:8">
      <c r="D5828" s="31"/>
      <c r="H5828" s="29"/>
    </row>
    <row r="5829" spans="4:8">
      <c r="D5829" s="31"/>
      <c r="H5829" s="29"/>
    </row>
    <row r="5830" spans="4:8">
      <c r="D5830" s="31"/>
      <c r="H5830" s="29"/>
    </row>
    <row r="5831" spans="4:8">
      <c r="D5831" s="31"/>
      <c r="H5831" s="29"/>
    </row>
    <row r="5832" spans="4:8">
      <c r="D5832" s="31"/>
      <c r="H5832" s="29"/>
    </row>
    <row r="5833" spans="4:8">
      <c r="D5833" s="31"/>
      <c r="H5833" s="29"/>
    </row>
    <row r="5834" spans="4:8">
      <c r="D5834" s="31"/>
      <c r="H5834" s="29"/>
    </row>
    <row r="5835" spans="4:8">
      <c r="D5835" s="31"/>
      <c r="H5835" s="29"/>
    </row>
    <row r="5836" spans="4:8">
      <c r="D5836" s="31"/>
      <c r="H5836" s="29"/>
    </row>
    <row r="5837" spans="4:8">
      <c r="D5837" s="31"/>
      <c r="H5837" s="29"/>
    </row>
    <row r="5838" spans="4:8">
      <c r="D5838" s="31"/>
      <c r="H5838" s="29"/>
    </row>
    <row r="5839" spans="4:8">
      <c r="D5839" s="31"/>
      <c r="H5839" s="29"/>
    </row>
    <row r="5840" spans="4:8">
      <c r="D5840" s="31"/>
      <c r="H5840" s="29"/>
    </row>
    <row r="5841" spans="4:8">
      <c r="D5841" s="31"/>
      <c r="H5841" s="29"/>
    </row>
    <row r="5842" spans="4:8">
      <c r="D5842" s="31"/>
      <c r="H5842" s="29"/>
    </row>
    <row r="5843" spans="4:8">
      <c r="D5843" s="31"/>
      <c r="H5843" s="29"/>
    </row>
    <row r="5844" spans="4:8">
      <c r="D5844" s="31"/>
      <c r="H5844" s="29"/>
    </row>
    <row r="5845" spans="4:8">
      <c r="D5845" s="31"/>
      <c r="H5845" s="29"/>
    </row>
    <row r="5846" spans="4:8">
      <c r="D5846" s="31"/>
      <c r="H5846" s="29"/>
    </row>
    <row r="5847" spans="4:8">
      <c r="D5847" s="31"/>
      <c r="H5847" s="29"/>
    </row>
    <row r="5848" spans="4:8">
      <c r="D5848" s="31"/>
      <c r="H5848" s="29"/>
    </row>
    <row r="5849" spans="4:8">
      <c r="D5849" s="31"/>
      <c r="H5849" s="29"/>
    </row>
    <row r="5850" spans="4:8">
      <c r="D5850" s="31"/>
      <c r="H5850" s="29"/>
    </row>
    <row r="5851" spans="4:8">
      <c r="D5851" s="31"/>
      <c r="H5851" s="29"/>
    </row>
    <row r="5852" spans="4:8">
      <c r="D5852" s="31"/>
      <c r="H5852" s="29"/>
    </row>
    <row r="5853" spans="4:8">
      <c r="D5853" s="31"/>
      <c r="H5853" s="29"/>
    </row>
    <row r="5854" spans="4:8">
      <c r="D5854" s="31"/>
      <c r="H5854" s="29"/>
    </row>
    <row r="5855" spans="4:8">
      <c r="D5855" s="31"/>
      <c r="H5855" s="29"/>
    </row>
    <row r="5856" spans="4:8">
      <c r="D5856" s="31"/>
      <c r="H5856" s="29"/>
    </row>
    <row r="5857" spans="4:8">
      <c r="D5857" s="31"/>
      <c r="H5857" s="29"/>
    </row>
    <row r="5858" spans="4:8">
      <c r="D5858" s="31"/>
      <c r="H5858" s="29"/>
    </row>
    <row r="5859" spans="4:8">
      <c r="D5859" s="31"/>
      <c r="H5859" s="29"/>
    </row>
    <row r="5860" spans="4:8">
      <c r="D5860" s="31"/>
      <c r="H5860" s="29"/>
    </row>
    <row r="5861" spans="4:8">
      <c r="D5861" s="31"/>
      <c r="H5861" s="29"/>
    </row>
    <row r="5862" spans="4:8">
      <c r="D5862" s="31"/>
      <c r="H5862" s="29"/>
    </row>
    <row r="5863" spans="4:8">
      <c r="D5863" s="31"/>
      <c r="H5863" s="29"/>
    </row>
    <row r="5864" spans="4:8">
      <c r="D5864" s="31"/>
      <c r="H5864" s="29"/>
    </row>
    <row r="5865" spans="4:8">
      <c r="D5865" s="31"/>
      <c r="H5865" s="29"/>
    </row>
    <row r="5866" spans="4:8">
      <c r="D5866" s="31"/>
      <c r="H5866" s="29"/>
    </row>
    <row r="5867" spans="4:8">
      <c r="D5867" s="31"/>
      <c r="H5867" s="29"/>
    </row>
    <row r="5868" spans="4:8">
      <c r="D5868" s="31"/>
      <c r="H5868" s="29"/>
    </row>
    <row r="5869" spans="4:8">
      <c r="D5869" s="31"/>
      <c r="H5869" s="29"/>
    </row>
    <row r="5870" spans="4:8">
      <c r="D5870" s="31"/>
      <c r="H5870" s="29"/>
    </row>
    <row r="5871" spans="4:8">
      <c r="D5871" s="31"/>
      <c r="H5871" s="29"/>
    </row>
    <row r="5872" spans="4:8">
      <c r="D5872" s="31"/>
      <c r="H5872" s="29"/>
    </row>
    <row r="5873" spans="4:8">
      <c r="D5873" s="31"/>
      <c r="H5873" s="29"/>
    </row>
    <row r="5874" spans="4:8">
      <c r="D5874" s="31"/>
      <c r="H5874" s="29"/>
    </row>
    <row r="5875" spans="4:8">
      <c r="D5875" s="31"/>
      <c r="H5875" s="29"/>
    </row>
    <row r="5876" spans="4:8">
      <c r="D5876" s="31"/>
      <c r="H5876" s="29"/>
    </row>
    <row r="5877" spans="4:8">
      <c r="D5877" s="31"/>
      <c r="H5877" s="29"/>
    </row>
    <row r="5878" spans="4:8">
      <c r="D5878" s="31"/>
      <c r="H5878" s="29"/>
    </row>
    <row r="5879" spans="4:8">
      <c r="D5879" s="31"/>
      <c r="H5879" s="29"/>
    </row>
    <row r="5880" spans="4:8">
      <c r="D5880" s="31"/>
      <c r="H5880" s="29"/>
    </row>
    <row r="5881" spans="4:8">
      <c r="D5881" s="31"/>
      <c r="H5881" s="29"/>
    </row>
    <row r="5882" spans="4:8">
      <c r="D5882" s="31"/>
      <c r="H5882" s="29"/>
    </row>
    <row r="5883" spans="4:8">
      <c r="D5883" s="31"/>
      <c r="H5883" s="29"/>
    </row>
    <row r="5884" spans="4:8">
      <c r="D5884" s="31"/>
      <c r="H5884" s="29"/>
    </row>
    <row r="5885" spans="4:8">
      <c r="D5885" s="31"/>
      <c r="H5885" s="29"/>
    </row>
    <row r="5886" spans="4:8">
      <c r="D5886" s="31"/>
      <c r="H5886" s="29"/>
    </row>
    <row r="5887" spans="4:8">
      <c r="D5887" s="31"/>
      <c r="H5887" s="29"/>
    </row>
    <row r="5888" spans="4:8">
      <c r="D5888" s="31"/>
      <c r="H5888" s="29"/>
    </row>
    <row r="5889" spans="4:8">
      <c r="D5889" s="31"/>
      <c r="H5889" s="29"/>
    </row>
    <row r="5890" spans="4:8">
      <c r="D5890" s="31"/>
      <c r="H5890" s="29"/>
    </row>
    <row r="5891" spans="4:8">
      <c r="D5891" s="31"/>
      <c r="H5891" s="29"/>
    </row>
    <row r="5892" spans="4:8">
      <c r="D5892" s="31"/>
      <c r="H5892" s="29"/>
    </row>
    <row r="5893" spans="4:8">
      <c r="D5893" s="31"/>
      <c r="H5893" s="29"/>
    </row>
    <row r="5894" spans="4:8">
      <c r="D5894" s="31"/>
      <c r="H5894" s="29"/>
    </row>
    <row r="5895" spans="4:8">
      <c r="D5895" s="31"/>
      <c r="H5895" s="29"/>
    </row>
    <row r="5896" spans="4:8">
      <c r="D5896" s="31"/>
      <c r="H5896" s="29"/>
    </row>
    <row r="5897" spans="4:8">
      <c r="D5897" s="31"/>
      <c r="H5897" s="29"/>
    </row>
    <row r="5898" spans="4:8">
      <c r="D5898" s="31"/>
      <c r="H5898" s="29"/>
    </row>
    <row r="5899" spans="4:8">
      <c r="D5899" s="31"/>
      <c r="H5899" s="29"/>
    </row>
    <row r="5900" spans="4:8">
      <c r="D5900" s="31"/>
      <c r="H5900" s="29"/>
    </row>
    <row r="5901" spans="4:8">
      <c r="D5901" s="31"/>
      <c r="H5901" s="29"/>
    </row>
    <row r="5902" spans="4:8">
      <c r="D5902" s="31"/>
      <c r="H5902" s="29"/>
    </row>
    <row r="5903" spans="4:8">
      <c r="D5903" s="31"/>
      <c r="H5903" s="29"/>
    </row>
    <row r="5904" spans="4:8">
      <c r="D5904" s="31"/>
      <c r="H5904" s="29"/>
    </row>
    <row r="5905" spans="4:8">
      <c r="D5905" s="31"/>
      <c r="H5905" s="29"/>
    </row>
    <row r="5906" spans="4:8">
      <c r="D5906" s="31"/>
      <c r="H5906" s="29"/>
    </row>
    <row r="5907" spans="4:8">
      <c r="D5907" s="31"/>
      <c r="H5907" s="29"/>
    </row>
    <row r="5908" spans="4:8">
      <c r="D5908" s="31"/>
      <c r="H5908" s="29"/>
    </row>
    <row r="5909" spans="4:8">
      <c r="D5909" s="31"/>
      <c r="H5909" s="29"/>
    </row>
    <row r="5910" spans="4:8">
      <c r="D5910" s="31"/>
      <c r="H5910" s="29"/>
    </row>
    <row r="5911" spans="4:8">
      <c r="D5911" s="31"/>
      <c r="H5911" s="29"/>
    </row>
    <row r="5912" spans="4:8">
      <c r="D5912" s="31"/>
      <c r="H5912" s="29"/>
    </row>
    <row r="5913" spans="4:8">
      <c r="D5913" s="31"/>
      <c r="H5913" s="29"/>
    </row>
    <row r="5914" spans="4:8">
      <c r="D5914" s="31"/>
      <c r="H5914" s="29"/>
    </row>
    <row r="5915" spans="4:8">
      <c r="D5915" s="31"/>
      <c r="H5915" s="29"/>
    </row>
    <row r="5916" spans="4:8">
      <c r="D5916" s="31"/>
      <c r="H5916" s="29"/>
    </row>
    <row r="5917" spans="4:8">
      <c r="D5917" s="31"/>
      <c r="H5917" s="29"/>
    </row>
    <row r="5918" spans="4:8">
      <c r="D5918" s="31"/>
      <c r="H5918" s="29"/>
    </row>
    <row r="5919" spans="4:8">
      <c r="D5919" s="31"/>
      <c r="H5919" s="29"/>
    </row>
    <row r="5920" spans="4:8">
      <c r="D5920" s="31"/>
      <c r="H5920" s="29"/>
    </row>
    <row r="5921" spans="4:8">
      <c r="D5921" s="31"/>
      <c r="H5921" s="29"/>
    </row>
    <row r="5922" spans="4:8">
      <c r="D5922" s="31"/>
      <c r="H5922" s="29"/>
    </row>
    <row r="5923" spans="4:8">
      <c r="D5923" s="31"/>
      <c r="H5923" s="29"/>
    </row>
    <row r="5924" spans="4:8">
      <c r="D5924" s="31"/>
      <c r="H5924" s="29"/>
    </row>
    <row r="5925" spans="4:8">
      <c r="D5925" s="31"/>
      <c r="H5925" s="29"/>
    </row>
    <row r="5926" spans="4:8">
      <c r="D5926" s="31"/>
      <c r="H5926" s="29"/>
    </row>
    <row r="5927" spans="4:8">
      <c r="D5927" s="31"/>
      <c r="H5927" s="29"/>
    </row>
    <row r="5928" spans="4:8">
      <c r="D5928" s="31"/>
      <c r="H5928" s="29"/>
    </row>
    <row r="5929" spans="4:8">
      <c r="D5929" s="31"/>
      <c r="H5929" s="29"/>
    </row>
    <row r="5930" spans="4:8">
      <c r="D5930" s="31"/>
      <c r="H5930" s="29"/>
    </row>
    <row r="5931" spans="4:8">
      <c r="D5931" s="31"/>
      <c r="H5931" s="29"/>
    </row>
    <row r="5932" spans="4:8">
      <c r="D5932" s="31"/>
      <c r="H5932" s="29"/>
    </row>
    <row r="5933" spans="4:8">
      <c r="D5933" s="31"/>
      <c r="H5933" s="29"/>
    </row>
    <row r="5934" spans="4:8">
      <c r="D5934" s="31"/>
      <c r="H5934" s="29"/>
    </row>
    <row r="5935" spans="4:8">
      <c r="D5935" s="31"/>
      <c r="H5935" s="29"/>
    </row>
    <row r="5936" spans="4:8">
      <c r="D5936" s="31"/>
      <c r="H5936" s="29"/>
    </row>
    <row r="5937" spans="4:8">
      <c r="D5937" s="31"/>
      <c r="H5937" s="29"/>
    </row>
    <row r="5938" spans="4:8">
      <c r="D5938" s="31"/>
      <c r="H5938" s="29"/>
    </row>
    <row r="5939" spans="4:8">
      <c r="D5939" s="31"/>
      <c r="H5939" s="29"/>
    </row>
    <row r="5940" spans="4:8">
      <c r="D5940" s="31"/>
      <c r="H5940" s="29"/>
    </row>
    <row r="5941" spans="4:8">
      <c r="D5941" s="31"/>
      <c r="H5941" s="29"/>
    </row>
    <row r="5942" spans="4:8">
      <c r="D5942" s="31"/>
      <c r="H5942" s="29"/>
    </row>
    <row r="5943" spans="4:8">
      <c r="D5943" s="31"/>
      <c r="H5943" s="29"/>
    </row>
    <row r="5944" spans="4:8">
      <c r="D5944" s="31"/>
      <c r="H5944" s="29"/>
    </row>
    <row r="5945" spans="4:8">
      <c r="D5945" s="31"/>
      <c r="H5945" s="29"/>
    </row>
    <row r="5946" spans="4:8">
      <c r="D5946" s="31"/>
      <c r="H5946" s="29"/>
    </row>
    <row r="5947" spans="4:8">
      <c r="D5947" s="31"/>
      <c r="H5947" s="29"/>
    </row>
    <row r="5948" spans="4:8">
      <c r="D5948" s="31"/>
      <c r="H5948" s="29"/>
    </row>
    <row r="5949" spans="4:8">
      <c r="D5949" s="31"/>
      <c r="H5949" s="29"/>
    </row>
    <row r="5950" spans="4:8">
      <c r="D5950" s="31"/>
      <c r="H5950" s="29"/>
    </row>
    <row r="5951" spans="4:8">
      <c r="D5951" s="31"/>
      <c r="H5951" s="29"/>
    </row>
    <row r="5952" spans="4:8">
      <c r="D5952" s="31"/>
      <c r="H5952" s="29"/>
    </row>
    <row r="5953" spans="4:8">
      <c r="D5953" s="31"/>
      <c r="H5953" s="29"/>
    </row>
    <row r="5954" spans="4:8">
      <c r="D5954" s="31"/>
      <c r="H5954" s="29"/>
    </row>
    <row r="5955" spans="4:8">
      <c r="D5955" s="31"/>
      <c r="H5955" s="29"/>
    </row>
    <row r="5956" spans="4:8">
      <c r="D5956" s="31"/>
      <c r="H5956" s="29"/>
    </row>
    <row r="5957" spans="4:8">
      <c r="D5957" s="31"/>
      <c r="H5957" s="29"/>
    </row>
    <row r="5958" spans="4:8">
      <c r="D5958" s="31"/>
      <c r="H5958" s="29"/>
    </row>
    <row r="5959" spans="4:8">
      <c r="D5959" s="31"/>
      <c r="H5959" s="29"/>
    </row>
    <row r="5960" spans="4:8">
      <c r="D5960" s="31"/>
      <c r="H5960" s="29"/>
    </row>
    <row r="5961" spans="4:8">
      <c r="D5961" s="31"/>
      <c r="H5961" s="29"/>
    </row>
    <row r="5962" spans="4:8">
      <c r="D5962" s="31"/>
      <c r="H5962" s="29"/>
    </row>
    <row r="5963" spans="4:8">
      <c r="D5963" s="31"/>
      <c r="H5963" s="29"/>
    </row>
    <row r="5964" spans="4:8">
      <c r="D5964" s="31"/>
      <c r="H5964" s="29"/>
    </row>
    <row r="5965" spans="4:8">
      <c r="D5965" s="31"/>
      <c r="H5965" s="29"/>
    </row>
    <row r="5966" spans="4:8">
      <c r="D5966" s="31"/>
      <c r="H5966" s="29"/>
    </row>
    <row r="5967" spans="4:8">
      <c r="D5967" s="31"/>
      <c r="H5967" s="29"/>
    </row>
    <row r="5968" spans="4:8">
      <c r="D5968" s="31"/>
      <c r="H5968" s="29"/>
    </row>
    <row r="5969" spans="4:8">
      <c r="D5969" s="31"/>
      <c r="H5969" s="29"/>
    </row>
    <row r="5970" spans="4:8">
      <c r="D5970" s="31"/>
      <c r="H5970" s="29"/>
    </row>
    <row r="5971" spans="4:8">
      <c r="D5971" s="31"/>
      <c r="H5971" s="29"/>
    </row>
    <row r="5972" spans="4:8">
      <c r="D5972" s="31"/>
      <c r="H5972" s="29"/>
    </row>
    <row r="5973" spans="4:8">
      <c r="D5973" s="31"/>
      <c r="H5973" s="29"/>
    </row>
    <row r="5974" spans="4:8">
      <c r="D5974" s="31"/>
      <c r="H5974" s="29"/>
    </row>
    <row r="5975" spans="4:8">
      <c r="D5975" s="31"/>
      <c r="H5975" s="29"/>
    </row>
    <row r="5976" spans="4:8">
      <c r="D5976" s="31"/>
      <c r="H5976" s="29"/>
    </row>
    <row r="5977" spans="4:8">
      <c r="D5977" s="31"/>
      <c r="H5977" s="29"/>
    </row>
    <row r="5978" spans="4:8">
      <c r="D5978" s="31"/>
      <c r="H5978" s="29"/>
    </row>
    <row r="5979" spans="4:8">
      <c r="D5979" s="31"/>
      <c r="H5979" s="29"/>
    </row>
    <row r="5980" spans="4:8">
      <c r="D5980" s="31"/>
      <c r="H5980" s="29"/>
    </row>
    <row r="5981" spans="4:8">
      <c r="D5981" s="31"/>
      <c r="H5981" s="29"/>
    </row>
    <row r="5982" spans="4:8">
      <c r="D5982" s="31"/>
      <c r="H5982" s="29"/>
    </row>
    <row r="5983" spans="4:8">
      <c r="D5983" s="31"/>
      <c r="H5983" s="29"/>
    </row>
    <row r="5984" spans="4:8">
      <c r="D5984" s="31"/>
      <c r="H5984" s="29"/>
    </row>
    <row r="5985" spans="4:8">
      <c r="D5985" s="31"/>
      <c r="H5985" s="29"/>
    </row>
    <row r="5986" spans="4:8">
      <c r="D5986" s="31"/>
      <c r="H5986" s="29"/>
    </row>
    <row r="5987" spans="4:8">
      <c r="D5987" s="31"/>
      <c r="H5987" s="29"/>
    </row>
    <row r="5988" spans="4:8">
      <c r="D5988" s="31"/>
      <c r="H5988" s="29"/>
    </row>
    <row r="5989" spans="4:8">
      <c r="D5989" s="31"/>
      <c r="H5989" s="29"/>
    </row>
    <row r="5990" spans="4:8">
      <c r="D5990" s="31"/>
      <c r="H5990" s="29"/>
    </row>
    <row r="5991" spans="4:8">
      <c r="D5991" s="31"/>
      <c r="H5991" s="29"/>
    </row>
    <row r="5992" spans="4:8">
      <c r="D5992" s="31"/>
      <c r="H5992" s="29"/>
    </row>
    <row r="5993" spans="4:8">
      <c r="D5993" s="31"/>
      <c r="H5993" s="29"/>
    </row>
    <row r="5994" spans="4:8">
      <c r="D5994" s="31"/>
      <c r="H5994" s="29"/>
    </row>
    <row r="5995" spans="4:8">
      <c r="D5995" s="31"/>
      <c r="H5995" s="29"/>
    </row>
    <row r="5996" spans="4:8">
      <c r="D5996" s="31"/>
      <c r="H5996" s="29"/>
    </row>
    <row r="5997" spans="4:8">
      <c r="D5997" s="31"/>
      <c r="H5997" s="29"/>
    </row>
    <row r="5998" spans="4:8">
      <c r="D5998" s="31"/>
      <c r="H5998" s="29"/>
    </row>
    <row r="5999" spans="4:8">
      <c r="D5999" s="31"/>
      <c r="H5999" s="29"/>
    </row>
    <row r="6000" spans="4:8">
      <c r="D6000" s="31"/>
      <c r="H6000" s="29"/>
    </row>
    <row r="6001" spans="4:8">
      <c r="D6001" s="31"/>
      <c r="H6001" s="29"/>
    </row>
    <row r="6002" spans="4:8">
      <c r="D6002" s="31"/>
      <c r="H6002" s="29"/>
    </row>
    <row r="6003" spans="4:8">
      <c r="D6003" s="31"/>
      <c r="H6003" s="29"/>
    </row>
    <row r="6004" spans="4:8">
      <c r="D6004" s="31"/>
      <c r="H6004" s="29"/>
    </row>
    <row r="6005" spans="4:8">
      <c r="D6005" s="31"/>
      <c r="H6005" s="29"/>
    </row>
    <row r="6006" spans="4:8">
      <c r="D6006" s="31"/>
      <c r="H6006" s="29"/>
    </row>
    <row r="6007" spans="4:8">
      <c r="D6007" s="31"/>
      <c r="H6007" s="29"/>
    </row>
    <row r="6008" spans="4:8">
      <c r="D6008" s="31"/>
      <c r="H6008" s="29"/>
    </row>
    <row r="6009" spans="4:8">
      <c r="D6009" s="31"/>
      <c r="H6009" s="29"/>
    </row>
    <row r="6010" spans="4:8">
      <c r="D6010" s="31"/>
      <c r="H6010" s="29"/>
    </row>
    <row r="6011" spans="4:8">
      <c r="D6011" s="31"/>
      <c r="H6011" s="29"/>
    </row>
    <row r="6012" spans="4:8">
      <c r="D6012" s="31"/>
      <c r="H6012" s="29"/>
    </row>
    <row r="6013" spans="4:8">
      <c r="D6013" s="31"/>
      <c r="H6013" s="29"/>
    </row>
    <row r="6014" spans="4:8">
      <c r="D6014" s="31"/>
      <c r="H6014" s="29"/>
    </row>
    <row r="6015" spans="4:8">
      <c r="D6015" s="31"/>
      <c r="H6015" s="29"/>
    </row>
    <row r="6016" spans="4:8">
      <c r="D6016" s="31"/>
      <c r="H6016" s="29"/>
    </row>
    <row r="6017" spans="4:8">
      <c r="D6017" s="31"/>
      <c r="H6017" s="29"/>
    </row>
    <row r="6018" spans="4:8">
      <c r="D6018" s="31"/>
      <c r="H6018" s="29"/>
    </row>
    <row r="6019" spans="4:8">
      <c r="D6019" s="31"/>
      <c r="H6019" s="29"/>
    </row>
    <row r="6020" spans="4:8">
      <c r="D6020" s="31"/>
      <c r="H6020" s="29"/>
    </row>
    <row r="6021" spans="4:8">
      <c r="D6021" s="31"/>
      <c r="H6021" s="29"/>
    </row>
    <row r="6022" spans="4:8">
      <c r="D6022" s="31"/>
      <c r="H6022" s="29"/>
    </row>
    <row r="6023" spans="4:8">
      <c r="D6023" s="31"/>
      <c r="H6023" s="29"/>
    </row>
    <row r="6024" spans="4:8">
      <c r="D6024" s="31"/>
      <c r="H6024" s="29"/>
    </row>
    <row r="6025" spans="4:8">
      <c r="D6025" s="31"/>
      <c r="H6025" s="29"/>
    </row>
    <row r="6026" spans="4:8">
      <c r="D6026" s="31"/>
      <c r="H6026" s="29"/>
    </row>
    <row r="6027" spans="4:8">
      <c r="D6027" s="31"/>
      <c r="H6027" s="29"/>
    </row>
    <row r="6028" spans="4:8">
      <c r="D6028" s="31"/>
      <c r="H6028" s="29"/>
    </row>
    <row r="6029" spans="4:8">
      <c r="D6029" s="31"/>
      <c r="H6029" s="29"/>
    </row>
    <row r="6030" spans="4:8">
      <c r="D6030" s="31"/>
      <c r="H6030" s="29"/>
    </row>
    <row r="6031" spans="4:8">
      <c r="D6031" s="31"/>
      <c r="H6031" s="29"/>
    </row>
    <row r="6032" spans="4:8">
      <c r="D6032" s="31"/>
      <c r="H6032" s="29"/>
    </row>
    <row r="6033" spans="4:8">
      <c r="D6033" s="31"/>
      <c r="H6033" s="29"/>
    </row>
    <row r="6034" spans="4:8">
      <c r="D6034" s="31"/>
      <c r="H6034" s="29"/>
    </row>
    <row r="6035" spans="4:8">
      <c r="D6035" s="31"/>
      <c r="H6035" s="29"/>
    </row>
    <row r="6036" spans="4:8">
      <c r="D6036" s="31"/>
      <c r="H6036" s="29"/>
    </row>
    <row r="6037" spans="4:8">
      <c r="D6037" s="31"/>
      <c r="H6037" s="29"/>
    </row>
    <row r="6038" spans="4:8">
      <c r="D6038" s="31"/>
      <c r="H6038" s="29"/>
    </row>
    <row r="6039" spans="4:8">
      <c r="D6039" s="31"/>
      <c r="H6039" s="29"/>
    </row>
    <row r="6040" spans="4:8">
      <c r="D6040" s="31"/>
      <c r="H6040" s="29"/>
    </row>
    <row r="6041" spans="4:8">
      <c r="D6041" s="31"/>
      <c r="H6041" s="29"/>
    </row>
    <row r="6042" spans="4:8">
      <c r="D6042" s="31"/>
      <c r="H6042" s="29"/>
    </row>
    <row r="6043" spans="4:8">
      <c r="D6043" s="31"/>
      <c r="H6043" s="29"/>
    </row>
    <row r="6044" spans="4:8">
      <c r="D6044" s="31"/>
      <c r="H6044" s="29"/>
    </row>
    <row r="6045" spans="4:8">
      <c r="D6045" s="31"/>
      <c r="H6045" s="29"/>
    </row>
    <row r="6046" spans="4:8">
      <c r="D6046" s="31"/>
      <c r="H6046" s="29"/>
    </row>
    <row r="6047" spans="4:8">
      <c r="D6047" s="31"/>
      <c r="H6047" s="29"/>
    </row>
    <row r="6048" spans="4:8">
      <c r="D6048" s="31"/>
      <c r="H6048" s="29"/>
    </row>
    <row r="6049" spans="4:8">
      <c r="D6049" s="31"/>
      <c r="H6049" s="29"/>
    </row>
    <row r="6050" spans="4:8">
      <c r="D6050" s="31"/>
      <c r="H6050" s="29"/>
    </row>
    <row r="6051" spans="4:8">
      <c r="D6051" s="31"/>
      <c r="H6051" s="29"/>
    </row>
    <row r="6052" spans="4:8">
      <c r="D6052" s="31"/>
      <c r="H6052" s="29"/>
    </row>
    <row r="6053" spans="4:8">
      <c r="D6053" s="31"/>
      <c r="H6053" s="29"/>
    </row>
    <row r="6054" spans="4:8">
      <c r="D6054" s="31"/>
      <c r="H6054" s="29"/>
    </row>
    <row r="6055" spans="4:8">
      <c r="D6055" s="31"/>
      <c r="H6055" s="29"/>
    </row>
    <row r="6056" spans="4:8">
      <c r="D6056" s="31"/>
      <c r="H6056" s="29"/>
    </row>
    <row r="6057" spans="4:8">
      <c r="D6057" s="31"/>
      <c r="H6057" s="29"/>
    </row>
    <row r="6058" spans="4:8">
      <c r="D6058" s="31"/>
      <c r="H6058" s="29"/>
    </row>
    <row r="6059" spans="4:8">
      <c r="D6059" s="31"/>
      <c r="H6059" s="29"/>
    </row>
    <row r="6060" spans="4:8">
      <c r="D6060" s="31"/>
      <c r="H6060" s="29"/>
    </row>
    <row r="6061" spans="4:8">
      <c r="D6061" s="31"/>
      <c r="H6061" s="29"/>
    </row>
    <row r="6062" spans="4:8">
      <c r="D6062" s="31"/>
      <c r="H6062" s="29"/>
    </row>
    <row r="6063" spans="4:8">
      <c r="D6063" s="31"/>
      <c r="H6063" s="29"/>
    </row>
    <row r="6064" spans="4:8">
      <c r="D6064" s="31"/>
      <c r="H6064" s="29"/>
    </row>
    <row r="6065" spans="4:8">
      <c r="D6065" s="31"/>
      <c r="H6065" s="29"/>
    </row>
    <row r="6066" spans="4:8">
      <c r="D6066" s="31"/>
      <c r="H6066" s="29"/>
    </row>
    <row r="6067" spans="4:8">
      <c r="D6067" s="31"/>
      <c r="H6067" s="29"/>
    </row>
    <row r="6068" spans="4:8">
      <c r="D6068" s="31"/>
      <c r="H6068" s="29"/>
    </row>
    <row r="6069" spans="4:8">
      <c r="D6069" s="31"/>
      <c r="H6069" s="29"/>
    </row>
    <row r="6070" spans="4:8">
      <c r="D6070" s="31"/>
      <c r="H6070" s="29"/>
    </row>
    <row r="6071" spans="4:8">
      <c r="D6071" s="31"/>
      <c r="H6071" s="29"/>
    </row>
    <row r="6072" spans="4:8">
      <c r="D6072" s="31"/>
      <c r="H6072" s="29"/>
    </row>
    <row r="6073" spans="4:8">
      <c r="D6073" s="31"/>
      <c r="H6073" s="29"/>
    </row>
    <row r="6074" spans="4:8">
      <c r="D6074" s="31"/>
      <c r="H6074" s="29"/>
    </row>
    <row r="6075" spans="4:8">
      <c r="D6075" s="31"/>
      <c r="H6075" s="29"/>
    </row>
    <row r="6076" spans="4:8">
      <c r="D6076" s="31"/>
      <c r="H6076" s="29"/>
    </row>
    <row r="6077" spans="4:8">
      <c r="D6077" s="31"/>
      <c r="H6077" s="29"/>
    </row>
    <row r="6078" spans="4:8">
      <c r="D6078" s="31"/>
      <c r="H6078" s="29"/>
    </row>
    <row r="6079" spans="4:8">
      <c r="D6079" s="31"/>
      <c r="H6079" s="29"/>
    </row>
    <row r="6080" spans="4:8">
      <c r="D6080" s="31"/>
      <c r="H6080" s="29"/>
    </row>
    <row r="6081" spans="4:8">
      <c r="D6081" s="31"/>
      <c r="H6081" s="29"/>
    </row>
    <row r="6082" spans="4:8">
      <c r="D6082" s="31"/>
      <c r="H6082" s="29"/>
    </row>
    <row r="6083" spans="4:8">
      <c r="D6083" s="31"/>
      <c r="H6083" s="29"/>
    </row>
    <row r="6084" spans="4:8">
      <c r="D6084" s="31"/>
      <c r="H6084" s="29"/>
    </row>
    <row r="6085" spans="4:8">
      <c r="D6085" s="31"/>
      <c r="H6085" s="29"/>
    </row>
    <row r="6086" spans="4:8">
      <c r="D6086" s="31"/>
      <c r="H6086" s="29"/>
    </row>
    <row r="6087" spans="4:8">
      <c r="D6087" s="31"/>
      <c r="H6087" s="29"/>
    </row>
    <row r="6088" spans="4:8">
      <c r="D6088" s="31"/>
      <c r="H6088" s="29"/>
    </row>
    <row r="6089" spans="4:8">
      <c r="D6089" s="31"/>
      <c r="H6089" s="29"/>
    </row>
    <row r="6090" spans="4:8">
      <c r="D6090" s="31"/>
      <c r="H6090" s="29"/>
    </row>
    <row r="6091" spans="4:8">
      <c r="D6091" s="31"/>
      <c r="H6091" s="29"/>
    </row>
    <row r="6092" spans="4:8">
      <c r="D6092" s="31"/>
      <c r="H6092" s="29"/>
    </row>
    <row r="6093" spans="4:8">
      <c r="D6093" s="31"/>
      <c r="H6093" s="29"/>
    </row>
    <row r="6094" spans="4:8">
      <c r="D6094" s="31"/>
      <c r="H6094" s="29"/>
    </row>
    <row r="6095" spans="4:8">
      <c r="D6095" s="31"/>
      <c r="H6095" s="29"/>
    </row>
    <row r="6096" spans="4:8">
      <c r="D6096" s="31"/>
      <c r="H6096" s="29"/>
    </row>
    <row r="6097" spans="4:8">
      <c r="D6097" s="31"/>
      <c r="H6097" s="29"/>
    </row>
    <row r="6098" spans="4:8">
      <c r="D6098" s="31"/>
      <c r="H6098" s="29"/>
    </row>
    <row r="6099" spans="4:8">
      <c r="D6099" s="31"/>
      <c r="H6099" s="29"/>
    </row>
    <row r="6100" spans="4:8">
      <c r="D6100" s="31"/>
      <c r="H6100" s="29"/>
    </row>
    <row r="6101" spans="4:8">
      <c r="D6101" s="31"/>
      <c r="H6101" s="29"/>
    </row>
    <row r="6102" spans="4:8">
      <c r="D6102" s="31"/>
      <c r="H6102" s="29"/>
    </row>
    <row r="6103" spans="4:8">
      <c r="D6103" s="31"/>
      <c r="H6103" s="29"/>
    </row>
    <row r="6104" spans="4:8">
      <c r="D6104" s="31"/>
      <c r="H6104" s="29"/>
    </row>
    <row r="6105" spans="4:8">
      <c r="D6105" s="31"/>
      <c r="H6105" s="29"/>
    </row>
    <row r="6106" spans="4:8">
      <c r="D6106" s="31"/>
      <c r="H6106" s="29"/>
    </row>
    <row r="6107" spans="4:8">
      <c r="D6107" s="31"/>
      <c r="H6107" s="29"/>
    </row>
    <row r="6108" spans="4:8">
      <c r="D6108" s="31"/>
      <c r="H6108" s="29"/>
    </row>
    <row r="6109" spans="4:8">
      <c r="D6109" s="31"/>
      <c r="H6109" s="29"/>
    </row>
    <row r="6110" spans="4:8">
      <c r="D6110" s="31"/>
      <c r="H6110" s="29"/>
    </row>
    <row r="6111" spans="4:8">
      <c r="D6111" s="31"/>
      <c r="H6111" s="29"/>
    </row>
    <row r="6112" spans="4:8">
      <c r="D6112" s="31"/>
      <c r="H6112" s="29"/>
    </row>
    <row r="6113" spans="4:8">
      <c r="D6113" s="31"/>
      <c r="H6113" s="29"/>
    </row>
    <row r="6114" spans="4:8">
      <c r="D6114" s="31"/>
      <c r="H6114" s="29"/>
    </row>
    <row r="6115" spans="4:8">
      <c r="D6115" s="31"/>
      <c r="H6115" s="29"/>
    </row>
    <row r="6116" spans="4:8">
      <c r="D6116" s="31"/>
      <c r="H6116" s="29"/>
    </row>
    <row r="6117" spans="4:8">
      <c r="D6117" s="31"/>
      <c r="H6117" s="29"/>
    </row>
    <row r="6118" spans="4:8">
      <c r="D6118" s="31"/>
      <c r="H6118" s="29"/>
    </row>
    <row r="6119" spans="4:8">
      <c r="D6119" s="31"/>
      <c r="H6119" s="29"/>
    </row>
    <row r="6120" spans="4:8">
      <c r="D6120" s="31"/>
      <c r="H6120" s="29"/>
    </row>
    <row r="6121" spans="4:8">
      <c r="D6121" s="31"/>
      <c r="H6121" s="29"/>
    </row>
    <row r="6122" spans="4:8">
      <c r="D6122" s="31"/>
      <c r="H6122" s="29"/>
    </row>
    <row r="6123" spans="4:8">
      <c r="D6123" s="31"/>
      <c r="H6123" s="29"/>
    </row>
    <row r="6124" spans="4:8">
      <c r="D6124" s="31"/>
      <c r="H6124" s="29"/>
    </row>
    <row r="6125" spans="4:8">
      <c r="D6125" s="31"/>
      <c r="H6125" s="29"/>
    </row>
    <row r="6126" spans="4:8">
      <c r="D6126" s="31"/>
      <c r="H6126" s="29"/>
    </row>
    <row r="6127" spans="4:8">
      <c r="D6127" s="31"/>
      <c r="H6127" s="29"/>
    </row>
    <row r="6128" spans="4:8">
      <c r="D6128" s="31"/>
      <c r="H6128" s="29"/>
    </row>
    <row r="6129" spans="4:8">
      <c r="D6129" s="31"/>
      <c r="H6129" s="29"/>
    </row>
    <row r="6130" spans="4:8">
      <c r="D6130" s="31"/>
      <c r="H6130" s="29"/>
    </row>
    <row r="6131" spans="4:8">
      <c r="D6131" s="31"/>
      <c r="H6131" s="29"/>
    </row>
    <row r="6132" spans="4:8">
      <c r="D6132" s="31"/>
      <c r="H6132" s="29"/>
    </row>
    <row r="6133" spans="4:8">
      <c r="D6133" s="31"/>
      <c r="H6133" s="29"/>
    </row>
    <row r="6134" spans="4:8">
      <c r="D6134" s="31"/>
      <c r="H6134" s="29"/>
    </row>
    <row r="6135" spans="4:8">
      <c r="D6135" s="31"/>
      <c r="H6135" s="29"/>
    </row>
    <row r="6136" spans="4:8">
      <c r="D6136" s="31"/>
      <c r="H6136" s="29"/>
    </row>
    <row r="6137" spans="4:8">
      <c r="D6137" s="31"/>
      <c r="H6137" s="29"/>
    </row>
    <row r="6138" spans="4:8">
      <c r="D6138" s="31"/>
      <c r="H6138" s="29"/>
    </row>
    <row r="6139" spans="4:8">
      <c r="D6139" s="31"/>
      <c r="H6139" s="29"/>
    </row>
    <row r="6140" spans="4:8">
      <c r="D6140" s="31"/>
      <c r="H6140" s="29"/>
    </row>
    <row r="6141" spans="4:8">
      <c r="D6141" s="31"/>
      <c r="H6141" s="29"/>
    </row>
    <row r="6142" spans="4:8">
      <c r="D6142" s="31"/>
      <c r="H6142" s="29"/>
    </row>
    <row r="6143" spans="4:8">
      <c r="D6143" s="31"/>
      <c r="H6143" s="29"/>
    </row>
    <row r="6144" spans="4:8">
      <c r="D6144" s="31"/>
      <c r="H6144" s="29"/>
    </row>
    <row r="6145" spans="4:8">
      <c r="D6145" s="31"/>
      <c r="H6145" s="29"/>
    </row>
    <row r="6146" spans="4:8">
      <c r="D6146" s="31"/>
      <c r="H6146" s="29"/>
    </row>
    <row r="6147" spans="4:8">
      <c r="D6147" s="31"/>
      <c r="H6147" s="29"/>
    </row>
    <row r="6148" spans="4:8">
      <c r="D6148" s="31"/>
      <c r="H6148" s="29"/>
    </row>
    <row r="6149" spans="4:8">
      <c r="D6149" s="31"/>
      <c r="H6149" s="29"/>
    </row>
    <row r="6150" spans="4:8">
      <c r="D6150" s="31"/>
      <c r="H6150" s="29"/>
    </row>
    <row r="6151" spans="4:8">
      <c r="D6151" s="31"/>
      <c r="H6151" s="29"/>
    </row>
    <row r="6152" spans="4:8">
      <c r="D6152" s="31"/>
      <c r="H6152" s="29"/>
    </row>
    <row r="6153" spans="4:8">
      <c r="D6153" s="31"/>
      <c r="H6153" s="29"/>
    </row>
    <row r="6154" spans="4:8">
      <c r="D6154" s="31"/>
      <c r="H6154" s="29"/>
    </row>
    <row r="6155" spans="4:8">
      <c r="D6155" s="31"/>
      <c r="H6155" s="29"/>
    </row>
    <row r="6156" spans="4:8">
      <c r="D6156" s="31"/>
      <c r="H6156" s="29"/>
    </row>
    <row r="6157" spans="4:8">
      <c r="D6157" s="31"/>
      <c r="H6157" s="29"/>
    </row>
    <row r="6158" spans="4:8">
      <c r="D6158" s="31"/>
      <c r="H6158" s="29"/>
    </row>
    <row r="6159" spans="4:8">
      <c r="D6159" s="31"/>
      <c r="H6159" s="29"/>
    </row>
    <row r="6160" spans="4:8">
      <c r="D6160" s="31"/>
      <c r="H6160" s="29"/>
    </row>
    <row r="6161" spans="4:8">
      <c r="D6161" s="31"/>
      <c r="H6161" s="29"/>
    </row>
    <row r="6162" spans="4:8">
      <c r="D6162" s="31"/>
      <c r="H6162" s="29"/>
    </row>
    <row r="6163" spans="4:8">
      <c r="D6163" s="31"/>
      <c r="H6163" s="29"/>
    </row>
    <row r="6164" spans="4:8">
      <c r="D6164" s="31"/>
      <c r="H6164" s="29"/>
    </row>
    <row r="6165" spans="4:8">
      <c r="D6165" s="31"/>
      <c r="H6165" s="29"/>
    </row>
    <row r="6166" spans="4:8">
      <c r="D6166" s="31"/>
      <c r="H6166" s="29"/>
    </row>
    <row r="6167" spans="4:8">
      <c r="D6167" s="31"/>
      <c r="H6167" s="29"/>
    </row>
    <row r="6168" spans="4:8">
      <c r="D6168" s="31"/>
      <c r="H6168" s="29"/>
    </row>
    <row r="6169" spans="4:8">
      <c r="D6169" s="31"/>
      <c r="H6169" s="29"/>
    </row>
    <row r="6170" spans="4:8">
      <c r="D6170" s="31"/>
      <c r="H6170" s="29"/>
    </row>
    <row r="6171" spans="4:8">
      <c r="D6171" s="31"/>
      <c r="H6171" s="29"/>
    </row>
    <row r="6172" spans="4:8">
      <c r="D6172" s="31"/>
      <c r="H6172" s="29"/>
    </row>
    <row r="6173" spans="4:8">
      <c r="D6173" s="31"/>
      <c r="H6173" s="29"/>
    </row>
    <row r="6174" spans="4:8">
      <c r="D6174" s="31"/>
      <c r="H6174" s="29"/>
    </row>
    <row r="6175" spans="4:8">
      <c r="D6175" s="31"/>
      <c r="H6175" s="29"/>
    </row>
    <row r="6176" spans="4:8">
      <c r="D6176" s="31"/>
      <c r="H6176" s="29"/>
    </row>
    <row r="6177" spans="4:8">
      <c r="D6177" s="31"/>
      <c r="H6177" s="29"/>
    </row>
    <row r="6178" spans="4:8">
      <c r="D6178" s="31"/>
      <c r="H6178" s="29"/>
    </row>
    <row r="6179" spans="4:8">
      <c r="D6179" s="31"/>
      <c r="H6179" s="29"/>
    </row>
    <row r="6180" spans="4:8">
      <c r="D6180" s="31"/>
      <c r="H6180" s="29"/>
    </row>
    <row r="6181" spans="4:8">
      <c r="D6181" s="31"/>
      <c r="H6181" s="29"/>
    </row>
    <row r="6182" spans="4:8">
      <c r="D6182" s="31"/>
      <c r="H6182" s="29"/>
    </row>
    <row r="6183" spans="4:8">
      <c r="D6183" s="31"/>
      <c r="H6183" s="29"/>
    </row>
    <row r="6184" spans="4:8">
      <c r="D6184" s="31"/>
      <c r="H6184" s="29"/>
    </row>
    <row r="6185" spans="4:8">
      <c r="D6185" s="31"/>
      <c r="H6185" s="29"/>
    </row>
    <row r="6186" spans="4:8">
      <c r="D6186" s="31"/>
      <c r="H6186" s="29"/>
    </row>
    <row r="6187" spans="4:8">
      <c r="D6187" s="31"/>
      <c r="H6187" s="29"/>
    </row>
    <row r="6188" spans="4:8">
      <c r="D6188" s="31"/>
      <c r="H6188" s="29"/>
    </row>
    <row r="6189" spans="4:8">
      <c r="D6189" s="31"/>
      <c r="H6189" s="29"/>
    </row>
    <row r="6190" spans="4:8">
      <c r="D6190" s="31"/>
      <c r="H6190" s="29"/>
    </row>
    <row r="6191" spans="4:8">
      <c r="D6191" s="31"/>
      <c r="H6191" s="29"/>
    </row>
    <row r="6192" spans="4:8">
      <c r="D6192" s="31"/>
      <c r="H6192" s="29"/>
    </row>
    <row r="6193" spans="4:8">
      <c r="D6193" s="31"/>
      <c r="H6193" s="29"/>
    </row>
    <row r="6194" spans="4:8">
      <c r="D6194" s="31"/>
      <c r="H6194" s="29"/>
    </row>
    <row r="6195" spans="4:8">
      <c r="D6195" s="31"/>
      <c r="H6195" s="29"/>
    </row>
    <row r="6196" spans="4:8">
      <c r="D6196" s="31"/>
      <c r="H6196" s="29"/>
    </row>
    <row r="6197" spans="4:8">
      <c r="D6197" s="31"/>
      <c r="H6197" s="29"/>
    </row>
    <row r="6198" spans="4:8">
      <c r="D6198" s="31"/>
      <c r="H6198" s="29"/>
    </row>
    <row r="6199" spans="4:8">
      <c r="D6199" s="31"/>
      <c r="H6199" s="29"/>
    </row>
    <row r="6200" spans="4:8">
      <c r="D6200" s="31"/>
      <c r="H6200" s="29"/>
    </row>
    <row r="6201" spans="4:8">
      <c r="D6201" s="31"/>
      <c r="H6201" s="29"/>
    </row>
    <row r="6202" spans="4:8">
      <c r="D6202" s="31"/>
      <c r="H6202" s="29"/>
    </row>
    <row r="6203" spans="4:8">
      <c r="D6203" s="31"/>
      <c r="H6203" s="29"/>
    </row>
    <row r="6204" spans="4:8">
      <c r="D6204" s="31"/>
      <c r="H6204" s="29"/>
    </row>
    <row r="6205" spans="4:8">
      <c r="D6205" s="31"/>
      <c r="H6205" s="29"/>
    </row>
    <row r="6206" spans="4:8">
      <c r="D6206" s="31"/>
      <c r="H6206" s="29"/>
    </row>
    <row r="6207" spans="4:8">
      <c r="D6207" s="31"/>
      <c r="H6207" s="29"/>
    </row>
    <row r="6208" spans="4:8">
      <c r="D6208" s="31"/>
      <c r="H6208" s="29"/>
    </row>
    <row r="6209" spans="4:8">
      <c r="D6209" s="31"/>
      <c r="H6209" s="29"/>
    </row>
    <row r="6210" spans="4:8">
      <c r="D6210" s="31"/>
      <c r="H6210" s="29"/>
    </row>
    <row r="6211" spans="4:8">
      <c r="D6211" s="31"/>
      <c r="H6211" s="29"/>
    </row>
    <row r="6212" spans="4:8">
      <c r="D6212" s="31"/>
      <c r="H6212" s="29"/>
    </row>
    <row r="6213" spans="4:8">
      <c r="D6213" s="31"/>
      <c r="H6213" s="29"/>
    </row>
    <row r="6214" spans="4:8">
      <c r="D6214" s="31"/>
      <c r="H6214" s="29"/>
    </row>
    <row r="6215" spans="4:8">
      <c r="D6215" s="31"/>
      <c r="H6215" s="29"/>
    </row>
    <row r="6216" spans="4:8">
      <c r="D6216" s="31"/>
      <c r="H6216" s="29"/>
    </row>
    <row r="6217" spans="4:8">
      <c r="D6217" s="31"/>
      <c r="H6217" s="29"/>
    </row>
    <row r="6218" spans="4:8">
      <c r="D6218" s="31"/>
      <c r="H6218" s="29"/>
    </row>
    <row r="6219" spans="4:8">
      <c r="D6219" s="31"/>
      <c r="H6219" s="29"/>
    </row>
    <row r="6220" spans="4:8">
      <c r="D6220" s="31"/>
      <c r="H6220" s="29"/>
    </row>
    <row r="6221" spans="4:8">
      <c r="D6221" s="31"/>
      <c r="H6221" s="29"/>
    </row>
    <row r="6222" spans="4:8">
      <c r="D6222" s="31"/>
      <c r="H6222" s="29"/>
    </row>
    <row r="6223" spans="4:8">
      <c r="D6223" s="31"/>
      <c r="H6223" s="29"/>
    </row>
    <row r="6224" spans="4:8">
      <c r="D6224" s="31"/>
      <c r="H6224" s="29"/>
    </row>
    <row r="6225" spans="4:8">
      <c r="D6225" s="31"/>
      <c r="H6225" s="29"/>
    </row>
    <row r="6226" spans="4:8">
      <c r="D6226" s="31"/>
      <c r="H6226" s="29"/>
    </row>
    <row r="6227" spans="4:8">
      <c r="D6227" s="31"/>
      <c r="H6227" s="29"/>
    </row>
    <row r="6228" spans="4:8">
      <c r="D6228" s="31"/>
      <c r="H6228" s="29"/>
    </row>
    <row r="6229" spans="4:8">
      <c r="D6229" s="31"/>
      <c r="H6229" s="29"/>
    </row>
    <row r="6230" spans="4:8">
      <c r="D6230" s="31"/>
      <c r="H6230" s="29"/>
    </row>
    <row r="6231" spans="4:8">
      <c r="D6231" s="31"/>
      <c r="H6231" s="29"/>
    </row>
    <row r="6232" spans="4:8">
      <c r="D6232" s="31"/>
      <c r="H6232" s="29"/>
    </row>
    <row r="6233" spans="4:8">
      <c r="D6233" s="31"/>
      <c r="H6233" s="29"/>
    </row>
    <row r="6234" spans="4:8">
      <c r="D6234" s="31"/>
      <c r="H6234" s="29"/>
    </row>
    <row r="6235" spans="4:8">
      <c r="D6235" s="31"/>
      <c r="H6235" s="29"/>
    </row>
    <row r="6236" spans="4:8">
      <c r="D6236" s="31"/>
      <c r="H6236" s="29"/>
    </row>
    <row r="6237" spans="4:8">
      <c r="D6237" s="31"/>
      <c r="H6237" s="29"/>
    </row>
    <row r="6238" spans="4:8">
      <c r="D6238" s="31"/>
      <c r="H6238" s="29"/>
    </row>
    <row r="6239" spans="4:8">
      <c r="D6239" s="31"/>
      <c r="H6239" s="29"/>
    </row>
    <row r="6240" spans="4:8">
      <c r="D6240" s="31"/>
      <c r="H6240" s="29"/>
    </row>
    <row r="6241" spans="4:8">
      <c r="D6241" s="31"/>
      <c r="H6241" s="29"/>
    </row>
    <row r="6242" spans="4:8">
      <c r="D6242" s="31"/>
      <c r="H6242" s="29"/>
    </row>
    <row r="6243" spans="4:8">
      <c r="D6243" s="31"/>
      <c r="H6243" s="29"/>
    </row>
    <row r="6244" spans="4:8">
      <c r="D6244" s="31"/>
      <c r="H6244" s="29"/>
    </row>
    <row r="6245" spans="4:8">
      <c r="D6245" s="31"/>
      <c r="H6245" s="29"/>
    </row>
    <row r="6246" spans="4:8">
      <c r="D6246" s="31"/>
      <c r="H6246" s="29"/>
    </row>
    <row r="6247" spans="4:8">
      <c r="D6247" s="31"/>
      <c r="H6247" s="29"/>
    </row>
    <row r="6248" spans="4:8">
      <c r="D6248" s="31"/>
      <c r="H6248" s="29"/>
    </row>
    <row r="6249" spans="4:8">
      <c r="D6249" s="31"/>
      <c r="H6249" s="29"/>
    </row>
    <row r="6250" spans="4:8">
      <c r="D6250" s="31"/>
      <c r="H6250" s="29"/>
    </row>
    <row r="6251" spans="4:8">
      <c r="D6251" s="31"/>
      <c r="H6251" s="29"/>
    </row>
    <row r="6252" spans="4:8">
      <c r="D6252" s="31"/>
      <c r="H6252" s="29"/>
    </row>
    <row r="6253" spans="4:8">
      <c r="D6253" s="31"/>
      <c r="H6253" s="29"/>
    </row>
    <row r="6254" spans="4:8">
      <c r="D6254" s="31"/>
      <c r="H6254" s="29"/>
    </row>
    <row r="6255" spans="4:8">
      <c r="D6255" s="31"/>
      <c r="H6255" s="29"/>
    </row>
    <row r="6256" spans="4:8">
      <c r="D6256" s="31"/>
      <c r="H6256" s="29"/>
    </row>
    <row r="6257" spans="4:8">
      <c r="D6257" s="31"/>
      <c r="H6257" s="29"/>
    </row>
    <row r="6258" spans="4:8">
      <c r="D6258" s="31"/>
      <c r="H6258" s="29"/>
    </row>
    <row r="6259" spans="4:8">
      <c r="D6259" s="31"/>
      <c r="H6259" s="29"/>
    </row>
    <row r="6260" spans="4:8">
      <c r="D6260" s="31"/>
      <c r="H6260" s="29"/>
    </row>
    <row r="6261" spans="4:8">
      <c r="D6261" s="31"/>
      <c r="H6261" s="29"/>
    </row>
    <row r="6262" spans="4:8">
      <c r="D6262" s="31"/>
      <c r="H6262" s="29"/>
    </row>
    <row r="6263" spans="4:8">
      <c r="D6263" s="31"/>
      <c r="H6263" s="29"/>
    </row>
    <row r="6264" spans="4:8">
      <c r="D6264" s="31"/>
      <c r="H6264" s="29"/>
    </row>
    <row r="6265" spans="4:8">
      <c r="D6265" s="31"/>
      <c r="H6265" s="29"/>
    </row>
    <row r="6266" spans="4:8">
      <c r="D6266" s="31"/>
      <c r="H6266" s="29"/>
    </row>
    <row r="6267" spans="4:8">
      <c r="D6267" s="31"/>
      <c r="H6267" s="29"/>
    </row>
    <row r="6268" spans="4:8">
      <c r="D6268" s="31"/>
      <c r="H6268" s="29"/>
    </row>
    <row r="6269" spans="4:8">
      <c r="D6269" s="31"/>
      <c r="H6269" s="29"/>
    </row>
    <row r="6270" spans="4:8">
      <c r="D6270" s="31"/>
      <c r="H6270" s="29"/>
    </row>
    <row r="6271" spans="4:8">
      <c r="D6271" s="31"/>
      <c r="H6271" s="29"/>
    </row>
    <row r="6272" spans="4:8">
      <c r="D6272" s="31"/>
      <c r="H6272" s="29"/>
    </row>
    <row r="6273" spans="4:8">
      <c r="D6273" s="31"/>
      <c r="H6273" s="29"/>
    </row>
    <row r="6274" spans="4:8">
      <c r="D6274" s="31"/>
      <c r="H6274" s="29"/>
    </row>
    <row r="6275" spans="4:8">
      <c r="D6275" s="31"/>
      <c r="H6275" s="29"/>
    </row>
    <row r="6276" spans="4:8">
      <c r="D6276" s="31"/>
      <c r="H6276" s="29"/>
    </row>
    <row r="6277" spans="4:8">
      <c r="D6277" s="31"/>
      <c r="H6277" s="29"/>
    </row>
    <row r="6278" spans="4:8">
      <c r="D6278" s="31"/>
      <c r="H6278" s="29"/>
    </row>
    <row r="6279" spans="4:8">
      <c r="D6279" s="31"/>
      <c r="H6279" s="29"/>
    </row>
    <row r="6280" spans="4:8">
      <c r="D6280" s="31"/>
      <c r="H6280" s="29"/>
    </row>
    <row r="6281" spans="4:8">
      <c r="D6281" s="31"/>
      <c r="H6281" s="29"/>
    </row>
    <row r="6282" spans="4:8">
      <c r="D6282" s="31"/>
      <c r="H6282" s="29"/>
    </row>
    <row r="6283" spans="4:8">
      <c r="D6283" s="31"/>
      <c r="H6283" s="29"/>
    </row>
    <row r="6284" spans="4:8">
      <c r="D6284" s="31"/>
      <c r="H6284" s="29"/>
    </row>
    <row r="6285" spans="4:8">
      <c r="D6285" s="31"/>
      <c r="H6285" s="29"/>
    </row>
    <row r="6286" spans="4:8">
      <c r="D6286" s="31"/>
      <c r="H6286" s="29"/>
    </row>
    <row r="6287" spans="4:8">
      <c r="D6287" s="31"/>
      <c r="H6287" s="29"/>
    </row>
    <row r="6288" spans="4:8">
      <c r="D6288" s="31"/>
      <c r="H6288" s="29"/>
    </row>
    <row r="6289" spans="4:8">
      <c r="D6289" s="31"/>
      <c r="H6289" s="29"/>
    </row>
    <row r="6290" spans="4:8">
      <c r="D6290" s="31"/>
      <c r="H6290" s="29"/>
    </row>
    <row r="6291" spans="4:8">
      <c r="D6291" s="31"/>
      <c r="H6291" s="29"/>
    </row>
    <row r="6292" spans="4:8">
      <c r="D6292" s="31"/>
      <c r="H6292" s="29"/>
    </row>
    <row r="6293" spans="4:8">
      <c r="D6293" s="31"/>
      <c r="H6293" s="29"/>
    </row>
    <row r="6294" spans="4:8">
      <c r="D6294" s="31"/>
      <c r="H6294" s="29"/>
    </row>
    <row r="6295" spans="4:8">
      <c r="D6295" s="31"/>
      <c r="H6295" s="29"/>
    </row>
    <row r="6296" spans="4:8">
      <c r="D6296" s="31"/>
      <c r="H6296" s="29"/>
    </row>
    <row r="6297" spans="4:8">
      <c r="D6297" s="31"/>
      <c r="H6297" s="29"/>
    </row>
    <row r="6298" spans="4:8">
      <c r="D6298" s="31"/>
      <c r="H6298" s="29"/>
    </row>
    <row r="6299" spans="4:8">
      <c r="D6299" s="31"/>
      <c r="H6299" s="29"/>
    </row>
    <row r="6300" spans="4:8">
      <c r="D6300" s="31"/>
      <c r="H6300" s="29"/>
    </row>
    <row r="6301" spans="4:8">
      <c r="D6301" s="31"/>
      <c r="H6301" s="29"/>
    </row>
    <row r="6302" spans="4:8">
      <c r="D6302" s="31"/>
      <c r="H6302" s="29"/>
    </row>
    <row r="6303" spans="4:8">
      <c r="D6303" s="31"/>
      <c r="H6303" s="29"/>
    </row>
    <row r="6304" spans="4:8">
      <c r="D6304" s="31"/>
      <c r="H6304" s="29"/>
    </row>
    <row r="6305" spans="4:8">
      <c r="D6305" s="31"/>
      <c r="H6305" s="29"/>
    </row>
    <row r="6306" spans="4:8">
      <c r="D6306" s="31"/>
      <c r="H6306" s="29"/>
    </row>
    <row r="6307" spans="4:8">
      <c r="D6307" s="31"/>
      <c r="H6307" s="29"/>
    </row>
    <row r="6308" spans="4:8">
      <c r="D6308" s="31"/>
      <c r="H6308" s="29"/>
    </row>
    <row r="6309" spans="4:8">
      <c r="D6309" s="31"/>
      <c r="H6309" s="29"/>
    </row>
    <row r="6310" spans="4:8">
      <c r="D6310" s="31"/>
      <c r="H6310" s="29"/>
    </row>
    <row r="6311" spans="4:8">
      <c r="D6311" s="31"/>
      <c r="H6311" s="29"/>
    </row>
    <row r="6312" spans="4:8">
      <c r="D6312" s="31"/>
      <c r="H6312" s="29"/>
    </row>
    <row r="6313" spans="4:8">
      <c r="D6313" s="31"/>
      <c r="H6313" s="29"/>
    </row>
    <row r="6314" spans="4:8">
      <c r="D6314" s="31"/>
      <c r="H6314" s="29"/>
    </row>
    <row r="6315" spans="4:8">
      <c r="D6315" s="31"/>
      <c r="H6315" s="29"/>
    </row>
    <row r="6316" spans="4:8">
      <c r="D6316" s="31"/>
      <c r="H6316" s="29"/>
    </row>
    <row r="6317" spans="4:8">
      <c r="D6317" s="31"/>
      <c r="H6317" s="29"/>
    </row>
    <row r="6318" spans="4:8">
      <c r="D6318" s="31"/>
      <c r="H6318" s="29"/>
    </row>
    <row r="6319" spans="4:8">
      <c r="D6319" s="31"/>
      <c r="H6319" s="29"/>
    </row>
    <row r="6320" spans="4:8">
      <c r="D6320" s="31"/>
      <c r="H6320" s="29"/>
    </row>
    <row r="6321" spans="4:8">
      <c r="D6321" s="31"/>
      <c r="H6321" s="29"/>
    </row>
    <row r="6322" spans="4:8">
      <c r="D6322" s="31"/>
      <c r="H6322" s="29"/>
    </row>
    <row r="6323" spans="4:8">
      <c r="D6323" s="31"/>
      <c r="H6323" s="29"/>
    </row>
    <row r="6324" spans="4:8">
      <c r="D6324" s="31"/>
      <c r="H6324" s="29"/>
    </row>
    <row r="6325" spans="4:8">
      <c r="D6325" s="31"/>
      <c r="H6325" s="29"/>
    </row>
    <row r="6326" spans="4:8">
      <c r="D6326" s="31"/>
      <c r="H6326" s="29"/>
    </row>
    <row r="6327" spans="4:8">
      <c r="D6327" s="31"/>
      <c r="H6327" s="29"/>
    </row>
    <row r="6328" spans="4:8">
      <c r="D6328" s="31"/>
      <c r="H6328" s="29"/>
    </row>
    <row r="6329" spans="4:8">
      <c r="D6329" s="31"/>
      <c r="H6329" s="29"/>
    </row>
    <row r="6330" spans="4:8">
      <c r="D6330" s="31"/>
      <c r="H6330" s="29"/>
    </row>
    <row r="6331" spans="4:8">
      <c r="D6331" s="31"/>
      <c r="H6331" s="29"/>
    </row>
    <row r="6332" spans="4:8">
      <c r="D6332" s="31"/>
      <c r="H6332" s="29"/>
    </row>
    <row r="6333" spans="4:8">
      <c r="D6333" s="31"/>
      <c r="H6333" s="29"/>
    </row>
    <row r="6334" spans="4:8">
      <c r="D6334" s="31"/>
      <c r="H6334" s="29"/>
    </row>
    <row r="6335" spans="4:8">
      <c r="D6335" s="31"/>
      <c r="H6335" s="29"/>
    </row>
    <row r="6336" spans="4:8">
      <c r="D6336" s="31"/>
      <c r="H6336" s="29"/>
    </row>
    <row r="6337" spans="4:8">
      <c r="D6337" s="31"/>
      <c r="H6337" s="29"/>
    </row>
    <row r="6338" spans="4:8">
      <c r="D6338" s="31"/>
      <c r="H6338" s="29"/>
    </row>
    <row r="6339" spans="4:8">
      <c r="D6339" s="31"/>
      <c r="H6339" s="29"/>
    </row>
    <row r="6340" spans="4:8">
      <c r="D6340" s="31"/>
      <c r="H6340" s="29"/>
    </row>
    <row r="6341" spans="4:8">
      <c r="D6341" s="31"/>
      <c r="H6341" s="29"/>
    </row>
    <row r="6342" spans="4:8">
      <c r="D6342" s="31"/>
      <c r="H6342" s="29"/>
    </row>
    <row r="6343" spans="4:8">
      <c r="D6343" s="31"/>
      <c r="H6343" s="29"/>
    </row>
    <row r="6344" spans="4:8">
      <c r="D6344" s="31"/>
      <c r="H6344" s="29"/>
    </row>
    <row r="6345" spans="4:8">
      <c r="D6345" s="31"/>
      <c r="H6345" s="29"/>
    </row>
    <row r="6346" spans="4:8">
      <c r="D6346" s="31"/>
      <c r="H6346" s="29"/>
    </row>
    <row r="6347" spans="4:8">
      <c r="D6347" s="31"/>
      <c r="H6347" s="29"/>
    </row>
    <row r="6348" spans="4:8">
      <c r="D6348" s="31"/>
      <c r="H6348" s="29"/>
    </row>
    <row r="6349" spans="4:8">
      <c r="D6349" s="31"/>
      <c r="H6349" s="29"/>
    </row>
    <row r="6350" spans="4:8">
      <c r="D6350" s="31"/>
      <c r="H6350" s="29"/>
    </row>
    <row r="6351" spans="4:8">
      <c r="D6351" s="31"/>
      <c r="H6351" s="29"/>
    </row>
    <row r="6352" spans="4:8">
      <c r="D6352" s="31"/>
      <c r="H6352" s="29"/>
    </row>
    <row r="6353" spans="4:8">
      <c r="D6353" s="31"/>
      <c r="H6353" s="29"/>
    </row>
    <row r="6354" spans="4:8">
      <c r="D6354" s="31"/>
      <c r="H6354" s="29"/>
    </row>
    <row r="6355" spans="4:8">
      <c r="D6355" s="31"/>
      <c r="H6355" s="29"/>
    </row>
    <row r="6356" spans="4:8">
      <c r="D6356" s="31"/>
      <c r="H6356" s="29"/>
    </row>
    <row r="6357" spans="4:8">
      <c r="D6357" s="31"/>
      <c r="H6357" s="29"/>
    </row>
    <row r="6358" spans="4:8">
      <c r="D6358" s="31"/>
      <c r="H6358" s="29"/>
    </row>
    <row r="6359" spans="4:8">
      <c r="D6359" s="31"/>
      <c r="H6359" s="29"/>
    </row>
    <row r="6360" spans="4:8">
      <c r="D6360" s="31"/>
      <c r="H6360" s="29"/>
    </row>
    <row r="6361" spans="4:8">
      <c r="D6361" s="31"/>
      <c r="H6361" s="29"/>
    </row>
    <row r="6362" spans="4:8">
      <c r="D6362" s="31"/>
      <c r="H6362" s="29"/>
    </row>
    <row r="6363" spans="4:8">
      <c r="D6363" s="31"/>
      <c r="H6363" s="29"/>
    </row>
    <row r="6364" spans="4:8">
      <c r="D6364" s="31"/>
      <c r="H6364" s="29"/>
    </row>
    <row r="6365" spans="4:8">
      <c r="D6365" s="31"/>
      <c r="H6365" s="29"/>
    </row>
    <row r="6366" spans="4:8">
      <c r="D6366" s="31"/>
      <c r="H6366" s="29"/>
    </row>
    <row r="6367" spans="4:8">
      <c r="D6367" s="31"/>
      <c r="H6367" s="29"/>
    </row>
    <row r="6368" spans="4:8">
      <c r="D6368" s="31"/>
      <c r="H6368" s="29"/>
    </row>
    <row r="6369" spans="4:8">
      <c r="D6369" s="31"/>
      <c r="H6369" s="29"/>
    </row>
    <row r="6370" spans="4:8">
      <c r="D6370" s="31"/>
      <c r="H6370" s="29"/>
    </row>
    <row r="6371" spans="4:8">
      <c r="D6371" s="31"/>
      <c r="H6371" s="29"/>
    </row>
    <row r="6372" spans="4:8">
      <c r="D6372" s="31"/>
      <c r="H6372" s="29"/>
    </row>
    <row r="6373" spans="4:8">
      <c r="D6373" s="31"/>
      <c r="H6373" s="29"/>
    </row>
    <row r="6374" spans="4:8">
      <c r="D6374" s="31"/>
      <c r="H6374" s="29"/>
    </row>
    <row r="6375" spans="4:8">
      <c r="D6375" s="31"/>
      <c r="H6375" s="29"/>
    </row>
    <row r="6376" spans="4:8">
      <c r="D6376" s="31"/>
      <c r="H6376" s="29"/>
    </row>
    <row r="6377" spans="4:8">
      <c r="D6377" s="31"/>
      <c r="H6377" s="29"/>
    </row>
    <row r="6378" spans="4:8">
      <c r="D6378" s="31"/>
      <c r="H6378" s="29"/>
    </row>
    <row r="6379" spans="4:8">
      <c r="D6379" s="31"/>
      <c r="H6379" s="29"/>
    </row>
    <row r="6380" spans="4:8">
      <c r="D6380" s="31"/>
      <c r="H6380" s="29"/>
    </row>
    <row r="6381" spans="4:8">
      <c r="D6381" s="31"/>
      <c r="H6381" s="29"/>
    </row>
    <row r="6382" spans="4:8">
      <c r="D6382" s="31"/>
      <c r="H6382" s="29"/>
    </row>
    <row r="6383" spans="4:8">
      <c r="D6383" s="31"/>
      <c r="H6383" s="29"/>
    </row>
    <row r="6384" spans="4:8">
      <c r="D6384" s="31"/>
      <c r="H6384" s="29"/>
    </row>
    <row r="6385" spans="4:8">
      <c r="D6385" s="31"/>
      <c r="H6385" s="29"/>
    </row>
    <row r="6386" spans="4:8">
      <c r="D6386" s="31"/>
      <c r="H6386" s="29"/>
    </row>
    <row r="6387" spans="4:8">
      <c r="D6387" s="31"/>
      <c r="H6387" s="29"/>
    </row>
    <row r="6388" spans="4:8">
      <c r="D6388" s="31"/>
      <c r="H6388" s="29"/>
    </row>
    <row r="6389" spans="4:8">
      <c r="D6389" s="31"/>
      <c r="H6389" s="29"/>
    </row>
    <row r="6390" spans="4:8">
      <c r="D6390" s="31"/>
      <c r="H6390" s="29"/>
    </row>
    <row r="6391" spans="4:8">
      <c r="D6391" s="31"/>
      <c r="H6391" s="29"/>
    </row>
    <row r="6392" spans="4:8">
      <c r="D6392" s="31"/>
      <c r="H6392" s="29"/>
    </row>
    <row r="6393" spans="4:8">
      <c r="D6393" s="31"/>
      <c r="H6393" s="29"/>
    </row>
    <row r="6394" spans="4:8">
      <c r="D6394" s="31"/>
      <c r="H6394" s="29"/>
    </row>
    <row r="6395" spans="4:8">
      <c r="D6395" s="31"/>
      <c r="H6395" s="29"/>
    </row>
    <row r="6396" spans="4:8">
      <c r="D6396" s="31"/>
      <c r="H6396" s="29"/>
    </row>
    <row r="6397" spans="4:8">
      <c r="D6397" s="31"/>
      <c r="H6397" s="29"/>
    </row>
    <row r="6398" spans="4:8">
      <c r="D6398" s="31"/>
      <c r="H6398" s="29"/>
    </row>
    <row r="6399" spans="4:8">
      <c r="D6399" s="31"/>
      <c r="H6399" s="29"/>
    </row>
    <row r="6400" spans="4:8">
      <c r="D6400" s="31"/>
      <c r="H6400" s="29"/>
    </row>
    <row r="6401" spans="4:8">
      <c r="D6401" s="31"/>
      <c r="H6401" s="29"/>
    </row>
    <row r="6402" spans="4:8">
      <c r="D6402" s="31"/>
      <c r="H6402" s="29"/>
    </row>
    <row r="6403" spans="4:8">
      <c r="D6403" s="31"/>
      <c r="H6403" s="29"/>
    </row>
    <row r="6404" spans="4:8">
      <c r="D6404" s="31"/>
      <c r="H6404" s="29"/>
    </row>
    <row r="6405" spans="4:8">
      <c r="D6405" s="31"/>
      <c r="H6405" s="29"/>
    </row>
    <row r="6406" spans="4:8">
      <c r="D6406" s="31"/>
      <c r="H6406" s="29"/>
    </row>
    <row r="6407" spans="4:8">
      <c r="D6407" s="31"/>
      <c r="H6407" s="29"/>
    </row>
    <row r="6408" spans="4:8">
      <c r="D6408" s="31"/>
      <c r="H6408" s="29"/>
    </row>
    <row r="6409" spans="4:8">
      <c r="D6409" s="31"/>
      <c r="H6409" s="29"/>
    </row>
    <row r="6410" spans="4:8">
      <c r="D6410" s="31"/>
      <c r="H6410" s="29"/>
    </row>
    <row r="6411" spans="4:8">
      <c r="D6411" s="31"/>
      <c r="H6411" s="29"/>
    </row>
    <row r="6412" spans="4:8">
      <c r="D6412" s="31"/>
      <c r="H6412" s="29"/>
    </row>
    <row r="6413" spans="4:8">
      <c r="D6413" s="31"/>
      <c r="H6413" s="29"/>
    </row>
    <row r="6414" spans="4:8">
      <c r="D6414" s="31"/>
      <c r="H6414" s="29"/>
    </row>
    <row r="6415" spans="4:8">
      <c r="D6415" s="31"/>
      <c r="H6415" s="29"/>
    </row>
    <row r="6416" spans="4:8">
      <c r="D6416" s="31"/>
      <c r="H6416" s="29"/>
    </row>
    <row r="6417" spans="4:8">
      <c r="D6417" s="31"/>
      <c r="H6417" s="29"/>
    </row>
    <row r="6418" spans="4:8">
      <c r="D6418" s="31"/>
      <c r="H6418" s="29"/>
    </row>
    <row r="6419" spans="4:8">
      <c r="D6419" s="31"/>
      <c r="H6419" s="29"/>
    </row>
    <row r="6420" spans="4:8">
      <c r="D6420" s="31"/>
      <c r="H6420" s="29"/>
    </row>
    <row r="6421" spans="4:8">
      <c r="D6421" s="31"/>
      <c r="H6421" s="29"/>
    </row>
    <row r="6422" spans="4:8">
      <c r="D6422" s="31"/>
      <c r="H6422" s="29"/>
    </row>
    <row r="6423" spans="4:8">
      <c r="D6423" s="31"/>
      <c r="H6423" s="29"/>
    </row>
    <row r="6424" spans="4:8">
      <c r="D6424" s="31"/>
      <c r="H6424" s="29"/>
    </row>
    <row r="6425" spans="4:8">
      <c r="D6425" s="31"/>
      <c r="H6425" s="29"/>
    </row>
    <row r="6426" spans="4:8">
      <c r="D6426" s="31"/>
      <c r="H6426" s="29"/>
    </row>
    <row r="6427" spans="4:8">
      <c r="D6427" s="31"/>
      <c r="H6427" s="29"/>
    </row>
    <row r="6428" spans="4:8">
      <c r="D6428" s="31"/>
      <c r="H6428" s="29"/>
    </row>
    <row r="6429" spans="4:8">
      <c r="D6429" s="31"/>
      <c r="H6429" s="29"/>
    </row>
    <row r="6430" spans="4:8">
      <c r="D6430" s="31"/>
      <c r="H6430" s="29"/>
    </row>
    <row r="6431" spans="4:8">
      <c r="D6431" s="31"/>
      <c r="H6431" s="29"/>
    </row>
    <row r="6432" spans="4:8">
      <c r="D6432" s="31"/>
      <c r="H6432" s="29"/>
    </row>
    <row r="6433" spans="4:8">
      <c r="D6433" s="31"/>
      <c r="H6433" s="29"/>
    </row>
    <row r="6434" spans="4:8">
      <c r="D6434" s="31"/>
      <c r="H6434" s="29"/>
    </row>
    <row r="6435" spans="4:8">
      <c r="D6435" s="31"/>
      <c r="H6435" s="29"/>
    </row>
    <row r="6436" spans="4:8">
      <c r="D6436" s="31"/>
      <c r="H6436" s="29"/>
    </row>
    <row r="6437" spans="4:8">
      <c r="D6437" s="31"/>
      <c r="H6437" s="29"/>
    </row>
    <row r="6438" spans="4:8">
      <c r="D6438" s="31"/>
      <c r="H6438" s="29"/>
    </row>
    <row r="6439" spans="4:8">
      <c r="D6439" s="31"/>
      <c r="H6439" s="29"/>
    </row>
    <row r="6440" spans="4:8">
      <c r="D6440" s="31"/>
      <c r="H6440" s="29"/>
    </row>
    <row r="6441" spans="4:8">
      <c r="D6441" s="31"/>
      <c r="H6441" s="29"/>
    </row>
    <row r="6442" spans="4:8">
      <c r="D6442" s="31"/>
      <c r="H6442" s="29"/>
    </row>
    <row r="6443" spans="4:8">
      <c r="D6443" s="31"/>
      <c r="H6443" s="29"/>
    </row>
    <row r="6444" spans="4:8">
      <c r="D6444" s="31"/>
      <c r="H6444" s="29"/>
    </row>
    <row r="6445" spans="4:8">
      <c r="D6445" s="31"/>
      <c r="H6445" s="29"/>
    </row>
    <row r="6446" spans="4:8">
      <c r="D6446" s="31"/>
      <c r="H6446" s="29"/>
    </row>
    <row r="6447" spans="4:8">
      <c r="D6447" s="31"/>
      <c r="H6447" s="29"/>
    </row>
    <row r="6448" spans="4:8">
      <c r="D6448" s="31"/>
      <c r="H6448" s="29"/>
    </row>
    <row r="6449" spans="4:8">
      <c r="D6449" s="31"/>
      <c r="H6449" s="29"/>
    </row>
    <row r="6450" spans="4:8">
      <c r="D6450" s="31"/>
      <c r="H6450" s="29"/>
    </row>
    <row r="6451" spans="4:8">
      <c r="D6451" s="31"/>
      <c r="H6451" s="29"/>
    </row>
    <row r="6452" spans="4:8">
      <c r="D6452" s="31"/>
      <c r="H6452" s="29"/>
    </row>
    <row r="6453" spans="4:8">
      <c r="D6453" s="31"/>
      <c r="H6453" s="29"/>
    </row>
    <row r="6454" spans="4:8">
      <c r="D6454" s="31"/>
      <c r="H6454" s="29"/>
    </row>
    <row r="6455" spans="4:8">
      <c r="D6455" s="31"/>
      <c r="H6455" s="29"/>
    </row>
    <row r="6456" spans="4:8">
      <c r="D6456" s="31"/>
      <c r="H6456" s="29"/>
    </row>
    <row r="6457" spans="4:8">
      <c r="D6457" s="31"/>
      <c r="H6457" s="29"/>
    </row>
    <row r="6458" spans="4:8">
      <c r="D6458" s="31"/>
      <c r="H6458" s="29"/>
    </row>
    <row r="6459" spans="4:8">
      <c r="D6459" s="31"/>
      <c r="H6459" s="29"/>
    </row>
    <row r="6460" spans="4:8">
      <c r="D6460" s="31"/>
      <c r="H6460" s="29"/>
    </row>
    <row r="6461" spans="4:8">
      <c r="D6461" s="31"/>
      <c r="H6461" s="29"/>
    </row>
    <row r="6462" spans="4:8">
      <c r="D6462" s="31"/>
      <c r="H6462" s="29"/>
    </row>
    <row r="6463" spans="4:8">
      <c r="D6463" s="31"/>
      <c r="H6463" s="29"/>
    </row>
    <row r="6464" spans="4:8">
      <c r="D6464" s="31"/>
      <c r="H6464" s="29"/>
    </row>
    <row r="6465" spans="4:8">
      <c r="D6465" s="31"/>
      <c r="H6465" s="29"/>
    </row>
    <row r="6466" spans="4:8">
      <c r="D6466" s="31"/>
      <c r="H6466" s="29"/>
    </row>
    <row r="6467" spans="4:8">
      <c r="D6467" s="31"/>
      <c r="H6467" s="29"/>
    </row>
    <row r="6468" spans="4:8">
      <c r="D6468" s="31"/>
      <c r="H6468" s="29"/>
    </row>
    <row r="6469" spans="4:8">
      <c r="D6469" s="31"/>
      <c r="H6469" s="29"/>
    </row>
    <row r="6470" spans="4:8">
      <c r="D6470" s="31"/>
      <c r="H6470" s="29"/>
    </row>
    <row r="6471" spans="4:8">
      <c r="D6471" s="31"/>
      <c r="H6471" s="29"/>
    </row>
    <row r="6472" spans="4:8">
      <c r="D6472" s="31"/>
      <c r="H6472" s="29"/>
    </row>
    <row r="6473" spans="4:8">
      <c r="D6473" s="31"/>
      <c r="H6473" s="29"/>
    </row>
    <row r="6474" spans="4:8">
      <c r="D6474" s="31"/>
      <c r="H6474" s="29"/>
    </row>
    <row r="6475" spans="4:8">
      <c r="D6475" s="31"/>
      <c r="H6475" s="29"/>
    </row>
    <row r="6476" spans="4:8">
      <c r="D6476" s="31"/>
      <c r="H6476" s="29"/>
    </row>
    <row r="6477" spans="4:8">
      <c r="D6477" s="31"/>
      <c r="H6477" s="29"/>
    </row>
    <row r="6478" spans="4:8">
      <c r="D6478" s="31"/>
      <c r="H6478" s="29"/>
    </row>
    <row r="6479" spans="4:8">
      <c r="D6479" s="31"/>
      <c r="H6479" s="29"/>
    </row>
    <row r="6480" spans="4:8">
      <c r="D6480" s="31"/>
      <c r="H6480" s="29"/>
    </row>
    <row r="6481" spans="4:8">
      <c r="D6481" s="31"/>
      <c r="H6481" s="29"/>
    </row>
    <row r="6482" spans="4:8">
      <c r="D6482" s="31"/>
      <c r="H6482" s="29"/>
    </row>
    <row r="6483" spans="4:8">
      <c r="D6483" s="31"/>
      <c r="H6483" s="29"/>
    </row>
    <row r="6484" spans="4:8">
      <c r="D6484" s="31"/>
      <c r="H6484" s="29"/>
    </row>
    <row r="6485" spans="4:8">
      <c r="D6485" s="31"/>
      <c r="H6485" s="29"/>
    </row>
    <row r="6486" spans="4:8">
      <c r="D6486" s="31"/>
      <c r="H6486" s="29"/>
    </row>
    <row r="6487" spans="4:8">
      <c r="D6487" s="31"/>
      <c r="H6487" s="29"/>
    </row>
    <row r="6488" spans="4:8">
      <c r="D6488" s="31"/>
      <c r="H6488" s="29"/>
    </row>
    <row r="6489" spans="4:8">
      <c r="D6489" s="31"/>
      <c r="H6489" s="29"/>
    </row>
    <row r="6490" spans="4:8">
      <c r="D6490" s="31"/>
      <c r="H6490" s="29"/>
    </row>
    <row r="6491" spans="4:8">
      <c r="D6491" s="31"/>
      <c r="H6491" s="29"/>
    </row>
    <row r="6492" spans="4:8">
      <c r="D6492" s="31"/>
      <c r="H6492" s="29"/>
    </row>
    <row r="6493" spans="4:8">
      <c r="D6493" s="31"/>
      <c r="H6493" s="29"/>
    </row>
    <row r="6494" spans="4:8">
      <c r="D6494" s="31"/>
      <c r="H6494" s="29"/>
    </row>
    <row r="6495" spans="4:8">
      <c r="D6495" s="31"/>
      <c r="H6495" s="29"/>
    </row>
    <row r="6496" spans="4:8">
      <c r="D6496" s="31"/>
      <c r="H6496" s="29"/>
    </row>
    <row r="6497" spans="4:8">
      <c r="D6497" s="31"/>
      <c r="H6497" s="29"/>
    </row>
    <row r="6498" spans="4:8">
      <c r="D6498" s="31"/>
      <c r="H6498" s="29"/>
    </row>
    <row r="6499" spans="4:8">
      <c r="D6499" s="31"/>
      <c r="H6499" s="29"/>
    </row>
    <row r="6500" spans="4:8">
      <c r="D6500" s="31"/>
      <c r="H6500" s="29"/>
    </row>
    <row r="6501" spans="4:8">
      <c r="D6501" s="31"/>
      <c r="H6501" s="29"/>
    </row>
    <row r="6502" spans="4:8">
      <c r="D6502" s="31"/>
      <c r="H6502" s="29"/>
    </row>
    <row r="6503" spans="4:8">
      <c r="D6503" s="31"/>
      <c r="H6503" s="29"/>
    </row>
    <row r="6504" spans="4:8">
      <c r="D6504" s="31"/>
      <c r="H6504" s="29"/>
    </row>
    <row r="6505" spans="4:8">
      <c r="D6505" s="31"/>
      <c r="H6505" s="29"/>
    </row>
    <row r="6506" spans="4:8">
      <c r="D6506" s="31"/>
      <c r="H6506" s="29"/>
    </row>
    <row r="6507" spans="4:8">
      <c r="D6507" s="31"/>
      <c r="H6507" s="29"/>
    </row>
    <row r="6508" spans="4:8">
      <c r="D6508" s="31"/>
      <c r="H6508" s="29"/>
    </row>
    <row r="6509" spans="4:8">
      <c r="D6509" s="31"/>
      <c r="H6509" s="29"/>
    </row>
    <row r="6510" spans="4:8">
      <c r="D6510" s="31"/>
      <c r="H6510" s="29"/>
    </row>
    <row r="6511" spans="4:8">
      <c r="D6511" s="31"/>
      <c r="H6511" s="29"/>
    </row>
    <row r="6512" spans="4:8">
      <c r="D6512" s="31"/>
      <c r="H6512" s="29"/>
    </row>
    <row r="6513" spans="4:8">
      <c r="D6513" s="31"/>
      <c r="H6513" s="29"/>
    </row>
    <row r="6514" spans="4:8">
      <c r="D6514" s="31"/>
      <c r="H6514" s="29"/>
    </row>
    <row r="6515" spans="4:8">
      <c r="D6515" s="31"/>
      <c r="H6515" s="29"/>
    </row>
    <row r="6516" spans="4:8">
      <c r="D6516" s="31"/>
      <c r="H6516" s="29"/>
    </row>
    <row r="6517" spans="4:8">
      <c r="D6517" s="31"/>
      <c r="H6517" s="29"/>
    </row>
    <row r="6518" spans="4:8">
      <c r="D6518" s="31"/>
      <c r="H6518" s="29"/>
    </row>
    <row r="6519" spans="4:8">
      <c r="D6519" s="31"/>
      <c r="H6519" s="29"/>
    </row>
    <row r="6520" spans="4:8">
      <c r="D6520" s="31"/>
      <c r="H6520" s="29"/>
    </row>
    <row r="6521" spans="4:8">
      <c r="D6521" s="31"/>
      <c r="H6521" s="29"/>
    </row>
    <row r="6522" spans="4:8">
      <c r="D6522" s="31"/>
      <c r="H6522" s="29"/>
    </row>
    <row r="6523" spans="4:8">
      <c r="D6523" s="31"/>
      <c r="H6523" s="29"/>
    </row>
    <row r="6524" spans="4:8">
      <c r="D6524" s="31"/>
      <c r="H6524" s="29"/>
    </row>
    <row r="6525" spans="4:8">
      <c r="D6525" s="31"/>
      <c r="H6525" s="29"/>
    </row>
    <row r="6526" spans="4:8">
      <c r="D6526" s="31"/>
      <c r="H6526" s="29"/>
    </row>
    <row r="6527" spans="4:8">
      <c r="D6527" s="31"/>
      <c r="H6527" s="29"/>
    </row>
    <row r="6528" spans="4:8">
      <c r="D6528" s="31"/>
      <c r="H6528" s="29"/>
    </row>
    <row r="6529" spans="4:8">
      <c r="D6529" s="31"/>
      <c r="H6529" s="29"/>
    </row>
    <row r="6530" spans="4:8">
      <c r="D6530" s="31"/>
      <c r="H6530" s="29"/>
    </row>
    <row r="6531" spans="4:8">
      <c r="D6531" s="31"/>
      <c r="H6531" s="29"/>
    </row>
    <row r="6532" spans="4:8">
      <c r="D6532" s="31"/>
      <c r="H6532" s="29"/>
    </row>
    <row r="6533" spans="4:8">
      <c r="D6533" s="31"/>
      <c r="H6533" s="29"/>
    </row>
    <row r="6534" spans="4:8">
      <c r="D6534" s="31"/>
      <c r="H6534" s="29"/>
    </row>
    <row r="6535" spans="4:8">
      <c r="D6535" s="31"/>
      <c r="H6535" s="29"/>
    </row>
    <row r="6536" spans="4:8">
      <c r="D6536" s="31"/>
      <c r="H6536" s="29"/>
    </row>
    <row r="6537" spans="4:8">
      <c r="D6537" s="31"/>
      <c r="H6537" s="29"/>
    </row>
    <row r="6538" spans="4:8">
      <c r="D6538" s="31"/>
      <c r="H6538" s="29"/>
    </row>
    <row r="6539" spans="4:8">
      <c r="D6539" s="31"/>
      <c r="H6539" s="29"/>
    </row>
    <row r="6540" spans="4:8">
      <c r="D6540" s="31"/>
      <c r="H6540" s="29"/>
    </row>
    <row r="6541" spans="4:8">
      <c r="D6541" s="31"/>
      <c r="H6541" s="29"/>
    </row>
    <row r="6542" spans="4:8">
      <c r="D6542" s="31"/>
      <c r="H6542" s="29"/>
    </row>
    <row r="6543" spans="4:8">
      <c r="D6543" s="31"/>
      <c r="H6543" s="29"/>
    </row>
    <row r="6544" spans="4:8">
      <c r="D6544" s="31"/>
      <c r="H6544" s="29"/>
    </row>
    <row r="6545" spans="4:8">
      <c r="D6545" s="31"/>
      <c r="H6545" s="29"/>
    </row>
    <row r="6546" spans="4:8">
      <c r="D6546" s="31"/>
      <c r="H6546" s="29"/>
    </row>
    <row r="6547" spans="4:8">
      <c r="D6547" s="31"/>
      <c r="H6547" s="29"/>
    </row>
    <row r="6548" spans="4:8">
      <c r="D6548" s="31"/>
      <c r="H6548" s="29"/>
    </row>
    <row r="6549" spans="4:8">
      <c r="D6549" s="31"/>
      <c r="H6549" s="29"/>
    </row>
    <row r="6550" spans="4:8">
      <c r="D6550" s="31"/>
      <c r="H6550" s="29"/>
    </row>
    <row r="6551" spans="4:8">
      <c r="D6551" s="31"/>
      <c r="H6551" s="29"/>
    </row>
    <row r="6552" spans="4:8">
      <c r="D6552" s="31"/>
      <c r="H6552" s="29"/>
    </row>
    <row r="6553" spans="4:8">
      <c r="D6553" s="31"/>
      <c r="H6553" s="29"/>
    </row>
    <row r="6554" spans="4:8">
      <c r="D6554" s="31"/>
      <c r="H6554" s="29"/>
    </row>
    <row r="6555" spans="4:8">
      <c r="D6555" s="31"/>
      <c r="H6555" s="29"/>
    </row>
    <row r="6556" spans="4:8">
      <c r="D6556" s="31"/>
      <c r="H6556" s="29"/>
    </row>
    <row r="6557" spans="4:8">
      <c r="D6557" s="31"/>
      <c r="H6557" s="29"/>
    </row>
    <row r="6558" spans="4:8">
      <c r="D6558" s="31"/>
      <c r="H6558" s="29"/>
    </row>
    <row r="6559" spans="4:8">
      <c r="D6559" s="31"/>
      <c r="H6559" s="29"/>
    </row>
    <row r="6560" spans="4:8">
      <c r="D6560" s="31"/>
      <c r="H6560" s="29"/>
    </row>
    <row r="6561" spans="4:8">
      <c r="D6561" s="31"/>
      <c r="H6561" s="29"/>
    </row>
    <row r="6562" spans="4:8">
      <c r="D6562" s="31"/>
      <c r="H6562" s="29"/>
    </row>
    <row r="6563" spans="4:8">
      <c r="D6563" s="31"/>
      <c r="H6563" s="29"/>
    </row>
    <row r="6564" spans="4:8">
      <c r="D6564" s="31"/>
      <c r="H6564" s="29"/>
    </row>
    <row r="6565" spans="4:8">
      <c r="D6565" s="31"/>
      <c r="H6565" s="29"/>
    </row>
    <row r="6566" spans="4:8">
      <c r="D6566" s="31"/>
      <c r="H6566" s="29"/>
    </row>
    <row r="6567" spans="4:8">
      <c r="D6567" s="31"/>
      <c r="H6567" s="29"/>
    </row>
    <row r="6568" spans="4:8">
      <c r="D6568" s="31"/>
      <c r="H6568" s="29"/>
    </row>
    <row r="6569" spans="4:8">
      <c r="D6569" s="31"/>
      <c r="H6569" s="29"/>
    </row>
    <row r="6570" spans="4:8">
      <c r="D6570" s="31"/>
      <c r="H6570" s="29"/>
    </row>
    <row r="6571" spans="4:8">
      <c r="D6571" s="31"/>
      <c r="H6571" s="29"/>
    </row>
    <row r="6572" spans="4:8">
      <c r="D6572" s="31"/>
      <c r="H6572" s="29"/>
    </row>
    <row r="6573" spans="4:8">
      <c r="D6573" s="31"/>
      <c r="H6573" s="29"/>
    </row>
    <row r="6574" spans="4:8">
      <c r="D6574" s="31"/>
      <c r="H6574" s="29"/>
    </row>
    <row r="6575" spans="4:8">
      <c r="D6575" s="31"/>
      <c r="H6575" s="29"/>
    </row>
    <row r="6576" spans="4:8">
      <c r="D6576" s="31"/>
      <c r="H6576" s="29"/>
    </row>
    <row r="6577" spans="4:8">
      <c r="D6577" s="31"/>
      <c r="H6577" s="29"/>
    </row>
    <row r="6578" spans="4:8">
      <c r="D6578" s="31"/>
      <c r="H6578" s="29"/>
    </row>
    <row r="6579" spans="4:8">
      <c r="D6579" s="31"/>
      <c r="H6579" s="29"/>
    </row>
    <row r="6580" spans="4:8">
      <c r="D6580" s="31"/>
      <c r="H6580" s="29"/>
    </row>
    <row r="6581" spans="4:8">
      <c r="D6581" s="31"/>
      <c r="H6581" s="29"/>
    </row>
    <row r="6582" spans="4:8">
      <c r="D6582" s="31"/>
      <c r="H6582" s="29"/>
    </row>
    <row r="6583" spans="4:8">
      <c r="D6583" s="31"/>
      <c r="H6583" s="29"/>
    </row>
    <row r="6584" spans="4:8">
      <c r="D6584" s="31"/>
      <c r="H6584" s="29"/>
    </row>
    <row r="6585" spans="4:8">
      <c r="D6585" s="31"/>
      <c r="H6585" s="29"/>
    </row>
    <row r="6586" spans="4:8">
      <c r="D6586" s="31"/>
      <c r="H6586" s="29"/>
    </row>
    <row r="6587" spans="4:8">
      <c r="D6587" s="31"/>
      <c r="H6587" s="29"/>
    </row>
    <row r="6588" spans="4:8">
      <c r="D6588" s="31"/>
      <c r="H6588" s="29"/>
    </row>
    <row r="6589" spans="4:8">
      <c r="D6589" s="31"/>
      <c r="H6589" s="29"/>
    </row>
    <row r="6590" spans="4:8">
      <c r="D6590" s="31"/>
      <c r="H6590" s="29"/>
    </row>
    <row r="6591" spans="4:8">
      <c r="D6591" s="31"/>
      <c r="H6591" s="29"/>
    </row>
    <row r="6592" spans="4:8">
      <c r="D6592" s="31"/>
      <c r="H6592" s="29"/>
    </row>
    <row r="6593" spans="4:8">
      <c r="D6593" s="31"/>
      <c r="H6593" s="29"/>
    </row>
    <row r="6594" spans="4:8">
      <c r="D6594" s="31"/>
      <c r="H6594" s="29"/>
    </row>
    <row r="6595" spans="4:8">
      <c r="D6595" s="31"/>
      <c r="H6595" s="29"/>
    </row>
    <row r="6596" spans="4:8">
      <c r="D6596" s="31"/>
      <c r="H6596" s="29"/>
    </row>
    <row r="6597" spans="4:8">
      <c r="D6597" s="31"/>
      <c r="H6597" s="29"/>
    </row>
    <row r="6598" spans="4:8">
      <c r="D6598" s="31"/>
      <c r="H6598" s="29"/>
    </row>
    <row r="6599" spans="4:8">
      <c r="D6599" s="31"/>
      <c r="H6599" s="29"/>
    </row>
    <row r="6600" spans="4:8">
      <c r="D6600" s="31"/>
      <c r="H6600" s="29"/>
    </row>
    <row r="6601" spans="4:8">
      <c r="D6601" s="31"/>
      <c r="H6601" s="29"/>
    </row>
    <row r="6602" spans="4:8">
      <c r="D6602" s="31"/>
      <c r="H6602" s="29"/>
    </row>
    <row r="6603" spans="4:8">
      <c r="D6603" s="31"/>
      <c r="H6603" s="29"/>
    </row>
    <row r="6604" spans="4:8">
      <c r="D6604" s="31"/>
      <c r="H6604" s="29"/>
    </row>
    <row r="6605" spans="4:8">
      <c r="D6605" s="31"/>
      <c r="H6605" s="29"/>
    </row>
    <row r="6606" spans="4:8">
      <c r="D6606" s="31"/>
      <c r="H6606" s="29"/>
    </row>
    <row r="6607" spans="4:8">
      <c r="D6607" s="31"/>
      <c r="H6607" s="29"/>
    </row>
    <row r="6608" spans="4:8">
      <c r="D6608" s="31"/>
      <c r="H6608" s="29"/>
    </row>
    <row r="6609" spans="4:8">
      <c r="D6609" s="31"/>
      <c r="H6609" s="29"/>
    </row>
    <row r="6610" spans="4:8">
      <c r="D6610" s="31"/>
      <c r="H6610" s="29"/>
    </row>
    <row r="6611" spans="4:8">
      <c r="D6611" s="31"/>
      <c r="H6611" s="29"/>
    </row>
    <row r="6612" spans="4:8">
      <c r="D6612" s="31"/>
      <c r="H6612" s="29"/>
    </row>
    <row r="6613" spans="4:8">
      <c r="D6613" s="31"/>
      <c r="H6613" s="29"/>
    </row>
    <row r="6614" spans="4:8">
      <c r="D6614" s="31"/>
      <c r="H6614" s="29"/>
    </row>
    <row r="6615" spans="4:8">
      <c r="D6615" s="31"/>
      <c r="H6615" s="29"/>
    </row>
    <row r="6616" spans="4:8">
      <c r="D6616" s="31"/>
      <c r="H6616" s="29"/>
    </row>
    <row r="6617" spans="4:8">
      <c r="D6617" s="31"/>
      <c r="H6617" s="29"/>
    </row>
    <row r="6618" spans="4:8">
      <c r="D6618" s="31"/>
      <c r="H6618" s="29"/>
    </row>
    <row r="6619" spans="4:8">
      <c r="D6619" s="31"/>
      <c r="H6619" s="29"/>
    </row>
    <row r="6620" spans="4:8">
      <c r="D6620" s="31"/>
      <c r="H6620" s="29"/>
    </row>
    <row r="6621" spans="4:8">
      <c r="D6621" s="31"/>
      <c r="H6621" s="29"/>
    </row>
    <row r="6622" spans="4:8">
      <c r="D6622" s="31"/>
      <c r="H6622" s="29"/>
    </row>
    <row r="6623" spans="4:8">
      <c r="D6623" s="31"/>
      <c r="H6623" s="29"/>
    </row>
    <row r="6624" spans="4:8">
      <c r="D6624" s="31"/>
      <c r="H6624" s="29"/>
    </row>
    <row r="6625" spans="4:8">
      <c r="D6625" s="31"/>
      <c r="H6625" s="29"/>
    </row>
    <row r="6626" spans="4:8">
      <c r="D6626" s="31"/>
      <c r="H6626" s="29"/>
    </row>
    <row r="6627" spans="4:8">
      <c r="D6627" s="31"/>
      <c r="H6627" s="29"/>
    </row>
    <row r="6628" spans="4:8">
      <c r="D6628" s="31"/>
      <c r="H6628" s="29"/>
    </row>
    <row r="6629" spans="4:8">
      <c r="D6629" s="31"/>
      <c r="H6629" s="29"/>
    </row>
    <row r="6630" spans="4:8">
      <c r="D6630" s="31"/>
      <c r="H6630" s="29"/>
    </row>
    <row r="6631" spans="4:8">
      <c r="D6631" s="31"/>
      <c r="H6631" s="29"/>
    </row>
    <row r="6632" spans="4:8">
      <c r="D6632" s="31"/>
      <c r="H6632" s="29"/>
    </row>
    <row r="6633" spans="4:8">
      <c r="D6633" s="31"/>
      <c r="H6633" s="29"/>
    </row>
    <row r="6634" spans="4:8">
      <c r="D6634" s="31"/>
      <c r="H6634" s="29"/>
    </row>
    <row r="6635" spans="4:8">
      <c r="D6635" s="31"/>
      <c r="H6635" s="29"/>
    </row>
    <row r="6636" spans="4:8">
      <c r="D6636" s="31"/>
      <c r="H6636" s="29"/>
    </row>
    <row r="6637" spans="4:8">
      <c r="D6637" s="31"/>
      <c r="H6637" s="29"/>
    </row>
    <row r="6638" spans="4:8">
      <c r="D6638" s="31"/>
      <c r="H6638" s="29"/>
    </row>
    <row r="6639" spans="4:8">
      <c r="D6639" s="31"/>
      <c r="H6639" s="29"/>
    </row>
    <row r="6640" spans="4:8">
      <c r="D6640" s="31"/>
      <c r="H6640" s="29"/>
    </row>
    <row r="6641" spans="4:8">
      <c r="D6641" s="31"/>
      <c r="H6641" s="29"/>
    </row>
    <row r="6642" spans="4:8">
      <c r="D6642" s="31"/>
      <c r="H6642" s="29"/>
    </row>
    <row r="6643" spans="4:8">
      <c r="D6643" s="31"/>
      <c r="H6643" s="29"/>
    </row>
    <row r="6644" spans="4:8">
      <c r="D6644" s="31"/>
      <c r="H6644" s="29"/>
    </row>
    <row r="6645" spans="4:8">
      <c r="D6645" s="31"/>
      <c r="H6645" s="29"/>
    </row>
    <row r="6646" spans="4:8">
      <c r="D6646" s="31"/>
      <c r="H6646" s="29"/>
    </row>
    <row r="6647" spans="4:8">
      <c r="D6647" s="31"/>
      <c r="H6647" s="29"/>
    </row>
    <row r="6648" spans="4:8">
      <c r="D6648" s="31"/>
      <c r="H6648" s="29"/>
    </row>
    <row r="6649" spans="4:8">
      <c r="D6649" s="31"/>
      <c r="H6649" s="29"/>
    </row>
    <row r="6650" spans="4:8">
      <c r="D6650" s="31"/>
      <c r="H6650" s="29"/>
    </row>
    <row r="6651" spans="4:8">
      <c r="D6651" s="31"/>
      <c r="H6651" s="29"/>
    </row>
    <row r="6652" spans="4:8">
      <c r="D6652" s="31"/>
      <c r="H6652" s="29"/>
    </row>
    <row r="6653" spans="4:8">
      <c r="D6653" s="31"/>
      <c r="H6653" s="29"/>
    </row>
    <row r="6654" spans="4:8">
      <c r="D6654" s="31"/>
      <c r="H6654" s="29"/>
    </row>
    <row r="6655" spans="4:8">
      <c r="D6655" s="31"/>
      <c r="H6655" s="29"/>
    </row>
    <row r="6656" spans="4:8">
      <c r="D6656" s="31"/>
      <c r="H6656" s="29"/>
    </row>
    <row r="6657" spans="4:8">
      <c r="D6657" s="31"/>
      <c r="H6657" s="29"/>
    </row>
    <row r="6658" spans="4:8">
      <c r="D6658" s="31"/>
      <c r="H6658" s="29"/>
    </row>
    <row r="6659" spans="4:8">
      <c r="D6659" s="31"/>
      <c r="H6659" s="29"/>
    </row>
    <row r="6660" spans="4:8">
      <c r="D6660" s="31"/>
      <c r="H6660" s="29"/>
    </row>
    <row r="6661" spans="4:8">
      <c r="D6661" s="31"/>
      <c r="H6661" s="29"/>
    </row>
    <row r="6662" spans="4:8">
      <c r="D6662" s="31"/>
      <c r="H6662" s="29"/>
    </row>
    <row r="6663" spans="4:8">
      <c r="D6663" s="31"/>
      <c r="H6663" s="29"/>
    </row>
    <row r="6664" spans="4:8">
      <c r="D6664" s="31"/>
      <c r="H6664" s="29"/>
    </row>
    <row r="6665" spans="4:8">
      <c r="D6665" s="31"/>
      <c r="H6665" s="29"/>
    </row>
    <row r="6666" spans="4:8">
      <c r="D6666" s="31"/>
      <c r="H6666" s="29"/>
    </row>
    <row r="6667" spans="4:8">
      <c r="D6667" s="31"/>
      <c r="H6667" s="29"/>
    </row>
    <row r="6668" spans="4:8">
      <c r="D6668" s="31"/>
      <c r="H6668" s="29"/>
    </row>
    <row r="6669" spans="4:8">
      <c r="D6669" s="31"/>
      <c r="H6669" s="29"/>
    </row>
    <row r="6670" spans="4:8">
      <c r="D6670" s="31"/>
      <c r="H6670" s="29"/>
    </row>
    <row r="6671" spans="4:8">
      <c r="D6671" s="31"/>
      <c r="H6671" s="29"/>
    </row>
    <row r="6672" spans="4:8">
      <c r="D6672" s="31"/>
      <c r="H6672" s="29"/>
    </row>
    <row r="6673" spans="4:8">
      <c r="D6673" s="31"/>
      <c r="H6673" s="29"/>
    </row>
    <row r="6674" spans="4:8">
      <c r="D6674" s="31"/>
      <c r="H6674" s="29"/>
    </row>
    <row r="6675" spans="4:8">
      <c r="D6675" s="31"/>
      <c r="H6675" s="29"/>
    </row>
    <row r="6676" spans="4:8">
      <c r="D6676" s="31"/>
      <c r="H6676" s="29"/>
    </row>
    <row r="6677" spans="4:8">
      <c r="D6677" s="31"/>
      <c r="H6677" s="29"/>
    </row>
    <row r="6678" spans="4:8">
      <c r="D6678" s="31"/>
      <c r="H6678" s="29"/>
    </row>
    <row r="6679" spans="4:8">
      <c r="D6679" s="31"/>
      <c r="H6679" s="29"/>
    </row>
    <row r="6680" spans="4:8">
      <c r="D6680" s="31"/>
      <c r="H6680" s="29"/>
    </row>
    <row r="6681" spans="4:8">
      <c r="D6681" s="31"/>
      <c r="H6681" s="29"/>
    </row>
    <row r="6682" spans="4:8">
      <c r="D6682" s="31"/>
      <c r="H6682" s="29"/>
    </row>
    <row r="6683" spans="4:8">
      <c r="D6683" s="31"/>
      <c r="H6683" s="29"/>
    </row>
    <row r="6684" spans="4:8">
      <c r="D6684" s="31"/>
      <c r="H6684" s="29"/>
    </row>
    <row r="6685" spans="4:8">
      <c r="D6685" s="31"/>
      <c r="H6685" s="29"/>
    </row>
    <row r="6686" spans="4:8">
      <c r="D6686" s="31"/>
      <c r="H6686" s="29"/>
    </row>
    <row r="6687" spans="4:8">
      <c r="D6687" s="31"/>
      <c r="H6687" s="29"/>
    </row>
    <row r="6688" spans="4:8">
      <c r="D6688" s="31"/>
      <c r="H6688" s="29"/>
    </row>
    <row r="6689" spans="4:8">
      <c r="D6689" s="31"/>
      <c r="H6689" s="29"/>
    </row>
    <row r="6690" spans="4:8">
      <c r="D6690" s="31"/>
      <c r="H6690" s="29"/>
    </row>
    <row r="6691" spans="4:8">
      <c r="D6691" s="31"/>
      <c r="H6691" s="29"/>
    </row>
    <row r="6692" spans="4:8">
      <c r="D6692" s="31"/>
      <c r="H6692" s="29"/>
    </row>
    <row r="6693" spans="4:8">
      <c r="D6693" s="31"/>
      <c r="H6693" s="29"/>
    </row>
    <row r="6694" spans="4:8">
      <c r="D6694" s="31"/>
      <c r="H6694" s="29"/>
    </row>
    <row r="6695" spans="4:8">
      <c r="D6695" s="31"/>
      <c r="H6695" s="29"/>
    </row>
    <row r="6696" spans="4:8">
      <c r="D6696" s="31"/>
      <c r="H6696" s="29"/>
    </row>
    <row r="6697" spans="4:8">
      <c r="D6697" s="31"/>
      <c r="H6697" s="29"/>
    </row>
    <row r="6698" spans="4:8">
      <c r="D6698" s="31"/>
      <c r="H6698" s="29"/>
    </row>
    <row r="6699" spans="4:8">
      <c r="D6699" s="31"/>
      <c r="H6699" s="29"/>
    </row>
    <row r="6700" spans="4:8">
      <c r="D6700" s="31"/>
      <c r="H6700" s="29"/>
    </row>
    <row r="6701" spans="4:8">
      <c r="D6701" s="31"/>
      <c r="H6701" s="29"/>
    </row>
    <row r="6702" spans="4:8">
      <c r="D6702" s="31"/>
      <c r="H6702" s="29"/>
    </row>
    <row r="6703" spans="4:8">
      <c r="D6703" s="31"/>
      <c r="H6703" s="29"/>
    </row>
    <row r="6704" spans="4:8">
      <c r="D6704" s="31"/>
      <c r="H6704" s="29"/>
    </row>
    <row r="6705" spans="4:8">
      <c r="D6705" s="31"/>
      <c r="H6705" s="29"/>
    </row>
    <row r="6706" spans="4:8">
      <c r="D6706" s="31"/>
      <c r="H6706" s="29"/>
    </row>
    <row r="6707" spans="4:8">
      <c r="D6707" s="31"/>
      <c r="H6707" s="29"/>
    </row>
    <row r="6708" spans="4:8">
      <c r="D6708" s="31"/>
      <c r="H6708" s="29"/>
    </row>
    <row r="6709" spans="4:8">
      <c r="D6709" s="31"/>
      <c r="H6709" s="29"/>
    </row>
    <row r="6710" spans="4:8">
      <c r="D6710" s="31"/>
      <c r="H6710" s="29"/>
    </row>
    <row r="6711" spans="4:8">
      <c r="D6711" s="31"/>
      <c r="H6711" s="29"/>
    </row>
    <row r="6712" spans="4:8">
      <c r="D6712" s="31"/>
      <c r="H6712" s="29"/>
    </row>
    <row r="6713" spans="4:8">
      <c r="D6713" s="31"/>
      <c r="H6713" s="29"/>
    </row>
    <row r="6714" spans="4:8">
      <c r="D6714" s="31"/>
      <c r="H6714" s="29"/>
    </row>
    <row r="6715" spans="4:8">
      <c r="D6715" s="31"/>
      <c r="H6715" s="29"/>
    </row>
    <row r="6716" spans="4:8">
      <c r="D6716" s="31"/>
      <c r="H6716" s="29"/>
    </row>
    <row r="6717" spans="4:8">
      <c r="D6717" s="31"/>
      <c r="H6717" s="29"/>
    </row>
    <row r="6718" spans="4:8">
      <c r="D6718" s="31"/>
      <c r="H6718" s="29"/>
    </row>
    <row r="6719" spans="4:8">
      <c r="D6719" s="31"/>
      <c r="H6719" s="29"/>
    </row>
    <row r="6720" spans="4:8">
      <c r="D6720" s="31"/>
      <c r="H6720" s="29"/>
    </row>
    <row r="6721" spans="4:8">
      <c r="D6721" s="31"/>
      <c r="H6721" s="29"/>
    </row>
    <row r="6722" spans="4:8">
      <c r="D6722" s="31"/>
      <c r="H6722" s="29"/>
    </row>
    <row r="6723" spans="4:8">
      <c r="D6723" s="31"/>
      <c r="H6723" s="29"/>
    </row>
    <row r="6724" spans="4:8">
      <c r="D6724" s="31"/>
      <c r="H6724" s="29"/>
    </row>
    <row r="6725" spans="4:8">
      <c r="D6725" s="31"/>
      <c r="H6725" s="29"/>
    </row>
    <row r="6726" spans="4:8">
      <c r="D6726" s="31"/>
      <c r="H6726" s="29"/>
    </row>
    <row r="6727" spans="4:8">
      <c r="D6727" s="31"/>
      <c r="H6727" s="29"/>
    </row>
    <row r="6728" spans="4:8">
      <c r="D6728" s="31"/>
      <c r="H6728" s="29"/>
    </row>
    <row r="6729" spans="4:8">
      <c r="D6729" s="31"/>
      <c r="H6729" s="29"/>
    </row>
    <row r="6730" spans="4:8">
      <c r="D6730" s="31"/>
      <c r="H6730" s="29"/>
    </row>
    <row r="6731" spans="4:8">
      <c r="D6731" s="31"/>
      <c r="H6731" s="29"/>
    </row>
    <row r="6732" spans="4:8">
      <c r="D6732" s="31"/>
      <c r="H6732" s="29"/>
    </row>
    <row r="6733" spans="4:8">
      <c r="D6733" s="31"/>
      <c r="H6733" s="29"/>
    </row>
    <row r="6734" spans="4:8">
      <c r="D6734" s="31"/>
      <c r="H6734" s="29"/>
    </row>
    <row r="6735" spans="4:8">
      <c r="D6735" s="31"/>
      <c r="H6735" s="29"/>
    </row>
    <row r="6736" spans="4:8">
      <c r="D6736" s="31"/>
      <c r="H6736" s="29"/>
    </row>
    <row r="6737" spans="4:8">
      <c r="D6737" s="31"/>
      <c r="H6737" s="29"/>
    </row>
    <row r="6738" spans="4:8">
      <c r="D6738" s="31"/>
      <c r="H6738" s="29"/>
    </row>
    <row r="6739" spans="4:8">
      <c r="D6739" s="31"/>
      <c r="H6739" s="29"/>
    </row>
    <row r="6740" spans="4:8">
      <c r="D6740" s="31"/>
      <c r="H6740" s="29"/>
    </row>
    <row r="6741" spans="4:8">
      <c r="D6741" s="31"/>
      <c r="H6741" s="29"/>
    </row>
    <row r="6742" spans="4:8">
      <c r="D6742" s="31"/>
      <c r="H6742" s="29"/>
    </row>
    <row r="6743" spans="4:8">
      <c r="D6743" s="31"/>
      <c r="H6743" s="29"/>
    </row>
    <row r="6744" spans="4:8">
      <c r="D6744" s="31"/>
      <c r="H6744" s="29"/>
    </row>
    <row r="6745" spans="4:8">
      <c r="D6745" s="31"/>
      <c r="H6745" s="29"/>
    </row>
    <row r="6746" spans="4:8">
      <c r="D6746" s="31"/>
      <c r="H6746" s="29"/>
    </row>
    <row r="6747" spans="4:8">
      <c r="D6747" s="31"/>
      <c r="H6747" s="29"/>
    </row>
    <row r="6748" spans="4:8">
      <c r="D6748" s="31"/>
      <c r="H6748" s="29"/>
    </row>
    <row r="6749" spans="4:8">
      <c r="D6749" s="31"/>
      <c r="H6749" s="29"/>
    </row>
    <row r="6750" spans="4:8">
      <c r="D6750" s="31"/>
      <c r="H6750" s="29"/>
    </row>
    <row r="6751" spans="4:8">
      <c r="D6751" s="31"/>
      <c r="H6751" s="29"/>
    </row>
    <row r="6752" spans="4:8">
      <c r="D6752" s="31"/>
      <c r="H6752" s="29"/>
    </row>
    <row r="6753" spans="4:8">
      <c r="D6753" s="31"/>
      <c r="H6753" s="29"/>
    </row>
    <row r="6754" spans="4:8">
      <c r="D6754" s="31"/>
      <c r="H6754" s="29"/>
    </row>
    <row r="6755" spans="4:8">
      <c r="D6755" s="31"/>
      <c r="H6755" s="29"/>
    </row>
    <row r="6756" spans="4:8">
      <c r="D6756" s="31"/>
      <c r="H6756" s="29"/>
    </row>
    <row r="6757" spans="4:8">
      <c r="D6757" s="31"/>
      <c r="H6757" s="29"/>
    </row>
    <row r="6758" spans="4:8">
      <c r="D6758" s="31"/>
      <c r="H6758" s="29"/>
    </row>
    <row r="6759" spans="4:8">
      <c r="D6759" s="31"/>
      <c r="H6759" s="29"/>
    </row>
    <row r="6760" spans="4:8">
      <c r="D6760" s="31"/>
      <c r="H6760" s="29"/>
    </row>
    <row r="6761" spans="4:8">
      <c r="D6761" s="31"/>
      <c r="H6761" s="29"/>
    </row>
    <row r="6762" spans="4:8">
      <c r="D6762" s="31"/>
      <c r="H6762" s="29"/>
    </row>
    <row r="6763" spans="4:8">
      <c r="D6763" s="31"/>
      <c r="H6763" s="29"/>
    </row>
    <row r="6764" spans="4:8">
      <c r="D6764" s="31"/>
      <c r="H6764" s="29"/>
    </row>
    <row r="6765" spans="4:8">
      <c r="D6765" s="31"/>
      <c r="H6765" s="29"/>
    </row>
    <row r="6766" spans="4:8">
      <c r="D6766" s="31"/>
      <c r="H6766" s="29"/>
    </row>
    <row r="6767" spans="4:8">
      <c r="D6767" s="31"/>
      <c r="H6767" s="29"/>
    </row>
    <row r="6768" spans="4:8">
      <c r="D6768" s="31"/>
      <c r="H6768" s="29"/>
    </row>
    <row r="6769" spans="4:8">
      <c r="D6769" s="31"/>
      <c r="H6769" s="29"/>
    </row>
    <row r="6770" spans="4:8">
      <c r="D6770" s="31"/>
      <c r="H6770" s="29"/>
    </row>
    <row r="6771" spans="4:8">
      <c r="D6771" s="31"/>
      <c r="H6771" s="29"/>
    </row>
    <row r="6772" spans="4:8">
      <c r="D6772" s="31"/>
      <c r="H6772" s="29"/>
    </row>
    <row r="6773" spans="4:8">
      <c r="D6773" s="31"/>
      <c r="H6773" s="29"/>
    </row>
    <row r="6774" spans="4:8">
      <c r="D6774" s="31"/>
      <c r="H6774" s="29"/>
    </row>
    <row r="6775" spans="4:8">
      <c r="D6775" s="31"/>
      <c r="H6775" s="29"/>
    </row>
    <row r="6776" spans="4:8">
      <c r="D6776" s="31"/>
      <c r="H6776" s="29"/>
    </row>
    <row r="6777" spans="4:8">
      <c r="D6777" s="31"/>
      <c r="H6777" s="29"/>
    </row>
    <row r="6778" spans="4:8">
      <c r="D6778" s="31"/>
      <c r="H6778" s="29"/>
    </row>
    <row r="6779" spans="4:8">
      <c r="D6779" s="31"/>
      <c r="H6779" s="29"/>
    </row>
    <row r="6780" spans="4:8">
      <c r="D6780" s="31"/>
      <c r="H6780" s="29"/>
    </row>
    <row r="6781" spans="4:8">
      <c r="D6781" s="31"/>
      <c r="H6781" s="29"/>
    </row>
    <row r="6782" spans="4:8">
      <c r="D6782" s="31"/>
      <c r="H6782" s="29"/>
    </row>
    <row r="6783" spans="4:8">
      <c r="D6783" s="31"/>
      <c r="H6783" s="29"/>
    </row>
    <row r="6784" spans="4:8">
      <c r="D6784" s="31"/>
      <c r="H6784" s="29"/>
    </row>
    <row r="6785" spans="4:8">
      <c r="D6785" s="31"/>
      <c r="H6785" s="29"/>
    </row>
    <row r="6786" spans="4:8">
      <c r="D6786" s="31"/>
      <c r="H6786" s="29"/>
    </row>
    <row r="6787" spans="4:8">
      <c r="D6787" s="31"/>
      <c r="H6787" s="29"/>
    </row>
    <row r="6788" spans="4:8">
      <c r="D6788" s="31"/>
      <c r="H6788" s="29"/>
    </row>
    <row r="6789" spans="4:8">
      <c r="D6789" s="31"/>
      <c r="H6789" s="29"/>
    </row>
    <row r="6790" spans="4:8">
      <c r="D6790" s="31"/>
      <c r="H6790" s="29"/>
    </row>
    <row r="6791" spans="4:8">
      <c r="D6791" s="31"/>
      <c r="H6791" s="29"/>
    </row>
    <row r="6792" spans="4:8">
      <c r="D6792" s="31"/>
      <c r="H6792" s="29"/>
    </row>
    <row r="6793" spans="4:8">
      <c r="D6793" s="31"/>
      <c r="H6793" s="29"/>
    </row>
    <row r="6794" spans="4:8">
      <c r="D6794" s="31"/>
      <c r="H6794" s="29"/>
    </row>
    <row r="6795" spans="4:8">
      <c r="D6795" s="31"/>
      <c r="H6795" s="29"/>
    </row>
    <row r="6796" spans="4:8">
      <c r="D6796" s="31"/>
      <c r="H6796" s="29"/>
    </row>
    <row r="6797" spans="4:8">
      <c r="D6797" s="31"/>
      <c r="H6797" s="29"/>
    </row>
    <row r="6798" spans="4:8">
      <c r="D6798" s="31"/>
      <c r="H6798" s="29"/>
    </row>
    <row r="6799" spans="4:8">
      <c r="D6799" s="31"/>
      <c r="H6799" s="29"/>
    </row>
    <row r="6800" spans="4:8">
      <c r="D6800" s="31"/>
      <c r="H6800" s="29"/>
    </row>
    <row r="6801" spans="4:8">
      <c r="D6801" s="31"/>
      <c r="H6801" s="29"/>
    </row>
    <row r="6802" spans="4:8">
      <c r="D6802" s="31"/>
      <c r="H6802" s="29"/>
    </row>
    <row r="6803" spans="4:8">
      <c r="D6803" s="31"/>
      <c r="H6803" s="29"/>
    </row>
    <row r="6804" spans="4:8">
      <c r="D6804" s="31"/>
      <c r="H6804" s="29"/>
    </row>
    <row r="6805" spans="4:8">
      <c r="D6805" s="31"/>
      <c r="H6805" s="29"/>
    </row>
    <row r="6806" spans="4:8">
      <c r="D6806" s="31"/>
      <c r="H6806" s="29"/>
    </row>
    <row r="6807" spans="4:8">
      <c r="D6807" s="31"/>
      <c r="H6807" s="29"/>
    </row>
    <row r="6808" spans="4:8">
      <c r="D6808" s="31"/>
      <c r="H6808" s="29"/>
    </row>
    <row r="6809" spans="4:8">
      <c r="D6809" s="31"/>
      <c r="H6809" s="29"/>
    </row>
    <row r="6810" spans="4:8">
      <c r="D6810" s="31"/>
      <c r="H6810" s="29"/>
    </row>
    <row r="6811" spans="4:8">
      <c r="D6811" s="31"/>
      <c r="H6811" s="29"/>
    </row>
    <row r="6812" spans="4:8">
      <c r="D6812" s="31"/>
      <c r="H6812" s="29"/>
    </row>
    <row r="6813" spans="4:8">
      <c r="D6813" s="31"/>
      <c r="H6813" s="29"/>
    </row>
    <row r="6814" spans="4:8">
      <c r="D6814" s="31"/>
      <c r="H6814" s="29"/>
    </row>
    <row r="6815" spans="4:8">
      <c r="D6815" s="31"/>
      <c r="H6815" s="29"/>
    </row>
    <row r="6816" spans="4:8">
      <c r="D6816" s="31"/>
      <c r="H6816" s="29"/>
    </row>
    <row r="6817" spans="4:8">
      <c r="D6817" s="31"/>
      <c r="H6817" s="29"/>
    </row>
    <row r="6818" spans="4:8">
      <c r="D6818" s="31"/>
      <c r="H6818" s="29"/>
    </row>
    <row r="6819" spans="4:8">
      <c r="D6819" s="31"/>
      <c r="H6819" s="29"/>
    </row>
    <row r="6820" spans="4:8">
      <c r="D6820" s="31"/>
      <c r="H6820" s="29"/>
    </row>
    <row r="6821" spans="4:8">
      <c r="D6821" s="31"/>
      <c r="H6821" s="29"/>
    </row>
    <row r="6822" spans="4:8">
      <c r="D6822" s="31"/>
      <c r="H6822" s="29"/>
    </row>
    <row r="6823" spans="4:8">
      <c r="D6823" s="31"/>
      <c r="H6823" s="29"/>
    </row>
    <row r="6824" spans="4:8">
      <c r="D6824" s="31"/>
      <c r="H6824" s="29"/>
    </row>
    <row r="6825" spans="4:8">
      <c r="D6825" s="31"/>
      <c r="H6825" s="29"/>
    </row>
    <row r="6826" spans="4:8">
      <c r="D6826" s="31"/>
      <c r="H6826" s="29"/>
    </row>
    <row r="6827" spans="4:8">
      <c r="D6827" s="31"/>
      <c r="H6827" s="29"/>
    </row>
    <row r="6828" spans="4:8">
      <c r="D6828" s="31"/>
      <c r="H6828" s="29"/>
    </row>
    <row r="6829" spans="4:8">
      <c r="D6829" s="31"/>
      <c r="H6829" s="29"/>
    </row>
    <row r="6830" spans="4:8">
      <c r="D6830" s="31"/>
      <c r="H6830" s="29"/>
    </row>
    <row r="6831" spans="4:8">
      <c r="D6831" s="31"/>
      <c r="H6831" s="29"/>
    </row>
    <row r="6832" spans="4:8">
      <c r="D6832" s="31"/>
      <c r="H6832" s="29"/>
    </row>
    <row r="6833" spans="4:8">
      <c r="D6833" s="31"/>
      <c r="H6833" s="29"/>
    </row>
    <row r="6834" spans="4:8">
      <c r="D6834" s="31"/>
      <c r="H6834" s="29"/>
    </row>
    <row r="6835" spans="4:8">
      <c r="D6835" s="31"/>
      <c r="H6835" s="29"/>
    </row>
    <row r="6836" spans="4:8">
      <c r="D6836" s="31"/>
      <c r="H6836" s="29"/>
    </row>
    <row r="6837" spans="4:8">
      <c r="D6837" s="31"/>
      <c r="H6837" s="29"/>
    </row>
    <row r="6838" spans="4:8">
      <c r="D6838" s="31"/>
      <c r="H6838" s="29"/>
    </row>
    <row r="6839" spans="4:8">
      <c r="D6839" s="31"/>
      <c r="H6839" s="29"/>
    </row>
    <row r="6840" spans="4:8">
      <c r="D6840" s="31"/>
      <c r="H6840" s="29"/>
    </row>
    <row r="6841" spans="4:8">
      <c r="D6841" s="31"/>
      <c r="H6841" s="29"/>
    </row>
    <row r="6842" spans="4:8">
      <c r="D6842" s="31"/>
      <c r="H6842" s="29"/>
    </row>
    <row r="6843" spans="4:8">
      <c r="D6843" s="31"/>
      <c r="H6843" s="29"/>
    </row>
    <row r="6844" spans="4:8">
      <c r="D6844" s="31"/>
      <c r="H6844" s="29"/>
    </row>
    <row r="6845" spans="4:8">
      <c r="D6845" s="31"/>
      <c r="H6845" s="29"/>
    </row>
    <row r="6846" spans="4:8">
      <c r="D6846" s="31"/>
      <c r="H6846" s="29"/>
    </row>
    <row r="6847" spans="4:8">
      <c r="D6847" s="31"/>
      <c r="H6847" s="29"/>
    </row>
    <row r="6848" spans="4:8">
      <c r="D6848" s="31"/>
      <c r="H6848" s="29"/>
    </row>
    <row r="6849" spans="4:8">
      <c r="D6849" s="31"/>
      <c r="H6849" s="29"/>
    </row>
    <row r="6850" spans="4:8">
      <c r="D6850" s="31"/>
      <c r="H6850" s="29"/>
    </row>
    <row r="6851" spans="4:8">
      <c r="D6851" s="31"/>
      <c r="H6851" s="29"/>
    </row>
    <row r="6852" spans="4:8">
      <c r="D6852" s="31"/>
      <c r="H6852" s="29"/>
    </row>
    <row r="6853" spans="4:8">
      <c r="D6853" s="31"/>
      <c r="H6853" s="29"/>
    </row>
    <row r="6854" spans="4:8">
      <c r="D6854" s="31"/>
      <c r="H6854" s="29"/>
    </row>
    <row r="6855" spans="4:8">
      <c r="D6855" s="31"/>
      <c r="H6855" s="29"/>
    </row>
    <row r="6856" spans="4:8">
      <c r="D6856" s="31"/>
      <c r="H6856" s="29"/>
    </row>
    <row r="6857" spans="4:8">
      <c r="D6857" s="31"/>
      <c r="H6857" s="29"/>
    </row>
    <row r="6858" spans="4:8">
      <c r="D6858" s="31"/>
      <c r="H6858" s="29"/>
    </row>
    <row r="6859" spans="4:8">
      <c r="D6859" s="31"/>
      <c r="H6859" s="29"/>
    </row>
    <row r="6860" spans="4:8">
      <c r="D6860" s="31"/>
      <c r="H6860" s="29"/>
    </row>
    <row r="6861" spans="4:8">
      <c r="D6861" s="31"/>
      <c r="H6861" s="29"/>
    </row>
    <row r="6862" spans="4:8">
      <c r="D6862" s="31"/>
      <c r="H6862" s="29"/>
    </row>
    <row r="6863" spans="4:8">
      <c r="D6863" s="31"/>
      <c r="H6863" s="29"/>
    </row>
    <row r="6864" spans="4:8">
      <c r="D6864" s="31"/>
      <c r="H6864" s="29"/>
    </row>
    <row r="6865" spans="4:8">
      <c r="D6865" s="31"/>
      <c r="H6865" s="29"/>
    </row>
    <row r="6866" spans="4:8">
      <c r="D6866" s="31"/>
      <c r="H6866" s="29"/>
    </row>
    <row r="6867" spans="4:8">
      <c r="D6867" s="31"/>
      <c r="H6867" s="29"/>
    </row>
    <row r="6868" spans="4:8">
      <c r="D6868" s="31"/>
      <c r="H6868" s="29"/>
    </row>
    <row r="6869" spans="4:8">
      <c r="D6869" s="31"/>
      <c r="H6869" s="29"/>
    </row>
    <row r="6870" spans="4:8">
      <c r="D6870" s="31"/>
      <c r="H6870" s="29"/>
    </row>
    <row r="6871" spans="4:8">
      <c r="D6871" s="31"/>
      <c r="H6871" s="29"/>
    </row>
    <row r="6872" spans="4:8">
      <c r="D6872" s="31"/>
      <c r="H6872" s="29"/>
    </row>
    <row r="6873" spans="4:8">
      <c r="D6873" s="31"/>
      <c r="H6873" s="29"/>
    </row>
    <row r="6874" spans="4:8">
      <c r="D6874" s="31"/>
      <c r="H6874" s="29"/>
    </row>
    <row r="6875" spans="4:8">
      <c r="D6875" s="31"/>
      <c r="H6875" s="29"/>
    </row>
    <row r="6876" spans="4:8">
      <c r="D6876" s="31"/>
      <c r="H6876" s="29"/>
    </row>
    <row r="6877" spans="4:8">
      <c r="D6877" s="31"/>
      <c r="H6877" s="29"/>
    </row>
    <row r="6878" spans="4:8">
      <c r="D6878" s="31"/>
      <c r="H6878" s="29"/>
    </row>
    <row r="6879" spans="4:8">
      <c r="D6879" s="31"/>
      <c r="H6879" s="29"/>
    </row>
    <row r="6880" spans="4:8">
      <c r="D6880" s="31"/>
      <c r="H6880" s="29"/>
    </row>
    <row r="6881" spans="4:8">
      <c r="D6881" s="31"/>
      <c r="H6881" s="29"/>
    </row>
    <row r="6882" spans="4:8">
      <c r="D6882" s="31"/>
      <c r="H6882" s="29"/>
    </row>
    <row r="6883" spans="4:8">
      <c r="D6883" s="31"/>
      <c r="H6883" s="29"/>
    </row>
    <row r="6884" spans="4:8">
      <c r="D6884" s="31"/>
      <c r="H6884" s="29"/>
    </row>
    <row r="6885" spans="4:8">
      <c r="D6885" s="31"/>
      <c r="H6885" s="29"/>
    </row>
    <row r="6886" spans="4:8">
      <c r="D6886" s="31"/>
      <c r="H6886" s="29"/>
    </row>
    <row r="6887" spans="4:8">
      <c r="D6887" s="31"/>
      <c r="H6887" s="29"/>
    </row>
    <row r="6888" spans="4:8">
      <c r="D6888" s="31"/>
      <c r="H6888" s="29"/>
    </row>
    <row r="6889" spans="4:8">
      <c r="D6889" s="31"/>
      <c r="H6889" s="29"/>
    </row>
    <row r="6890" spans="4:8">
      <c r="D6890" s="31"/>
      <c r="H6890" s="29"/>
    </row>
    <row r="6891" spans="4:8">
      <c r="D6891" s="31"/>
      <c r="H6891" s="29"/>
    </row>
    <row r="6892" spans="4:8">
      <c r="D6892" s="31"/>
      <c r="H6892" s="29"/>
    </row>
    <row r="6893" spans="4:8">
      <c r="D6893" s="31"/>
      <c r="H6893" s="29"/>
    </row>
    <row r="6894" spans="4:8">
      <c r="D6894" s="31"/>
      <c r="H6894" s="29"/>
    </row>
    <row r="6895" spans="4:8">
      <c r="D6895" s="31"/>
      <c r="H6895" s="29"/>
    </row>
    <row r="6896" spans="4:8">
      <c r="D6896" s="31"/>
      <c r="H6896" s="29"/>
    </row>
    <row r="6897" spans="4:8">
      <c r="D6897" s="31"/>
      <c r="H6897" s="29"/>
    </row>
    <row r="6898" spans="4:8">
      <c r="D6898" s="31"/>
      <c r="H6898" s="29"/>
    </row>
    <row r="6899" spans="4:8">
      <c r="D6899" s="31"/>
      <c r="H6899" s="29"/>
    </row>
    <row r="6900" spans="4:8">
      <c r="D6900" s="31"/>
      <c r="H6900" s="29"/>
    </row>
    <row r="6901" spans="4:8">
      <c r="D6901" s="31"/>
      <c r="H6901" s="29"/>
    </row>
    <row r="6902" spans="4:8">
      <c r="D6902" s="31"/>
      <c r="H6902" s="29"/>
    </row>
    <row r="6903" spans="4:8">
      <c r="D6903" s="31"/>
      <c r="H6903" s="29"/>
    </row>
    <row r="6904" spans="4:8">
      <c r="D6904" s="31"/>
      <c r="H6904" s="29"/>
    </row>
    <row r="6905" spans="4:8">
      <c r="D6905" s="31"/>
      <c r="H6905" s="29"/>
    </row>
    <row r="6906" spans="4:8">
      <c r="D6906" s="31"/>
      <c r="H6906" s="29"/>
    </row>
    <row r="6907" spans="4:8">
      <c r="D6907" s="31"/>
      <c r="H6907" s="29"/>
    </row>
    <row r="6908" spans="4:8">
      <c r="D6908" s="31"/>
      <c r="H6908" s="29"/>
    </row>
    <row r="6909" spans="4:8">
      <c r="D6909" s="31"/>
      <c r="H6909" s="29"/>
    </row>
    <row r="6910" spans="4:8">
      <c r="D6910" s="31"/>
      <c r="H6910" s="29"/>
    </row>
    <row r="6911" spans="4:8">
      <c r="D6911" s="31"/>
      <c r="H6911" s="29"/>
    </row>
    <row r="6912" spans="4:8">
      <c r="D6912" s="31"/>
      <c r="H6912" s="29"/>
    </row>
    <row r="6913" spans="4:8">
      <c r="D6913" s="31"/>
      <c r="H6913" s="29"/>
    </row>
    <row r="6914" spans="4:8">
      <c r="D6914" s="31"/>
      <c r="H6914" s="29"/>
    </row>
    <row r="6915" spans="4:8">
      <c r="D6915" s="31"/>
      <c r="H6915" s="29"/>
    </row>
    <row r="6916" spans="4:8">
      <c r="D6916" s="31"/>
      <c r="H6916" s="29"/>
    </row>
    <row r="6917" spans="4:8">
      <c r="D6917" s="31"/>
      <c r="H6917" s="29"/>
    </row>
    <row r="6918" spans="4:8">
      <c r="D6918" s="31"/>
      <c r="H6918" s="29"/>
    </row>
    <row r="6919" spans="4:8">
      <c r="D6919" s="31"/>
      <c r="H6919" s="29"/>
    </row>
    <row r="6920" spans="4:8">
      <c r="D6920" s="31"/>
      <c r="H6920" s="29"/>
    </row>
    <row r="6921" spans="4:8">
      <c r="D6921" s="31"/>
      <c r="H6921" s="29"/>
    </row>
    <row r="6922" spans="4:8">
      <c r="D6922" s="31"/>
      <c r="H6922" s="29"/>
    </row>
    <row r="6923" spans="4:8">
      <c r="D6923" s="31"/>
      <c r="H6923" s="29"/>
    </row>
    <row r="6924" spans="4:8">
      <c r="D6924" s="31"/>
      <c r="H6924" s="29"/>
    </row>
    <row r="6925" spans="4:8">
      <c r="D6925" s="31"/>
      <c r="H6925" s="29"/>
    </row>
    <row r="6926" spans="4:8">
      <c r="D6926" s="31"/>
      <c r="H6926" s="29"/>
    </row>
    <row r="6927" spans="4:8">
      <c r="D6927" s="31"/>
      <c r="H6927" s="29"/>
    </row>
    <row r="6928" spans="4:8">
      <c r="D6928" s="31"/>
      <c r="H6928" s="29"/>
    </row>
    <row r="6929" spans="4:8">
      <c r="D6929" s="31"/>
      <c r="H6929" s="29"/>
    </row>
    <row r="6930" spans="4:8">
      <c r="D6930" s="31"/>
      <c r="H6930" s="29"/>
    </row>
    <row r="6931" spans="4:8">
      <c r="D6931" s="31"/>
      <c r="H6931" s="29"/>
    </row>
    <row r="6932" spans="4:8">
      <c r="D6932" s="31"/>
      <c r="H6932" s="29"/>
    </row>
    <row r="6933" spans="4:8">
      <c r="D6933" s="31"/>
      <c r="H6933" s="29"/>
    </row>
    <row r="6934" spans="4:8">
      <c r="D6934" s="31"/>
      <c r="H6934" s="29"/>
    </row>
    <row r="6935" spans="4:8">
      <c r="D6935" s="31"/>
      <c r="H6935" s="29"/>
    </row>
    <row r="6936" spans="4:8">
      <c r="D6936" s="31"/>
      <c r="H6936" s="29"/>
    </row>
    <row r="6937" spans="4:8">
      <c r="D6937" s="31"/>
      <c r="H6937" s="29"/>
    </row>
    <row r="6938" spans="4:8">
      <c r="D6938" s="31"/>
      <c r="H6938" s="29"/>
    </row>
    <row r="6939" spans="4:8">
      <c r="D6939" s="31"/>
      <c r="H6939" s="29"/>
    </row>
    <row r="6940" spans="4:8">
      <c r="D6940" s="31"/>
      <c r="H6940" s="29"/>
    </row>
    <row r="6941" spans="4:8">
      <c r="D6941" s="31"/>
      <c r="H6941" s="29"/>
    </row>
    <row r="6942" spans="4:8">
      <c r="D6942" s="31"/>
      <c r="H6942" s="29"/>
    </row>
    <row r="6943" spans="4:8">
      <c r="D6943" s="31"/>
      <c r="H6943" s="29"/>
    </row>
    <row r="6944" spans="4:8">
      <c r="D6944" s="31"/>
      <c r="H6944" s="29"/>
    </row>
    <row r="6945" spans="4:8">
      <c r="D6945" s="31"/>
      <c r="H6945" s="29"/>
    </row>
    <row r="6946" spans="4:8">
      <c r="D6946" s="31"/>
      <c r="H6946" s="29"/>
    </row>
    <row r="6947" spans="4:8">
      <c r="D6947" s="31"/>
      <c r="H6947" s="29"/>
    </row>
    <row r="6948" spans="4:8">
      <c r="D6948" s="31"/>
      <c r="H6948" s="29"/>
    </row>
    <row r="6949" spans="4:8">
      <c r="D6949" s="31"/>
      <c r="H6949" s="29"/>
    </row>
    <row r="6950" spans="4:8">
      <c r="D6950" s="31"/>
      <c r="H6950" s="29"/>
    </row>
    <row r="6951" spans="4:8">
      <c r="D6951" s="31"/>
      <c r="H6951" s="29"/>
    </row>
    <row r="6952" spans="4:8">
      <c r="D6952" s="31"/>
      <c r="H6952" s="29"/>
    </row>
    <row r="6953" spans="4:8">
      <c r="D6953" s="31"/>
      <c r="H6953" s="29"/>
    </row>
    <row r="6954" spans="4:8">
      <c r="D6954" s="31"/>
      <c r="H6954" s="29"/>
    </row>
    <row r="6955" spans="4:8">
      <c r="D6955" s="31"/>
      <c r="H6955" s="29"/>
    </row>
    <row r="6956" spans="4:8">
      <c r="D6956" s="31"/>
      <c r="H6956" s="29"/>
    </row>
    <row r="6957" spans="4:8">
      <c r="D6957" s="31"/>
      <c r="H6957" s="29"/>
    </row>
    <row r="6958" spans="4:8">
      <c r="D6958" s="31"/>
      <c r="H6958" s="29"/>
    </row>
    <row r="6959" spans="4:8">
      <c r="D6959" s="31"/>
      <c r="H6959" s="29"/>
    </row>
    <row r="6960" spans="4:8">
      <c r="D6960" s="31"/>
      <c r="H6960" s="29"/>
    </row>
    <row r="6961" spans="4:8">
      <c r="D6961" s="31"/>
      <c r="H6961" s="29"/>
    </row>
    <row r="6962" spans="4:8">
      <c r="D6962" s="31"/>
      <c r="H6962" s="29"/>
    </row>
    <row r="6963" spans="4:8">
      <c r="D6963" s="31"/>
      <c r="H6963" s="29"/>
    </row>
    <row r="6964" spans="4:8">
      <c r="D6964" s="31"/>
      <c r="H6964" s="29"/>
    </row>
    <row r="6965" spans="4:8">
      <c r="D6965" s="31"/>
      <c r="H6965" s="29"/>
    </row>
    <row r="6966" spans="4:8">
      <c r="D6966" s="31"/>
      <c r="H6966" s="29"/>
    </row>
    <row r="6967" spans="4:8">
      <c r="D6967" s="31"/>
      <c r="H6967" s="29"/>
    </row>
    <row r="6968" spans="4:8">
      <c r="D6968" s="31"/>
      <c r="H6968" s="29"/>
    </row>
    <row r="6969" spans="4:8">
      <c r="D6969" s="31"/>
      <c r="H6969" s="29"/>
    </row>
    <row r="6970" spans="4:8">
      <c r="D6970" s="31"/>
      <c r="H6970" s="29"/>
    </row>
    <row r="6971" spans="4:8">
      <c r="D6971" s="31"/>
      <c r="H6971" s="29"/>
    </row>
    <row r="6972" spans="4:8">
      <c r="D6972" s="31"/>
      <c r="H6972" s="29"/>
    </row>
    <row r="6973" spans="4:8">
      <c r="D6973" s="31"/>
      <c r="H6973" s="29"/>
    </row>
    <row r="6974" spans="4:8">
      <c r="D6974" s="31"/>
      <c r="H6974" s="29"/>
    </row>
    <row r="6975" spans="4:8">
      <c r="D6975" s="31"/>
      <c r="H6975" s="29"/>
    </row>
    <row r="6976" spans="4:8">
      <c r="D6976" s="31"/>
      <c r="H6976" s="29"/>
    </row>
    <row r="6977" spans="4:8">
      <c r="D6977" s="31"/>
      <c r="H6977" s="29"/>
    </row>
    <row r="6978" spans="4:8">
      <c r="D6978" s="31"/>
      <c r="H6978" s="29"/>
    </row>
    <row r="6979" spans="4:8">
      <c r="D6979" s="31"/>
      <c r="H6979" s="29"/>
    </row>
    <row r="6980" spans="4:8">
      <c r="D6980" s="31"/>
      <c r="H6980" s="29"/>
    </row>
    <row r="6981" spans="4:8">
      <c r="D6981" s="31"/>
      <c r="H6981" s="29"/>
    </row>
    <row r="6982" spans="4:8">
      <c r="D6982" s="31"/>
      <c r="H6982" s="29"/>
    </row>
    <row r="6983" spans="4:8">
      <c r="D6983" s="31"/>
      <c r="H6983" s="29"/>
    </row>
    <row r="6984" spans="4:8">
      <c r="D6984" s="31"/>
      <c r="H6984" s="29"/>
    </row>
    <row r="6985" spans="4:8">
      <c r="D6985" s="31"/>
      <c r="H6985" s="29"/>
    </row>
    <row r="6986" spans="4:8">
      <c r="D6986" s="31"/>
      <c r="H6986" s="29"/>
    </row>
    <row r="6987" spans="4:8">
      <c r="D6987" s="31"/>
      <c r="H6987" s="29"/>
    </row>
    <row r="6988" spans="4:8">
      <c r="D6988" s="31"/>
      <c r="H6988" s="29"/>
    </row>
    <row r="6989" spans="4:8">
      <c r="D6989" s="31"/>
      <c r="H6989" s="29"/>
    </row>
    <row r="6990" spans="4:8">
      <c r="D6990" s="31"/>
      <c r="H6990" s="29"/>
    </row>
    <row r="6991" spans="4:8">
      <c r="D6991" s="31"/>
      <c r="H6991" s="29"/>
    </row>
    <row r="6992" spans="4:8">
      <c r="D6992" s="31"/>
      <c r="H6992" s="29"/>
    </row>
    <row r="6993" spans="4:8">
      <c r="D6993" s="31"/>
      <c r="H6993" s="29"/>
    </row>
    <row r="6994" spans="4:8">
      <c r="D6994" s="31"/>
      <c r="H6994" s="29"/>
    </row>
    <row r="6995" spans="4:8">
      <c r="D6995" s="31"/>
      <c r="H6995" s="29"/>
    </row>
    <row r="6996" spans="4:8">
      <c r="D6996" s="31"/>
      <c r="H6996" s="29"/>
    </row>
    <row r="6997" spans="4:8">
      <c r="D6997" s="31"/>
      <c r="H6997" s="29"/>
    </row>
    <row r="6998" spans="4:8">
      <c r="D6998" s="31"/>
      <c r="H6998" s="29"/>
    </row>
    <row r="6999" spans="4:8">
      <c r="D6999" s="31"/>
      <c r="H6999" s="29"/>
    </row>
    <row r="7000" spans="4:8">
      <c r="D7000" s="31"/>
      <c r="H7000" s="29"/>
    </row>
    <row r="7001" spans="4:8">
      <c r="D7001" s="31"/>
      <c r="H7001" s="29"/>
    </row>
    <row r="7002" spans="4:8">
      <c r="D7002" s="31"/>
      <c r="H7002" s="29"/>
    </row>
    <row r="7003" spans="4:8">
      <c r="D7003" s="31"/>
      <c r="H7003" s="29"/>
    </row>
    <row r="7004" spans="4:8">
      <c r="D7004" s="31"/>
      <c r="H7004" s="29"/>
    </row>
    <row r="7005" spans="4:8">
      <c r="D7005" s="31"/>
      <c r="H7005" s="29"/>
    </row>
    <row r="7006" spans="4:8">
      <c r="D7006" s="31"/>
      <c r="H7006" s="29"/>
    </row>
    <row r="7007" spans="4:8">
      <c r="D7007" s="31"/>
      <c r="H7007" s="29"/>
    </row>
    <row r="7008" spans="4:8">
      <c r="D7008" s="31"/>
      <c r="H7008" s="29"/>
    </row>
    <row r="7009" spans="4:8">
      <c r="D7009" s="31"/>
      <c r="H7009" s="29"/>
    </row>
    <row r="7010" spans="4:8">
      <c r="D7010" s="31"/>
      <c r="H7010" s="29"/>
    </row>
    <row r="7011" spans="4:8">
      <c r="D7011" s="31"/>
      <c r="H7011" s="29"/>
    </row>
    <row r="7012" spans="4:8">
      <c r="D7012" s="31"/>
      <c r="H7012" s="29"/>
    </row>
    <row r="7013" spans="4:8">
      <c r="D7013" s="31"/>
      <c r="H7013" s="29"/>
    </row>
    <row r="7014" spans="4:8">
      <c r="D7014" s="31"/>
      <c r="H7014" s="29"/>
    </row>
    <row r="7015" spans="4:8">
      <c r="D7015" s="31"/>
      <c r="H7015" s="29"/>
    </row>
    <row r="7016" spans="4:8">
      <c r="D7016" s="31"/>
      <c r="H7016" s="29"/>
    </row>
    <row r="7017" spans="4:8">
      <c r="D7017" s="31"/>
      <c r="H7017" s="29"/>
    </row>
    <row r="7018" spans="4:8">
      <c r="D7018" s="31"/>
      <c r="H7018" s="29"/>
    </row>
    <row r="7019" spans="4:8">
      <c r="D7019" s="31"/>
      <c r="H7019" s="29"/>
    </row>
    <row r="7020" spans="4:8">
      <c r="D7020" s="31"/>
      <c r="H7020" s="29"/>
    </row>
    <row r="7021" spans="4:8">
      <c r="D7021" s="31"/>
      <c r="H7021" s="29"/>
    </row>
    <row r="7022" spans="4:8">
      <c r="D7022" s="31"/>
      <c r="H7022" s="29"/>
    </row>
    <row r="7023" spans="4:8">
      <c r="D7023" s="31"/>
      <c r="H7023" s="29"/>
    </row>
    <row r="7024" spans="4:8">
      <c r="D7024" s="31"/>
      <c r="H7024" s="29"/>
    </row>
    <row r="7025" spans="4:8">
      <c r="D7025" s="31"/>
      <c r="H7025" s="29"/>
    </row>
    <row r="7026" spans="4:8">
      <c r="D7026" s="31"/>
      <c r="H7026" s="29"/>
    </row>
    <row r="7027" spans="4:8">
      <c r="D7027" s="31"/>
      <c r="H7027" s="29"/>
    </row>
    <row r="7028" spans="4:8">
      <c r="D7028" s="31"/>
      <c r="H7028" s="29"/>
    </row>
    <row r="7029" spans="4:8">
      <c r="D7029" s="31"/>
      <c r="H7029" s="29"/>
    </row>
    <row r="7030" spans="4:8">
      <c r="D7030" s="31"/>
      <c r="H7030" s="29"/>
    </row>
    <row r="7031" spans="4:8">
      <c r="D7031" s="31"/>
      <c r="H7031" s="29"/>
    </row>
    <row r="7032" spans="4:8">
      <c r="D7032" s="31"/>
      <c r="H7032" s="29"/>
    </row>
    <row r="7033" spans="4:8">
      <c r="D7033" s="31"/>
      <c r="H7033" s="29"/>
    </row>
    <row r="7034" spans="4:8">
      <c r="D7034" s="31"/>
      <c r="H7034" s="29"/>
    </row>
    <row r="7035" spans="4:8">
      <c r="D7035" s="31"/>
      <c r="H7035" s="29"/>
    </row>
    <row r="7036" spans="4:8">
      <c r="D7036" s="31"/>
      <c r="H7036" s="29"/>
    </row>
    <row r="7037" spans="4:8">
      <c r="D7037" s="31"/>
      <c r="H7037" s="29"/>
    </row>
    <row r="7038" spans="4:8">
      <c r="D7038" s="31"/>
      <c r="H7038" s="29"/>
    </row>
    <row r="7039" spans="4:8">
      <c r="D7039" s="31"/>
      <c r="H7039" s="29"/>
    </row>
    <row r="7040" spans="4:8">
      <c r="D7040" s="31"/>
      <c r="H7040" s="29"/>
    </row>
    <row r="7041" spans="4:8">
      <c r="D7041" s="31"/>
      <c r="H7041" s="29"/>
    </row>
    <row r="7042" spans="4:8">
      <c r="D7042" s="31"/>
      <c r="H7042" s="29"/>
    </row>
    <row r="7043" spans="4:8">
      <c r="D7043" s="31"/>
      <c r="H7043" s="29"/>
    </row>
    <row r="7044" spans="4:8">
      <c r="D7044" s="31"/>
      <c r="H7044" s="29"/>
    </row>
    <row r="7045" spans="4:8">
      <c r="D7045" s="31"/>
      <c r="H7045" s="29"/>
    </row>
    <row r="7046" spans="4:8">
      <c r="D7046" s="31"/>
      <c r="H7046" s="29"/>
    </row>
    <row r="7047" spans="4:8">
      <c r="D7047" s="31"/>
      <c r="H7047" s="29"/>
    </row>
    <row r="7048" spans="4:8">
      <c r="D7048" s="31"/>
      <c r="H7048" s="29"/>
    </row>
    <row r="7049" spans="4:8">
      <c r="D7049" s="31"/>
      <c r="H7049" s="29"/>
    </row>
    <row r="7050" spans="4:8">
      <c r="D7050" s="31"/>
      <c r="H7050" s="29"/>
    </row>
    <row r="7051" spans="4:8">
      <c r="D7051" s="31"/>
      <c r="H7051" s="29"/>
    </row>
    <row r="7052" spans="4:8">
      <c r="D7052" s="31"/>
      <c r="H7052" s="29"/>
    </row>
    <row r="7053" spans="4:8">
      <c r="D7053" s="31"/>
      <c r="H7053" s="29"/>
    </row>
    <row r="7054" spans="4:8">
      <c r="D7054" s="31"/>
      <c r="H7054" s="29"/>
    </row>
    <row r="7055" spans="4:8">
      <c r="D7055" s="31"/>
      <c r="H7055" s="29"/>
    </row>
    <row r="7056" spans="4:8">
      <c r="D7056" s="31"/>
      <c r="H7056" s="29"/>
    </row>
    <row r="7057" spans="4:8">
      <c r="D7057" s="31"/>
      <c r="H7057" s="29"/>
    </row>
    <row r="7058" spans="4:8">
      <c r="D7058" s="31"/>
      <c r="H7058" s="29"/>
    </row>
    <row r="7059" spans="4:8">
      <c r="D7059" s="31"/>
      <c r="H7059" s="29"/>
    </row>
    <row r="7060" spans="4:8">
      <c r="D7060" s="31"/>
      <c r="H7060" s="29"/>
    </row>
    <row r="7061" spans="4:8">
      <c r="D7061" s="31"/>
      <c r="H7061" s="29"/>
    </row>
    <row r="7062" spans="4:8">
      <c r="D7062" s="31"/>
      <c r="H7062" s="29"/>
    </row>
    <row r="7063" spans="4:8">
      <c r="D7063" s="31"/>
      <c r="H7063" s="29"/>
    </row>
    <row r="7064" spans="4:8">
      <c r="D7064" s="31"/>
      <c r="H7064" s="29"/>
    </row>
    <row r="7065" spans="4:8">
      <c r="D7065" s="31"/>
      <c r="H7065" s="29"/>
    </row>
    <row r="7066" spans="4:8">
      <c r="D7066" s="31"/>
      <c r="H7066" s="29"/>
    </row>
    <row r="7067" spans="4:8">
      <c r="D7067" s="31"/>
      <c r="H7067" s="29"/>
    </row>
    <row r="7068" spans="4:8">
      <c r="D7068" s="31"/>
      <c r="H7068" s="29"/>
    </row>
    <row r="7069" spans="4:8">
      <c r="D7069" s="31"/>
      <c r="H7069" s="29"/>
    </row>
    <row r="7070" spans="4:8">
      <c r="D7070" s="31"/>
      <c r="H7070" s="29"/>
    </row>
    <row r="7071" spans="4:8">
      <c r="D7071" s="31"/>
      <c r="H7071" s="29"/>
    </row>
    <row r="7072" spans="4:8">
      <c r="D7072" s="31"/>
      <c r="H7072" s="29"/>
    </row>
    <row r="7073" spans="4:8">
      <c r="D7073" s="31"/>
      <c r="H7073" s="29"/>
    </row>
    <row r="7074" spans="4:8">
      <c r="D7074" s="31"/>
      <c r="H7074" s="29"/>
    </row>
    <row r="7075" spans="4:8">
      <c r="D7075" s="31"/>
      <c r="H7075" s="29"/>
    </row>
    <row r="7076" spans="4:8">
      <c r="D7076" s="31"/>
      <c r="H7076" s="29"/>
    </row>
    <row r="7077" spans="4:8">
      <c r="D7077" s="31"/>
      <c r="H7077" s="29"/>
    </row>
    <row r="7078" spans="4:8">
      <c r="D7078" s="31"/>
      <c r="H7078" s="29"/>
    </row>
    <row r="7079" spans="4:8">
      <c r="D7079" s="31"/>
      <c r="H7079" s="29"/>
    </row>
    <row r="7080" spans="4:8">
      <c r="D7080" s="31"/>
      <c r="H7080" s="29"/>
    </row>
    <row r="7081" spans="4:8">
      <c r="D7081" s="31"/>
      <c r="H7081" s="29"/>
    </row>
    <row r="7082" spans="4:8">
      <c r="D7082" s="31"/>
      <c r="H7082" s="29"/>
    </row>
    <row r="7083" spans="4:8">
      <c r="D7083" s="31"/>
      <c r="H7083" s="29"/>
    </row>
    <row r="7084" spans="4:8">
      <c r="D7084" s="31"/>
      <c r="H7084" s="29"/>
    </row>
    <row r="7085" spans="4:8">
      <c r="D7085" s="31"/>
      <c r="H7085" s="29"/>
    </row>
    <row r="7086" spans="4:8">
      <c r="D7086" s="31"/>
      <c r="H7086" s="29"/>
    </row>
    <row r="7087" spans="4:8">
      <c r="D7087" s="31"/>
      <c r="H7087" s="29"/>
    </row>
    <row r="7088" spans="4:8">
      <c r="D7088" s="31"/>
      <c r="H7088" s="29"/>
    </row>
    <row r="7089" spans="4:8">
      <c r="D7089" s="31"/>
      <c r="H7089" s="29"/>
    </row>
    <row r="7090" spans="4:8">
      <c r="D7090" s="31"/>
      <c r="H7090" s="29"/>
    </row>
    <row r="7091" spans="4:8">
      <c r="D7091" s="31"/>
      <c r="H7091" s="29"/>
    </row>
    <row r="7092" spans="4:8">
      <c r="D7092" s="31"/>
      <c r="H7092" s="29"/>
    </row>
    <row r="7093" spans="4:8">
      <c r="D7093" s="31"/>
      <c r="H7093" s="29"/>
    </row>
    <row r="7094" spans="4:8">
      <c r="D7094" s="31"/>
      <c r="H7094" s="29"/>
    </row>
    <row r="7095" spans="4:8">
      <c r="D7095" s="31"/>
      <c r="H7095" s="29"/>
    </row>
    <row r="7096" spans="4:8">
      <c r="D7096" s="31"/>
      <c r="H7096" s="29"/>
    </row>
    <row r="7097" spans="4:8">
      <c r="D7097" s="31"/>
      <c r="H7097" s="29"/>
    </row>
    <row r="7098" spans="4:8">
      <c r="D7098" s="31"/>
      <c r="H7098" s="29"/>
    </row>
    <row r="7099" spans="4:8">
      <c r="D7099" s="31"/>
      <c r="H7099" s="29"/>
    </row>
    <row r="7100" spans="4:8">
      <c r="D7100" s="31"/>
      <c r="H7100" s="29"/>
    </row>
    <row r="7101" spans="4:8">
      <c r="D7101" s="31"/>
      <c r="H7101" s="29"/>
    </row>
    <row r="7102" spans="4:8">
      <c r="D7102" s="31"/>
      <c r="H7102" s="29"/>
    </row>
    <row r="7103" spans="4:8">
      <c r="D7103" s="31"/>
      <c r="H7103" s="29"/>
    </row>
    <row r="7104" spans="4:8">
      <c r="D7104" s="31"/>
      <c r="H7104" s="29"/>
    </row>
    <row r="7105" spans="4:8">
      <c r="D7105" s="31"/>
      <c r="H7105" s="29"/>
    </row>
    <row r="7106" spans="4:8">
      <c r="D7106" s="31"/>
      <c r="H7106" s="29"/>
    </row>
    <row r="7107" spans="4:8">
      <c r="D7107" s="31"/>
      <c r="H7107" s="29"/>
    </row>
    <row r="7108" spans="4:8">
      <c r="D7108" s="31"/>
      <c r="H7108" s="29"/>
    </row>
    <row r="7109" spans="4:8">
      <c r="D7109" s="31"/>
      <c r="H7109" s="29"/>
    </row>
    <row r="7110" spans="4:8">
      <c r="D7110" s="31"/>
      <c r="H7110" s="29"/>
    </row>
    <row r="7111" spans="4:8">
      <c r="D7111" s="31"/>
      <c r="H7111" s="29"/>
    </row>
    <row r="7112" spans="4:8">
      <c r="D7112" s="31"/>
      <c r="H7112" s="29"/>
    </row>
    <row r="7113" spans="4:8">
      <c r="D7113" s="31"/>
      <c r="H7113" s="29"/>
    </row>
    <row r="7114" spans="4:8">
      <c r="D7114" s="31"/>
      <c r="H7114" s="29"/>
    </row>
    <row r="7115" spans="4:8">
      <c r="D7115" s="31"/>
      <c r="H7115" s="29"/>
    </row>
    <row r="7116" spans="4:8">
      <c r="D7116" s="31"/>
      <c r="H7116" s="29"/>
    </row>
    <row r="7117" spans="4:8">
      <c r="D7117" s="31"/>
      <c r="H7117" s="29"/>
    </row>
    <row r="7118" spans="4:8">
      <c r="D7118" s="31"/>
      <c r="H7118" s="29"/>
    </row>
    <row r="7119" spans="4:8">
      <c r="D7119" s="31"/>
      <c r="H7119" s="29"/>
    </row>
    <row r="7120" spans="4:8">
      <c r="D7120" s="31"/>
      <c r="H7120" s="29"/>
    </row>
    <row r="7121" spans="4:8">
      <c r="D7121" s="31"/>
      <c r="H7121" s="29"/>
    </row>
    <row r="7122" spans="4:8">
      <c r="D7122" s="31"/>
      <c r="H7122" s="29"/>
    </row>
    <row r="7123" spans="4:8">
      <c r="D7123" s="31"/>
      <c r="H7123" s="29"/>
    </row>
    <row r="7124" spans="4:8">
      <c r="D7124" s="31"/>
      <c r="H7124" s="29"/>
    </row>
    <row r="7125" spans="4:8">
      <c r="D7125" s="31"/>
      <c r="H7125" s="29"/>
    </row>
    <row r="7126" spans="4:8">
      <c r="D7126" s="31"/>
      <c r="H7126" s="29"/>
    </row>
    <row r="7127" spans="4:8">
      <c r="D7127" s="31"/>
      <c r="H7127" s="29"/>
    </row>
    <row r="7128" spans="4:8">
      <c r="D7128" s="31"/>
      <c r="H7128" s="29"/>
    </row>
    <row r="7129" spans="4:8">
      <c r="D7129" s="31"/>
      <c r="H7129" s="29"/>
    </row>
    <row r="7130" spans="4:8">
      <c r="D7130" s="31"/>
      <c r="H7130" s="29"/>
    </row>
    <row r="7131" spans="4:8">
      <c r="D7131" s="31"/>
      <c r="H7131" s="29"/>
    </row>
    <row r="7132" spans="4:8">
      <c r="D7132" s="31"/>
      <c r="H7132" s="29"/>
    </row>
    <row r="7133" spans="4:8">
      <c r="D7133" s="31"/>
      <c r="H7133" s="29"/>
    </row>
    <row r="7134" spans="4:8">
      <c r="D7134" s="31"/>
      <c r="H7134" s="29"/>
    </row>
    <row r="7135" spans="4:8">
      <c r="D7135" s="31"/>
      <c r="H7135" s="29"/>
    </row>
    <row r="7136" spans="4:8">
      <c r="D7136" s="31"/>
      <c r="H7136" s="29"/>
    </row>
    <row r="7137" spans="4:8">
      <c r="D7137" s="31"/>
      <c r="H7137" s="29"/>
    </row>
    <row r="7138" spans="4:8">
      <c r="D7138" s="31"/>
      <c r="H7138" s="29"/>
    </row>
    <row r="7139" spans="4:8">
      <c r="D7139" s="31"/>
      <c r="H7139" s="29"/>
    </row>
    <row r="7140" spans="4:8">
      <c r="D7140" s="31"/>
      <c r="H7140" s="29"/>
    </row>
    <row r="7141" spans="4:8">
      <c r="D7141" s="31"/>
      <c r="H7141" s="29"/>
    </row>
    <row r="7142" spans="4:8">
      <c r="D7142" s="31"/>
      <c r="H7142" s="29"/>
    </row>
    <row r="7143" spans="4:8">
      <c r="D7143" s="31"/>
      <c r="H7143" s="29"/>
    </row>
    <row r="7144" spans="4:8">
      <c r="D7144" s="31"/>
      <c r="H7144" s="29"/>
    </row>
    <row r="7145" spans="4:8">
      <c r="D7145" s="31"/>
      <c r="H7145" s="29"/>
    </row>
    <row r="7146" spans="4:8">
      <c r="D7146" s="31"/>
      <c r="H7146" s="29"/>
    </row>
    <row r="7147" spans="4:8">
      <c r="D7147" s="31"/>
      <c r="H7147" s="29"/>
    </row>
    <row r="7148" spans="4:8">
      <c r="D7148" s="31"/>
      <c r="H7148" s="29"/>
    </row>
    <row r="7149" spans="4:8">
      <c r="D7149" s="31"/>
      <c r="H7149" s="29"/>
    </row>
    <row r="7150" spans="4:8">
      <c r="D7150" s="31"/>
      <c r="H7150" s="29"/>
    </row>
    <row r="7151" spans="4:8">
      <c r="D7151" s="31"/>
      <c r="H7151" s="29"/>
    </row>
    <row r="7152" spans="4:8">
      <c r="D7152" s="31"/>
      <c r="H7152" s="29"/>
    </row>
    <row r="7153" spans="4:8">
      <c r="D7153" s="31"/>
      <c r="H7153" s="29"/>
    </row>
    <row r="7154" spans="4:8">
      <c r="D7154" s="31"/>
      <c r="H7154" s="29"/>
    </row>
    <row r="7155" spans="4:8">
      <c r="D7155" s="31"/>
      <c r="H7155" s="29"/>
    </row>
    <row r="7156" spans="4:8">
      <c r="D7156" s="31"/>
      <c r="H7156" s="29"/>
    </row>
    <row r="7157" spans="4:8">
      <c r="D7157" s="31"/>
      <c r="H7157" s="29"/>
    </row>
    <row r="7158" spans="4:8">
      <c r="D7158" s="31"/>
      <c r="H7158" s="29"/>
    </row>
    <row r="7159" spans="4:8">
      <c r="D7159" s="31"/>
      <c r="H7159" s="29"/>
    </row>
    <row r="7160" spans="4:8">
      <c r="D7160" s="31"/>
      <c r="H7160" s="29"/>
    </row>
    <row r="7161" spans="4:8">
      <c r="D7161" s="31"/>
      <c r="H7161" s="29"/>
    </row>
    <row r="7162" spans="4:8">
      <c r="D7162" s="31"/>
      <c r="H7162" s="29"/>
    </row>
    <row r="7163" spans="4:8">
      <c r="D7163" s="31"/>
      <c r="H7163" s="29"/>
    </row>
    <row r="7164" spans="4:8">
      <c r="D7164" s="31"/>
      <c r="H7164" s="29"/>
    </row>
    <row r="7165" spans="4:8">
      <c r="D7165" s="31"/>
      <c r="H7165" s="29"/>
    </row>
    <row r="7166" spans="4:8">
      <c r="D7166" s="31"/>
      <c r="H7166" s="29"/>
    </row>
    <row r="7167" spans="4:8">
      <c r="D7167" s="31"/>
      <c r="H7167" s="29"/>
    </row>
    <row r="7168" spans="4:8">
      <c r="D7168" s="31"/>
      <c r="H7168" s="29"/>
    </row>
    <row r="7169" spans="4:8">
      <c r="D7169" s="31"/>
      <c r="H7169" s="29"/>
    </row>
    <row r="7170" spans="4:8">
      <c r="D7170" s="31"/>
      <c r="H7170" s="29"/>
    </row>
    <row r="7171" spans="4:8">
      <c r="D7171" s="31"/>
      <c r="H7171" s="29"/>
    </row>
    <row r="7172" spans="4:8">
      <c r="D7172" s="31"/>
      <c r="H7172" s="29"/>
    </row>
    <row r="7173" spans="4:8">
      <c r="D7173" s="31"/>
      <c r="H7173" s="29"/>
    </row>
    <row r="7174" spans="4:8">
      <c r="D7174" s="31"/>
      <c r="H7174" s="29"/>
    </row>
    <row r="7175" spans="4:8">
      <c r="D7175" s="31"/>
      <c r="H7175" s="29"/>
    </row>
    <row r="7176" spans="4:8">
      <c r="D7176" s="31"/>
      <c r="H7176" s="29"/>
    </row>
    <row r="7177" spans="4:8">
      <c r="D7177" s="31"/>
      <c r="H7177" s="29"/>
    </row>
    <row r="7178" spans="4:8">
      <c r="D7178" s="31"/>
      <c r="H7178" s="29"/>
    </row>
    <row r="7179" spans="4:8">
      <c r="D7179" s="31"/>
      <c r="H7179" s="29"/>
    </row>
    <row r="7180" spans="4:8">
      <c r="D7180" s="31"/>
      <c r="H7180" s="29"/>
    </row>
    <row r="7181" spans="4:8">
      <c r="D7181" s="31"/>
      <c r="H7181" s="29"/>
    </row>
    <row r="7182" spans="4:8">
      <c r="D7182" s="31"/>
      <c r="H7182" s="29"/>
    </row>
    <row r="7183" spans="4:8">
      <c r="D7183" s="31"/>
      <c r="H7183" s="29"/>
    </row>
    <row r="7184" spans="4:8">
      <c r="D7184" s="31"/>
      <c r="H7184" s="29"/>
    </row>
    <row r="7185" spans="4:8">
      <c r="D7185" s="31"/>
      <c r="H7185" s="29"/>
    </row>
    <row r="7186" spans="4:8">
      <c r="D7186" s="31"/>
      <c r="H7186" s="29"/>
    </row>
    <row r="7187" spans="4:8">
      <c r="D7187" s="31"/>
      <c r="H7187" s="29"/>
    </row>
    <row r="7188" spans="4:8">
      <c r="D7188" s="31"/>
      <c r="H7188" s="29"/>
    </row>
    <row r="7189" spans="4:8">
      <c r="D7189" s="31"/>
      <c r="H7189" s="29"/>
    </row>
    <row r="7190" spans="4:8">
      <c r="D7190" s="31"/>
      <c r="H7190" s="29"/>
    </row>
    <row r="7191" spans="4:8">
      <c r="D7191" s="31"/>
      <c r="H7191" s="29"/>
    </row>
    <row r="7192" spans="4:8">
      <c r="D7192" s="31"/>
      <c r="H7192" s="29"/>
    </row>
    <row r="7193" spans="4:8">
      <c r="D7193" s="31"/>
      <c r="H7193" s="29"/>
    </row>
    <row r="7194" spans="4:8">
      <c r="D7194" s="31"/>
      <c r="H7194" s="29"/>
    </row>
    <row r="7195" spans="4:8">
      <c r="D7195" s="31"/>
      <c r="H7195" s="29"/>
    </row>
    <row r="7196" spans="4:8">
      <c r="D7196" s="31"/>
      <c r="H7196" s="29"/>
    </row>
    <row r="7197" spans="4:8">
      <c r="D7197" s="31"/>
      <c r="H7197" s="29"/>
    </row>
    <row r="7198" spans="4:8">
      <c r="D7198" s="31"/>
      <c r="H7198" s="29"/>
    </row>
    <row r="7199" spans="4:8">
      <c r="D7199" s="31"/>
      <c r="H7199" s="29"/>
    </row>
    <row r="7200" spans="4:8">
      <c r="D7200" s="31"/>
      <c r="H7200" s="29"/>
    </row>
    <row r="7201" spans="4:8">
      <c r="D7201" s="31"/>
      <c r="H7201" s="29"/>
    </row>
    <row r="7202" spans="4:8">
      <c r="D7202" s="31"/>
      <c r="H7202" s="29"/>
    </row>
    <row r="7203" spans="4:8">
      <c r="D7203" s="31"/>
      <c r="H7203" s="29"/>
    </row>
    <row r="7204" spans="4:8">
      <c r="D7204" s="31"/>
      <c r="H7204" s="29"/>
    </row>
    <row r="7205" spans="4:8">
      <c r="D7205" s="31"/>
      <c r="H7205" s="29"/>
    </row>
    <row r="7206" spans="4:8">
      <c r="D7206" s="31"/>
      <c r="H7206" s="29"/>
    </row>
    <row r="7207" spans="4:8">
      <c r="D7207" s="31"/>
      <c r="H7207" s="29"/>
    </row>
    <row r="7208" spans="4:8">
      <c r="D7208" s="31"/>
      <c r="H7208" s="29"/>
    </row>
    <row r="7209" spans="4:8">
      <c r="D7209" s="31"/>
      <c r="H7209" s="29"/>
    </row>
    <row r="7210" spans="4:8">
      <c r="D7210" s="31"/>
      <c r="H7210" s="29"/>
    </row>
    <row r="7211" spans="4:8">
      <c r="D7211" s="31"/>
      <c r="H7211" s="29"/>
    </row>
    <row r="7212" spans="4:8">
      <c r="D7212" s="31"/>
      <c r="H7212" s="29"/>
    </row>
    <row r="7213" spans="4:8">
      <c r="D7213" s="31"/>
      <c r="H7213" s="29"/>
    </row>
    <row r="7214" spans="4:8">
      <c r="D7214" s="31"/>
      <c r="H7214" s="29"/>
    </row>
    <row r="7215" spans="4:8">
      <c r="D7215" s="31"/>
      <c r="H7215" s="29"/>
    </row>
    <row r="7216" spans="4:8">
      <c r="D7216" s="31"/>
      <c r="H7216" s="29"/>
    </row>
    <row r="7217" spans="4:8">
      <c r="D7217" s="31"/>
      <c r="H7217" s="29"/>
    </row>
    <row r="7218" spans="4:8">
      <c r="D7218" s="31"/>
      <c r="H7218" s="29"/>
    </row>
    <row r="7219" spans="4:8">
      <c r="D7219" s="31"/>
      <c r="H7219" s="29"/>
    </row>
    <row r="7220" spans="4:8">
      <c r="D7220" s="31"/>
      <c r="H7220" s="29"/>
    </row>
    <row r="7221" spans="4:8">
      <c r="D7221" s="31"/>
      <c r="H7221" s="29"/>
    </row>
    <row r="7222" spans="4:8">
      <c r="D7222" s="31"/>
      <c r="H7222" s="29"/>
    </row>
    <row r="7223" spans="4:8">
      <c r="D7223" s="31"/>
      <c r="H7223" s="29"/>
    </row>
    <row r="7224" spans="4:8">
      <c r="D7224" s="31"/>
      <c r="H7224" s="29"/>
    </row>
    <row r="7225" spans="4:8">
      <c r="D7225" s="31"/>
      <c r="H7225" s="29"/>
    </row>
    <row r="7226" spans="4:8">
      <c r="D7226" s="31"/>
      <c r="H7226" s="29"/>
    </row>
    <row r="7227" spans="4:8">
      <c r="D7227" s="31"/>
      <c r="H7227" s="29"/>
    </row>
    <row r="7228" spans="4:8">
      <c r="D7228" s="31"/>
      <c r="H7228" s="29"/>
    </row>
    <row r="7229" spans="4:8">
      <c r="D7229" s="31"/>
      <c r="H7229" s="29"/>
    </row>
    <row r="7230" spans="4:8">
      <c r="D7230" s="31"/>
      <c r="H7230" s="29"/>
    </row>
    <row r="7231" spans="4:8">
      <c r="D7231" s="31"/>
      <c r="H7231" s="29"/>
    </row>
    <row r="7232" spans="4:8">
      <c r="D7232" s="31"/>
      <c r="H7232" s="29"/>
    </row>
    <row r="7233" spans="4:8">
      <c r="D7233" s="31"/>
      <c r="H7233" s="29"/>
    </row>
    <row r="7234" spans="4:8">
      <c r="D7234" s="31"/>
      <c r="H7234" s="29"/>
    </row>
    <row r="7235" spans="4:8">
      <c r="D7235" s="31"/>
      <c r="H7235" s="29"/>
    </row>
    <row r="7236" spans="4:8">
      <c r="D7236" s="31"/>
      <c r="H7236" s="29"/>
    </row>
    <row r="7237" spans="4:8">
      <c r="D7237" s="31"/>
      <c r="H7237" s="29"/>
    </row>
    <row r="7238" spans="4:8">
      <c r="D7238" s="31"/>
      <c r="H7238" s="29"/>
    </row>
    <row r="7239" spans="4:8">
      <c r="D7239" s="31"/>
      <c r="H7239" s="29"/>
    </row>
    <row r="7240" spans="4:8">
      <c r="D7240" s="31"/>
      <c r="H7240" s="29"/>
    </row>
    <row r="7241" spans="4:8">
      <c r="D7241" s="31"/>
      <c r="H7241" s="29"/>
    </row>
    <row r="7242" spans="4:8">
      <c r="D7242" s="31"/>
      <c r="H7242" s="29"/>
    </row>
    <row r="7243" spans="4:8">
      <c r="D7243" s="31"/>
      <c r="H7243" s="29"/>
    </row>
    <row r="7244" spans="4:8">
      <c r="D7244" s="31"/>
      <c r="H7244" s="29"/>
    </row>
    <row r="7245" spans="4:8">
      <c r="D7245" s="31"/>
      <c r="H7245" s="29"/>
    </row>
    <row r="7246" spans="4:8">
      <c r="D7246" s="31"/>
      <c r="H7246" s="29"/>
    </row>
    <row r="7247" spans="4:8">
      <c r="D7247" s="31"/>
      <c r="H7247" s="29"/>
    </row>
    <row r="7248" spans="4:8">
      <c r="D7248" s="31"/>
      <c r="H7248" s="29"/>
    </row>
    <row r="7249" spans="4:8">
      <c r="D7249" s="31"/>
      <c r="H7249" s="29"/>
    </row>
    <row r="7250" spans="4:8">
      <c r="D7250" s="31"/>
      <c r="H7250" s="29"/>
    </row>
    <row r="7251" spans="4:8">
      <c r="D7251" s="31"/>
      <c r="H7251" s="29"/>
    </row>
    <row r="7252" spans="4:8">
      <c r="D7252" s="31"/>
      <c r="H7252" s="29"/>
    </row>
    <row r="7253" spans="4:8">
      <c r="D7253" s="31"/>
      <c r="H7253" s="29"/>
    </row>
    <row r="7254" spans="4:8">
      <c r="D7254" s="31"/>
      <c r="H7254" s="29"/>
    </row>
    <row r="7255" spans="4:8">
      <c r="D7255" s="31"/>
      <c r="H7255" s="29"/>
    </row>
    <row r="7256" spans="4:8">
      <c r="D7256" s="31"/>
      <c r="H7256" s="29"/>
    </row>
    <row r="7257" spans="4:8">
      <c r="D7257" s="31"/>
      <c r="H7257" s="29"/>
    </row>
    <row r="7258" spans="4:8">
      <c r="D7258" s="31"/>
      <c r="H7258" s="29"/>
    </row>
    <row r="7259" spans="4:8">
      <c r="D7259" s="31"/>
      <c r="H7259" s="29"/>
    </row>
    <row r="7260" spans="4:8">
      <c r="D7260" s="31"/>
      <c r="H7260" s="29"/>
    </row>
    <row r="7261" spans="4:8">
      <c r="D7261" s="31"/>
      <c r="H7261" s="29"/>
    </row>
    <row r="7262" spans="4:8">
      <c r="D7262" s="31"/>
      <c r="H7262" s="29"/>
    </row>
    <row r="7263" spans="4:8">
      <c r="D7263" s="31"/>
      <c r="H7263" s="29"/>
    </row>
    <row r="7264" spans="4:8">
      <c r="D7264" s="31"/>
      <c r="H7264" s="29"/>
    </row>
    <row r="7265" spans="4:8">
      <c r="D7265" s="31"/>
      <c r="H7265" s="29"/>
    </row>
    <row r="7266" spans="4:8">
      <c r="D7266" s="31"/>
      <c r="H7266" s="29"/>
    </row>
    <row r="7267" spans="4:8">
      <c r="D7267" s="31"/>
      <c r="H7267" s="29"/>
    </row>
    <row r="7268" spans="4:8">
      <c r="D7268" s="31"/>
      <c r="H7268" s="29"/>
    </row>
    <row r="7269" spans="4:8">
      <c r="D7269" s="31"/>
      <c r="H7269" s="29"/>
    </row>
    <row r="7270" spans="4:8">
      <c r="D7270" s="31"/>
      <c r="H7270" s="29"/>
    </row>
    <row r="7271" spans="4:8">
      <c r="D7271" s="31"/>
      <c r="H7271" s="29"/>
    </row>
    <row r="7272" spans="4:8">
      <c r="D7272" s="31"/>
      <c r="H7272" s="29"/>
    </row>
    <row r="7273" spans="4:8">
      <c r="D7273" s="31"/>
      <c r="H7273" s="29"/>
    </row>
    <row r="7274" spans="4:8">
      <c r="D7274" s="31"/>
      <c r="H7274" s="29"/>
    </row>
    <row r="7275" spans="4:8">
      <c r="D7275" s="31"/>
      <c r="H7275" s="29"/>
    </row>
    <row r="7276" spans="4:8">
      <c r="D7276" s="31"/>
      <c r="H7276" s="29"/>
    </row>
    <row r="7277" spans="4:8">
      <c r="D7277" s="31"/>
      <c r="H7277" s="29"/>
    </row>
    <row r="7278" spans="4:8">
      <c r="D7278" s="31"/>
      <c r="H7278" s="29"/>
    </row>
    <row r="7279" spans="4:8">
      <c r="D7279" s="31"/>
      <c r="H7279" s="29"/>
    </row>
    <row r="7280" spans="4:8">
      <c r="D7280" s="31"/>
      <c r="H7280" s="29"/>
    </row>
    <row r="7281" spans="4:8">
      <c r="D7281" s="31"/>
      <c r="H7281" s="29"/>
    </row>
    <row r="7282" spans="4:8">
      <c r="D7282" s="31"/>
      <c r="H7282" s="29"/>
    </row>
    <row r="7283" spans="4:8">
      <c r="D7283" s="31"/>
      <c r="H7283" s="29"/>
    </row>
    <row r="7284" spans="4:8">
      <c r="D7284" s="31"/>
      <c r="H7284" s="29"/>
    </row>
    <row r="7285" spans="4:8">
      <c r="D7285" s="31"/>
      <c r="H7285" s="29"/>
    </row>
    <row r="7286" spans="4:8">
      <c r="D7286" s="31"/>
      <c r="H7286" s="29"/>
    </row>
    <row r="7287" spans="4:8">
      <c r="D7287" s="31"/>
      <c r="H7287" s="29"/>
    </row>
    <row r="7288" spans="4:8">
      <c r="D7288" s="31"/>
      <c r="H7288" s="29"/>
    </row>
    <row r="7289" spans="4:8">
      <c r="D7289" s="31"/>
      <c r="H7289" s="29"/>
    </row>
    <row r="7290" spans="4:8">
      <c r="D7290" s="31"/>
      <c r="H7290" s="29"/>
    </row>
    <row r="7291" spans="4:8">
      <c r="D7291" s="31"/>
      <c r="H7291" s="29"/>
    </row>
    <row r="7292" spans="4:8">
      <c r="D7292" s="31"/>
      <c r="H7292" s="29"/>
    </row>
    <row r="7293" spans="4:8">
      <c r="D7293" s="31"/>
      <c r="H7293" s="29"/>
    </row>
    <row r="7294" spans="4:8">
      <c r="D7294" s="31"/>
      <c r="H7294" s="29"/>
    </row>
    <row r="7295" spans="4:8">
      <c r="D7295" s="31"/>
      <c r="H7295" s="29"/>
    </row>
    <row r="7296" spans="4:8">
      <c r="D7296" s="31"/>
      <c r="H7296" s="29"/>
    </row>
    <row r="7297" spans="4:8">
      <c r="D7297" s="31"/>
      <c r="H7297" s="29"/>
    </row>
    <row r="7298" spans="4:8">
      <c r="D7298" s="31"/>
      <c r="H7298" s="29"/>
    </row>
    <row r="7299" spans="4:8">
      <c r="D7299" s="31"/>
      <c r="H7299" s="29"/>
    </row>
    <row r="7300" spans="4:8">
      <c r="D7300" s="31"/>
      <c r="H7300" s="29"/>
    </row>
    <row r="7301" spans="4:8">
      <c r="D7301" s="31"/>
      <c r="H7301" s="29"/>
    </row>
    <row r="7302" spans="4:8">
      <c r="D7302" s="31"/>
      <c r="H7302" s="29"/>
    </row>
    <row r="7303" spans="4:8">
      <c r="D7303" s="31"/>
      <c r="H7303" s="29"/>
    </row>
    <row r="7304" spans="4:8">
      <c r="D7304" s="31"/>
      <c r="H7304" s="29"/>
    </row>
    <row r="7305" spans="4:8">
      <c r="D7305" s="31"/>
      <c r="H7305" s="29"/>
    </row>
    <row r="7306" spans="4:8">
      <c r="D7306" s="31"/>
      <c r="H7306" s="29"/>
    </row>
    <row r="7307" spans="4:8">
      <c r="D7307" s="31"/>
      <c r="H7307" s="29"/>
    </row>
    <row r="7308" spans="4:8">
      <c r="D7308" s="31"/>
      <c r="H7308" s="29"/>
    </row>
    <row r="7309" spans="4:8">
      <c r="D7309" s="31"/>
      <c r="H7309" s="29"/>
    </row>
    <row r="7310" spans="4:8">
      <c r="D7310" s="31"/>
      <c r="H7310" s="29"/>
    </row>
    <row r="7311" spans="4:8">
      <c r="D7311" s="31"/>
      <c r="H7311" s="29"/>
    </row>
    <row r="7312" spans="4:8">
      <c r="D7312" s="31"/>
      <c r="H7312" s="29"/>
    </row>
    <row r="7313" spans="4:8">
      <c r="D7313" s="31"/>
      <c r="H7313" s="29"/>
    </row>
    <row r="7314" spans="4:8">
      <c r="D7314" s="31"/>
      <c r="H7314" s="29"/>
    </row>
    <row r="7315" spans="4:8">
      <c r="D7315" s="31"/>
      <c r="H7315" s="29"/>
    </row>
    <row r="7316" spans="4:8">
      <c r="D7316" s="31"/>
      <c r="H7316" s="29"/>
    </row>
    <row r="7317" spans="4:8">
      <c r="D7317" s="31"/>
      <c r="H7317" s="29"/>
    </row>
    <row r="7318" spans="4:8">
      <c r="D7318" s="31"/>
      <c r="H7318" s="29"/>
    </row>
    <row r="7319" spans="4:8">
      <c r="D7319" s="31"/>
      <c r="H7319" s="29"/>
    </row>
    <row r="7320" spans="4:8">
      <c r="D7320" s="31"/>
      <c r="H7320" s="29"/>
    </row>
    <row r="7321" spans="4:8">
      <c r="D7321" s="31"/>
      <c r="H7321" s="29"/>
    </row>
    <row r="7322" spans="4:8">
      <c r="D7322" s="31"/>
      <c r="H7322" s="29"/>
    </row>
    <row r="7323" spans="4:8">
      <c r="D7323" s="31"/>
      <c r="H7323" s="29"/>
    </row>
    <row r="7324" spans="4:8">
      <c r="D7324" s="31"/>
      <c r="H7324" s="29"/>
    </row>
    <row r="7325" spans="4:8">
      <c r="D7325" s="31"/>
      <c r="H7325" s="29"/>
    </row>
    <row r="7326" spans="4:8">
      <c r="D7326" s="31"/>
      <c r="H7326" s="29"/>
    </row>
    <row r="7327" spans="4:8">
      <c r="D7327" s="31"/>
      <c r="H7327" s="29"/>
    </row>
    <row r="7328" spans="4:8">
      <c r="D7328" s="31"/>
      <c r="H7328" s="29"/>
    </row>
    <row r="7329" spans="4:8">
      <c r="D7329" s="31"/>
      <c r="H7329" s="29"/>
    </row>
    <row r="7330" spans="4:8">
      <c r="D7330" s="31"/>
      <c r="H7330" s="29"/>
    </row>
    <row r="7331" spans="4:8">
      <c r="D7331" s="31"/>
      <c r="H7331" s="29"/>
    </row>
    <row r="7332" spans="4:8">
      <c r="D7332" s="31"/>
      <c r="H7332" s="29"/>
    </row>
    <row r="7333" spans="4:8">
      <c r="D7333" s="31"/>
      <c r="H7333" s="29"/>
    </row>
    <row r="7334" spans="4:8">
      <c r="D7334" s="31"/>
      <c r="H7334" s="29"/>
    </row>
    <row r="7335" spans="4:8">
      <c r="D7335" s="31"/>
      <c r="H7335" s="29"/>
    </row>
    <row r="7336" spans="4:8">
      <c r="D7336" s="31"/>
      <c r="H7336" s="29"/>
    </row>
    <row r="7337" spans="4:8">
      <c r="D7337" s="31"/>
      <c r="H7337" s="29"/>
    </row>
    <row r="7338" spans="4:8">
      <c r="D7338" s="31"/>
      <c r="H7338" s="29"/>
    </row>
    <row r="7339" spans="4:8">
      <c r="D7339" s="31"/>
      <c r="H7339" s="29"/>
    </row>
    <row r="7340" spans="4:8">
      <c r="D7340" s="31"/>
      <c r="H7340" s="29"/>
    </row>
    <row r="7341" spans="4:8">
      <c r="D7341" s="31"/>
      <c r="H7341" s="29"/>
    </row>
    <row r="7342" spans="4:8">
      <c r="D7342" s="31"/>
      <c r="H7342" s="29"/>
    </row>
    <row r="7343" spans="4:8">
      <c r="D7343" s="31"/>
      <c r="H7343" s="29"/>
    </row>
    <row r="7344" spans="4:8">
      <c r="D7344" s="31"/>
      <c r="H7344" s="29"/>
    </row>
    <row r="7345" spans="4:8">
      <c r="D7345" s="31"/>
      <c r="H7345" s="29"/>
    </row>
    <row r="7346" spans="4:8">
      <c r="D7346" s="31"/>
      <c r="H7346" s="29"/>
    </row>
    <row r="7347" spans="4:8">
      <c r="D7347" s="31"/>
      <c r="H7347" s="29"/>
    </row>
    <row r="7348" spans="4:8">
      <c r="D7348" s="31"/>
      <c r="H7348" s="29"/>
    </row>
    <row r="7349" spans="4:8">
      <c r="D7349" s="31"/>
      <c r="H7349" s="29"/>
    </row>
    <row r="7350" spans="4:8">
      <c r="D7350" s="31"/>
      <c r="H7350" s="29"/>
    </row>
    <row r="7351" spans="4:8">
      <c r="D7351" s="31"/>
      <c r="H7351" s="29"/>
    </row>
    <row r="7352" spans="4:8">
      <c r="D7352" s="31"/>
      <c r="H7352" s="29"/>
    </row>
    <row r="7353" spans="4:8">
      <c r="D7353" s="31"/>
      <c r="H7353" s="29"/>
    </row>
    <row r="7354" spans="4:8">
      <c r="D7354" s="31"/>
      <c r="H7354" s="29"/>
    </row>
    <row r="7355" spans="4:8">
      <c r="D7355" s="31"/>
      <c r="H7355" s="29"/>
    </row>
    <row r="7356" spans="4:8">
      <c r="D7356" s="31"/>
      <c r="H7356" s="29"/>
    </row>
    <row r="7357" spans="4:8">
      <c r="D7357" s="31"/>
      <c r="H7357" s="29"/>
    </row>
    <row r="7358" spans="4:8">
      <c r="D7358" s="31"/>
      <c r="H7358" s="29"/>
    </row>
    <row r="7359" spans="4:8">
      <c r="D7359" s="31"/>
      <c r="H7359" s="29"/>
    </row>
    <row r="7360" spans="4:8">
      <c r="D7360" s="31"/>
      <c r="H7360" s="29"/>
    </row>
    <row r="7361" spans="4:8">
      <c r="D7361" s="31"/>
      <c r="H7361" s="29"/>
    </row>
    <row r="7362" spans="4:8">
      <c r="D7362" s="31"/>
      <c r="H7362" s="29"/>
    </row>
    <row r="7363" spans="4:8">
      <c r="D7363" s="31"/>
      <c r="H7363" s="29"/>
    </row>
    <row r="7364" spans="4:8">
      <c r="D7364" s="31"/>
      <c r="H7364" s="29"/>
    </row>
    <row r="7365" spans="4:8">
      <c r="D7365" s="31"/>
      <c r="H7365" s="29"/>
    </row>
  </sheetData>
  <mergeCells count="317">
    <mergeCell ref="A217:A220"/>
    <mergeCell ref="C217:C220"/>
    <mergeCell ref="D217:D220"/>
    <mergeCell ref="E217:E220"/>
    <mergeCell ref="F217:F220"/>
    <mergeCell ref="G217:G220"/>
    <mergeCell ref="H217:H220"/>
    <mergeCell ref="I217:I220"/>
    <mergeCell ref="J217:J220"/>
    <mergeCell ref="A165:A166"/>
    <mergeCell ref="D165:D166"/>
    <mergeCell ref="O209:O211"/>
    <mergeCell ref="Q209:Q211"/>
    <mergeCell ref="B169:B202"/>
    <mergeCell ref="I165:I166"/>
    <mergeCell ref="J165:J166"/>
    <mergeCell ref="I205:I208"/>
    <mergeCell ref="J205:J208"/>
    <mergeCell ref="C165:C166"/>
    <mergeCell ref="E165:E166"/>
    <mergeCell ref="F165:F166"/>
    <mergeCell ref="G165:G166"/>
    <mergeCell ref="H165:H166"/>
    <mergeCell ref="B42:B165"/>
    <mergeCell ref="C159:C161"/>
    <mergeCell ref="C144:C146"/>
    <mergeCell ref="H159:H161"/>
    <mergeCell ref="G159:G161"/>
    <mergeCell ref="J159:J161"/>
    <mergeCell ref="P165:P166"/>
    <mergeCell ref="Q165:Q166"/>
    <mergeCell ref="P150:P151"/>
    <mergeCell ref="Q150:Q151"/>
    <mergeCell ref="K217:K220"/>
    <mergeCell ref="L217:L220"/>
    <mergeCell ref="M217:M220"/>
    <mergeCell ref="N217:N220"/>
    <mergeCell ref="O217:O220"/>
    <mergeCell ref="P217:P220"/>
    <mergeCell ref="Q217:Q220"/>
    <mergeCell ref="P209:P211"/>
    <mergeCell ref="K205:K208"/>
    <mergeCell ref="M205:M208"/>
    <mergeCell ref="N205:N208"/>
    <mergeCell ref="O205:O208"/>
    <mergeCell ref="P205:P208"/>
    <mergeCell ref="Q205:Q208"/>
    <mergeCell ref="M209:M211"/>
    <mergeCell ref="N209:N211"/>
    <mergeCell ref="O212:O214"/>
    <mergeCell ref="P212:P214"/>
    <mergeCell ref="Q212:Q214"/>
    <mergeCell ref="Q33:Q37"/>
    <mergeCell ref="P42:P44"/>
    <mergeCell ref="Q42:Q44"/>
    <mergeCell ref="G147:G149"/>
    <mergeCell ref="G150:G151"/>
    <mergeCell ref="G153:G154"/>
    <mergeCell ref="J150:J151"/>
    <mergeCell ref="L134:L138"/>
    <mergeCell ref="Q134:Q138"/>
    <mergeCell ref="I134:I138"/>
    <mergeCell ref="J134:J138"/>
    <mergeCell ref="K150:K151"/>
    <mergeCell ref="I150:I151"/>
    <mergeCell ref="H150:H151"/>
    <mergeCell ref="L150:L151"/>
    <mergeCell ref="O33:O37"/>
    <mergeCell ref="P33:P37"/>
    <mergeCell ref="L139:L141"/>
    <mergeCell ref="N144:N146"/>
    <mergeCell ref="M144:M146"/>
    <mergeCell ref="N142:N143"/>
    <mergeCell ref="M142:M143"/>
    <mergeCell ref="O139:O141"/>
    <mergeCell ref="P139:P141"/>
    <mergeCell ref="N147:N149"/>
    <mergeCell ref="M165:M166"/>
    <mergeCell ref="N159:N161"/>
    <mergeCell ref="O150:O151"/>
    <mergeCell ref="L142:L143"/>
    <mergeCell ref="L159:L161"/>
    <mergeCell ref="M159:M161"/>
    <mergeCell ref="L144:L146"/>
    <mergeCell ref="N165:N166"/>
    <mergeCell ref="O165:O166"/>
    <mergeCell ref="L165:L166"/>
    <mergeCell ref="O42:O44"/>
    <mergeCell ref="A142:A143"/>
    <mergeCell ref="C142:C143"/>
    <mergeCell ref="I142:I143"/>
    <mergeCell ref="J142:J143"/>
    <mergeCell ref="K142:K143"/>
    <mergeCell ref="M42:M44"/>
    <mergeCell ref="N42:N44"/>
    <mergeCell ref="O142:O143"/>
    <mergeCell ref="N139:N141"/>
    <mergeCell ref="M139:M141"/>
    <mergeCell ref="A42:A44"/>
    <mergeCell ref="C42:C44"/>
    <mergeCell ref="G42:G44"/>
    <mergeCell ref="I42:I44"/>
    <mergeCell ref="J42:J44"/>
    <mergeCell ref="K42:K44"/>
    <mergeCell ref="A139:A140"/>
    <mergeCell ref="C134:C138"/>
    <mergeCell ref="C139:C141"/>
    <mergeCell ref="E139:E140"/>
    <mergeCell ref="O26:O27"/>
    <mergeCell ref="M39:M40"/>
    <mergeCell ref="N39:N40"/>
    <mergeCell ref="N33:N37"/>
    <mergeCell ref="L39:L40"/>
    <mergeCell ref="K33:K37"/>
    <mergeCell ref="L33:L37"/>
    <mergeCell ref="M33:M37"/>
    <mergeCell ref="H39:H40"/>
    <mergeCell ref="L19:L20"/>
    <mergeCell ref="M19:M20"/>
    <mergeCell ref="N19:N20"/>
    <mergeCell ref="L26:L27"/>
    <mergeCell ref="M26:M27"/>
    <mergeCell ref="L21:L25"/>
    <mergeCell ref="M21:M25"/>
    <mergeCell ref="B20:B27"/>
    <mergeCell ref="H20:H27"/>
    <mergeCell ref="C21:C25"/>
    <mergeCell ref="G26:G27"/>
    <mergeCell ref="N21:N25"/>
    <mergeCell ref="N26:N27"/>
    <mergeCell ref="A26:A27"/>
    <mergeCell ref="C26:C27"/>
    <mergeCell ref="E26:E27"/>
    <mergeCell ref="F26:F27"/>
    <mergeCell ref="D26:D27"/>
    <mergeCell ref="T15:U15"/>
    <mergeCell ref="I26:I27"/>
    <mergeCell ref="J26:J27"/>
    <mergeCell ref="K26:K27"/>
    <mergeCell ref="A21:A25"/>
    <mergeCell ref="I21:I25"/>
    <mergeCell ref="J21:J25"/>
    <mergeCell ref="G21:G25"/>
    <mergeCell ref="K21:K25"/>
    <mergeCell ref="A19:A20"/>
    <mergeCell ref="C19:C20"/>
    <mergeCell ref="D19:D20"/>
    <mergeCell ref="E19:E20"/>
    <mergeCell ref="F19:F20"/>
    <mergeCell ref="G19:G20"/>
    <mergeCell ref="I19:I20"/>
    <mergeCell ref="J19:J20"/>
    <mergeCell ref="K19:K20"/>
    <mergeCell ref="O21:O25"/>
    <mergeCell ref="P15:P16"/>
    <mergeCell ref="Q15:Q16"/>
    <mergeCell ref="V15:W15"/>
    <mergeCell ref="X15:Y15"/>
    <mergeCell ref="R14:Y14"/>
    <mergeCell ref="Z14:Z16"/>
    <mergeCell ref="AA14:AA16"/>
    <mergeCell ref="R15:S15"/>
    <mergeCell ref="Q21:Q25"/>
    <mergeCell ref="Q19:Q20"/>
    <mergeCell ref="R19:R27"/>
    <mergeCell ref="S19:S27"/>
    <mergeCell ref="Q26:Q27"/>
    <mergeCell ref="AA19:AA27"/>
    <mergeCell ref="T19:T27"/>
    <mergeCell ref="U19:U27"/>
    <mergeCell ref="V19:V27"/>
    <mergeCell ref="W19:W27"/>
    <mergeCell ref="X19:X27"/>
    <mergeCell ref="Y19:Y27"/>
    <mergeCell ref="Z19:Z27"/>
    <mergeCell ref="H212:H214"/>
    <mergeCell ref="G212:G214"/>
    <mergeCell ref="C205:C208"/>
    <mergeCell ref="G205:G208"/>
    <mergeCell ref="H205:H208"/>
    <mergeCell ref="M1:Q1"/>
    <mergeCell ref="A14:A16"/>
    <mergeCell ref="B14:G14"/>
    <mergeCell ref="H14:H16"/>
    <mergeCell ref="I14:L14"/>
    <mergeCell ref="M14:Q14"/>
    <mergeCell ref="K15:K16"/>
    <mergeCell ref="L15:L16"/>
    <mergeCell ref="M15:N15"/>
    <mergeCell ref="O15:O16"/>
    <mergeCell ref="B15:B16"/>
    <mergeCell ref="C15:C16"/>
    <mergeCell ref="D15:D16"/>
    <mergeCell ref="E15:F15"/>
    <mergeCell ref="G15:G16"/>
    <mergeCell ref="I15:I16"/>
    <mergeCell ref="J15:J16"/>
    <mergeCell ref="C209:C211"/>
    <mergeCell ref="B209:B211"/>
    <mergeCell ref="B205:B208"/>
    <mergeCell ref="A205:A208"/>
    <mergeCell ref="L205:L208"/>
    <mergeCell ref="A33:A37"/>
    <mergeCell ref="B33:B37"/>
    <mergeCell ref="C33:C37"/>
    <mergeCell ref="G39:G40"/>
    <mergeCell ref="K139:K141"/>
    <mergeCell ref="K134:K138"/>
    <mergeCell ref="L42:L44"/>
    <mergeCell ref="G144:G146"/>
    <mergeCell ref="F139:F140"/>
    <mergeCell ref="G142:G143"/>
    <mergeCell ref="J139:J141"/>
    <mergeCell ref="I139:I141"/>
    <mergeCell ref="H139:H141"/>
    <mergeCell ref="H142:H143"/>
    <mergeCell ref="H42:H44"/>
    <mergeCell ref="G134:G138"/>
    <mergeCell ref="E115:E116"/>
    <mergeCell ref="H134:H138"/>
    <mergeCell ref="F115:F116"/>
    <mergeCell ref="C150:C151"/>
    <mergeCell ref="C147:C149"/>
    <mergeCell ref="G209:G211"/>
    <mergeCell ref="H209:H211"/>
    <mergeCell ref="I209:I211"/>
    <mergeCell ref="J209:J211"/>
    <mergeCell ref="K209:K211"/>
    <mergeCell ref="L209:L211"/>
    <mergeCell ref="I33:I37"/>
    <mergeCell ref="H33:H37"/>
    <mergeCell ref="G33:G37"/>
    <mergeCell ref="J33:J37"/>
    <mergeCell ref="I39:I40"/>
    <mergeCell ref="J39:J40"/>
    <mergeCell ref="I159:I161"/>
    <mergeCell ref="K147:K149"/>
    <mergeCell ref="K159:K161"/>
    <mergeCell ref="H147:H149"/>
    <mergeCell ref="I147:I149"/>
    <mergeCell ref="J147:J149"/>
    <mergeCell ref="I144:I146"/>
    <mergeCell ref="J144:J146"/>
    <mergeCell ref="H144:H146"/>
    <mergeCell ref="K165:K166"/>
    <mergeCell ref="L147:L149"/>
    <mergeCell ref="C212:C214"/>
    <mergeCell ref="B212:B214"/>
    <mergeCell ref="A212:A214"/>
    <mergeCell ref="I212:I214"/>
    <mergeCell ref="M150:M151"/>
    <mergeCell ref="N150:N151"/>
    <mergeCell ref="O39:O40"/>
    <mergeCell ref="P39:P40"/>
    <mergeCell ref="O147:O149"/>
    <mergeCell ref="P147:P149"/>
    <mergeCell ref="P134:P138"/>
    <mergeCell ref="K144:K146"/>
    <mergeCell ref="M134:M138"/>
    <mergeCell ref="M147:M149"/>
    <mergeCell ref="K39:K40"/>
    <mergeCell ref="A39:A40"/>
    <mergeCell ref="B39:B40"/>
    <mergeCell ref="C39:C40"/>
    <mergeCell ref="J212:J214"/>
    <mergeCell ref="K212:K214"/>
    <mergeCell ref="L212:L214"/>
    <mergeCell ref="M212:M214"/>
    <mergeCell ref="N212:N214"/>
    <mergeCell ref="A209:A211"/>
    <mergeCell ref="Y30:Y44"/>
    <mergeCell ref="R165:R221"/>
    <mergeCell ref="AA165:AA221"/>
    <mergeCell ref="X165:X221"/>
    <mergeCell ref="Y165:Y221"/>
    <mergeCell ref="Z165:Z221"/>
    <mergeCell ref="W165:W221"/>
    <mergeCell ref="V165:V221"/>
    <mergeCell ref="U165:U221"/>
    <mergeCell ref="T165:T221"/>
    <mergeCell ref="S165:S221"/>
    <mergeCell ref="Y46:Y162"/>
    <mergeCell ref="Z30:Z44"/>
    <mergeCell ref="AA30:AA44"/>
    <mergeCell ref="R30:R44"/>
    <mergeCell ref="S30:S44"/>
    <mergeCell ref="Z46:Z162"/>
    <mergeCell ref="S46:S162"/>
    <mergeCell ref="T46:T162"/>
    <mergeCell ref="U46:U162"/>
    <mergeCell ref="V46:V162"/>
    <mergeCell ref="AA46:AA69"/>
    <mergeCell ref="AA70:AA162"/>
    <mergeCell ref="O19:O20"/>
    <mergeCell ref="P19:P20"/>
    <mergeCell ref="R46:R162"/>
    <mergeCell ref="O159:O161"/>
    <mergeCell ref="P159:P161"/>
    <mergeCell ref="Q159:Q161"/>
    <mergeCell ref="W46:W162"/>
    <mergeCell ref="X46:X162"/>
    <mergeCell ref="T30:T44"/>
    <mergeCell ref="U30:U44"/>
    <mergeCell ref="V30:V44"/>
    <mergeCell ref="W30:W44"/>
    <mergeCell ref="P21:P25"/>
    <mergeCell ref="P26:P27"/>
    <mergeCell ref="X30:X44"/>
    <mergeCell ref="O134:O138"/>
    <mergeCell ref="Q139:Q141"/>
    <mergeCell ref="P142:P143"/>
    <mergeCell ref="Q142:Q143"/>
    <mergeCell ref="O144:O146"/>
    <mergeCell ref="P144:P146"/>
    <mergeCell ref="Q39:Q40"/>
    <mergeCell ref="Q144:Q146"/>
    <mergeCell ref="Q147:Q149"/>
  </mergeCells>
  <phoneticPr fontId="235" type="noConversion"/>
  <printOptions horizontalCentered="1"/>
  <pageMargins left="0.25" right="0.25" top="0.75" bottom="0.75" header="0.3" footer="0.3"/>
  <pageSetup paperSize="8" scale="43" fitToHeight="0" orientation="landscape" r:id="rId1"/>
  <headerFooter>
    <oddFooter>&amp;C&amp;P</oddFooter>
  </headerFooter>
  <rowBreaks count="1" manualBreakCount="1">
    <brk id="23" max="2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70"/>
  <sheetViews>
    <sheetView view="pageBreakPreview" zoomScale="25" zoomScaleNormal="40" zoomScaleSheetLayoutView="25" zoomScalePageLayoutView="70" workbookViewId="0">
      <pane xSplit="1" ySplit="13" topLeftCell="B14" activePane="bottomRight" state="frozen"/>
      <selection pane="topRight" activeCell="B1" sqref="B1"/>
      <selection pane="bottomLeft" activeCell="A14" sqref="A14"/>
      <selection pane="bottomRight" activeCell="F63" sqref="F63"/>
    </sheetView>
  </sheetViews>
  <sheetFormatPr defaultColWidth="9.140625" defaultRowHeight="23.25"/>
  <cols>
    <col min="1" max="9" width="30.5703125" style="34" customWidth="1"/>
    <col min="10" max="10" width="104.28515625" style="91" customWidth="1"/>
    <col min="11" max="11" width="54.85546875" style="34" hidden="1" customWidth="1"/>
    <col min="12" max="12" width="25.140625" style="34" hidden="1" customWidth="1"/>
    <col min="13" max="13" width="29.140625" style="34" hidden="1" customWidth="1"/>
    <col min="14" max="14" width="21" style="34" hidden="1" customWidth="1"/>
    <col min="15" max="15" width="17" style="34" hidden="1" customWidth="1"/>
    <col min="16" max="18" width="9.140625" style="34" hidden="1" customWidth="1"/>
    <col min="19" max="19" width="9.140625" style="34" customWidth="1"/>
    <col min="20" max="16384" width="9.140625" style="34"/>
  </cols>
  <sheetData>
    <row r="1" spans="1:15" ht="24" thickBot="1">
      <c r="J1" s="35" t="s">
        <v>28</v>
      </c>
      <c r="L1" s="34" t="s">
        <v>76</v>
      </c>
      <c r="M1" s="34" t="s">
        <v>77</v>
      </c>
    </row>
    <row r="2" spans="1:15" s="45" customFormat="1" ht="29.25" thickBot="1">
      <c r="A2" s="43"/>
      <c r="B2" s="43"/>
      <c r="C2" s="43"/>
      <c r="D2" s="43"/>
      <c r="E2" s="43"/>
      <c r="F2" s="43"/>
      <c r="G2" s="43"/>
      <c r="H2" s="43"/>
      <c r="I2" s="43"/>
      <c r="J2" s="44" t="s">
        <v>30</v>
      </c>
      <c r="K2" s="108" t="s">
        <v>69</v>
      </c>
      <c r="L2" s="8" t="e">
        <f>#REF!+#REF!+#REF!+#REF!+#REF!+#REF!+#REF!+#REF!+#REF!+#REF!+#REF!+#REF!+#REF!+#REF!+#REF!+#REF!+#REF!+#REF!+#REF!+#REF!+#REF!+#REF!+#REF!+#REF!</f>
        <v>#REF!</v>
      </c>
      <c r="M2" s="8" t="e">
        <f>#REF!+#REF!+#REF!+#REF!+#REF!+#REF!+#REF!+#REF!+#REF!+#REF!+#REF!+#REF!+#REF!+#REF!+#REF!+#REF!+#REF!+#REF!+#REF!+#REF!+#REF!+#REF!+#REF!+#REF!</f>
        <v>#REF!</v>
      </c>
      <c r="N2" s="8" t="e">
        <f>L2/1000</f>
        <v>#REF!</v>
      </c>
      <c r="O2" s="114" t="e">
        <f>IF(L2=0,"-",M2/L2)</f>
        <v>#REF!</v>
      </c>
    </row>
    <row r="3" spans="1:15" s="45" customFormat="1" ht="27" thickBot="1">
      <c r="A3" s="51"/>
      <c r="B3" s="51"/>
      <c r="C3" s="51"/>
      <c r="D3" s="51"/>
      <c r="E3" s="51"/>
      <c r="F3" s="51"/>
      <c r="G3" s="51"/>
      <c r="H3" s="51"/>
      <c r="I3" s="51"/>
      <c r="J3" s="44" t="s">
        <v>31</v>
      </c>
      <c r="K3" s="110" t="s">
        <v>70</v>
      </c>
      <c r="L3" s="8" t="e">
        <f>#REF!+#REF!+#REF!+#REF!</f>
        <v>#REF!</v>
      </c>
      <c r="M3" s="8" t="e">
        <f>#REF!+#REF!+#REF!+#REF!</f>
        <v>#REF!</v>
      </c>
      <c r="N3" s="8" t="e">
        <f t="shared" ref="N3:N9" si="0">L3/1000</f>
        <v>#REF!</v>
      </c>
      <c r="O3" s="114" t="e">
        <f t="shared" ref="O3:O7" si="1">IF(L3=0,"-",M3/L3)</f>
        <v>#REF!</v>
      </c>
    </row>
    <row r="4" spans="1:15" s="45" customFormat="1" ht="27" thickBot="1">
      <c r="A4" s="51"/>
      <c r="B4" s="51"/>
      <c r="C4" s="51"/>
      <c r="D4" s="51"/>
      <c r="E4" s="51"/>
      <c r="F4" s="51"/>
      <c r="G4" s="51"/>
      <c r="H4" s="51"/>
      <c r="I4" s="51"/>
      <c r="J4" s="44" t="s">
        <v>32</v>
      </c>
      <c r="K4" s="109" t="s">
        <v>71</v>
      </c>
      <c r="L4" s="8" t="e">
        <f>#REF!+#REF!+#REF!+#REF!+#REF!+#REF!+#REF!</f>
        <v>#REF!</v>
      </c>
      <c r="M4" s="8" t="e">
        <f>#REF!+#REF!+#REF!+#REF!+#REF!+#REF!+#REF!</f>
        <v>#REF!</v>
      </c>
      <c r="N4" s="8" t="e">
        <f t="shared" si="0"/>
        <v>#REF!</v>
      </c>
      <c r="O4" s="114" t="e">
        <f t="shared" si="1"/>
        <v>#REF!</v>
      </c>
    </row>
    <row r="5" spans="1:15" s="45" customFormat="1" ht="27" thickBot="1">
      <c r="A5" s="51"/>
      <c r="B5" s="51"/>
      <c r="C5" s="51"/>
      <c r="D5" s="51"/>
      <c r="E5" s="51"/>
      <c r="F5" s="51"/>
      <c r="G5" s="51"/>
      <c r="H5" s="51"/>
      <c r="I5" s="51"/>
      <c r="J5" s="44"/>
      <c r="K5" s="111" t="s">
        <v>72</v>
      </c>
      <c r="L5" s="8" t="e">
        <f>#REF!+#REF!+#REF!+#REF!+#REF!</f>
        <v>#REF!</v>
      </c>
      <c r="M5" s="8" t="e">
        <f>#REF!+#REF!+#REF!+#REF!+#REF!</f>
        <v>#REF!</v>
      </c>
      <c r="N5" s="8" t="e">
        <f t="shared" si="0"/>
        <v>#REF!</v>
      </c>
      <c r="O5" s="114" t="e">
        <f t="shared" si="1"/>
        <v>#REF!</v>
      </c>
    </row>
    <row r="6" spans="1:15" s="45" customFormat="1" ht="57.75" thickBot="1">
      <c r="A6" s="51"/>
      <c r="B6" s="51"/>
      <c r="C6" s="51"/>
      <c r="D6" s="51"/>
      <c r="E6" s="51"/>
      <c r="F6" s="51"/>
      <c r="G6" s="51"/>
      <c r="H6" s="51"/>
      <c r="I6" s="51"/>
      <c r="J6" s="44" t="s">
        <v>33</v>
      </c>
      <c r="K6" s="107" t="s">
        <v>73</v>
      </c>
      <c r="L6" s="8"/>
      <c r="M6" s="8"/>
      <c r="N6" s="8">
        <f t="shared" si="0"/>
        <v>0</v>
      </c>
      <c r="O6" s="114" t="str">
        <f t="shared" si="1"/>
        <v>-</v>
      </c>
    </row>
    <row r="7" spans="1:15" s="45" customFormat="1" ht="29.25" thickBot="1">
      <c r="A7" s="51"/>
      <c r="B7" s="51"/>
      <c r="C7" s="51"/>
      <c r="D7" s="51"/>
      <c r="E7" s="51"/>
      <c r="F7" s="51"/>
      <c r="G7" s="51"/>
      <c r="H7" s="51"/>
      <c r="I7" s="51"/>
      <c r="J7" s="44"/>
      <c r="K7" s="107" t="s">
        <v>74</v>
      </c>
      <c r="L7" s="8"/>
      <c r="M7" s="8"/>
      <c r="N7" s="8">
        <f t="shared" si="0"/>
        <v>0</v>
      </c>
      <c r="O7" s="114" t="str">
        <f t="shared" si="1"/>
        <v>-</v>
      </c>
    </row>
    <row r="8" spans="1:15" s="45" customFormat="1" ht="29.25" thickBot="1">
      <c r="A8" s="51"/>
      <c r="B8" s="51"/>
      <c r="C8" s="51"/>
      <c r="D8" s="51"/>
      <c r="E8" s="51"/>
      <c r="F8" s="51"/>
      <c r="G8" s="51"/>
      <c r="H8" s="51"/>
      <c r="I8" s="51"/>
      <c r="J8" s="51"/>
      <c r="K8" s="107" t="s">
        <v>75</v>
      </c>
      <c r="L8" s="8" t="e">
        <f>#REF!+#REF!</f>
        <v>#REF!</v>
      </c>
      <c r="M8" s="8" t="e">
        <f>#REF!+#REF!</f>
        <v>#REF!</v>
      </c>
      <c r="N8" s="8" t="e">
        <f t="shared" si="0"/>
        <v>#REF!</v>
      </c>
      <c r="O8" s="114" t="e">
        <f>IF(L8=0,"-",M8/L8)</f>
        <v>#REF!</v>
      </c>
    </row>
    <row r="9" spans="1:15" s="45" customFormat="1" ht="26.25">
      <c r="A9" s="51"/>
      <c r="B9" s="51"/>
      <c r="C9" s="51"/>
      <c r="D9" s="51"/>
      <c r="E9" s="51"/>
      <c r="F9" s="51"/>
      <c r="G9" s="51"/>
      <c r="H9" s="51"/>
      <c r="I9" s="51"/>
      <c r="J9" s="51"/>
      <c r="L9" s="8" t="e">
        <f>SUM(L2:L8)</f>
        <v>#REF!</v>
      </c>
      <c r="M9" s="8" t="e">
        <f>SUM(M2:M8)</f>
        <v>#REF!</v>
      </c>
      <c r="N9" s="8" t="e">
        <f t="shared" si="0"/>
        <v>#REF!</v>
      </c>
      <c r="O9" s="114" t="e">
        <f>IF(L9=0,"-",M9/L9)</f>
        <v>#REF!</v>
      </c>
    </row>
    <row r="10" spans="1:15" s="45" customFormat="1" ht="26.25">
      <c r="A10" s="51"/>
      <c r="B10" s="51"/>
      <c r="C10" s="51"/>
      <c r="D10" s="51"/>
      <c r="E10" s="51"/>
      <c r="F10" s="51"/>
      <c r="G10" s="51"/>
      <c r="H10" s="51"/>
      <c r="I10" s="51"/>
      <c r="J10" s="51"/>
      <c r="L10" s="8" t="e">
        <f>L9-L5-#REF!-#REF!-#REF!-#REF!-#REF!-#REF!-#REF!-#REF!</f>
        <v>#REF!</v>
      </c>
    </row>
    <row r="11" spans="1:15" s="45" customFormat="1" ht="26.25">
      <c r="A11" s="51"/>
      <c r="B11" s="51"/>
      <c r="C11" s="51"/>
      <c r="D11" s="51"/>
      <c r="E11" s="51"/>
      <c r="F11" s="51"/>
      <c r="G11" s="51"/>
      <c r="H11" s="51"/>
      <c r="I11" s="51"/>
      <c r="J11" s="51"/>
      <c r="L11" s="8" t="e">
        <f>#REF!+#REF!+#REF!+#REF!+#REF!+#REF!+#REF!+#REF!</f>
        <v>#REF!</v>
      </c>
    </row>
    <row r="12" spans="1:15" s="45" customFormat="1" ht="25.5">
      <c r="A12" s="51"/>
      <c r="B12" s="51"/>
      <c r="C12" s="51"/>
      <c r="D12" s="51"/>
      <c r="E12" s="51"/>
      <c r="F12" s="51"/>
      <c r="G12" s="51"/>
      <c r="H12" s="51"/>
      <c r="I12" s="51"/>
      <c r="J12" s="51"/>
    </row>
    <row r="13" spans="1:15" s="45" customFormat="1" ht="25.5">
      <c r="A13" s="51"/>
      <c r="B13" s="51"/>
      <c r="C13" s="51"/>
      <c r="D13" s="51"/>
      <c r="E13" s="51"/>
      <c r="F13" s="51"/>
      <c r="G13" s="51"/>
      <c r="H13" s="51"/>
      <c r="I13" s="51"/>
      <c r="J13" s="51"/>
    </row>
    <row r="14" spans="1:15" ht="85.5" customHeight="1">
      <c r="A14" s="245" t="s">
        <v>12</v>
      </c>
      <c r="B14" s="245"/>
      <c r="C14" s="245"/>
      <c r="D14" s="245"/>
      <c r="E14" s="245"/>
      <c r="F14" s="245"/>
      <c r="G14" s="245"/>
      <c r="H14" s="245"/>
      <c r="I14" s="245" t="s">
        <v>13</v>
      </c>
      <c r="J14" s="245" t="s">
        <v>14</v>
      </c>
    </row>
    <row r="15" spans="1:15" ht="153.75" customHeight="1">
      <c r="A15" s="246" t="s">
        <v>15</v>
      </c>
      <c r="B15" s="246"/>
      <c r="C15" s="245" t="s">
        <v>16</v>
      </c>
      <c r="D15" s="245"/>
      <c r="E15" s="245" t="s">
        <v>17</v>
      </c>
      <c r="F15" s="245"/>
      <c r="G15" s="245" t="s">
        <v>18</v>
      </c>
      <c r="H15" s="245"/>
      <c r="I15" s="245"/>
      <c r="J15" s="245"/>
    </row>
    <row r="16" spans="1:15" ht="137.25" customHeight="1">
      <c r="A16" s="60" t="s">
        <v>19</v>
      </c>
      <c r="B16" s="60" t="s">
        <v>52</v>
      </c>
      <c r="C16" s="59" t="s">
        <v>19</v>
      </c>
      <c r="D16" s="59" t="s">
        <v>52</v>
      </c>
      <c r="E16" s="95" t="s">
        <v>89</v>
      </c>
      <c r="F16" s="95" t="s">
        <v>90</v>
      </c>
      <c r="G16" s="59" t="s">
        <v>19</v>
      </c>
      <c r="H16" s="59" t="s">
        <v>52</v>
      </c>
      <c r="I16" s="245"/>
      <c r="J16" s="245"/>
    </row>
    <row r="17" spans="1:10" s="63" customFormat="1" ht="25.5">
      <c r="A17" s="62">
        <v>18</v>
      </c>
      <c r="B17" s="62">
        <v>19</v>
      </c>
      <c r="C17" s="62">
        <v>20</v>
      </c>
      <c r="D17" s="62">
        <v>21</v>
      </c>
      <c r="E17" s="62">
        <v>22</v>
      </c>
      <c r="F17" s="62">
        <v>23</v>
      </c>
      <c r="G17" s="62">
        <v>24</v>
      </c>
      <c r="H17" s="62">
        <v>25</v>
      </c>
      <c r="I17" s="62">
        <v>26</v>
      </c>
      <c r="J17" s="62">
        <v>27</v>
      </c>
    </row>
    <row r="18" spans="1:10" ht="26.25">
      <c r="A18" s="67"/>
      <c r="B18" s="67"/>
      <c r="C18" s="68"/>
      <c r="D18" s="69"/>
      <c r="E18" s="70"/>
      <c r="F18" s="70"/>
      <c r="G18" s="71"/>
      <c r="H18" s="71"/>
      <c r="I18" s="65"/>
      <c r="J18" s="72"/>
    </row>
    <row r="19" spans="1:10" ht="163.5" customHeight="1">
      <c r="A19" s="311">
        <v>9258607.9100000001</v>
      </c>
      <c r="B19" s="311">
        <v>4830914.0109999999</v>
      </c>
      <c r="C19" s="311"/>
      <c r="D19" s="311"/>
      <c r="E19" s="311"/>
      <c r="F19" s="311"/>
      <c r="G19" s="311"/>
      <c r="H19" s="311"/>
      <c r="I19" s="311"/>
      <c r="J19" s="314" t="s">
        <v>87</v>
      </c>
    </row>
    <row r="20" spans="1:10" ht="186.75" customHeight="1">
      <c r="A20" s="312"/>
      <c r="B20" s="312"/>
      <c r="C20" s="312"/>
      <c r="D20" s="312"/>
      <c r="E20" s="312"/>
      <c r="F20" s="312"/>
      <c r="G20" s="312"/>
      <c r="H20" s="312"/>
      <c r="I20" s="312"/>
      <c r="J20" s="315"/>
    </row>
    <row r="21" spans="1:10" ht="132.75" customHeight="1">
      <c r="A21" s="312"/>
      <c r="B21" s="312"/>
      <c r="C21" s="312"/>
      <c r="D21" s="312"/>
      <c r="E21" s="312"/>
      <c r="F21" s="312"/>
      <c r="G21" s="312"/>
      <c r="H21" s="312"/>
      <c r="I21" s="312"/>
      <c r="J21" s="315"/>
    </row>
    <row r="22" spans="1:10" ht="96.75" customHeight="1">
      <c r="A22" s="312"/>
      <c r="B22" s="312"/>
      <c r="C22" s="312"/>
      <c r="D22" s="312"/>
      <c r="E22" s="312"/>
      <c r="F22" s="312"/>
      <c r="G22" s="312"/>
      <c r="H22" s="312"/>
      <c r="I22" s="312"/>
      <c r="J22" s="315"/>
    </row>
    <row r="23" spans="1:10" ht="150.75" customHeight="1">
      <c r="A23" s="312"/>
      <c r="B23" s="312"/>
      <c r="C23" s="312"/>
      <c r="D23" s="312"/>
      <c r="E23" s="312"/>
      <c r="F23" s="312"/>
      <c r="G23" s="312"/>
      <c r="H23" s="312"/>
      <c r="I23" s="312"/>
      <c r="J23" s="315"/>
    </row>
    <row r="24" spans="1:10" ht="71.25" customHeight="1">
      <c r="A24" s="312"/>
      <c r="B24" s="312"/>
      <c r="C24" s="312"/>
      <c r="D24" s="312"/>
      <c r="E24" s="312"/>
      <c r="F24" s="312"/>
      <c r="G24" s="312"/>
      <c r="H24" s="312"/>
      <c r="I24" s="312"/>
      <c r="J24" s="315"/>
    </row>
    <row r="25" spans="1:10" ht="102" customHeight="1">
      <c r="A25" s="312"/>
      <c r="B25" s="312"/>
      <c r="C25" s="312"/>
      <c r="D25" s="312"/>
      <c r="E25" s="312"/>
      <c r="F25" s="312"/>
      <c r="G25" s="312"/>
      <c r="H25" s="312"/>
      <c r="I25" s="312"/>
      <c r="J25" s="315"/>
    </row>
    <row r="26" spans="1:10" s="78" customFormat="1" ht="184.5" customHeight="1">
      <c r="A26" s="312"/>
      <c r="B26" s="312"/>
      <c r="C26" s="312"/>
      <c r="D26" s="312"/>
      <c r="E26" s="312"/>
      <c r="F26" s="312"/>
      <c r="G26" s="312"/>
      <c r="H26" s="312"/>
      <c r="I26" s="312"/>
      <c r="J26" s="315"/>
    </row>
    <row r="27" spans="1:10" s="78" customFormat="1" ht="107.25" customHeight="1">
      <c r="A27" s="312"/>
      <c r="B27" s="312"/>
      <c r="C27" s="312"/>
      <c r="D27" s="312"/>
      <c r="E27" s="312"/>
      <c r="F27" s="312"/>
      <c r="G27" s="312"/>
      <c r="H27" s="312"/>
      <c r="I27" s="312"/>
      <c r="J27" s="315"/>
    </row>
    <row r="28" spans="1:10" s="78" customFormat="1" ht="26.25">
      <c r="A28" s="83">
        <f>A19</f>
        <v>9258607.9100000001</v>
      </c>
      <c r="B28" s="84">
        <f>B19</f>
        <v>4830914.0109999999</v>
      </c>
      <c r="C28" s="85">
        <f>C26</f>
        <v>0</v>
      </c>
      <c r="D28" s="85">
        <f>SUM(D20:D27)</f>
        <v>0</v>
      </c>
      <c r="E28" s="83">
        <f>SUM(E20:E27)</f>
        <v>0</v>
      </c>
      <c r="F28" s="83">
        <f>SUM(F20:F27)</f>
        <v>0</v>
      </c>
      <c r="G28" s="83">
        <f>SUM(G20:G27)</f>
        <v>0</v>
      </c>
      <c r="H28" s="83">
        <f>SUM(H20:H27)</f>
        <v>0</v>
      </c>
      <c r="I28" s="86"/>
      <c r="J28" s="61"/>
    </row>
    <row r="29" spans="1:10" s="78" customFormat="1" ht="26.25">
      <c r="A29" s="87"/>
      <c r="B29" s="26"/>
      <c r="C29" s="86"/>
      <c r="D29" s="88"/>
      <c r="E29" s="86"/>
      <c r="F29" s="86"/>
      <c r="G29" s="86"/>
      <c r="H29" s="86"/>
      <c r="I29" s="86"/>
      <c r="J29" s="61"/>
    </row>
    <row r="30" spans="1:10" s="78" customFormat="1" ht="158.25" customHeight="1">
      <c r="A30" s="348"/>
      <c r="B30" s="348"/>
      <c r="C30" s="287">
        <v>0.88800000000000001</v>
      </c>
      <c r="D30" s="287">
        <v>0.84599999999999997</v>
      </c>
      <c r="E30" s="287"/>
      <c r="F30" s="287"/>
      <c r="G30" s="348"/>
      <c r="H30" s="348"/>
      <c r="I30" s="348"/>
      <c r="J30" s="292" t="s">
        <v>86</v>
      </c>
    </row>
    <row r="31" spans="1:10" s="78" customFormat="1" ht="76.5" customHeight="1">
      <c r="A31" s="298"/>
      <c r="B31" s="298"/>
      <c r="C31" s="288"/>
      <c r="D31" s="288"/>
      <c r="E31" s="288"/>
      <c r="F31" s="288"/>
      <c r="G31" s="298"/>
      <c r="H31" s="298"/>
      <c r="I31" s="298"/>
      <c r="J31" s="298"/>
    </row>
    <row r="32" spans="1:10" s="78" customFormat="1" ht="58.5" customHeight="1">
      <c r="A32" s="298"/>
      <c r="B32" s="298"/>
      <c r="C32" s="288"/>
      <c r="D32" s="288"/>
      <c r="E32" s="288"/>
      <c r="F32" s="288"/>
      <c r="G32" s="298"/>
      <c r="H32" s="298"/>
      <c r="I32" s="298"/>
      <c r="J32" s="298"/>
    </row>
    <row r="33" spans="1:10" s="78" customFormat="1" ht="22.5">
      <c r="A33" s="298"/>
      <c r="B33" s="298"/>
      <c r="C33" s="288"/>
      <c r="D33" s="288"/>
      <c r="E33" s="288"/>
      <c r="F33" s="288"/>
      <c r="G33" s="298"/>
      <c r="H33" s="298"/>
      <c r="I33" s="298"/>
      <c r="J33" s="298"/>
    </row>
    <row r="34" spans="1:10" s="78" customFormat="1" ht="22.5">
      <c r="A34" s="298"/>
      <c r="B34" s="298"/>
      <c r="C34" s="288"/>
      <c r="D34" s="288"/>
      <c r="E34" s="288"/>
      <c r="F34" s="288"/>
      <c r="G34" s="298"/>
      <c r="H34" s="298"/>
      <c r="I34" s="298"/>
      <c r="J34" s="298"/>
    </row>
    <row r="35" spans="1:10" s="78" customFormat="1" ht="22.5">
      <c r="A35" s="298"/>
      <c r="B35" s="298"/>
      <c r="C35" s="288"/>
      <c r="D35" s="288"/>
      <c r="E35" s="288"/>
      <c r="F35" s="288"/>
      <c r="G35" s="298"/>
      <c r="H35" s="298"/>
      <c r="I35" s="298"/>
      <c r="J35" s="298"/>
    </row>
    <row r="36" spans="1:10" s="78" customFormat="1" ht="22.5">
      <c r="A36" s="298"/>
      <c r="B36" s="298"/>
      <c r="C36" s="288"/>
      <c r="D36" s="288"/>
      <c r="E36" s="288"/>
      <c r="F36" s="288"/>
      <c r="G36" s="298"/>
      <c r="H36" s="298"/>
      <c r="I36" s="298"/>
      <c r="J36" s="298"/>
    </row>
    <row r="37" spans="1:10" s="78" customFormat="1" ht="41.25" customHeight="1">
      <c r="A37" s="298"/>
      <c r="B37" s="298"/>
      <c r="C37" s="288"/>
      <c r="D37" s="288"/>
      <c r="E37" s="288"/>
      <c r="F37" s="288"/>
      <c r="G37" s="298"/>
      <c r="H37" s="298"/>
      <c r="I37" s="298"/>
      <c r="J37" s="298"/>
    </row>
    <row r="38" spans="1:10" s="78" customFormat="1" ht="22.5">
      <c r="A38" s="298"/>
      <c r="B38" s="298"/>
      <c r="C38" s="288"/>
      <c r="D38" s="288"/>
      <c r="E38" s="288"/>
      <c r="F38" s="288"/>
      <c r="G38" s="298"/>
      <c r="H38" s="298"/>
      <c r="I38" s="298"/>
      <c r="J38" s="298"/>
    </row>
    <row r="39" spans="1:10" s="78" customFormat="1" ht="22.5">
      <c r="A39" s="298"/>
      <c r="B39" s="298"/>
      <c r="C39" s="288"/>
      <c r="D39" s="288"/>
      <c r="E39" s="288"/>
      <c r="F39" s="288"/>
      <c r="G39" s="298"/>
      <c r="H39" s="298"/>
      <c r="I39" s="298"/>
      <c r="J39" s="298"/>
    </row>
    <row r="40" spans="1:10" s="78" customFormat="1" ht="56.25" customHeight="1">
      <c r="A40" s="298"/>
      <c r="B40" s="298"/>
      <c r="C40" s="288"/>
      <c r="D40" s="288"/>
      <c r="E40" s="288"/>
      <c r="F40" s="288"/>
      <c r="G40" s="298"/>
      <c r="H40" s="298"/>
      <c r="I40" s="298"/>
      <c r="J40" s="298"/>
    </row>
    <row r="41" spans="1:10" s="78" customFormat="1" ht="54" customHeight="1">
      <c r="A41" s="298"/>
      <c r="B41" s="298"/>
      <c r="C41" s="288"/>
      <c r="D41" s="288"/>
      <c r="E41" s="288"/>
      <c r="F41" s="288"/>
      <c r="G41" s="298"/>
      <c r="H41" s="298"/>
      <c r="I41" s="298"/>
      <c r="J41" s="298"/>
    </row>
    <row r="42" spans="1:10" s="78" customFormat="1" ht="56.25" customHeight="1">
      <c r="A42" s="298"/>
      <c r="B42" s="298"/>
      <c r="C42" s="288"/>
      <c r="D42" s="288"/>
      <c r="E42" s="288"/>
      <c r="F42" s="288"/>
      <c r="G42" s="298"/>
      <c r="H42" s="298"/>
      <c r="I42" s="298"/>
      <c r="J42" s="298"/>
    </row>
    <row r="43" spans="1:10" s="78" customFormat="1" ht="22.5">
      <c r="A43" s="298"/>
      <c r="B43" s="298"/>
      <c r="C43" s="288"/>
      <c r="D43" s="288"/>
      <c r="E43" s="288"/>
      <c r="F43" s="288"/>
      <c r="G43" s="298"/>
      <c r="H43" s="298"/>
      <c r="I43" s="298"/>
      <c r="J43" s="298"/>
    </row>
    <row r="44" spans="1:10" s="78" customFormat="1" ht="61.5" customHeight="1">
      <c r="A44" s="298"/>
      <c r="B44" s="298"/>
      <c r="C44" s="288"/>
      <c r="D44" s="288"/>
      <c r="E44" s="288"/>
      <c r="F44" s="288"/>
      <c r="G44" s="298"/>
      <c r="H44" s="298"/>
      <c r="I44" s="298"/>
      <c r="J44" s="298"/>
    </row>
    <row r="45" spans="1:10" s="78" customFormat="1" ht="132" customHeight="1">
      <c r="A45" s="298"/>
      <c r="B45" s="298"/>
      <c r="C45" s="288"/>
      <c r="D45" s="288"/>
      <c r="E45" s="288"/>
      <c r="F45" s="288"/>
      <c r="G45" s="298"/>
      <c r="H45" s="298"/>
      <c r="I45" s="298"/>
      <c r="J45" s="298"/>
    </row>
    <row r="46" spans="1:10" s="78" customFormat="1" ht="25.5">
      <c r="A46" s="11">
        <f>SUM(A30:A39)</f>
        <v>0</v>
      </c>
      <c r="B46" s="11">
        <f t="shared" ref="B46" si="2">SUM(B30:B39)</f>
        <v>0</v>
      </c>
      <c r="C46" s="85">
        <f>C30</f>
        <v>0.88800000000000001</v>
      </c>
      <c r="D46" s="85">
        <f>D30</f>
        <v>0.84599999999999997</v>
      </c>
      <c r="E46" s="85">
        <f>E30</f>
        <v>0</v>
      </c>
      <c r="F46" s="85">
        <f>F30</f>
        <v>0</v>
      </c>
      <c r="G46" s="86"/>
      <c r="H46" s="86"/>
      <c r="I46" s="86"/>
      <c r="J46" s="61"/>
    </row>
    <row r="47" spans="1:10" s="78" customFormat="1" ht="76.5" customHeight="1">
      <c r="A47" s="295"/>
      <c r="B47" s="296"/>
      <c r="C47" s="295"/>
      <c r="D47" s="295"/>
      <c r="E47" s="284">
        <v>0.12590000000000001</v>
      </c>
      <c r="F47" s="284">
        <v>0.12659999999999999</v>
      </c>
      <c r="G47" s="287"/>
      <c r="H47" s="287"/>
      <c r="I47" s="287"/>
      <c r="J47" s="283" t="s">
        <v>88</v>
      </c>
    </row>
    <row r="48" spans="1:10" s="78" customFormat="1" ht="22.5">
      <c r="A48" s="295"/>
      <c r="B48" s="297"/>
      <c r="C48" s="295"/>
      <c r="D48" s="295"/>
      <c r="E48" s="284"/>
      <c r="F48" s="284"/>
      <c r="G48" s="288"/>
      <c r="H48" s="288"/>
      <c r="I48" s="288"/>
      <c r="J48" s="283"/>
    </row>
    <row r="49" spans="1:10" s="78" customFormat="1" ht="22.5">
      <c r="A49" s="295"/>
      <c r="B49" s="297"/>
      <c r="C49" s="295"/>
      <c r="D49" s="295"/>
      <c r="E49" s="284"/>
      <c r="F49" s="284"/>
      <c r="G49" s="288"/>
      <c r="H49" s="288"/>
      <c r="I49" s="288"/>
      <c r="J49" s="283"/>
    </row>
    <row r="50" spans="1:10" s="78" customFormat="1" ht="63.75" customHeight="1">
      <c r="A50" s="295"/>
      <c r="B50" s="297"/>
      <c r="C50" s="295"/>
      <c r="D50" s="295"/>
      <c r="E50" s="284"/>
      <c r="F50" s="284"/>
      <c r="G50" s="288"/>
      <c r="H50" s="288"/>
      <c r="I50" s="288"/>
      <c r="J50" s="283"/>
    </row>
    <row r="51" spans="1:10" s="78" customFormat="1" ht="54" customHeight="1">
      <c r="A51" s="295"/>
      <c r="B51" s="297"/>
      <c r="C51" s="295"/>
      <c r="D51" s="295"/>
      <c r="E51" s="284"/>
      <c r="F51" s="284"/>
      <c r="G51" s="288"/>
      <c r="H51" s="288"/>
      <c r="I51" s="288"/>
      <c r="J51" s="283"/>
    </row>
    <row r="52" spans="1:10" s="78" customFormat="1" ht="63.75" customHeight="1">
      <c r="A52" s="295"/>
      <c r="B52" s="297"/>
      <c r="C52" s="295"/>
      <c r="D52" s="295"/>
      <c r="E52" s="284"/>
      <c r="F52" s="284"/>
      <c r="G52" s="288"/>
      <c r="H52" s="288"/>
      <c r="I52" s="288"/>
      <c r="J52" s="283"/>
    </row>
    <row r="53" spans="1:10" s="78" customFormat="1" ht="63.75" customHeight="1">
      <c r="A53" s="295"/>
      <c r="B53" s="297"/>
      <c r="C53" s="295"/>
      <c r="D53" s="295"/>
      <c r="E53" s="284"/>
      <c r="F53" s="284"/>
      <c r="G53" s="288"/>
      <c r="H53" s="288"/>
      <c r="I53" s="288"/>
      <c r="J53" s="283"/>
    </row>
    <row r="54" spans="1:10" s="78" customFormat="1" ht="45" customHeight="1">
      <c r="A54" s="295"/>
      <c r="B54" s="297"/>
      <c r="C54" s="295"/>
      <c r="D54" s="295"/>
      <c r="E54" s="284"/>
      <c r="F54" s="284"/>
      <c r="G54" s="288"/>
      <c r="H54" s="288"/>
      <c r="I54" s="288"/>
      <c r="J54" s="283"/>
    </row>
    <row r="55" spans="1:10" s="78" customFormat="1" ht="63.75" customHeight="1">
      <c r="A55" s="295"/>
      <c r="B55" s="297"/>
      <c r="C55" s="295"/>
      <c r="D55" s="295"/>
      <c r="E55" s="284"/>
      <c r="F55" s="284"/>
      <c r="G55" s="288"/>
      <c r="H55" s="288"/>
      <c r="I55" s="288"/>
      <c r="J55" s="283"/>
    </row>
    <row r="56" spans="1:10" s="78" customFormat="1" ht="48" customHeight="1">
      <c r="A56" s="295"/>
      <c r="B56" s="297"/>
      <c r="C56" s="295"/>
      <c r="D56" s="295"/>
      <c r="E56" s="284"/>
      <c r="F56" s="284"/>
      <c r="G56" s="288"/>
      <c r="H56" s="288"/>
      <c r="I56" s="288"/>
      <c r="J56" s="283"/>
    </row>
    <row r="57" spans="1:10" s="78" customFormat="1" ht="51" customHeight="1">
      <c r="A57" s="295"/>
      <c r="B57" s="297"/>
      <c r="C57" s="295"/>
      <c r="D57" s="295"/>
      <c r="E57" s="284"/>
      <c r="F57" s="284"/>
      <c r="G57" s="288"/>
      <c r="H57" s="288"/>
      <c r="I57" s="288"/>
      <c r="J57" s="283"/>
    </row>
    <row r="58" spans="1:10" s="78" customFormat="1" ht="58.5" customHeight="1">
      <c r="A58" s="295"/>
      <c r="B58" s="297"/>
      <c r="C58" s="295"/>
      <c r="D58" s="295"/>
      <c r="E58" s="284"/>
      <c r="F58" s="284"/>
      <c r="G58" s="288"/>
      <c r="H58" s="288"/>
      <c r="I58" s="288"/>
      <c r="J58" s="283"/>
    </row>
    <row r="59" spans="1:10" s="78" customFormat="1" ht="43.5" customHeight="1">
      <c r="A59" s="295"/>
      <c r="B59" s="297"/>
      <c r="C59" s="295"/>
      <c r="D59" s="295"/>
      <c r="E59" s="284"/>
      <c r="F59" s="284"/>
      <c r="G59" s="288"/>
      <c r="H59" s="288"/>
      <c r="I59" s="288"/>
      <c r="J59" s="283"/>
    </row>
    <row r="60" spans="1:10" s="78" customFormat="1" ht="135" customHeight="1">
      <c r="A60" s="295"/>
      <c r="B60" s="297"/>
      <c r="C60" s="295"/>
      <c r="D60" s="295"/>
      <c r="E60" s="284"/>
      <c r="F60" s="284"/>
      <c r="G60" s="288"/>
      <c r="H60" s="288"/>
      <c r="I60" s="288"/>
      <c r="J60" s="283"/>
    </row>
    <row r="61" spans="1:10" s="78" customFormat="1" ht="56.25" customHeight="1">
      <c r="A61" s="295"/>
      <c r="B61" s="297"/>
      <c r="C61" s="295"/>
      <c r="D61" s="295"/>
      <c r="E61" s="284"/>
      <c r="F61" s="284"/>
      <c r="G61" s="288"/>
      <c r="H61" s="288"/>
      <c r="I61" s="288"/>
      <c r="J61" s="283"/>
    </row>
    <row r="62" spans="1:10" ht="183" customHeight="1">
      <c r="A62" s="295"/>
      <c r="B62" s="297"/>
      <c r="C62" s="295"/>
      <c r="D62" s="295"/>
      <c r="E62" s="284"/>
      <c r="F62" s="284"/>
      <c r="G62" s="288"/>
      <c r="H62" s="288"/>
      <c r="I62" s="288"/>
      <c r="J62" s="283"/>
    </row>
    <row r="63" spans="1:10" s="78" customFormat="1" ht="26.25" customHeight="1">
      <c r="A63" s="86"/>
      <c r="B63" s="86"/>
      <c r="C63" s="86"/>
      <c r="D63" s="88"/>
      <c r="E63" s="88"/>
      <c r="F63" s="88"/>
      <c r="G63" s="88"/>
      <c r="H63" s="88"/>
      <c r="I63" s="88"/>
      <c r="J63" s="88"/>
    </row>
    <row r="64" spans="1:10" s="78" customFormat="1" ht="87" customHeight="1">
      <c r="A64" s="86"/>
      <c r="B64" s="86"/>
      <c r="C64" s="86"/>
      <c r="D64" s="88"/>
      <c r="E64" s="88"/>
      <c r="F64" s="88"/>
      <c r="G64" s="100">
        <v>2880</v>
      </c>
      <c r="H64" s="100">
        <v>1332</v>
      </c>
      <c r="I64" s="88"/>
      <c r="J64" s="292" t="s">
        <v>85</v>
      </c>
    </row>
    <row r="65" spans="1:10" s="78" customFormat="1" ht="147.75" customHeight="1">
      <c r="A65" s="86"/>
      <c r="B65" s="86"/>
      <c r="C65" s="86"/>
      <c r="D65" s="88"/>
      <c r="E65" s="88"/>
      <c r="F65" s="88"/>
      <c r="G65" s="88"/>
      <c r="H65" s="88"/>
      <c r="I65" s="88"/>
      <c r="J65" s="293"/>
    </row>
    <row r="66" spans="1:10" s="78" customFormat="1" ht="150" customHeight="1">
      <c r="A66" s="86"/>
      <c r="B66" s="86"/>
      <c r="C66" s="86"/>
      <c r="D66" s="88"/>
      <c r="E66" s="88"/>
      <c r="F66" s="88"/>
      <c r="G66" s="88"/>
      <c r="H66" s="88"/>
      <c r="I66" s="88"/>
      <c r="J66" s="293"/>
    </row>
    <row r="67" spans="1:10" s="78" customFormat="1" ht="26.25">
      <c r="A67" s="86"/>
      <c r="B67" s="86"/>
      <c r="C67" s="86"/>
      <c r="D67" s="88"/>
      <c r="E67" s="88"/>
      <c r="F67" s="88"/>
      <c r="G67" s="88"/>
      <c r="H67" s="88"/>
      <c r="I67" s="88"/>
      <c r="J67" s="294"/>
    </row>
    <row r="68" spans="1:10" ht="26.25">
      <c r="A68" s="82">
        <f>A47+A46+A28+A63+A64</f>
        <v>9258607.9100000001</v>
      </c>
      <c r="B68" s="82">
        <f>B47+B46+B28+B63+B64</f>
        <v>4830914.0109999999</v>
      </c>
      <c r="C68" s="85">
        <f>C46+C47</f>
        <v>0.88800000000000001</v>
      </c>
      <c r="D68" s="85">
        <f>D46+D47</f>
        <v>0.84599999999999997</v>
      </c>
      <c r="E68" s="85">
        <f>E47</f>
        <v>0.12590000000000001</v>
      </c>
      <c r="F68" s="85">
        <f>F46+F47</f>
        <v>0.12659999999999999</v>
      </c>
      <c r="G68" s="115">
        <f>G47+G46+G28+G63+G64</f>
        <v>2880</v>
      </c>
      <c r="H68" s="82">
        <f>H47+H46+H28+H63+H64</f>
        <v>1332</v>
      </c>
      <c r="I68" s="82"/>
      <c r="J68" s="79"/>
    </row>
    <row r="69" spans="1:10">
      <c r="A69" s="1"/>
      <c r="B69" s="1"/>
      <c r="C69" s="1"/>
      <c r="D69" s="1"/>
      <c r="E69" s="1"/>
      <c r="F69" s="1"/>
      <c r="G69" s="1"/>
      <c r="H69" s="1"/>
      <c r="I69" s="1"/>
      <c r="J69" s="1"/>
    </row>
    <row r="70" spans="1:10">
      <c r="A70" s="1"/>
      <c r="B70" s="1"/>
      <c r="C70" s="1"/>
      <c r="D70" s="1"/>
      <c r="E70" s="1"/>
      <c r="F70" s="1"/>
      <c r="G70" s="1"/>
      <c r="H70" s="1"/>
      <c r="I70" s="1"/>
      <c r="J70" s="1"/>
    </row>
  </sheetData>
  <autoFilter ref="A17:K70" xr:uid="{00000000-0009-0000-0000-000001000000}"/>
  <mergeCells count="38">
    <mergeCell ref="F19:F27"/>
    <mergeCell ref="G19:G27"/>
    <mergeCell ref="H19:H27"/>
    <mergeCell ref="C15:D15"/>
    <mergeCell ref="E15:F15"/>
    <mergeCell ref="G15:H15"/>
    <mergeCell ref="A19:A27"/>
    <mergeCell ref="B19:B27"/>
    <mergeCell ref="C19:C27"/>
    <mergeCell ref="D19:D27"/>
    <mergeCell ref="E19:E27"/>
    <mergeCell ref="A14:H14"/>
    <mergeCell ref="G30:G45"/>
    <mergeCell ref="H30:H45"/>
    <mergeCell ref="I30:I45"/>
    <mergeCell ref="J30:J45"/>
    <mergeCell ref="A30:A45"/>
    <mergeCell ref="B30:B45"/>
    <mergeCell ref="C30:C45"/>
    <mergeCell ref="D30:D45"/>
    <mergeCell ref="E30:E45"/>
    <mergeCell ref="F30:F45"/>
    <mergeCell ref="I14:I16"/>
    <mergeCell ref="J14:J16"/>
    <mergeCell ref="A15:B15"/>
    <mergeCell ref="I19:I27"/>
    <mergeCell ref="J19:J27"/>
    <mergeCell ref="A47:A62"/>
    <mergeCell ref="J64:J67"/>
    <mergeCell ref="H47:H62"/>
    <mergeCell ref="I47:I62"/>
    <mergeCell ref="J47:J62"/>
    <mergeCell ref="B47:B62"/>
    <mergeCell ref="C47:C62"/>
    <mergeCell ref="D47:D62"/>
    <mergeCell ref="E47:E62"/>
    <mergeCell ref="F47:F62"/>
    <mergeCell ref="G47:G62"/>
  </mergeCells>
  <printOptions horizontalCentered="1"/>
  <pageMargins left="0.31496062992125984" right="0.31496062992125984" top="0.31496062992125984" bottom="0.35433070866141736" header="0.31496062992125984" footer="0.19685039370078741"/>
  <pageSetup paperSize="8" scale="53"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6</vt:i4>
      </vt:variant>
    </vt:vector>
  </HeadingPairs>
  <TitlesOfParts>
    <vt:vector size="9" baseType="lpstr">
      <vt:lpstr>Приложение 5 (5)</vt:lpstr>
      <vt:lpstr>продолжение</vt:lpstr>
      <vt:lpstr>Приложение 5 (2)</vt:lpstr>
      <vt:lpstr>'Приложение 5 (2)'!Заголовки_для_печати</vt:lpstr>
      <vt:lpstr>'Приложение 5 (5)'!Заголовки_для_печати</vt:lpstr>
      <vt:lpstr>продолжение!Заголовки_для_печати</vt:lpstr>
      <vt:lpstr>'Приложение 5 (2)'!Область_печати</vt:lpstr>
      <vt:lpstr>'Приложение 5 (5)'!Область_печати</vt:lpstr>
      <vt:lpstr>продолжение!Область_печати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nkozlova</dc:creator>
  <cp:lastModifiedBy>Кожаева Римма Жанатовна</cp:lastModifiedBy>
  <cp:lastPrinted>2026-07-17T03:06:02Z</cp:lastPrinted>
  <dcterms:created xsi:type="dcterms:W3CDTF">2015-05-28T08:54:31Z</dcterms:created>
  <dcterms:modified xsi:type="dcterms:W3CDTF">2026-07-23T04:23:18Z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