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se\УИ\Исполнение ИП (СМИ) за 2026г\Исполнение ИП за 2 квартал 2026 года\"/>
    </mc:Choice>
  </mc:AlternateContent>
  <xr:revisionPtr revIDLastSave="0" documentId="13_ncr:1_{D7D86C4A-A96C-447B-81A4-C12638B7F473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Информация на сайт АО &quot;АЖК&quot;" sheetId="3" r:id="rId1"/>
  </sheets>
  <definedNames>
    <definedName name="_Hlk211861161" localSheetId="0">'Информация на сайт АО "АЖК"'!#REF!</definedName>
    <definedName name="_xlnm.Print_Titles" localSheetId="0">'Информация на сайт АО "АЖК"'!$12:$14</definedName>
    <definedName name="_xlnm.Print_Area" localSheetId="0">'Информация на сайт АО "АЖК"'!$A$1:$R$217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4" i="3" l="1"/>
  <c r="I107" i="3"/>
  <c r="H128" i="3"/>
  <c r="G128" i="3"/>
  <c r="H103" i="3"/>
  <c r="G103" i="3"/>
  <c r="H100" i="3"/>
  <c r="G100" i="3"/>
  <c r="H98" i="3"/>
  <c r="G98" i="3"/>
  <c r="H94" i="3"/>
  <c r="G94" i="3"/>
  <c r="J18" i="3"/>
  <c r="I18" i="3"/>
  <c r="G105" i="3"/>
  <c r="H91" i="3"/>
  <c r="G91" i="3"/>
  <c r="F31" i="3" l="1"/>
  <c r="G145" i="3" l="1"/>
  <c r="G144" i="3"/>
  <c r="H111" i="3" l="1"/>
  <c r="H109" i="3"/>
  <c r="I143" i="3" l="1"/>
  <c r="H189" i="3" l="1"/>
  <c r="G189" i="3"/>
  <c r="H186" i="3"/>
  <c r="G186" i="3"/>
  <c r="H184" i="3"/>
  <c r="G184" i="3"/>
  <c r="H178" i="3"/>
  <c r="G178" i="3"/>
  <c r="G176" i="3"/>
  <c r="G174" i="3"/>
  <c r="G172" i="3"/>
  <c r="J170" i="3"/>
  <c r="J150" i="3" s="1"/>
  <c r="K170" i="3"/>
  <c r="K150" i="3" s="1"/>
  <c r="L170" i="3"/>
  <c r="L150" i="3" s="1"/>
  <c r="M170" i="3"/>
  <c r="M150" i="3" s="1"/>
  <c r="N170" i="3"/>
  <c r="N150" i="3" s="1"/>
  <c r="O170" i="3"/>
  <c r="O150" i="3" s="1"/>
  <c r="P170" i="3"/>
  <c r="P150" i="3" s="1"/>
  <c r="Q170" i="3"/>
  <c r="Q150" i="3" s="1"/>
  <c r="I170" i="3"/>
  <c r="I150" i="3" s="1"/>
  <c r="H163" i="3"/>
  <c r="G163" i="3"/>
  <c r="H158" i="3"/>
  <c r="G158" i="3"/>
  <c r="G155" i="3"/>
  <c r="H155" i="3"/>
  <c r="G152" i="3"/>
  <c r="G151" i="3"/>
  <c r="G141" i="3"/>
  <c r="G140" i="3"/>
  <c r="G138" i="3"/>
  <c r="G134" i="3"/>
  <c r="G124" i="3"/>
  <c r="G122" i="3"/>
  <c r="G119" i="3"/>
  <c r="G118" i="3"/>
  <c r="G115" i="3"/>
  <c r="H114" i="3"/>
  <c r="G114" i="3"/>
  <c r="G111" i="3"/>
  <c r="G109" i="3"/>
  <c r="G108" i="3"/>
  <c r="G90" i="3"/>
  <c r="G89" i="3"/>
  <c r="G87" i="3"/>
  <c r="G85" i="3"/>
  <c r="G83" i="3"/>
  <c r="G82" i="3"/>
  <c r="G81" i="3"/>
  <c r="G79" i="3"/>
  <c r="G70" i="3"/>
  <c r="G68" i="3"/>
  <c r="G62" i="3"/>
  <c r="G61" i="3"/>
  <c r="G60" i="3"/>
  <c r="G59" i="3"/>
  <c r="G58" i="3"/>
  <c r="G57" i="3"/>
  <c r="G56" i="3"/>
  <c r="G55" i="3"/>
  <c r="G50" i="3"/>
  <c r="G47" i="3"/>
  <c r="G44" i="3"/>
  <c r="G40" i="3"/>
  <c r="G39" i="3"/>
  <c r="G36" i="3"/>
  <c r="G32" i="3"/>
  <c r="G27" i="3"/>
  <c r="G26" i="3"/>
  <c r="G24" i="3"/>
  <c r="G21" i="3"/>
  <c r="G19" i="3"/>
  <c r="H150" i="3" l="1"/>
  <c r="G150" i="3"/>
  <c r="H170" i="3"/>
  <c r="G170" i="3"/>
  <c r="G148" i="3"/>
  <c r="G147" i="3"/>
  <c r="H147" i="3"/>
  <c r="J146" i="3"/>
  <c r="K146" i="3"/>
  <c r="L146" i="3"/>
  <c r="M146" i="3"/>
  <c r="N146" i="3"/>
  <c r="O146" i="3"/>
  <c r="P146" i="3"/>
  <c r="Q146" i="3"/>
  <c r="I146" i="3"/>
  <c r="J143" i="3"/>
  <c r="K143" i="3"/>
  <c r="L143" i="3"/>
  <c r="M143" i="3"/>
  <c r="N143" i="3"/>
  <c r="O143" i="3"/>
  <c r="P143" i="3"/>
  <c r="Q143" i="3"/>
  <c r="J107" i="3"/>
  <c r="K107" i="3"/>
  <c r="L107" i="3"/>
  <c r="M107" i="3"/>
  <c r="N107" i="3"/>
  <c r="O107" i="3"/>
  <c r="P107" i="3"/>
  <c r="Q107" i="3"/>
  <c r="H62" i="3"/>
  <c r="H19" i="3"/>
  <c r="H108" i="3"/>
  <c r="K18" i="3"/>
  <c r="L18" i="3"/>
  <c r="M18" i="3"/>
  <c r="N18" i="3"/>
  <c r="O18" i="3"/>
  <c r="P18" i="3"/>
  <c r="Q18" i="3"/>
  <c r="G18" i="3" l="1"/>
  <c r="O17" i="3"/>
  <c r="N17" i="3"/>
  <c r="M17" i="3"/>
  <c r="H146" i="3"/>
  <c r="H143" i="3"/>
  <c r="I17" i="3"/>
  <c r="G146" i="3"/>
  <c r="L17" i="3"/>
  <c r="H18" i="3"/>
  <c r="H107" i="3"/>
  <c r="G107" i="3"/>
  <c r="G143" i="3"/>
  <c r="K17" i="3"/>
  <c r="Q17" i="3"/>
  <c r="P17" i="3"/>
  <c r="J17" i="3"/>
  <c r="H172" i="3"/>
  <c r="H174" i="3"/>
  <c r="H176" i="3"/>
  <c r="H152" i="3"/>
  <c r="H151" i="3"/>
  <c r="H148" i="3"/>
  <c r="H145" i="3"/>
  <c r="H144" i="3"/>
  <c r="H141" i="3"/>
  <c r="H140" i="3"/>
  <c r="H138" i="3"/>
  <c r="H124" i="3"/>
  <c r="H122" i="3"/>
  <c r="H119" i="3"/>
  <c r="H118" i="3"/>
  <c r="H115" i="3"/>
  <c r="H105" i="3"/>
  <c r="H90" i="3"/>
  <c r="H89" i="3"/>
  <c r="H87" i="3"/>
  <c r="H85" i="3"/>
  <c r="H83" i="3"/>
  <c r="H82" i="3"/>
  <c r="H81" i="3"/>
  <c r="H79" i="3"/>
  <c r="H70" i="3"/>
  <c r="H68" i="3"/>
  <c r="H61" i="3"/>
  <c r="H60" i="3"/>
  <c r="H59" i="3"/>
  <c r="H58" i="3"/>
  <c r="H57" i="3"/>
  <c r="H56" i="3"/>
  <c r="H55" i="3"/>
  <c r="H50" i="3"/>
  <c r="H47" i="3"/>
  <c r="H44" i="3"/>
  <c r="H40" i="3"/>
  <c r="H39" i="3"/>
  <c r="H36" i="3"/>
  <c r="H32" i="3"/>
  <c r="H26" i="3"/>
  <c r="H24" i="3"/>
  <c r="H21" i="3"/>
  <c r="H27" i="3"/>
  <c r="H17" i="3" l="1"/>
  <c r="G17" i="3"/>
</calcChain>
</file>

<file path=xl/sharedStrings.xml><?xml version="1.0" encoding="utf-8"?>
<sst xmlns="http://schemas.openxmlformats.org/spreadsheetml/2006/main" count="414" uniqueCount="280">
  <si>
    <t>№п/п</t>
  </si>
  <si>
    <t>Наименование мероприятий инвестиционной программы</t>
  </si>
  <si>
    <t>Единица измерений</t>
  </si>
  <si>
    <t>Бюджетные средства</t>
  </si>
  <si>
    <t>Нерегулируемая (иная) деятельность</t>
  </si>
  <si>
    <t>по г.Алматы</t>
  </si>
  <si>
    <t>км</t>
  </si>
  <si>
    <t>шт</t>
  </si>
  <si>
    <t>по Алматинской области</t>
  </si>
  <si>
    <t>ПСД</t>
  </si>
  <si>
    <t>Увеличение уставного капитала</t>
  </si>
  <si>
    <t>5.1</t>
  </si>
  <si>
    <t>6.1</t>
  </si>
  <si>
    <t>26.1</t>
  </si>
  <si>
    <t>27.1</t>
  </si>
  <si>
    <t>28.1</t>
  </si>
  <si>
    <t>7.1</t>
  </si>
  <si>
    <t>7.2</t>
  </si>
  <si>
    <t>3.1</t>
  </si>
  <si>
    <t>6.2</t>
  </si>
  <si>
    <t>прокладка КЛ-10 кВ</t>
  </si>
  <si>
    <t xml:space="preserve">  ПСД</t>
  </si>
  <si>
    <t>Реконструкция ПС-220кВ №140А «Западная» с заменой автотрансформаторов</t>
  </si>
  <si>
    <t xml:space="preserve">приобретение и монтаж выключателя напряжением 220 кВ </t>
  </si>
  <si>
    <t>приобретение и монтаж трансформатора тока напряжением 220 кВ</t>
  </si>
  <si>
    <t>приобретение и монтаж разъединителя напряжением 220 кВ, на ток 1000-3200 А с одним или двумя заземляющими ножами</t>
  </si>
  <si>
    <t>приобретение и монтаж выключателя напряжением 110 кВ</t>
  </si>
  <si>
    <t>приобретение и монтаж трансформатора тока напряжением 110 кВ</t>
  </si>
  <si>
    <t>приобретение и монтаж трансформатора напряжением 110 кВ</t>
  </si>
  <si>
    <t>23.1</t>
  </si>
  <si>
    <t>21.1</t>
  </si>
  <si>
    <t>31.1</t>
  </si>
  <si>
    <t>31.2</t>
  </si>
  <si>
    <t>33.1</t>
  </si>
  <si>
    <t>34.1</t>
  </si>
  <si>
    <t>34.2</t>
  </si>
  <si>
    <t>50.1</t>
  </si>
  <si>
    <t>Количество в натуральных показателях</t>
  </si>
  <si>
    <t>план</t>
  </si>
  <si>
    <t>факт</t>
  </si>
  <si>
    <t>Информация о реализации инвестиционной программы (проекта) в разрезе источников финансирования, тыс. тенге</t>
  </si>
  <si>
    <t>Информация субъекта естественной монополии</t>
  </si>
  <si>
    <t>АО "Алатау Жарық Компаниясы"</t>
  </si>
  <si>
    <t>(наименование субъекта)</t>
  </si>
  <si>
    <t>передача и распределение электрической энергии.</t>
  </si>
  <si>
    <t>(вид деятельности)</t>
  </si>
  <si>
    <t>Собственные средства</t>
  </si>
  <si>
    <t>Заемные средства</t>
  </si>
  <si>
    <t>44.1</t>
  </si>
  <si>
    <t xml:space="preserve">приобретение и монтаж трансформатора напряжения однофазный 6кВ </t>
  </si>
  <si>
    <t>Сумма инвестиции, тыс. тенге (без НДС)</t>
  </si>
  <si>
    <t>Источник финансирования, тыс. тенге</t>
  </si>
  <si>
    <t>Инвестиционная программа на 2026 год</t>
  </si>
  <si>
    <t>ВСЕГО на 2026 год</t>
  </si>
  <si>
    <t>I</t>
  </si>
  <si>
    <t>Реконструкция ПС №7 АХБК</t>
  </si>
  <si>
    <t>СМР</t>
  </si>
  <si>
    <t>Подготовка площадки для строительства с возведением временных строений на период строительства</t>
  </si>
  <si>
    <t>шт.</t>
  </si>
  <si>
    <t>Реконструкция ПС №119А "Новозападная"</t>
  </si>
  <si>
    <t>Строительство ЗРУ-10кВ</t>
  </si>
  <si>
    <t>Демонтаж  существующего ЗРУ-10кВ</t>
  </si>
  <si>
    <t>Реконструкция ПС 110 кВ №46А "Шоссейная" с заменой трансформаторов на 2х63МВА с КРУН-10кВ</t>
  </si>
  <si>
    <t>Приобретение и замена трансформатора 63 МВА</t>
  </si>
  <si>
    <t>Разработка ПСД "Переустройство ВЛ-110 кВ №103А/104А в районе ПС-86А «Куст-29»"</t>
  </si>
  <si>
    <t>Реконструкция ЛЭП-110кВ №103А/104А с заменой существующего провода на композитный</t>
  </si>
  <si>
    <t xml:space="preserve">Приобретение провода 110 кВ  </t>
  </si>
  <si>
    <t xml:space="preserve">Подвеска провода 110 кВ </t>
  </si>
  <si>
    <t>Строительство «заход-выхода» ЛЭП-110кВ №103А/104А на ПС-220/110/10 кВ №154А «Коян-коз со строительством КРУЭ-110кВ</t>
  </si>
  <si>
    <t>Установка КРУЭ 110кВ</t>
  </si>
  <si>
    <t>Прокладка ВЛ-110 кВ</t>
  </si>
  <si>
    <t>Демонтаж существующего ОРУ-110кВ</t>
  </si>
  <si>
    <t>Строительство «заход-выхода» ЛЭП-110 кВ №154А на КРУЭ-110кВ ПС 220/110/10 №166А «Бесагаш».</t>
  </si>
  <si>
    <t>Установка дополнительной ячейки КРУЭ 110кВ</t>
  </si>
  <si>
    <t>Прокладка КЛ-110 кВ</t>
  </si>
  <si>
    <t>Разработка ПСД "Перевод участка ВЛ-110кВ №106А в КЛ "</t>
  </si>
  <si>
    <t>Перевод сетей 6 кВ на напряжение 10 кВ на ПС №6А, ПС №3А (ПС №168А) 2-ой этап</t>
  </si>
  <si>
    <t xml:space="preserve">Приобретение силового кабеля 10 кВ </t>
  </si>
  <si>
    <t>прокладка силового кабеля 10 кВ</t>
  </si>
  <si>
    <t>Прокладка 2КЛ-10 кВ от ПС-119А до РП-183</t>
  </si>
  <si>
    <t>Замена КЛ</t>
  </si>
  <si>
    <t>Рек-ция оборуд РП</t>
  </si>
  <si>
    <t xml:space="preserve">Реконструкция ВЛ-0,4кВ от ТП ПС-23А РЭС-5 город Алматы, Бостандыкский район" </t>
  </si>
  <si>
    <t>Замена ВЛ</t>
  </si>
  <si>
    <t>Перевод части нагрузок с существующей ПС №4 на вновь построенную ПС110/10-10кВ "Алатау". 1 этап (РЭС-2 и РЭС-1).</t>
  </si>
  <si>
    <t>Замена КТП</t>
  </si>
  <si>
    <t>Замена силовых трансформаторов</t>
  </si>
  <si>
    <t>Разработка ПСД "Реконструкция КЛ-6 кВ ПС-18А - ТП-400 с.2 (ф.8-18) и КЛ-6 кВ ПС-18А - ТП-400 с.1 (ф.15-18)"</t>
  </si>
  <si>
    <t>Разработка ПСД "Перевод застроенных ВЛ-10 кВ в КЛ-10 кВ, замена КТП (1-я очередь, РЭС-1) "</t>
  </si>
  <si>
    <t>Разработка ПСД "Повышение надежности схем электроснабжения (РЭС-2, РЭС-4, РЭС-5). Замена перегруженных фидерных кабелей, прокладка дополнительных фидерных кабелей "</t>
  </si>
  <si>
    <t>Разработка ПСД "Реконструкция и частичный вынос ВЛ-6 кВ ф.2-100 "</t>
  </si>
  <si>
    <t>Разработка ПСД "Реконструкция кабельной линии 6 кВ ф. 35-15 - ТП-6089"</t>
  </si>
  <si>
    <t>Разработка ПСД "Замена перегруженных, отработавших нормативный срок КЛ-6-10 кВ от РП-101, РП-137, РП-139 (РЭС-7) "</t>
  </si>
  <si>
    <t>Разработка ПСД "Реконструкция ВЛ-0,4 кВ от ТП в зоне действия ПС-8А, ПС-14А с заменой опор и провода на СИП (РЭС-4)"</t>
  </si>
  <si>
    <t>ПСД, СМР,ПНР АСКУЭ на 1522 ТП городагородских РЭС, находящихся на балансе АО «АЖК»</t>
  </si>
  <si>
    <t>Строительство и модернизация каналов связи на объектах АО «АЖК»</t>
  </si>
  <si>
    <t>Строительство ВОЛС</t>
  </si>
  <si>
    <t>Модернизация системы мониторинга видеонаблюдения , контроля и управления доступом и охранно-пожарной сигнализации на объектах АО «АЖК»</t>
  </si>
  <si>
    <t xml:space="preserve">Видеорегистратор </t>
  </si>
  <si>
    <t>Станция рабочая</t>
  </si>
  <si>
    <t>Камера видеонаблюдения</t>
  </si>
  <si>
    <t>Источник бесперебойного питания</t>
  </si>
  <si>
    <t>Патч-корд</t>
  </si>
  <si>
    <t>Шкаф серверный</t>
  </si>
  <si>
    <t>Монитор</t>
  </si>
  <si>
    <t>Программное обеспечение</t>
  </si>
  <si>
    <t>Обновление и расширение программно-технического комплекса (ПТК) ATI-SCADA</t>
  </si>
  <si>
    <t>СМР и ПНР на РЭС города</t>
  </si>
  <si>
    <t>«Автоматизированная система коммерческого учета электроэнергии ПС областных РЭС и РП города, и расширение существующих систем диспетчеризаций с установкой систем телемеханики и связи в ЖРЭС, ТРЭС АО «АЖК».</t>
  </si>
  <si>
    <t>Внедрение производственного комплекса ППК ("IDM-система" и «Система учета электроснабжения»)</t>
  </si>
  <si>
    <t>Обновление программно-аппаратных систем SCADA станционного уровня</t>
  </si>
  <si>
    <t>замена SCADA на ПС</t>
  </si>
  <si>
    <t>Модернизация систем отображения коллективного пользования на ЦДП АО «АЖК» (Замена существующей видеостены «Planar»)</t>
  </si>
  <si>
    <t>закуп и СМР комплекта видеостены</t>
  </si>
  <si>
    <t>Замена и модернизация РЗА</t>
  </si>
  <si>
    <t>Реконструкция РП-134, РП-118, РП-119, РП-34с установкой оборудования для защиты от однофазных к.з.</t>
  </si>
  <si>
    <t>Разработка ПСД «Строительство «Центр управления сетями»</t>
  </si>
  <si>
    <t>Разработка ПСД "Автоматическая система газового тушения пожара на объектах АО «АЖК»</t>
  </si>
  <si>
    <t>Реконструкция бомбоубежища</t>
  </si>
  <si>
    <t xml:space="preserve"> СМР</t>
  </si>
  <si>
    <t>Реконструкция бомбоубежища ул. Манаса 24б</t>
  </si>
  <si>
    <t>Реконструкция бомбоубежища ул. Розыбакиева 6</t>
  </si>
  <si>
    <t>Разработка ПСД "Строительство ПС 220/110/10кВ "Тірек"</t>
  </si>
  <si>
    <t>Строительство двух ЛЭП-110 кВ ПС 220/110/10 кВ «Каскелен» - ПС 110/35/10 кВ № 94А «Северный Каскелен», с отпайкой к  ПС 110/10 кВ № 27А «Каскелен»</t>
  </si>
  <si>
    <t>Монтаж 2 ячеек 110кВ на ПС Жандос с РЗА</t>
  </si>
  <si>
    <t>Реконструкция ВЛ-110кВ №119А, №127А, №128А, №152А, №157А замена провода на композитный для увеличения пропускной способности</t>
  </si>
  <si>
    <t>монтаж композитного провода 110 кВ</t>
  </si>
  <si>
    <t>Демонтаж существующего провода АС</t>
  </si>
  <si>
    <t>Разработка ПСД "Реконструкция ПС-68И «Шелек» с заменой АТ-1/2, Т-3/4;"</t>
  </si>
  <si>
    <t>36.1</t>
  </si>
  <si>
    <t>Установка нового КРУН 10 кВ с комплектом оборудования.</t>
  </si>
  <si>
    <t>Демонтаж существующего РУ-10кВ</t>
  </si>
  <si>
    <t>Разработка ПСД "Реконструкция ПС №115А "Казыбек бек (Куртинская)"</t>
  </si>
  <si>
    <t>Реконструкция электрических сетей 6-10/0,4 кВ Карасайского РЭС</t>
  </si>
  <si>
    <t>38.1</t>
  </si>
  <si>
    <t>Реконструкция ВЛ-10кВ</t>
  </si>
  <si>
    <t>Реконструкция КЛ-10кВ</t>
  </si>
  <si>
    <t>Реконструкция электрических сетей 6-10/0,4 кВ РЭС "Отеген Батыр"</t>
  </si>
  <si>
    <t>39.1</t>
  </si>
  <si>
    <t>Реконструкция ВЛ-0,4кВ</t>
  </si>
  <si>
    <t>Реконструкция электрических сетей 6-10/0,4 кВ Талгарского РЭС</t>
  </si>
  <si>
    <t>«Обеспечение второго независимого источника питания для электроснабжения ТП-33»</t>
  </si>
  <si>
    <t>41.1</t>
  </si>
  <si>
    <t>Прокладка КЛ-10кВ</t>
  </si>
  <si>
    <t>41.2</t>
  </si>
  <si>
    <t>Замена двух трансформаторов 2х1000кВА</t>
  </si>
  <si>
    <t>Замена оборудования РУ-10кВ</t>
  </si>
  <si>
    <t>компл.</t>
  </si>
  <si>
    <t>Замена оборудования РУ-0,4кВ</t>
  </si>
  <si>
    <t>Монтаж оборудования РЗА, АПВ</t>
  </si>
  <si>
    <t>Разработка ПСД Реконструкция распределительных сетей 10/6-0,4кВ  РЭС г.Конаев</t>
  </si>
  <si>
    <t>Разработка ПСД "Реконструкция распределительных сетей 10/6-0,4кВ Отеген батыр РЭС"</t>
  </si>
  <si>
    <t>Расширение АСКУЭ в рамках ПСД автоматизированной системы коммерческого учета электроэнергии объектов ПС, РП областных РЭС и ПС, РП  городских РЭС, находящихся на балансе АО «АЖК»</t>
  </si>
  <si>
    <t>СМР, ПНР АСКУЭ на ПС-10 шт, РП-9шт,   областных РЭС, находящихся на балансе АО «АЖК»</t>
  </si>
  <si>
    <t>Ⅲ</t>
  </si>
  <si>
    <t>КАПИТАЛЬНЫЙ РЕМОНТ РАСПРЕДЕЛИТЕЛЬНЫХ СЕТЕЙ И ОБОРУДОВАНИЯ</t>
  </si>
  <si>
    <t>тыс. тенге</t>
  </si>
  <si>
    <t>г. Алматы</t>
  </si>
  <si>
    <t>Алматинская область</t>
  </si>
  <si>
    <t>IV</t>
  </si>
  <si>
    <t>ПРИОБРЕТЕНИЕ ОСНОВНЫХ СРЕДСТВ И НМА</t>
  </si>
  <si>
    <t>V</t>
  </si>
  <si>
    <t>Перенос мероприятий с 2025 года на 2026 год</t>
  </si>
  <si>
    <t>Монтаж  ВЛ-0,4 кВ</t>
  </si>
  <si>
    <t>Монтаж КЛ-0,4 кВ</t>
  </si>
  <si>
    <t>подвеска ВЛ-0,4 кВ</t>
  </si>
  <si>
    <t xml:space="preserve">подвеска ВЛ-10 кВ </t>
  </si>
  <si>
    <t>прокладка КЛ-0,4 кВ</t>
  </si>
  <si>
    <t xml:space="preserve"> </t>
  </si>
  <si>
    <t>Комплект</t>
  </si>
  <si>
    <t>Штука</t>
  </si>
  <si>
    <t>2.1</t>
  </si>
  <si>
    <t>2.2</t>
  </si>
  <si>
    <t>1.1</t>
  </si>
  <si>
    <t>6.3</t>
  </si>
  <si>
    <t>5.2</t>
  </si>
  <si>
    <t>9.1</t>
  </si>
  <si>
    <t>9.2</t>
  </si>
  <si>
    <t>10.1</t>
  </si>
  <si>
    <t>10.2</t>
  </si>
  <si>
    <t>11.1</t>
  </si>
  <si>
    <t>12.1</t>
  </si>
  <si>
    <t>12.2</t>
  </si>
  <si>
    <t>12.3</t>
  </si>
  <si>
    <t>20.1</t>
  </si>
  <si>
    <t>22.1</t>
  </si>
  <si>
    <t>22.2</t>
  </si>
  <si>
    <t>22.3</t>
  </si>
  <si>
    <t>22.4</t>
  </si>
  <si>
    <t>22.5</t>
  </si>
  <si>
    <t>22.6</t>
  </si>
  <si>
    <t>22.7</t>
  </si>
  <si>
    <t>22.8</t>
  </si>
  <si>
    <t>Приобретение стойки коническая 35кВ</t>
  </si>
  <si>
    <t>компл</t>
  </si>
  <si>
    <t>Перенос сроков исполнения мероприятий с 2025 года на 2026 год</t>
  </si>
  <si>
    <r>
      <t>Корректировка ПСД "Реконструкция  ПС 110/10кВ №119А "Новозападная"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color rgb="FFEE0000"/>
        <rFont val="Times New Roman"/>
        <family val="1"/>
        <charset val="204"/>
      </rPr>
      <t>(Перенос срока исполнения с 2025 г.)</t>
    </r>
  </si>
  <si>
    <r>
      <t xml:space="preserve"> </t>
    </r>
    <r>
      <rPr>
        <b/>
        <sz val="14"/>
        <color theme="1"/>
        <rFont val="Times New Roman"/>
        <family val="1"/>
        <charset val="204"/>
      </rPr>
      <t>Второй этап работ на ПС №170А «Жас Канат» ("Турксиб")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color rgb="FFED0000"/>
        <rFont val="Times New Roman"/>
        <family val="1"/>
        <charset val="204"/>
      </rPr>
      <t>(Перенос срока исполнения с 2025 г.)</t>
    </r>
  </si>
  <si>
    <r>
      <t xml:space="preserve">Реконструкция ВЛ-0,4 кВ от ТП ПС-1А», РЭС-2 город Алматы, Алмалинский район  </t>
    </r>
    <r>
      <rPr>
        <b/>
        <sz val="14"/>
        <color rgb="FFFF0000"/>
        <rFont val="Times New Roman"/>
        <family val="1"/>
        <charset val="204"/>
      </rPr>
      <t>(</t>
    </r>
    <r>
      <rPr>
        <sz val="14"/>
        <color rgb="FFFF0000"/>
        <rFont val="Times New Roman"/>
        <family val="1"/>
        <charset val="204"/>
      </rPr>
      <t>Перенос срока исполнения мероприятии с 2025 года)</t>
    </r>
  </si>
  <si>
    <r>
      <t>Реконструкция ВЛ-0,4 кВ от ТП ф.14-171А, ф.66-147А», РЭС-3 город Алматы, Наурызбайский район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sz val="14"/>
        <color rgb="FFFF0000"/>
        <rFont val="Times New Roman"/>
        <family val="1"/>
        <charset val="204"/>
      </rPr>
      <t>(Перенос срока исполнения мероприятии с 2025 года)</t>
    </r>
  </si>
  <si>
    <r>
      <t>КАПИТАЛЬНЫЙ РЕМОНТ РАСПРЕДЕЛИТЕЛЬНЫХ СЕТЕЙ И ОБОРУДОВАНИЯ (</t>
    </r>
    <r>
      <rPr>
        <b/>
        <sz val="14"/>
        <color rgb="FFEE0000"/>
        <rFont val="Times New Roman"/>
        <family val="1"/>
        <charset val="204"/>
      </rPr>
      <t>Перенос с 2025 г на 2026г.)</t>
    </r>
  </si>
  <si>
    <r>
      <t xml:space="preserve">Трансформатор напряжения, 3хЗНОЛП-10кВ с литой изоляцией, с двумя вторичными обмотками  </t>
    </r>
    <r>
      <rPr>
        <sz val="14"/>
        <color rgb="FFEE0000"/>
        <rFont val="Times New Roman"/>
        <family val="1"/>
        <charset val="204"/>
      </rPr>
      <t>(Перенос срока исполнения мероприятии с 2025 года)</t>
    </r>
  </si>
  <si>
    <r>
      <t xml:space="preserve">Устройство защиты, Защита микропроцессорная универсальная трехфазная направленная МТЗ для применения в установках СН для отходящих линий и питающих присоединений, а также в качестве резервной защиты для оборудования высокого напряжения серий MiCOM P127.  </t>
    </r>
    <r>
      <rPr>
        <sz val="14"/>
        <color rgb="FFEE0000"/>
        <rFont val="Times New Roman"/>
        <family val="1"/>
        <charset val="204"/>
      </rPr>
      <t>(Перенос срока исполнения мероприятии с 2025 года)</t>
    </r>
  </si>
  <si>
    <r>
      <t xml:space="preserve">Маршрутизатор  (новый), нижнего класса  </t>
    </r>
    <r>
      <rPr>
        <sz val="14"/>
        <color rgb="FFEE0000"/>
        <rFont val="Times New Roman"/>
        <family val="1"/>
        <charset val="204"/>
      </rPr>
      <t>(Перенос срока исполнения мероприятии с 2025 года)</t>
    </r>
  </si>
  <si>
    <r>
      <t xml:space="preserve">Устройство переходное , Поиск мест повреждений в силовых кабельных линиях - тремя методами, в других кабельных линиях - по крайней мере одним методом - методом импульсной рефлектометрии  </t>
    </r>
    <r>
      <rPr>
        <sz val="14"/>
        <color rgb="FFEE0000"/>
        <rFont val="Times New Roman"/>
        <family val="1"/>
        <charset val="204"/>
      </rPr>
      <t>(Перенос срока исполнения мероприятии с 2025 года)</t>
    </r>
  </si>
  <si>
    <r>
      <t xml:space="preserve">Ограничитель перенапряжения, ОПН-6 УХЛ-1 с полимерной внешней изоляцией </t>
    </r>
    <r>
      <rPr>
        <sz val="14"/>
        <color rgb="FFEE0000"/>
        <rFont val="Times New Roman"/>
        <family val="1"/>
        <charset val="204"/>
      </rPr>
      <t>(Перенос срока исполнения мероприятии с 2025 года)</t>
    </r>
  </si>
  <si>
    <t>5.3</t>
  </si>
  <si>
    <t>5.4</t>
  </si>
  <si>
    <t>Комплексные работы по строительству «под ключ», 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 Комплексные работы на установку измерительного комплекса, головных приборов учета и устройств сбора и передачи данных АСКУЭ на ТП г.Алматы</t>
  </si>
  <si>
    <r>
      <t>Реконструкция ПС-220кВ №140А «Западная» с заменой автотрансформаторов</t>
    </r>
    <r>
      <rPr>
        <sz val="14"/>
        <color rgb="FFFF0000"/>
        <rFont val="Times New Roman"/>
        <family val="1"/>
        <charset val="204"/>
      </rPr>
      <t xml:space="preserve"> (Перенос срока исполнения мероприятии с 2025 года)</t>
    </r>
  </si>
  <si>
    <r>
      <t xml:space="preserve">Выключатель нагрузки, ВНР-10/630-10зУ3  </t>
    </r>
    <r>
      <rPr>
        <sz val="14"/>
        <color rgb="FFFF0000"/>
        <rFont val="Times New Roman"/>
        <family val="1"/>
        <charset val="204"/>
      </rPr>
      <t>(Перенос срока исполнения мероприятии с 2025 года)</t>
    </r>
  </si>
  <si>
    <r>
      <t xml:space="preserve">Устройство защиты, MiCOM P123. Устройство ненаправленной трёхфазной МТЗ  </t>
    </r>
    <r>
      <rPr>
        <sz val="14"/>
        <color rgb="FFFF0000"/>
        <rFont val="Times New Roman"/>
        <family val="1"/>
        <charset val="204"/>
      </rPr>
      <t>(Перенос срока исполнения мероприятии с 2025 года)</t>
    </r>
  </si>
  <si>
    <t>Приобретение линейно-подвесной арматуры</t>
  </si>
  <si>
    <t>Перевод электрических сетей 6 кВ РП-48, РП-49 и ТП-001 на повышенное напряжение 10 кВ. Замена оборудования и прокладка новых КЛ-10 кВ</t>
  </si>
  <si>
    <t xml:space="preserve">Комплексные работы под ключ "Реконструкция КЛ РП-142, РП-145, РП-177 (РЭС-5) </t>
  </si>
  <si>
    <t>Комплексные работы под ключ Реконструкция КЛ от ТЭЦ-1 (РЭС-1)</t>
  </si>
  <si>
    <t>Комплексные работы под ключ Реконструкция КЛ РП-116</t>
  </si>
  <si>
    <t>Комплексные работы под ключ Реконструкция КЛ РП-13</t>
  </si>
  <si>
    <t>Комплексные работы под ключ «Реконструкция ВЛ-0,4-10 кВ и ТП-10/0,4 кВ», ОБРЭС, с.Туймебаев»</t>
  </si>
  <si>
    <t>Монтаж трансформатора</t>
  </si>
  <si>
    <t xml:space="preserve">Приобретение и монтаж реактора УДГР-630/10 </t>
  </si>
  <si>
    <t>Прокладка кабля 10 кВ</t>
  </si>
  <si>
    <t>комплект</t>
  </si>
  <si>
    <t>Приобретение кабеля 10 кВ</t>
  </si>
  <si>
    <t>Прокладка кабеля 10 кВ</t>
  </si>
  <si>
    <t xml:space="preserve">Приобретение кабеля 10 кВ </t>
  </si>
  <si>
    <t xml:space="preserve"> Приобретение камеры  КСО</t>
  </si>
  <si>
    <t>Приобретение проводо СИП</t>
  </si>
  <si>
    <t>Приобретение системы  (АИИС КТУЭ и УТМ)</t>
  </si>
  <si>
    <t>32.1</t>
  </si>
  <si>
    <t>32.2</t>
  </si>
  <si>
    <t>32.3</t>
  </si>
  <si>
    <t>35.1</t>
  </si>
  <si>
    <t>39.2</t>
  </si>
  <si>
    <t>43.1</t>
  </si>
  <si>
    <t>43.2</t>
  </si>
  <si>
    <t>45.1</t>
  </si>
  <si>
    <t>45.2</t>
  </si>
  <si>
    <t>45.3</t>
  </si>
  <si>
    <t>46.1</t>
  </si>
  <si>
    <t>46.2</t>
  </si>
  <si>
    <t>46.3</t>
  </si>
  <si>
    <t>46.4</t>
  </si>
  <si>
    <t>46.5</t>
  </si>
  <si>
    <t>47.1</t>
  </si>
  <si>
    <t>47.2</t>
  </si>
  <si>
    <t>47.3</t>
  </si>
  <si>
    <t>54.1</t>
  </si>
  <si>
    <t>55.1</t>
  </si>
  <si>
    <t>55.2</t>
  </si>
  <si>
    <t>56.1</t>
  </si>
  <si>
    <t>56.2</t>
  </si>
  <si>
    <t>56.3</t>
  </si>
  <si>
    <t>56.4</t>
  </si>
  <si>
    <t>57.1</t>
  </si>
  <si>
    <t>57.2</t>
  </si>
  <si>
    <t>57.3</t>
  </si>
  <si>
    <t>57.4</t>
  </si>
  <si>
    <t>57.5</t>
  </si>
  <si>
    <t>57.6</t>
  </si>
  <si>
    <t>58.1</t>
  </si>
  <si>
    <t>58.2</t>
  </si>
  <si>
    <t>58.3</t>
  </si>
  <si>
    <t>58.4</t>
  </si>
  <si>
    <t>58.5</t>
  </si>
  <si>
    <t>58.6</t>
  </si>
  <si>
    <t>58.7</t>
  </si>
  <si>
    <t>И.о. исполнительного директора по строительству и ремонту/</t>
  </si>
  <si>
    <t>Начальник управления строительства</t>
  </si>
  <si>
    <t>Начальник  производственно-технического управления</t>
  </si>
  <si>
    <t>Начальник управления перспективного развития</t>
  </si>
  <si>
    <t>Тулеуов А.К.</t>
  </si>
  <si>
    <t>Джумагулов Д.С.</t>
  </si>
  <si>
    <t>Драница З.В.</t>
  </si>
  <si>
    <t>о ходе исполнения субъектом инвестиционной программы за 2 квартала 2026 года</t>
  </si>
  <si>
    <t xml:space="preserve">   </t>
  </si>
  <si>
    <t>И.о. Заместителя Председателя Правления - Главного инженера</t>
  </si>
  <si>
    <t>Алимханов Б.А.</t>
  </si>
  <si>
    <t>Исполнитель: Темиржанова Э.Б.</t>
  </si>
  <si>
    <t>Вн.тел.2431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</si>
</sst>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\ _р_._-;\-* #,##0.00\ _р_._-;_-* &quot;-&quot;??\ _р_._-;_-@_-"/>
    <numFmt numFmtId="166" formatCode="0.000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EE0000"/>
      <name val="Times New Roman"/>
      <family val="1"/>
      <charset val="204"/>
    </font>
    <font>
      <sz val="14"/>
      <color rgb="FFED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EE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9" fillId="0" borderId="0">
      <alignment horizontal="left" vertical="top"/>
    </xf>
    <xf numFmtId="0" fontId="7" fillId="0" borderId="0"/>
    <xf numFmtId="0" fontId="3" fillId="0" borderId="0"/>
    <xf numFmtId="0" fontId="1" fillId="0" borderId="0"/>
    <xf numFmtId="0" fontId="8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3" fillId="0" borderId="0">
      <alignment vertical="top"/>
    </xf>
    <xf numFmtId="0" fontId="2" fillId="0" borderId="0"/>
    <xf numFmtId="164" fontId="2" fillId="0" borderId="0" applyFont="0" applyFill="0" applyBorder="0" applyAlignment="0" applyProtection="0"/>
  </cellStyleXfs>
  <cellXfs count="230">
    <xf numFmtId="0" fontId="0" fillId="0" borderId="0" xfId="0"/>
    <xf numFmtId="0" fontId="6" fillId="2" borderId="0" xfId="0" applyFont="1" applyFill="1"/>
    <xf numFmtId="0" fontId="11" fillId="2" borderId="0" xfId="0" applyFont="1" applyFill="1"/>
    <xf numFmtId="0" fontId="6" fillId="0" borderId="0" xfId="0" applyFont="1" applyFill="1"/>
    <xf numFmtId="0" fontId="11" fillId="0" borderId="0" xfId="0" applyFont="1" applyFill="1"/>
    <xf numFmtId="49" fontId="11" fillId="0" borderId="16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4" fillId="3" borderId="20" xfId="0" applyFont="1" applyFill="1" applyBorder="1" applyAlignment="1">
      <alignment vertical="center"/>
    </xf>
    <xf numFmtId="0" fontId="19" fillId="3" borderId="24" xfId="0" applyFont="1" applyFill="1" applyBorder="1" applyAlignment="1">
      <alignment horizontal="left" vertical="top" wrapText="1"/>
    </xf>
    <xf numFmtId="0" fontId="14" fillId="3" borderId="24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vertical="center"/>
    </xf>
    <xf numFmtId="3" fontId="12" fillId="3" borderId="24" xfId="0" applyNumberFormat="1" applyFont="1" applyFill="1" applyBorder="1" applyAlignment="1">
      <alignment horizontal="center" vertical="center"/>
    </xf>
    <xf numFmtId="3" fontId="12" fillId="3" borderId="18" xfId="0" applyNumberFormat="1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top" wrapText="1"/>
    </xf>
    <xf numFmtId="0" fontId="19" fillId="4" borderId="6" xfId="0" applyFont="1" applyFill="1" applyBorder="1" applyAlignment="1">
      <alignment horizontal="center" vertical="center"/>
    </xf>
    <xf numFmtId="3" fontId="12" fillId="4" borderId="6" xfId="0" applyNumberFormat="1" applyFont="1" applyFill="1" applyBorder="1" applyAlignment="1">
      <alignment horizontal="center" vertical="center"/>
    </xf>
    <xf numFmtId="3" fontId="12" fillId="4" borderId="7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3" fontId="12" fillId="0" borderId="22" xfId="0" applyNumberFormat="1" applyFont="1" applyFill="1" applyBorder="1" applyAlignment="1">
      <alignment horizontal="center" vertical="center"/>
    </xf>
    <xf numFmtId="3" fontId="12" fillId="0" borderId="24" xfId="0" applyNumberFormat="1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center" vertical="center"/>
    </xf>
    <xf numFmtId="3" fontId="12" fillId="5" borderId="6" xfId="0" applyNumberFormat="1" applyFont="1" applyFill="1" applyBorder="1" applyAlignment="1">
      <alignment horizontal="center" vertical="center"/>
    </xf>
    <xf numFmtId="3" fontId="12" fillId="5" borderId="7" xfId="0" applyNumberFormat="1" applyFont="1" applyFill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4" fillId="0" borderId="8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top" wrapText="1"/>
    </xf>
    <xf numFmtId="0" fontId="20" fillId="0" borderId="19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3" fontId="14" fillId="0" borderId="0" xfId="0" applyNumberFormat="1" applyFont="1" applyFill="1" applyAlignment="1">
      <alignment horizontal="center" vertical="center"/>
    </xf>
    <xf numFmtId="3" fontId="14" fillId="0" borderId="0" xfId="0" applyNumberFormat="1" applyFont="1" applyFill="1"/>
    <xf numFmtId="3" fontId="12" fillId="0" borderId="8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3" fontId="12" fillId="0" borderId="9" xfId="0" applyNumberFormat="1" applyFont="1" applyFill="1" applyBorder="1" applyAlignment="1">
      <alignment horizontal="center" vertical="center"/>
    </xf>
    <xf numFmtId="0" fontId="25" fillId="0" borderId="0" xfId="0" applyFont="1" applyFill="1" applyAlignment="1"/>
    <xf numFmtId="0" fontId="26" fillId="0" borderId="0" xfId="0" applyFont="1" applyFill="1" applyAlignment="1"/>
    <xf numFmtId="0" fontId="14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left" vertical="top" wrapText="1"/>
    </xf>
    <xf numFmtId="0" fontId="14" fillId="0" borderId="2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14" fillId="0" borderId="20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center" vertical="center"/>
    </xf>
    <xf numFmtId="3" fontId="14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166" fontId="20" fillId="0" borderId="19" xfId="0" applyNumberFormat="1" applyFont="1" applyFill="1" applyBorder="1" applyAlignment="1">
      <alignment horizontal="center" vertical="center"/>
    </xf>
    <xf numFmtId="166" fontId="20" fillId="0" borderId="24" xfId="0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166" fontId="14" fillId="0" borderId="19" xfId="0" applyNumberFormat="1" applyFont="1" applyFill="1" applyBorder="1" applyAlignment="1">
      <alignment horizontal="center" vertical="center"/>
    </xf>
    <xf numFmtId="166" fontId="14" fillId="0" borderId="2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horizontal="left" vertical="top" wrapText="1"/>
    </xf>
    <xf numFmtId="0" fontId="19" fillId="0" borderId="22" xfId="0" applyFont="1" applyFill="1" applyBorder="1" applyAlignment="1">
      <alignment horizontal="left" vertical="top" wrapText="1"/>
    </xf>
    <xf numFmtId="0" fontId="20" fillId="0" borderId="22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3" fontId="20" fillId="0" borderId="6" xfId="0" applyNumberFormat="1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 wrapText="1"/>
    </xf>
    <xf numFmtId="3" fontId="12" fillId="0" borderId="13" xfId="0" applyNumberFormat="1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left" vertical="top" wrapText="1"/>
    </xf>
    <xf numFmtId="0" fontId="19" fillId="0" borderId="18" xfId="0" applyFont="1" applyFill="1" applyBorder="1" applyAlignment="1">
      <alignment horizontal="center" vertical="center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3" fontId="14" fillId="0" borderId="2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3" fontId="14" fillId="0" borderId="24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center" vertical="center"/>
    </xf>
    <xf numFmtId="3" fontId="20" fillId="0" borderId="12" xfId="0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left" vertical="top" wrapText="1"/>
    </xf>
    <xf numFmtId="0" fontId="12" fillId="0" borderId="17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3" fontId="20" fillId="0" borderId="22" xfId="0" applyNumberFormat="1" applyFont="1" applyFill="1" applyBorder="1" applyAlignment="1">
      <alignment horizontal="center" vertical="center"/>
    </xf>
    <xf numFmtId="3" fontId="20" fillId="0" borderId="19" xfId="0" applyNumberFormat="1" applyFont="1" applyFill="1" applyBorder="1" applyAlignment="1">
      <alignment horizontal="center" vertical="center"/>
    </xf>
    <xf numFmtId="3" fontId="20" fillId="0" borderId="24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3" fontId="20" fillId="0" borderId="8" xfId="0" applyNumberFormat="1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3" fontId="20" fillId="0" borderId="21" xfId="0" applyNumberFormat="1" applyFont="1" applyFill="1" applyBorder="1" applyAlignment="1">
      <alignment horizontal="center" vertical="center"/>
    </xf>
    <xf numFmtId="3" fontId="14" fillId="0" borderId="22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3" fontId="12" fillId="5" borderId="25" xfId="0" applyNumberFormat="1" applyFont="1" applyFill="1" applyBorder="1" applyAlignment="1">
      <alignment horizontal="center" vertical="center"/>
    </xf>
    <xf numFmtId="3" fontId="12" fillId="5" borderId="26" xfId="0" applyNumberFormat="1" applyFont="1" applyFill="1" applyBorder="1" applyAlignment="1">
      <alignment horizontal="center" vertical="center"/>
    </xf>
    <xf numFmtId="3" fontId="12" fillId="5" borderId="27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top" wrapText="1"/>
    </xf>
    <xf numFmtId="0" fontId="19" fillId="0" borderId="2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3" fontId="12" fillId="0" borderId="9" xfId="0" applyNumberFormat="1" applyFont="1" applyFill="1" applyBorder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/>
    </xf>
  </cellXfs>
  <cellStyles count="34">
    <cellStyle name="_Elvira-Payroll_LATEST_Transformation_schedule_Lancaster_Petroleum_30092009_ v3" xfId="31" xr:uid="{00000000-0005-0000-0000-000000000000}"/>
    <cellStyle name="S4" xfId="6" xr:uid="{00000000-0005-0000-0000-000001000000}"/>
    <cellStyle name="Обычный" xfId="0" builtinId="0"/>
    <cellStyle name="Обычный 10 2 2" xfId="32" xr:uid="{00000000-0005-0000-0000-000003000000}"/>
    <cellStyle name="Обычный 2" xfId="4" xr:uid="{00000000-0005-0000-0000-000004000000}"/>
    <cellStyle name="Обычный 3" xfId="7" xr:uid="{00000000-0005-0000-0000-000005000000}"/>
    <cellStyle name="Обычный 3 2" xfId="1" xr:uid="{00000000-0005-0000-0000-000006000000}"/>
    <cellStyle name="Обычный 3 2 2 2 2" xfId="8" xr:uid="{00000000-0005-0000-0000-000007000000}"/>
    <cellStyle name="Обычный 3 2 2 5" xfId="9" xr:uid="{00000000-0005-0000-0000-000008000000}"/>
    <cellStyle name="Обычный 4" xfId="10" xr:uid="{00000000-0005-0000-0000-000009000000}"/>
    <cellStyle name="Обычный 58" xfId="11" xr:uid="{00000000-0005-0000-0000-00000A000000}"/>
    <cellStyle name="Обычный 59" xfId="12" xr:uid="{00000000-0005-0000-0000-00000B000000}"/>
    <cellStyle name="Процентный 2" xfId="15" xr:uid="{00000000-0005-0000-0000-00000C000000}"/>
    <cellStyle name="Финансовый 2" xfId="5" xr:uid="{00000000-0005-0000-0000-00000E000000}"/>
    <cellStyle name="Финансовый 2 10 4" xfId="3" xr:uid="{00000000-0005-0000-0000-00000F000000}"/>
    <cellStyle name="Финансовый 2 2" xfId="16" xr:uid="{00000000-0005-0000-0000-000010000000}"/>
    <cellStyle name="Финансовый 2 2 2" xfId="20" xr:uid="{00000000-0005-0000-0000-000011000000}"/>
    <cellStyle name="Финансовый 2 2 2 2" xfId="28" xr:uid="{00000000-0005-0000-0000-000012000000}"/>
    <cellStyle name="Финансовый 2 2 3" xfId="24" xr:uid="{00000000-0005-0000-0000-000013000000}"/>
    <cellStyle name="Финансовый 2 3" xfId="17" xr:uid="{00000000-0005-0000-0000-000014000000}"/>
    <cellStyle name="Финансовый 2 3 2" xfId="21" xr:uid="{00000000-0005-0000-0000-000015000000}"/>
    <cellStyle name="Финансовый 2 3 2 2" xfId="29" xr:uid="{00000000-0005-0000-0000-000016000000}"/>
    <cellStyle name="Финансовый 2 3 3" xfId="25" xr:uid="{00000000-0005-0000-0000-000017000000}"/>
    <cellStyle name="Финансовый 2 4" xfId="18" xr:uid="{00000000-0005-0000-0000-000018000000}"/>
    <cellStyle name="Финансовый 2 4 2" xfId="26" xr:uid="{00000000-0005-0000-0000-000019000000}"/>
    <cellStyle name="Финансовый 2 5" xfId="22" xr:uid="{00000000-0005-0000-0000-00001A000000}"/>
    <cellStyle name="Финансовый 3" xfId="2" xr:uid="{00000000-0005-0000-0000-00001B000000}"/>
    <cellStyle name="Финансовый 3 2 4" xfId="33" xr:uid="{40C141C5-27B9-48F2-8B73-2264D23F61F9}"/>
    <cellStyle name="Финансовый 4" xfId="13" xr:uid="{00000000-0005-0000-0000-00001C000000}"/>
    <cellStyle name="Финансовый 5" xfId="14" xr:uid="{00000000-0005-0000-0000-00001D000000}"/>
    <cellStyle name="Финансовый 5 2" xfId="19" xr:uid="{00000000-0005-0000-0000-00001E000000}"/>
    <cellStyle name="Финансовый 5 2 2" xfId="27" xr:uid="{00000000-0005-0000-0000-00001F000000}"/>
    <cellStyle name="Финансовый 5 3" xfId="23" xr:uid="{00000000-0005-0000-0000-000020000000}"/>
    <cellStyle name="Финансовый 6" xfId="30" xr:uid="{00000000-0005-0000-0000-000021000000}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64AB-E5B2-4552-9414-4C5591DFD793}">
  <sheetPr>
    <pageSetUpPr fitToPage="1"/>
  </sheetPr>
  <dimension ref="A1:BK217"/>
  <sheetViews>
    <sheetView tabSelected="1" view="pageBreakPreview" zoomScale="61" zoomScaleNormal="61" zoomScaleSheetLayoutView="61" workbookViewId="0">
      <pane ySplit="17" topLeftCell="A195" activePane="bottomLeft" state="frozen"/>
      <selection pane="bottomLeft" activeCell="V12" sqref="V12"/>
    </sheetView>
  </sheetViews>
  <sheetFormatPr defaultRowHeight="18.75" x14ac:dyDescent="0.3"/>
  <cols>
    <col min="1" max="1" width="9.140625" style="12"/>
    <col min="2" max="2" width="14.140625" style="12" customWidth="1"/>
    <col min="3" max="3" width="86.85546875" style="13" customWidth="1"/>
    <col min="4" max="4" width="14.85546875" style="14" customWidth="1"/>
    <col min="5" max="15" width="15.7109375" style="12" customWidth="1"/>
    <col min="16" max="16" width="15.85546875" style="12" customWidth="1"/>
    <col min="17" max="17" width="28.42578125" style="12" customWidth="1"/>
    <col min="18" max="16384" width="9.140625" style="12"/>
  </cols>
  <sheetData>
    <row r="1" spans="1:63" x14ac:dyDescent="0.3">
      <c r="H1" s="61"/>
    </row>
    <row r="3" spans="1:63" s="1" customFormat="1" ht="21.75" customHeight="1" x14ac:dyDescent="0.25">
      <c r="A3" s="3"/>
      <c r="B3" s="213" t="s">
        <v>41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</row>
    <row r="4" spans="1:63" s="1" customFormat="1" ht="21.75" customHeight="1" x14ac:dyDescent="0.25">
      <c r="A4" s="3"/>
      <c r="B4" s="213" t="s">
        <v>274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</row>
    <row r="5" spans="1:63" s="2" customFormat="1" ht="21.75" customHeight="1" x14ac:dyDescent="0.3">
      <c r="A5" s="4"/>
      <c r="B5" s="224" t="s">
        <v>42</v>
      </c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</row>
    <row r="6" spans="1:63" s="2" customFormat="1" ht="21.75" customHeight="1" x14ac:dyDescent="0.3">
      <c r="A6" s="4"/>
      <c r="B6" s="225" t="s">
        <v>43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</row>
    <row r="7" spans="1:63" s="2" customFormat="1" ht="21.75" customHeight="1" x14ac:dyDescent="0.3">
      <c r="A7" s="9"/>
      <c r="B7" s="224" t="s">
        <v>44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</row>
    <row r="8" spans="1:63" s="2" customFormat="1" ht="21.75" customHeight="1" x14ac:dyDescent="0.3">
      <c r="A8" s="8"/>
      <c r="B8" s="225" t="s">
        <v>45</v>
      </c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</row>
    <row r="9" spans="1:63" x14ac:dyDescent="0.3">
      <c r="G9" s="15"/>
      <c r="H9" s="16"/>
      <c r="I9" s="15"/>
    </row>
    <row r="10" spans="1:63" ht="19.5" thickBot="1" x14ac:dyDescent="0.35">
      <c r="C10" s="56"/>
      <c r="D10" s="57"/>
      <c r="E10" s="58"/>
      <c r="F10" s="58"/>
      <c r="G10" s="59"/>
      <c r="H10" s="60"/>
      <c r="I10" s="16"/>
      <c r="J10" s="61"/>
    </row>
    <row r="11" spans="1:63" ht="24.75" customHeight="1" x14ac:dyDescent="0.3">
      <c r="B11" s="175" t="s">
        <v>40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7"/>
    </row>
    <row r="12" spans="1:63" ht="24.75" customHeight="1" x14ac:dyDescent="0.3">
      <c r="B12" s="183" t="s">
        <v>0</v>
      </c>
      <c r="C12" s="179" t="s">
        <v>1</v>
      </c>
      <c r="D12" s="179" t="s">
        <v>2</v>
      </c>
      <c r="E12" s="178" t="s">
        <v>37</v>
      </c>
      <c r="F12" s="178"/>
      <c r="G12" s="179" t="s">
        <v>50</v>
      </c>
      <c r="H12" s="179"/>
      <c r="I12" s="179" t="s">
        <v>51</v>
      </c>
      <c r="J12" s="179"/>
      <c r="K12" s="179"/>
      <c r="L12" s="179"/>
      <c r="M12" s="179"/>
      <c r="N12" s="179"/>
      <c r="O12" s="179"/>
      <c r="P12" s="179"/>
      <c r="Q12" s="184"/>
    </row>
    <row r="13" spans="1:63" ht="42.75" customHeight="1" x14ac:dyDescent="0.3">
      <c r="B13" s="183"/>
      <c r="C13" s="179"/>
      <c r="D13" s="179"/>
      <c r="E13" s="178"/>
      <c r="F13" s="178"/>
      <c r="G13" s="179"/>
      <c r="H13" s="179"/>
      <c r="I13" s="179" t="s">
        <v>46</v>
      </c>
      <c r="J13" s="179"/>
      <c r="K13" s="179" t="s">
        <v>47</v>
      </c>
      <c r="L13" s="179"/>
      <c r="M13" s="179" t="s">
        <v>10</v>
      </c>
      <c r="N13" s="179"/>
      <c r="O13" s="179" t="s">
        <v>3</v>
      </c>
      <c r="P13" s="179"/>
      <c r="Q13" s="17" t="s">
        <v>4</v>
      </c>
    </row>
    <row r="14" spans="1:63" ht="19.5" customHeight="1" thickBot="1" x14ac:dyDescent="0.35">
      <c r="B14" s="52"/>
      <c r="C14" s="53"/>
      <c r="D14" s="53"/>
      <c r="E14" s="11" t="s">
        <v>38</v>
      </c>
      <c r="F14" s="11" t="s">
        <v>39</v>
      </c>
      <c r="G14" s="11" t="s">
        <v>38</v>
      </c>
      <c r="H14" s="11" t="s">
        <v>39</v>
      </c>
      <c r="I14" s="11" t="s">
        <v>38</v>
      </c>
      <c r="J14" s="11" t="s">
        <v>39</v>
      </c>
      <c r="K14" s="11" t="s">
        <v>38</v>
      </c>
      <c r="L14" s="11" t="s">
        <v>39</v>
      </c>
      <c r="M14" s="11" t="s">
        <v>38</v>
      </c>
      <c r="N14" s="11" t="s">
        <v>39</v>
      </c>
      <c r="O14" s="11" t="s">
        <v>38</v>
      </c>
      <c r="P14" s="11" t="s">
        <v>39</v>
      </c>
      <c r="Q14" s="54"/>
    </row>
    <row r="15" spans="1:63" ht="19.5" thickBot="1" x14ac:dyDescent="0.35">
      <c r="B15" s="50">
        <v>1</v>
      </c>
      <c r="C15" s="51">
        <v>2</v>
      </c>
      <c r="D15" s="29">
        <v>3</v>
      </c>
      <c r="E15" s="29">
        <v>4</v>
      </c>
      <c r="F15" s="29">
        <v>5</v>
      </c>
      <c r="G15" s="29">
        <v>6</v>
      </c>
      <c r="H15" s="29">
        <v>7</v>
      </c>
      <c r="I15" s="29">
        <v>8</v>
      </c>
      <c r="J15" s="29">
        <v>9</v>
      </c>
      <c r="K15" s="29">
        <v>10</v>
      </c>
      <c r="L15" s="29">
        <v>11</v>
      </c>
      <c r="M15" s="29">
        <v>12</v>
      </c>
      <c r="N15" s="29">
        <v>13</v>
      </c>
      <c r="O15" s="29">
        <v>14</v>
      </c>
      <c r="P15" s="29">
        <v>15</v>
      </c>
      <c r="Q15" s="30">
        <v>16</v>
      </c>
    </row>
    <row r="16" spans="1:63" ht="20.25" customHeight="1" x14ac:dyDescent="0.3">
      <c r="B16" s="180" t="s">
        <v>52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2"/>
    </row>
    <row r="17" spans="2:17" ht="20.25" customHeight="1" thickBot="1" x14ac:dyDescent="0.35">
      <c r="B17" s="18"/>
      <c r="C17" s="19" t="s">
        <v>53</v>
      </c>
      <c r="D17" s="20"/>
      <c r="E17" s="21"/>
      <c r="F17" s="21"/>
      <c r="G17" s="22">
        <f>I17+K17+M17+O17</f>
        <v>46737746</v>
      </c>
      <c r="H17" s="22">
        <f>J17+L17+N17+P17</f>
        <v>4699036.5180800008</v>
      </c>
      <c r="I17" s="22">
        <f t="shared" ref="I17:Q17" si="0">I18+I107+I143+I146+I150</f>
        <v>46737746</v>
      </c>
      <c r="J17" s="22">
        <f t="shared" si="0"/>
        <v>4699036.5180800008</v>
      </c>
      <c r="K17" s="22">
        <f t="shared" si="0"/>
        <v>0</v>
      </c>
      <c r="L17" s="22">
        <f t="shared" si="0"/>
        <v>0</v>
      </c>
      <c r="M17" s="22">
        <f t="shared" si="0"/>
        <v>0</v>
      </c>
      <c r="N17" s="22">
        <f t="shared" si="0"/>
        <v>0</v>
      </c>
      <c r="O17" s="22">
        <f t="shared" si="0"/>
        <v>0</v>
      </c>
      <c r="P17" s="22">
        <f t="shared" si="0"/>
        <v>0</v>
      </c>
      <c r="Q17" s="23">
        <f t="shared" si="0"/>
        <v>0</v>
      </c>
    </row>
    <row r="18" spans="2:17" ht="20.25" customHeight="1" thickBot="1" x14ac:dyDescent="0.35">
      <c r="B18" s="24" t="s">
        <v>54</v>
      </c>
      <c r="C18" s="25" t="s">
        <v>5</v>
      </c>
      <c r="D18" s="26"/>
      <c r="E18" s="26"/>
      <c r="F18" s="26"/>
      <c r="G18" s="27">
        <f>I18+K18+M18+O18</f>
        <v>31285631</v>
      </c>
      <c r="H18" s="27">
        <f>J18+L18+N18+P18</f>
        <v>3801615.4716200004</v>
      </c>
      <c r="I18" s="27">
        <f>SUM(I19:I106)+1</f>
        <v>31285631</v>
      </c>
      <c r="J18" s="27">
        <f t="shared" ref="J18:Q18" si="1">SUM(J19:J106)</f>
        <v>3801615.4716200004</v>
      </c>
      <c r="K18" s="27">
        <f t="shared" si="1"/>
        <v>0</v>
      </c>
      <c r="L18" s="27">
        <f t="shared" si="1"/>
        <v>0</v>
      </c>
      <c r="M18" s="27">
        <f t="shared" si="1"/>
        <v>0</v>
      </c>
      <c r="N18" s="27">
        <f t="shared" si="1"/>
        <v>0</v>
      </c>
      <c r="O18" s="27">
        <f t="shared" si="1"/>
        <v>0</v>
      </c>
      <c r="P18" s="27">
        <f t="shared" si="1"/>
        <v>0</v>
      </c>
      <c r="Q18" s="28">
        <f t="shared" si="1"/>
        <v>0</v>
      </c>
    </row>
    <row r="19" spans="2:17" s="58" customFormat="1" ht="24.75" customHeight="1" x14ac:dyDescent="0.3">
      <c r="B19" s="55">
        <v>1</v>
      </c>
      <c r="C19" s="73" t="s">
        <v>55</v>
      </c>
      <c r="D19" s="43" t="s">
        <v>56</v>
      </c>
      <c r="E19" s="43">
        <v>1</v>
      </c>
      <c r="F19" s="43"/>
      <c r="G19" s="144">
        <f t="shared" ref="G19:H19" si="2">I19+K19+M19+O19</f>
        <v>139329</v>
      </c>
      <c r="H19" s="144">
        <f t="shared" si="2"/>
        <v>0</v>
      </c>
      <c r="I19" s="152">
        <v>139329</v>
      </c>
      <c r="J19" s="144"/>
      <c r="K19" s="138"/>
      <c r="L19" s="136"/>
      <c r="M19" s="138"/>
      <c r="N19" s="136"/>
      <c r="O19" s="138"/>
      <c r="P19" s="136"/>
      <c r="Q19" s="141"/>
    </row>
    <row r="20" spans="2:17" s="58" customFormat="1" ht="42" customHeight="1" thickBot="1" x14ac:dyDescent="0.35">
      <c r="B20" s="7" t="s">
        <v>173</v>
      </c>
      <c r="C20" s="80" t="s">
        <v>57</v>
      </c>
      <c r="D20" s="81" t="s">
        <v>58</v>
      </c>
      <c r="E20" s="81">
        <v>1</v>
      </c>
      <c r="F20" s="81"/>
      <c r="G20" s="149"/>
      <c r="H20" s="149"/>
      <c r="I20" s="154"/>
      <c r="J20" s="149"/>
      <c r="K20" s="150"/>
      <c r="L20" s="140"/>
      <c r="M20" s="150"/>
      <c r="N20" s="140"/>
      <c r="O20" s="150"/>
      <c r="P20" s="140"/>
      <c r="Q20" s="143"/>
    </row>
    <row r="21" spans="2:17" s="58" customFormat="1" ht="27.75" customHeight="1" x14ac:dyDescent="0.3">
      <c r="B21" s="72">
        <v>2</v>
      </c>
      <c r="C21" s="82" t="s">
        <v>59</v>
      </c>
      <c r="D21" s="83" t="s">
        <v>56</v>
      </c>
      <c r="E21" s="83">
        <v>1</v>
      </c>
      <c r="F21" s="83"/>
      <c r="G21" s="148">
        <f>I21+K21+M21+O21</f>
        <v>1000000</v>
      </c>
      <c r="H21" s="145">
        <f>J21+L21+N21+P21</f>
        <v>0</v>
      </c>
      <c r="I21" s="148">
        <v>1000000</v>
      </c>
      <c r="J21" s="145"/>
      <c r="K21" s="151"/>
      <c r="L21" s="137"/>
      <c r="M21" s="151"/>
      <c r="N21" s="137"/>
      <c r="O21" s="151"/>
      <c r="P21" s="137"/>
      <c r="Q21" s="186"/>
    </row>
    <row r="22" spans="2:17" s="58" customFormat="1" x14ac:dyDescent="0.3">
      <c r="B22" s="5" t="s">
        <v>171</v>
      </c>
      <c r="C22" s="45" t="s">
        <v>60</v>
      </c>
      <c r="D22" s="10" t="s">
        <v>7</v>
      </c>
      <c r="E22" s="10">
        <v>1</v>
      </c>
      <c r="F22" s="10"/>
      <c r="G22" s="145"/>
      <c r="H22" s="145"/>
      <c r="I22" s="148"/>
      <c r="J22" s="145"/>
      <c r="K22" s="139"/>
      <c r="L22" s="137"/>
      <c r="M22" s="139"/>
      <c r="N22" s="137"/>
      <c r="O22" s="139"/>
      <c r="P22" s="137"/>
      <c r="Q22" s="142"/>
    </row>
    <row r="23" spans="2:17" s="58" customFormat="1" ht="19.5" thickBot="1" x14ac:dyDescent="0.35">
      <c r="B23" s="91" t="s">
        <v>172</v>
      </c>
      <c r="C23" s="47" t="s">
        <v>61</v>
      </c>
      <c r="D23" s="48" t="s">
        <v>7</v>
      </c>
      <c r="E23" s="48">
        <v>1</v>
      </c>
      <c r="F23" s="48"/>
      <c r="G23" s="146"/>
      <c r="H23" s="146"/>
      <c r="I23" s="149"/>
      <c r="J23" s="146"/>
      <c r="K23" s="163"/>
      <c r="L23" s="140"/>
      <c r="M23" s="163"/>
      <c r="N23" s="140"/>
      <c r="O23" s="163"/>
      <c r="P23" s="140"/>
      <c r="Q23" s="185"/>
    </row>
    <row r="24" spans="2:17" s="58" customFormat="1" ht="42.75" customHeight="1" x14ac:dyDescent="0.3">
      <c r="B24" s="55">
        <v>3</v>
      </c>
      <c r="C24" s="73" t="s">
        <v>62</v>
      </c>
      <c r="D24" s="43" t="s">
        <v>56</v>
      </c>
      <c r="E24" s="44">
        <v>1</v>
      </c>
      <c r="F24" s="44"/>
      <c r="G24" s="152">
        <f>I24+K24+M24+O24</f>
        <v>1222285</v>
      </c>
      <c r="H24" s="144">
        <f>J24+L24+N24+P24</f>
        <v>0</v>
      </c>
      <c r="I24" s="152">
        <v>1222285</v>
      </c>
      <c r="J24" s="144"/>
      <c r="K24" s="187"/>
      <c r="L24" s="173"/>
      <c r="M24" s="138"/>
      <c r="N24" s="136"/>
      <c r="O24" s="138"/>
      <c r="P24" s="136"/>
      <c r="Q24" s="141"/>
    </row>
    <row r="25" spans="2:17" s="58" customFormat="1" ht="19.5" thickBot="1" x14ac:dyDescent="0.35">
      <c r="B25" s="7" t="s">
        <v>18</v>
      </c>
      <c r="C25" s="80" t="s">
        <v>63</v>
      </c>
      <c r="D25" s="81" t="s">
        <v>7</v>
      </c>
      <c r="E25" s="84">
        <v>1</v>
      </c>
      <c r="F25" s="84"/>
      <c r="G25" s="154"/>
      <c r="H25" s="149"/>
      <c r="I25" s="154"/>
      <c r="J25" s="149"/>
      <c r="K25" s="188"/>
      <c r="L25" s="174"/>
      <c r="M25" s="150"/>
      <c r="N25" s="140"/>
      <c r="O25" s="150"/>
      <c r="P25" s="140"/>
      <c r="Q25" s="143"/>
    </row>
    <row r="26" spans="2:17" s="58" customFormat="1" ht="43.5" customHeight="1" thickBot="1" x14ac:dyDescent="0.35">
      <c r="B26" s="92">
        <v>4</v>
      </c>
      <c r="C26" s="85" t="s">
        <v>64</v>
      </c>
      <c r="D26" s="65" t="s">
        <v>9</v>
      </c>
      <c r="E26" s="86">
        <v>1</v>
      </c>
      <c r="F26" s="86"/>
      <c r="G26" s="67">
        <f>I26+K26+M26+O26</f>
        <v>10000</v>
      </c>
      <c r="H26" s="67">
        <f>J26+L26+N26+P26</f>
        <v>0</v>
      </c>
      <c r="I26" s="67">
        <v>10000</v>
      </c>
      <c r="J26" s="67"/>
      <c r="K26" s="66"/>
      <c r="L26" s="66"/>
      <c r="M26" s="66"/>
      <c r="N26" s="66"/>
      <c r="O26" s="66"/>
      <c r="P26" s="66"/>
      <c r="Q26" s="93"/>
    </row>
    <row r="27" spans="2:17" s="58" customFormat="1" ht="44.25" customHeight="1" x14ac:dyDescent="0.3">
      <c r="B27" s="55">
        <v>5</v>
      </c>
      <c r="C27" s="73" t="s">
        <v>65</v>
      </c>
      <c r="D27" s="43" t="s">
        <v>56</v>
      </c>
      <c r="E27" s="44">
        <v>1</v>
      </c>
      <c r="F27" s="44"/>
      <c r="G27" s="152">
        <f>I27+K27+M27+O27</f>
        <v>2000000</v>
      </c>
      <c r="H27" s="144">
        <f>J27+L27+N27+P27</f>
        <v>1136629.6071099997</v>
      </c>
      <c r="I27" s="152">
        <v>2000000</v>
      </c>
      <c r="J27" s="144">
        <v>1136629.6071099997</v>
      </c>
      <c r="K27" s="138"/>
      <c r="L27" s="136"/>
      <c r="M27" s="138"/>
      <c r="N27" s="136"/>
      <c r="O27" s="138"/>
      <c r="P27" s="136"/>
      <c r="Q27" s="141"/>
    </row>
    <row r="28" spans="2:17" s="58" customFormat="1" x14ac:dyDescent="0.3">
      <c r="B28" s="5" t="s">
        <v>11</v>
      </c>
      <c r="C28" s="45" t="s">
        <v>66</v>
      </c>
      <c r="D28" s="10" t="s">
        <v>6</v>
      </c>
      <c r="E28" s="46">
        <v>49.6</v>
      </c>
      <c r="F28" s="46">
        <v>24.061</v>
      </c>
      <c r="G28" s="153"/>
      <c r="H28" s="148"/>
      <c r="I28" s="153"/>
      <c r="J28" s="148"/>
      <c r="K28" s="139"/>
      <c r="L28" s="137"/>
      <c r="M28" s="139"/>
      <c r="N28" s="137"/>
      <c r="O28" s="139"/>
      <c r="P28" s="137"/>
      <c r="Q28" s="142"/>
    </row>
    <row r="29" spans="2:17" s="58" customFormat="1" x14ac:dyDescent="0.3">
      <c r="B29" s="5" t="s">
        <v>175</v>
      </c>
      <c r="C29" s="47" t="s">
        <v>67</v>
      </c>
      <c r="D29" s="48" t="s">
        <v>6</v>
      </c>
      <c r="E29" s="49">
        <v>148.94</v>
      </c>
      <c r="F29" s="49">
        <v>36.4</v>
      </c>
      <c r="G29" s="165"/>
      <c r="H29" s="148"/>
      <c r="I29" s="165"/>
      <c r="J29" s="148"/>
      <c r="K29" s="163"/>
      <c r="L29" s="137"/>
      <c r="M29" s="163"/>
      <c r="N29" s="137"/>
      <c r="O29" s="163"/>
      <c r="P29" s="137"/>
      <c r="Q29" s="185"/>
    </row>
    <row r="30" spans="2:17" s="58" customFormat="1" x14ac:dyDescent="0.3">
      <c r="B30" s="5" t="s">
        <v>206</v>
      </c>
      <c r="C30" s="45" t="s">
        <v>212</v>
      </c>
      <c r="D30" s="48" t="s">
        <v>194</v>
      </c>
      <c r="E30" s="49"/>
      <c r="F30" s="49">
        <v>1</v>
      </c>
      <c r="G30" s="165"/>
      <c r="H30" s="148"/>
      <c r="I30" s="165"/>
      <c r="J30" s="148"/>
      <c r="K30" s="163"/>
      <c r="L30" s="137"/>
      <c r="M30" s="163"/>
      <c r="N30" s="137"/>
      <c r="O30" s="163"/>
      <c r="P30" s="137"/>
      <c r="Q30" s="185"/>
    </row>
    <row r="31" spans="2:17" s="58" customFormat="1" ht="19.5" thickBot="1" x14ac:dyDescent="0.35">
      <c r="B31" s="5" t="s">
        <v>207</v>
      </c>
      <c r="C31" s="45" t="s">
        <v>193</v>
      </c>
      <c r="D31" s="48" t="s">
        <v>7</v>
      </c>
      <c r="E31" s="49"/>
      <c r="F31" s="49">
        <f>9+2</f>
        <v>11</v>
      </c>
      <c r="G31" s="165"/>
      <c r="H31" s="148"/>
      <c r="I31" s="165"/>
      <c r="J31" s="148"/>
      <c r="K31" s="163"/>
      <c r="L31" s="137"/>
      <c r="M31" s="163"/>
      <c r="N31" s="137"/>
      <c r="O31" s="163"/>
      <c r="P31" s="137"/>
      <c r="Q31" s="185"/>
    </row>
    <row r="32" spans="2:17" s="58" customFormat="1" ht="51" customHeight="1" x14ac:dyDescent="0.3">
      <c r="B32" s="55">
        <v>6</v>
      </c>
      <c r="C32" s="73" t="s">
        <v>68</v>
      </c>
      <c r="D32" s="43" t="s">
        <v>56</v>
      </c>
      <c r="E32" s="44">
        <v>1</v>
      </c>
      <c r="F32" s="44"/>
      <c r="G32" s="152">
        <f>I32+K32+M32+O32</f>
        <v>4663683</v>
      </c>
      <c r="H32" s="144">
        <f>J32+L32+N32+P32</f>
        <v>0</v>
      </c>
      <c r="I32" s="152">
        <v>4663683</v>
      </c>
      <c r="J32" s="144"/>
      <c r="K32" s="138"/>
      <c r="L32" s="136"/>
      <c r="M32" s="138"/>
      <c r="N32" s="136"/>
      <c r="O32" s="138"/>
      <c r="P32" s="136"/>
      <c r="Q32" s="141"/>
    </row>
    <row r="33" spans="2:17" s="58" customFormat="1" x14ac:dyDescent="0.3">
      <c r="B33" s="5" t="s">
        <v>12</v>
      </c>
      <c r="C33" s="45" t="s">
        <v>69</v>
      </c>
      <c r="D33" s="10" t="s">
        <v>7</v>
      </c>
      <c r="E33" s="46">
        <v>1</v>
      </c>
      <c r="F33" s="46"/>
      <c r="G33" s="153"/>
      <c r="H33" s="148"/>
      <c r="I33" s="153"/>
      <c r="J33" s="148"/>
      <c r="K33" s="139"/>
      <c r="L33" s="137"/>
      <c r="M33" s="139"/>
      <c r="N33" s="137"/>
      <c r="O33" s="139"/>
      <c r="P33" s="137"/>
      <c r="Q33" s="142"/>
    </row>
    <row r="34" spans="2:17" s="58" customFormat="1" x14ac:dyDescent="0.3">
      <c r="B34" s="5" t="s">
        <v>19</v>
      </c>
      <c r="C34" s="87" t="s">
        <v>70</v>
      </c>
      <c r="D34" s="10" t="s">
        <v>6</v>
      </c>
      <c r="E34" s="46">
        <v>24.79</v>
      </c>
      <c r="F34" s="46"/>
      <c r="G34" s="153"/>
      <c r="H34" s="148"/>
      <c r="I34" s="153"/>
      <c r="J34" s="148"/>
      <c r="K34" s="139"/>
      <c r="L34" s="137"/>
      <c r="M34" s="139"/>
      <c r="N34" s="137"/>
      <c r="O34" s="139"/>
      <c r="P34" s="137"/>
      <c r="Q34" s="142"/>
    </row>
    <row r="35" spans="2:17" s="58" customFormat="1" ht="19.5" thickBot="1" x14ac:dyDescent="0.35">
      <c r="B35" s="7" t="s">
        <v>174</v>
      </c>
      <c r="C35" s="88" t="s">
        <v>71</v>
      </c>
      <c r="D35" s="81" t="s">
        <v>7</v>
      </c>
      <c r="E35" s="84">
        <v>1</v>
      </c>
      <c r="F35" s="84"/>
      <c r="G35" s="154"/>
      <c r="H35" s="149"/>
      <c r="I35" s="154"/>
      <c r="J35" s="149"/>
      <c r="K35" s="150"/>
      <c r="L35" s="140"/>
      <c r="M35" s="150"/>
      <c r="N35" s="140"/>
      <c r="O35" s="150"/>
      <c r="P35" s="140"/>
      <c r="Q35" s="143"/>
    </row>
    <row r="36" spans="2:17" s="58" customFormat="1" ht="44.25" customHeight="1" x14ac:dyDescent="0.3">
      <c r="B36" s="55">
        <v>7</v>
      </c>
      <c r="C36" s="73" t="s">
        <v>72</v>
      </c>
      <c r="D36" s="75" t="s">
        <v>56</v>
      </c>
      <c r="E36" s="68">
        <v>1</v>
      </c>
      <c r="F36" s="68"/>
      <c r="G36" s="152">
        <f>I36+K36+M36+O36</f>
        <v>6634213</v>
      </c>
      <c r="H36" s="144">
        <f>J36+L36+N36+P36</f>
        <v>0</v>
      </c>
      <c r="I36" s="152">
        <v>6634213</v>
      </c>
      <c r="J36" s="144"/>
      <c r="K36" s="138"/>
      <c r="L36" s="136"/>
      <c r="M36" s="138"/>
      <c r="N36" s="136"/>
      <c r="O36" s="138"/>
      <c r="P36" s="136"/>
      <c r="Q36" s="141"/>
    </row>
    <row r="37" spans="2:17" s="58" customFormat="1" x14ac:dyDescent="0.3">
      <c r="B37" s="5" t="s">
        <v>16</v>
      </c>
      <c r="C37" s="45" t="s">
        <v>73</v>
      </c>
      <c r="D37" s="10" t="s">
        <v>7</v>
      </c>
      <c r="E37" s="46">
        <v>2</v>
      </c>
      <c r="F37" s="46"/>
      <c r="G37" s="153"/>
      <c r="H37" s="148"/>
      <c r="I37" s="153"/>
      <c r="J37" s="148"/>
      <c r="K37" s="139"/>
      <c r="L37" s="137"/>
      <c r="M37" s="139"/>
      <c r="N37" s="137"/>
      <c r="O37" s="139"/>
      <c r="P37" s="137"/>
      <c r="Q37" s="142"/>
    </row>
    <row r="38" spans="2:17" s="58" customFormat="1" ht="19.5" thickBot="1" x14ac:dyDescent="0.35">
      <c r="B38" s="6" t="s">
        <v>17</v>
      </c>
      <c r="C38" s="94" t="s">
        <v>74</v>
      </c>
      <c r="D38" s="48" t="s">
        <v>6</v>
      </c>
      <c r="E38" s="49">
        <v>6</v>
      </c>
      <c r="F38" s="49"/>
      <c r="G38" s="165"/>
      <c r="H38" s="148"/>
      <c r="I38" s="165"/>
      <c r="J38" s="148"/>
      <c r="K38" s="163"/>
      <c r="L38" s="137"/>
      <c r="M38" s="163"/>
      <c r="N38" s="137"/>
      <c r="O38" s="163"/>
      <c r="P38" s="137"/>
      <c r="Q38" s="185"/>
    </row>
    <row r="39" spans="2:17" s="58" customFormat="1" ht="28.5" customHeight="1" thickBot="1" x14ac:dyDescent="0.35">
      <c r="B39" s="95">
        <v>8</v>
      </c>
      <c r="C39" s="96" t="s">
        <v>75</v>
      </c>
      <c r="D39" s="97" t="s">
        <v>9</v>
      </c>
      <c r="E39" s="97">
        <v>1</v>
      </c>
      <c r="F39" s="97"/>
      <c r="G39" s="98">
        <f>I39+K39+M39+O39</f>
        <v>18000</v>
      </c>
      <c r="H39" s="98">
        <f>J39+L39+N39+P39</f>
        <v>0</v>
      </c>
      <c r="I39" s="98">
        <v>18000</v>
      </c>
      <c r="J39" s="98"/>
      <c r="K39" s="99"/>
      <c r="L39" s="99"/>
      <c r="M39" s="99"/>
      <c r="N39" s="99"/>
      <c r="O39" s="99"/>
      <c r="P39" s="99"/>
      <c r="Q39" s="100"/>
    </row>
    <row r="40" spans="2:17" s="58" customFormat="1" x14ac:dyDescent="0.3">
      <c r="B40" s="158">
        <v>9</v>
      </c>
      <c r="C40" s="193" t="s">
        <v>76</v>
      </c>
      <c r="D40" s="187" t="s">
        <v>56</v>
      </c>
      <c r="E40" s="187">
        <v>1</v>
      </c>
      <c r="F40" s="173"/>
      <c r="G40" s="144">
        <f>I40+K40+M40+O40</f>
        <v>2962888</v>
      </c>
      <c r="H40" s="147">
        <f>J40+L40+N40+P40</f>
        <v>1246994.5362799999</v>
      </c>
      <c r="I40" s="144">
        <v>2962888</v>
      </c>
      <c r="J40" s="144">
        <v>1246994.5362799999</v>
      </c>
      <c r="K40" s="138"/>
      <c r="L40" s="136"/>
      <c r="M40" s="138"/>
      <c r="N40" s="136"/>
      <c r="O40" s="138"/>
      <c r="P40" s="136"/>
      <c r="Q40" s="141"/>
    </row>
    <row r="41" spans="2:17" s="58" customFormat="1" ht="24" customHeight="1" x14ac:dyDescent="0.3">
      <c r="B41" s="159"/>
      <c r="C41" s="194"/>
      <c r="D41" s="168"/>
      <c r="E41" s="168"/>
      <c r="F41" s="196"/>
      <c r="G41" s="145"/>
      <c r="H41" s="145"/>
      <c r="I41" s="148"/>
      <c r="J41" s="145"/>
      <c r="K41" s="139"/>
      <c r="L41" s="137"/>
      <c r="M41" s="139"/>
      <c r="N41" s="137"/>
      <c r="O41" s="139"/>
      <c r="P41" s="137"/>
      <c r="Q41" s="142"/>
    </row>
    <row r="42" spans="2:17" s="58" customFormat="1" x14ac:dyDescent="0.3">
      <c r="B42" s="5" t="s">
        <v>176</v>
      </c>
      <c r="C42" s="45" t="s">
        <v>77</v>
      </c>
      <c r="D42" s="10" t="s">
        <v>6</v>
      </c>
      <c r="E42" s="46">
        <v>30</v>
      </c>
      <c r="F42" s="101">
        <v>23.450959999999998</v>
      </c>
      <c r="G42" s="145"/>
      <c r="H42" s="145"/>
      <c r="I42" s="148"/>
      <c r="J42" s="145"/>
      <c r="K42" s="139"/>
      <c r="L42" s="137"/>
      <c r="M42" s="139"/>
      <c r="N42" s="137"/>
      <c r="O42" s="139"/>
      <c r="P42" s="137"/>
      <c r="Q42" s="142"/>
    </row>
    <row r="43" spans="2:17" s="58" customFormat="1" ht="19.5" thickBot="1" x14ac:dyDescent="0.35">
      <c r="B43" s="6" t="s">
        <v>177</v>
      </c>
      <c r="C43" s="47" t="s">
        <v>78</v>
      </c>
      <c r="D43" s="48" t="s">
        <v>6</v>
      </c>
      <c r="E43" s="49">
        <v>72</v>
      </c>
      <c r="F43" s="102">
        <v>9.7249999999999996</v>
      </c>
      <c r="G43" s="145"/>
      <c r="H43" s="145"/>
      <c r="I43" s="148"/>
      <c r="J43" s="145"/>
      <c r="K43" s="163"/>
      <c r="L43" s="137"/>
      <c r="M43" s="163"/>
      <c r="N43" s="137"/>
      <c r="O43" s="163"/>
      <c r="P43" s="137"/>
      <c r="Q43" s="185"/>
    </row>
    <row r="44" spans="2:17" s="58" customFormat="1" ht="24" customHeight="1" x14ac:dyDescent="0.3">
      <c r="B44" s="55">
        <v>10</v>
      </c>
      <c r="C44" s="73" t="s">
        <v>79</v>
      </c>
      <c r="D44" s="75" t="s">
        <v>56</v>
      </c>
      <c r="E44" s="75">
        <v>1</v>
      </c>
      <c r="F44" s="75"/>
      <c r="G44" s="144">
        <f>I44+K44+M44+O44</f>
        <v>550000</v>
      </c>
      <c r="H44" s="147">
        <f>J44+L44+N44+P44</f>
        <v>0</v>
      </c>
      <c r="I44" s="144">
        <v>550000</v>
      </c>
      <c r="J44" s="147"/>
      <c r="K44" s="162"/>
      <c r="L44" s="147"/>
      <c r="M44" s="162"/>
      <c r="N44" s="147"/>
      <c r="O44" s="162"/>
      <c r="P44" s="147"/>
      <c r="Q44" s="190"/>
    </row>
    <row r="45" spans="2:17" s="58" customFormat="1" x14ac:dyDescent="0.3">
      <c r="B45" s="5" t="s">
        <v>178</v>
      </c>
      <c r="C45" s="45" t="s">
        <v>80</v>
      </c>
      <c r="D45" s="10" t="s">
        <v>6</v>
      </c>
      <c r="E45" s="10">
        <v>2.73</v>
      </c>
      <c r="F45" s="10"/>
      <c r="G45" s="145"/>
      <c r="H45" s="145"/>
      <c r="I45" s="148"/>
      <c r="J45" s="145"/>
      <c r="K45" s="157"/>
      <c r="L45" s="145"/>
      <c r="M45" s="157"/>
      <c r="N45" s="145"/>
      <c r="O45" s="157"/>
      <c r="P45" s="145"/>
      <c r="Q45" s="191"/>
    </row>
    <row r="46" spans="2:17" s="58" customFormat="1" ht="19.5" thickBot="1" x14ac:dyDescent="0.35">
      <c r="B46" s="7" t="s">
        <v>179</v>
      </c>
      <c r="C46" s="80" t="s">
        <v>81</v>
      </c>
      <c r="D46" s="81" t="s">
        <v>7</v>
      </c>
      <c r="E46" s="81">
        <v>1</v>
      </c>
      <c r="F46" s="81"/>
      <c r="G46" s="146"/>
      <c r="H46" s="146"/>
      <c r="I46" s="149"/>
      <c r="J46" s="146"/>
      <c r="K46" s="189"/>
      <c r="L46" s="146"/>
      <c r="M46" s="189"/>
      <c r="N46" s="146"/>
      <c r="O46" s="189"/>
      <c r="P46" s="146"/>
      <c r="Q46" s="192"/>
    </row>
    <row r="47" spans="2:17" s="58" customFormat="1" x14ac:dyDescent="0.3">
      <c r="B47" s="158">
        <v>11</v>
      </c>
      <c r="C47" s="193" t="s">
        <v>82</v>
      </c>
      <c r="D47" s="187" t="s">
        <v>56</v>
      </c>
      <c r="E47" s="187">
        <v>1</v>
      </c>
      <c r="F47" s="173"/>
      <c r="G47" s="144">
        <f>I47+K47+M47+O47</f>
        <v>655000</v>
      </c>
      <c r="H47" s="147">
        <f>J47+L47+N47+P47</f>
        <v>0</v>
      </c>
      <c r="I47" s="144">
        <v>655000</v>
      </c>
      <c r="J47" s="147"/>
      <c r="K47" s="138"/>
      <c r="L47" s="136"/>
      <c r="M47" s="138"/>
      <c r="N47" s="136"/>
      <c r="O47" s="138"/>
      <c r="P47" s="136"/>
      <c r="Q47" s="141"/>
    </row>
    <row r="48" spans="2:17" s="58" customFormat="1" ht="24.75" customHeight="1" x14ac:dyDescent="0.3">
      <c r="B48" s="159"/>
      <c r="C48" s="194"/>
      <c r="D48" s="168"/>
      <c r="E48" s="168"/>
      <c r="F48" s="196"/>
      <c r="G48" s="145"/>
      <c r="H48" s="145"/>
      <c r="I48" s="148"/>
      <c r="J48" s="145"/>
      <c r="K48" s="139"/>
      <c r="L48" s="137"/>
      <c r="M48" s="139"/>
      <c r="N48" s="137"/>
      <c r="O48" s="139"/>
      <c r="P48" s="137"/>
      <c r="Q48" s="142"/>
    </row>
    <row r="49" spans="2:17" s="58" customFormat="1" ht="19.5" thickBot="1" x14ac:dyDescent="0.35">
      <c r="B49" s="7" t="s">
        <v>180</v>
      </c>
      <c r="C49" s="80" t="s">
        <v>83</v>
      </c>
      <c r="D49" s="81" t="s">
        <v>6</v>
      </c>
      <c r="E49" s="81">
        <v>30.945</v>
      </c>
      <c r="F49" s="81"/>
      <c r="G49" s="146"/>
      <c r="H49" s="146"/>
      <c r="I49" s="149"/>
      <c r="J49" s="146"/>
      <c r="K49" s="150"/>
      <c r="L49" s="140"/>
      <c r="M49" s="150"/>
      <c r="N49" s="140"/>
      <c r="O49" s="150"/>
      <c r="P49" s="140"/>
      <c r="Q49" s="143"/>
    </row>
    <row r="50" spans="2:17" s="58" customFormat="1" ht="48" customHeight="1" x14ac:dyDescent="0.3">
      <c r="B50" s="72">
        <v>12</v>
      </c>
      <c r="C50" s="82" t="s">
        <v>84</v>
      </c>
      <c r="D50" s="76" t="s">
        <v>56</v>
      </c>
      <c r="E50" s="76">
        <v>1</v>
      </c>
      <c r="F50" s="76"/>
      <c r="G50" s="197">
        <f>I50+K50+M50+O50</f>
        <v>2820682</v>
      </c>
      <c r="H50" s="171">
        <f>J50+L50+N50+P50</f>
        <v>2476.4012400000001</v>
      </c>
      <c r="I50" s="197">
        <v>2820682</v>
      </c>
      <c r="J50" s="171">
        <v>2476.4012400000001</v>
      </c>
      <c r="K50" s="200"/>
      <c r="L50" s="170"/>
      <c r="M50" s="151"/>
      <c r="N50" s="137"/>
      <c r="O50" s="151"/>
      <c r="P50" s="137"/>
      <c r="Q50" s="186"/>
    </row>
    <row r="51" spans="2:17" s="58" customFormat="1" ht="17.25" customHeight="1" x14ac:dyDescent="0.3">
      <c r="B51" s="103"/>
      <c r="C51" s="82" t="s">
        <v>9</v>
      </c>
      <c r="D51" s="76" t="s">
        <v>7</v>
      </c>
      <c r="E51" s="76"/>
      <c r="F51" s="76">
        <v>1</v>
      </c>
      <c r="G51" s="197"/>
      <c r="H51" s="171"/>
      <c r="I51" s="197"/>
      <c r="J51" s="171"/>
      <c r="K51" s="200"/>
      <c r="L51" s="170"/>
      <c r="M51" s="151"/>
      <c r="N51" s="137"/>
      <c r="O51" s="151"/>
      <c r="P51" s="137"/>
      <c r="Q51" s="186"/>
    </row>
    <row r="52" spans="2:17" s="58" customFormat="1" x14ac:dyDescent="0.3">
      <c r="B52" s="5" t="s">
        <v>181</v>
      </c>
      <c r="C52" s="45" t="s">
        <v>80</v>
      </c>
      <c r="D52" s="10" t="s">
        <v>6</v>
      </c>
      <c r="E52" s="10">
        <v>94.566999999999993</v>
      </c>
      <c r="F52" s="10"/>
      <c r="G52" s="198"/>
      <c r="H52" s="171"/>
      <c r="I52" s="198"/>
      <c r="J52" s="171"/>
      <c r="K52" s="201"/>
      <c r="L52" s="170"/>
      <c r="M52" s="139"/>
      <c r="N52" s="137"/>
      <c r="O52" s="139"/>
      <c r="P52" s="137"/>
      <c r="Q52" s="142"/>
    </row>
    <row r="53" spans="2:17" s="58" customFormat="1" x14ac:dyDescent="0.3">
      <c r="B53" s="5" t="s">
        <v>182</v>
      </c>
      <c r="C53" s="45" t="s">
        <v>85</v>
      </c>
      <c r="D53" s="10" t="s">
        <v>7</v>
      </c>
      <c r="E53" s="10">
        <v>3</v>
      </c>
      <c r="F53" s="10"/>
      <c r="G53" s="198"/>
      <c r="H53" s="171"/>
      <c r="I53" s="198"/>
      <c r="J53" s="171"/>
      <c r="K53" s="201"/>
      <c r="L53" s="170"/>
      <c r="M53" s="139"/>
      <c r="N53" s="137"/>
      <c r="O53" s="139"/>
      <c r="P53" s="137"/>
      <c r="Q53" s="142"/>
    </row>
    <row r="54" spans="2:17" s="58" customFormat="1" ht="19.5" thickBot="1" x14ac:dyDescent="0.35">
      <c r="B54" s="5" t="s">
        <v>183</v>
      </c>
      <c r="C54" s="47" t="s">
        <v>86</v>
      </c>
      <c r="D54" s="48" t="s">
        <v>7</v>
      </c>
      <c r="E54" s="48">
        <v>195</v>
      </c>
      <c r="F54" s="48"/>
      <c r="G54" s="199"/>
      <c r="H54" s="172"/>
      <c r="I54" s="199"/>
      <c r="J54" s="172"/>
      <c r="K54" s="202"/>
      <c r="L54" s="156"/>
      <c r="M54" s="163"/>
      <c r="N54" s="140"/>
      <c r="O54" s="163"/>
      <c r="P54" s="140"/>
      <c r="Q54" s="185"/>
    </row>
    <row r="55" spans="2:17" s="58" customFormat="1" ht="43.5" customHeight="1" thickBot="1" x14ac:dyDescent="0.35">
      <c r="B55" s="95">
        <v>13</v>
      </c>
      <c r="C55" s="96" t="s">
        <v>87</v>
      </c>
      <c r="D55" s="97" t="s">
        <v>9</v>
      </c>
      <c r="E55" s="97">
        <v>1</v>
      </c>
      <c r="F55" s="97"/>
      <c r="G55" s="98">
        <f t="shared" ref="G55:G62" si="3">I55+K55+M55+O55</f>
        <v>12000</v>
      </c>
      <c r="H55" s="98">
        <f t="shared" ref="H55:H61" si="4">J55+L55+N55+P55</f>
        <v>0</v>
      </c>
      <c r="I55" s="98">
        <v>12000</v>
      </c>
      <c r="J55" s="98"/>
      <c r="K55" s="99"/>
      <c r="L55" s="99"/>
      <c r="M55" s="99"/>
      <c r="N55" s="99"/>
      <c r="O55" s="99"/>
      <c r="P55" s="99"/>
      <c r="Q55" s="100"/>
    </row>
    <row r="56" spans="2:17" s="58" customFormat="1" ht="44.25" customHeight="1" thickBot="1" x14ac:dyDescent="0.35">
      <c r="B56" s="92">
        <v>14</v>
      </c>
      <c r="C56" s="85" t="s">
        <v>88</v>
      </c>
      <c r="D56" s="104" t="s">
        <v>9</v>
      </c>
      <c r="E56" s="104">
        <v>1</v>
      </c>
      <c r="F56" s="104"/>
      <c r="G56" s="67">
        <f t="shared" si="3"/>
        <v>25000</v>
      </c>
      <c r="H56" s="67">
        <f t="shared" si="4"/>
        <v>0</v>
      </c>
      <c r="I56" s="67">
        <v>25000</v>
      </c>
      <c r="J56" s="67"/>
      <c r="K56" s="66"/>
      <c r="L56" s="66"/>
      <c r="M56" s="66"/>
      <c r="N56" s="66"/>
      <c r="O56" s="66"/>
      <c r="P56" s="66"/>
      <c r="Q56" s="93"/>
    </row>
    <row r="57" spans="2:17" s="58" customFormat="1" ht="81" customHeight="1" thickBot="1" x14ac:dyDescent="0.35">
      <c r="B57" s="95">
        <v>15</v>
      </c>
      <c r="C57" s="96" t="s">
        <v>89</v>
      </c>
      <c r="D57" s="97" t="s">
        <v>9</v>
      </c>
      <c r="E57" s="97">
        <v>1</v>
      </c>
      <c r="F57" s="97"/>
      <c r="G57" s="98">
        <f t="shared" si="3"/>
        <v>50000</v>
      </c>
      <c r="H57" s="98">
        <f t="shared" si="4"/>
        <v>0</v>
      </c>
      <c r="I57" s="98">
        <v>50000</v>
      </c>
      <c r="J57" s="98"/>
      <c r="K57" s="99"/>
      <c r="L57" s="99"/>
      <c r="M57" s="99"/>
      <c r="N57" s="99"/>
      <c r="O57" s="99"/>
      <c r="P57" s="99"/>
      <c r="Q57" s="100"/>
    </row>
    <row r="58" spans="2:17" s="58" customFormat="1" ht="44.25" customHeight="1" thickBot="1" x14ac:dyDescent="0.35">
      <c r="B58" s="92">
        <v>16</v>
      </c>
      <c r="C58" s="85" t="s">
        <v>90</v>
      </c>
      <c r="D58" s="104" t="s">
        <v>9</v>
      </c>
      <c r="E58" s="104">
        <v>1</v>
      </c>
      <c r="F58" s="104"/>
      <c r="G58" s="67">
        <f t="shared" si="3"/>
        <v>12000</v>
      </c>
      <c r="H58" s="67">
        <f t="shared" si="4"/>
        <v>0</v>
      </c>
      <c r="I58" s="67">
        <v>12000</v>
      </c>
      <c r="J58" s="67"/>
      <c r="K58" s="66"/>
      <c r="L58" s="66"/>
      <c r="M58" s="66"/>
      <c r="N58" s="66"/>
      <c r="O58" s="66"/>
      <c r="P58" s="66"/>
      <c r="Q58" s="93"/>
    </row>
    <row r="59" spans="2:17" s="58" customFormat="1" ht="43.5" customHeight="1" thickBot="1" x14ac:dyDescent="0.35">
      <c r="B59" s="95">
        <v>17</v>
      </c>
      <c r="C59" s="96" t="s">
        <v>91</v>
      </c>
      <c r="D59" s="97" t="s">
        <v>9</v>
      </c>
      <c r="E59" s="97">
        <v>1</v>
      </c>
      <c r="F59" s="97"/>
      <c r="G59" s="98">
        <f t="shared" si="3"/>
        <v>9000</v>
      </c>
      <c r="H59" s="98">
        <f t="shared" si="4"/>
        <v>0</v>
      </c>
      <c r="I59" s="98">
        <v>9000</v>
      </c>
      <c r="J59" s="98"/>
      <c r="K59" s="99"/>
      <c r="L59" s="99"/>
      <c r="M59" s="99"/>
      <c r="N59" s="99"/>
      <c r="O59" s="99"/>
      <c r="P59" s="99"/>
      <c r="Q59" s="100"/>
    </row>
    <row r="60" spans="2:17" s="58" customFormat="1" ht="57" thickBot="1" x14ac:dyDescent="0.35">
      <c r="B60" s="92">
        <v>18</v>
      </c>
      <c r="C60" s="85" t="s">
        <v>92</v>
      </c>
      <c r="D60" s="104" t="s">
        <v>9</v>
      </c>
      <c r="E60" s="104">
        <v>1</v>
      </c>
      <c r="F60" s="104"/>
      <c r="G60" s="67">
        <f t="shared" si="3"/>
        <v>40000</v>
      </c>
      <c r="H60" s="67">
        <f t="shared" si="4"/>
        <v>0</v>
      </c>
      <c r="I60" s="67">
        <v>40000</v>
      </c>
      <c r="J60" s="67"/>
      <c r="K60" s="66"/>
      <c r="L60" s="66"/>
      <c r="M60" s="66"/>
      <c r="N60" s="66"/>
      <c r="O60" s="66"/>
      <c r="P60" s="66"/>
      <c r="Q60" s="93"/>
    </row>
    <row r="61" spans="2:17" s="58" customFormat="1" ht="57" thickBot="1" x14ac:dyDescent="0.35">
      <c r="B61" s="95">
        <v>19</v>
      </c>
      <c r="C61" s="96" t="s">
        <v>93</v>
      </c>
      <c r="D61" s="97" t="s">
        <v>9</v>
      </c>
      <c r="E61" s="97">
        <v>1</v>
      </c>
      <c r="F61" s="97"/>
      <c r="G61" s="98">
        <f t="shared" si="3"/>
        <v>15000</v>
      </c>
      <c r="H61" s="98">
        <f t="shared" si="4"/>
        <v>0</v>
      </c>
      <c r="I61" s="98">
        <v>15000</v>
      </c>
      <c r="J61" s="98"/>
      <c r="K61" s="99"/>
      <c r="L61" s="99"/>
      <c r="M61" s="99"/>
      <c r="N61" s="99"/>
      <c r="O61" s="99"/>
      <c r="P61" s="99"/>
      <c r="Q61" s="100"/>
    </row>
    <row r="62" spans="2:17" s="58" customFormat="1" ht="35.25" customHeight="1" x14ac:dyDescent="0.3">
      <c r="B62" s="195">
        <v>20</v>
      </c>
      <c r="C62" s="226" t="s">
        <v>208</v>
      </c>
      <c r="D62" s="196" t="s">
        <v>56</v>
      </c>
      <c r="E62" s="196">
        <v>1</v>
      </c>
      <c r="F62" s="173"/>
      <c r="G62" s="144">
        <f t="shared" si="3"/>
        <v>1900000</v>
      </c>
      <c r="H62" s="147">
        <f>J62+L62+N62+P62</f>
        <v>0</v>
      </c>
      <c r="I62" s="144">
        <v>1900000</v>
      </c>
      <c r="J62" s="147"/>
      <c r="K62" s="169"/>
      <c r="L62" s="147"/>
      <c r="M62" s="151"/>
      <c r="N62" s="136"/>
      <c r="O62" s="151"/>
      <c r="P62" s="136"/>
      <c r="Q62" s="186"/>
    </row>
    <row r="63" spans="2:17" s="58" customFormat="1" ht="35.25" customHeight="1" x14ac:dyDescent="0.3">
      <c r="B63" s="159"/>
      <c r="C63" s="227"/>
      <c r="D63" s="168"/>
      <c r="E63" s="168"/>
      <c r="F63" s="229"/>
      <c r="G63" s="145"/>
      <c r="H63" s="145"/>
      <c r="I63" s="148"/>
      <c r="J63" s="145"/>
      <c r="K63" s="157"/>
      <c r="L63" s="145"/>
      <c r="M63" s="139"/>
      <c r="N63" s="137"/>
      <c r="O63" s="139"/>
      <c r="P63" s="137"/>
      <c r="Q63" s="142"/>
    </row>
    <row r="64" spans="2:17" s="58" customFormat="1" ht="35.25" customHeight="1" x14ac:dyDescent="0.3">
      <c r="B64" s="159"/>
      <c r="C64" s="227"/>
      <c r="D64" s="168"/>
      <c r="E64" s="168"/>
      <c r="F64" s="229"/>
      <c r="G64" s="145"/>
      <c r="H64" s="145"/>
      <c r="I64" s="148"/>
      <c r="J64" s="145"/>
      <c r="K64" s="157"/>
      <c r="L64" s="145"/>
      <c r="M64" s="139"/>
      <c r="N64" s="137"/>
      <c r="O64" s="139"/>
      <c r="P64" s="137"/>
      <c r="Q64" s="142"/>
    </row>
    <row r="65" spans="2:17" s="58" customFormat="1" ht="35.25" customHeight="1" x14ac:dyDescent="0.3">
      <c r="B65" s="159"/>
      <c r="C65" s="227"/>
      <c r="D65" s="168"/>
      <c r="E65" s="168"/>
      <c r="F65" s="229"/>
      <c r="G65" s="145"/>
      <c r="H65" s="145"/>
      <c r="I65" s="148"/>
      <c r="J65" s="145"/>
      <c r="K65" s="157"/>
      <c r="L65" s="145"/>
      <c r="M65" s="139"/>
      <c r="N65" s="137"/>
      <c r="O65" s="139"/>
      <c r="P65" s="137"/>
      <c r="Q65" s="142"/>
    </row>
    <row r="66" spans="2:17" s="58" customFormat="1" ht="35.25" customHeight="1" x14ac:dyDescent="0.3">
      <c r="B66" s="159"/>
      <c r="C66" s="228"/>
      <c r="D66" s="168"/>
      <c r="E66" s="168"/>
      <c r="F66" s="196"/>
      <c r="G66" s="145"/>
      <c r="H66" s="145"/>
      <c r="I66" s="148"/>
      <c r="J66" s="145"/>
      <c r="K66" s="157"/>
      <c r="L66" s="145"/>
      <c r="M66" s="139"/>
      <c r="N66" s="137"/>
      <c r="O66" s="139"/>
      <c r="P66" s="137"/>
      <c r="Q66" s="142"/>
    </row>
    <row r="67" spans="2:17" s="58" customFormat="1" ht="45" customHeight="1" thickBot="1" x14ac:dyDescent="0.35">
      <c r="B67" s="5" t="s">
        <v>184</v>
      </c>
      <c r="C67" s="47" t="s">
        <v>94</v>
      </c>
      <c r="D67" s="48" t="s">
        <v>7</v>
      </c>
      <c r="E67" s="48">
        <v>1522</v>
      </c>
      <c r="F67" s="48"/>
      <c r="G67" s="146"/>
      <c r="H67" s="146"/>
      <c r="I67" s="149"/>
      <c r="J67" s="146"/>
      <c r="K67" s="164"/>
      <c r="L67" s="146"/>
      <c r="M67" s="163"/>
      <c r="N67" s="140"/>
      <c r="O67" s="163"/>
      <c r="P67" s="140"/>
      <c r="Q67" s="185"/>
    </row>
    <row r="68" spans="2:17" s="58" customFormat="1" ht="37.5" x14ac:dyDescent="0.3">
      <c r="B68" s="55">
        <v>21</v>
      </c>
      <c r="C68" s="73" t="s">
        <v>95</v>
      </c>
      <c r="D68" s="75" t="s">
        <v>56</v>
      </c>
      <c r="E68" s="75">
        <v>1</v>
      </c>
      <c r="F68" s="75"/>
      <c r="G68" s="203">
        <f>I68+K68+M68+O68</f>
        <v>1070753</v>
      </c>
      <c r="H68" s="205">
        <f>J68+L68+N68+P68</f>
        <v>0</v>
      </c>
      <c r="I68" s="203">
        <v>1070753</v>
      </c>
      <c r="J68" s="205"/>
      <c r="K68" s="204"/>
      <c r="L68" s="155"/>
      <c r="M68" s="138"/>
      <c r="N68" s="136"/>
      <c r="O68" s="138"/>
      <c r="P68" s="136"/>
      <c r="Q68" s="141"/>
    </row>
    <row r="69" spans="2:17" s="58" customFormat="1" ht="19.5" thickBot="1" x14ac:dyDescent="0.35">
      <c r="B69" s="6" t="s">
        <v>30</v>
      </c>
      <c r="C69" s="47" t="s">
        <v>96</v>
      </c>
      <c r="D69" s="48" t="s">
        <v>6</v>
      </c>
      <c r="E69" s="48">
        <v>200</v>
      </c>
      <c r="F69" s="48"/>
      <c r="G69" s="199"/>
      <c r="H69" s="171"/>
      <c r="I69" s="199"/>
      <c r="J69" s="171"/>
      <c r="K69" s="202"/>
      <c r="L69" s="170"/>
      <c r="M69" s="163"/>
      <c r="N69" s="137"/>
      <c r="O69" s="163"/>
      <c r="P69" s="137"/>
      <c r="Q69" s="185"/>
    </row>
    <row r="70" spans="2:17" s="58" customFormat="1" ht="63.75" customHeight="1" x14ac:dyDescent="0.3">
      <c r="B70" s="55">
        <v>22</v>
      </c>
      <c r="C70" s="73" t="s">
        <v>97</v>
      </c>
      <c r="D70" s="75" t="s">
        <v>56</v>
      </c>
      <c r="E70" s="68">
        <v>1</v>
      </c>
      <c r="F70" s="68"/>
      <c r="G70" s="152">
        <f>I70+K70+M70+O70</f>
        <v>580000</v>
      </c>
      <c r="H70" s="144">
        <f>J70+L70+N70+P70</f>
        <v>0</v>
      </c>
      <c r="I70" s="152">
        <v>580000</v>
      </c>
      <c r="J70" s="144"/>
      <c r="K70" s="138"/>
      <c r="L70" s="136"/>
      <c r="M70" s="138"/>
      <c r="N70" s="136"/>
      <c r="O70" s="138"/>
      <c r="P70" s="136"/>
      <c r="Q70" s="141"/>
    </row>
    <row r="71" spans="2:17" s="58" customFormat="1" x14ac:dyDescent="0.3">
      <c r="B71" s="5" t="s">
        <v>185</v>
      </c>
      <c r="C71" s="45" t="s">
        <v>98</v>
      </c>
      <c r="D71" s="10" t="s">
        <v>7</v>
      </c>
      <c r="E71" s="46">
        <v>11</v>
      </c>
      <c r="F71" s="46"/>
      <c r="G71" s="153"/>
      <c r="H71" s="148"/>
      <c r="I71" s="153"/>
      <c r="J71" s="148"/>
      <c r="K71" s="139"/>
      <c r="L71" s="137"/>
      <c r="M71" s="139"/>
      <c r="N71" s="137"/>
      <c r="O71" s="139"/>
      <c r="P71" s="137"/>
      <c r="Q71" s="142"/>
    </row>
    <row r="72" spans="2:17" s="58" customFormat="1" x14ac:dyDescent="0.3">
      <c r="B72" s="5" t="s">
        <v>186</v>
      </c>
      <c r="C72" s="45" t="s">
        <v>99</v>
      </c>
      <c r="D72" s="10" t="s">
        <v>7</v>
      </c>
      <c r="E72" s="46">
        <v>19</v>
      </c>
      <c r="F72" s="46"/>
      <c r="G72" s="153"/>
      <c r="H72" s="148"/>
      <c r="I72" s="153"/>
      <c r="J72" s="148"/>
      <c r="K72" s="139"/>
      <c r="L72" s="137"/>
      <c r="M72" s="139"/>
      <c r="N72" s="137"/>
      <c r="O72" s="139"/>
      <c r="P72" s="137"/>
      <c r="Q72" s="142"/>
    </row>
    <row r="73" spans="2:17" s="58" customFormat="1" x14ac:dyDescent="0.3">
      <c r="B73" s="5" t="s">
        <v>187</v>
      </c>
      <c r="C73" s="45" t="s">
        <v>100</v>
      </c>
      <c r="D73" s="10" t="s">
        <v>7</v>
      </c>
      <c r="E73" s="46">
        <v>174</v>
      </c>
      <c r="F73" s="46"/>
      <c r="G73" s="153"/>
      <c r="H73" s="148"/>
      <c r="I73" s="153"/>
      <c r="J73" s="148"/>
      <c r="K73" s="139"/>
      <c r="L73" s="137"/>
      <c r="M73" s="139"/>
      <c r="N73" s="137"/>
      <c r="O73" s="139"/>
      <c r="P73" s="137"/>
      <c r="Q73" s="142"/>
    </row>
    <row r="74" spans="2:17" s="58" customFormat="1" x14ac:dyDescent="0.3">
      <c r="B74" s="5" t="s">
        <v>188</v>
      </c>
      <c r="C74" s="45" t="s">
        <v>101</v>
      </c>
      <c r="D74" s="10" t="s">
        <v>7</v>
      </c>
      <c r="E74" s="46">
        <v>26</v>
      </c>
      <c r="F74" s="46"/>
      <c r="G74" s="153"/>
      <c r="H74" s="148"/>
      <c r="I74" s="153"/>
      <c r="J74" s="148"/>
      <c r="K74" s="139"/>
      <c r="L74" s="137"/>
      <c r="M74" s="139"/>
      <c r="N74" s="137"/>
      <c r="O74" s="139"/>
      <c r="P74" s="137"/>
      <c r="Q74" s="142"/>
    </row>
    <row r="75" spans="2:17" s="58" customFormat="1" x14ac:dyDescent="0.3">
      <c r="B75" s="5" t="s">
        <v>189</v>
      </c>
      <c r="C75" s="45" t="s">
        <v>102</v>
      </c>
      <c r="D75" s="10" t="s">
        <v>7</v>
      </c>
      <c r="E75" s="46">
        <v>912</v>
      </c>
      <c r="F75" s="46"/>
      <c r="G75" s="153"/>
      <c r="H75" s="148"/>
      <c r="I75" s="153"/>
      <c r="J75" s="148"/>
      <c r="K75" s="139"/>
      <c r="L75" s="137"/>
      <c r="M75" s="139"/>
      <c r="N75" s="137"/>
      <c r="O75" s="139"/>
      <c r="P75" s="137"/>
      <c r="Q75" s="142"/>
    </row>
    <row r="76" spans="2:17" s="58" customFormat="1" x14ac:dyDescent="0.3">
      <c r="B76" s="5" t="s">
        <v>190</v>
      </c>
      <c r="C76" s="45" t="s">
        <v>103</v>
      </c>
      <c r="D76" s="10" t="s">
        <v>7</v>
      </c>
      <c r="E76" s="46">
        <v>41</v>
      </c>
      <c r="F76" s="46"/>
      <c r="G76" s="153"/>
      <c r="H76" s="148"/>
      <c r="I76" s="153"/>
      <c r="J76" s="148"/>
      <c r="K76" s="139"/>
      <c r="L76" s="137"/>
      <c r="M76" s="139"/>
      <c r="N76" s="137"/>
      <c r="O76" s="139"/>
      <c r="P76" s="137"/>
      <c r="Q76" s="142"/>
    </row>
    <row r="77" spans="2:17" s="58" customFormat="1" x14ac:dyDescent="0.3">
      <c r="B77" s="5" t="s">
        <v>191</v>
      </c>
      <c r="C77" s="45" t="s">
        <v>104</v>
      </c>
      <c r="D77" s="10" t="s">
        <v>7</v>
      </c>
      <c r="E77" s="46">
        <v>41</v>
      </c>
      <c r="F77" s="46"/>
      <c r="G77" s="153"/>
      <c r="H77" s="148"/>
      <c r="I77" s="153"/>
      <c r="J77" s="148"/>
      <c r="K77" s="139"/>
      <c r="L77" s="137"/>
      <c r="M77" s="139"/>
      <c r="N77" s="137"/>
      <c r="O77" s="139"/>
      <c r="P77" s="137"/>
      <c r="Q77" s="142"/>
    </row>
    <row r="78" spans="2:17" s="58" customFormat="1" ht="19.5" thickBot="1" x14ac:dyDescent="0.35">
      <c r="B78" s="7" t="s">
        <v>192</v>
      </c>
      <c r="C78" s="80" t="s">
        <v>105</v>
      </c>
      <c r="D78" s="81" t="s">
        <v>7</v>
      </c>
      <c r="E78" s="84">
        <v>197</v>
      </c>
      <c r="F78" s="84"/>
      <c r="G78" s="154"/>
      <c r="H78" s="149"/>
      <c r="I78" s="154"/>
      <c r="J78" s="149"/>
      <c r="K78" s="150"/>
      <c r="L78" s="140"/>
      <c r="M78" s="150"/>
      <c r="N78" s="140"/>
      <c r="O78" s="150"/>
      <c r="P78" s="140"/>
      <c r="Q78" s="143"/>
    </row>
    <row r="79" spans="2:17" s="58" customFormat="1" ht="43.5" customHeight="1" x14ac:dyDescent="0.3">
      <c r="B79" s="55">
        <v>23</v>
      </c>
      <c r="C79" s="73" t="s">
        <v>106</v>
      </c>
      <c r="D79" s="75" t="s">
        <v>56</v>
      </c>
      <c r="E79" s="75">
        <v>1</v>
      </c>
      <c r="F79" s="75"/>
      <c r="G79" s="152">
        <f>I79+K79+M79+O79</f>
        <v>225000</v>
      </c>
      <c r="H79" s="144">
        <f>J79+L79+N79+P79</f>
        <v>0</v>
      </c>
      <c r="I79" s="152">
        <v>225000</v>
      </c>
      <c r="J79" s="144"/>
      <c r="K79" s="138"/>
      <c r="L79" s="136"/>
      <c r="M79" s="138"/>
      <c r="N79" s="136"/>
      <c r="O79" s="138"/>
      <c r="P79" s="136"/>
      <c r="Q79" s="141"/>
    </row>
    <row r="80" spans="2:17" s="58" customFormat="1" ht="19.5" thickBot="1" x14ac:dyDescent="0.35">
      <c r="B80" s="7" t="s">
        <v>29</v>
      </c>
      <c r="C80" s="80" t="s">
        <v>107</v>
      </c>
      <c r="D80" s="81" t="s">
        <v>58</v>
      </c>
      <c r="E80" s="81">
        <v>7</v>
      </c>
      <c r="F80" s="81"/>
      <c r="G80" s="154"/>
      <c r="H80" s="149"/>
      <c r="I80" s="154"/>
      <c r="J80" s="149"/>
      <c r="K80" s="150"/>
      <c r="L80" s="140"/>
      <c r="M80" s="150"/>
      <c r="N80" s="140"/>
      <c r="O80" s="150"/>
      <c r="P80" s="140"/>
      <c r="Q80" s="143"/>
    </row>
    <row r="81" spans="2:17" s="58" customFormat="1" ht="86.25" customHeight="1" thickBot="1" x14ac:dyDescent="0.35">
      <c r="B81" s="92">
        <v>24</v>
      </c>
      <c r="C81" s="85" t="s">
        <v>108</v>
      </c>
      <c r="D81" s="104" t="s">
        <v>7</v>
      </c>
      <c r="E81" s="104">
        <v>2191</v>
      </c>
      <c r="F81" s="104"/>
      <c r="G81" s="67">
        <f t="shared" ref="G81:H83" si="5">I81+K81+M81+O81</f>
        <v>1000000</v>
      </c>
      <c r="H81" s="67">
        <f t="shared" si="5"/>
        <v>0</v>
      </c>
      <c r="I81" s="67">
        <v>1000000</v>
      </c>
      <c r="J81" s="67"/>
      <c r="K81" s="66"/>
      <c r="L81" s="66"/>
      <c r="M81" s="66"/>
      <c r="N81" s="66"/>
      <c r="O81" s="66"/>
      <c r="P81" s="66"/>
      <c r="Q81" s="93"/>
    </row>
    <row r="82" spans="2:17" s="58" customFormat="1" ht="47.25" customHeight="1" thickBot="1" x14ac:dyDescent="0.35">
      <c r="B82" s="95">
        <v>25</v>
      </c>
      <c r="C82" s="96" t="s">
        <v>109</v>
      </c>
      <c r="D82" s="97" t="s">
        <v>56</v>
      </c>
      <c r="E82" s="97">
        <v>1</v>
      </c>
      <c r="F82" s="97"/>
      <c r="G82" s="98">
        <f t="shared" si="5"/>
        <v>2000000</v>
      </c>
      <c r="H82" s="98">
        <f t="shared" si="5"/>
        <v>0</v>
      </c>
      <c r="I82" s="98">
        <v>2000000</v>
      </c>
      <c r="J82" s="98"/>
      <c r="K82" s="99"/>
      <c r="L82" s="99"/>
      <c r="M82" s="99"/>
      <c r="N82" s="99"/>
      <c r="O82" s="99"/>
      <c r="P82" s="99"/>
      <c r="Q82" s="100"/>
    </row>
    <row r="83" spans="2:17" s="58" customFormat="1" ht="43.5" customHeight="1" x14ac:dyDescent="0.3">
      <c r="B83" s="72">
        <v>26</v>
      </c>
      <c r="C83" s="82" t="s">
        <v>110</v>
      </c>
      <c r="D83" s="76" t="s">
        <v>56</v>
      </c>
      <c r="E83" s="76">
        <v>1</v>
      </c>
      <c r="F83" s="76"/>
      <c r="G83" s="206">
        <f t="shared" si="5"/>
        <v>700000</v>
      </c>
      <c r="H83" s="144">
        <f t="shared" si="5"/>
        <v>0</v>
      </c>
      <c r="I83" s="206">
        <v>700000</v>
      </c>
      <c r="J83" s="144"/>
      <c r="K83" s="151"/>
      <c r="L83" s="136"/>
      <c r="M83" s="151"/>
      <c r="N83" s="136"/>
      <c r="O83" s="151"/>
      <c r="P83" s="136"/>
      <c r="Q83" s="186"/>
    </row>
    <row r="84" spans="2:17" s="58" customFormat="1" ht="19.5" thickBot="1" x14ac:dyDescent="0.35">
      <c r="B84" s="5" t="s">
        <v>13</v>
      </c>
      <c r="C84" s="47" t="s">
        <v>111</v>
      </c>
      <c r="D84" s="48" t="s">
        <v>58</v>
      </c>
      <c r="E84" s="48">
        <v>7</v>
      </c>
      <c r="F84" s="48"/>
      <c r="G84" s="165"/>
      <c r="H84" s="149"/>
      <c r="I84" s="165"/>
      <c r="J84" s="149"/>
      <c r="K84" s="163"/>
      <c r="L84" s="140"/>
      <c r="M84" s="163"/>
      <c r="N84" s="140"/>
      <c r="O84" s="163"/>
      <c r="P84" s="140"/>
      <c r="Q84" s="185"/>
    </row>
    <row r="85" spans="2:17" s="58" customFormat="1" ht="58.5" customHeight="1" x14ac:dyDescent="0.3">
      <c r="B85" s="55">
        <v>27</v>
      </c>
      <c r="C85" s="73" t="s">
        <v>112</v>
      </c>
      <c r="D85" s="75" t="s">
        <v>56</v>
      </c>
      <c r="E85" s="75">
        <v>1</v>
      </c>
      <c r="F85" s="75"/>
      <c r="G85" s="144">
        <f>I85+K85+M85+O85</f>
        <v>300000</v>
      </c>
      <c r="H85" s="147">
        <f>J85+L85+N85+P85</f>
        <v>0</v>
      </c>
      <c r="I85" s="144">
        <v>300000</v>
      </c>
      <c r="J85" s="147"/>
      <c r="K85" s="138"/>
      <c r="L85" s="136"/>
      <c r="M85" s="138"/>
      <c r="N85" s="136"/>
      <c r="O85" s="138"/>
      <c r="P85" s="136"/>
      <c r="Q85" s="141"/>
    </row>
    <row r="86" spans="2:17" s="58" customFormat="1" ht="19.5" thickBot="1" x14ac:dyDescent="0.35">
      <c r="B86" s="6" t="s">
        <v>14</v>
      </c>
      <c r="C86" s="47" t="s">
        <v>113</v>
      </c>
      <c r="D86" s="48" t="s">
        <v>58</v>
      </c>
      <c r="E86" s="48">
        <v>1</v>
      </c>
      <c r="F86" s="48"/>
      <c r="G86" s="145"/>
      <c r="H86" s="145"/>
      <c r="I86" s="148"/>
      <c r="J86" s="145"/>
      <c r="K86" s="163"/>
      <c r="L86" s="137"/>
      <c r="M86" s="163"/>
      <c r="N86" s="137"/>
      <c r="O86" s="163"/>
      <c r="P86" s="137"/>
      <c r="Q86" s="185"/>
    </row>
    <row r="87" spans="2:17" s="58" customFormat="1" ht="27" customHeight="1" x14ac:dyDescent="0.3">
      <c r="B87" s="55">
        <v>28</v>
      </c>
      <c r="C87" s="73" t="s">
        <v>114</v>
      </c>
      <c r="D87" s="75" t="s">
        <v>56</v>
      </c>
      <c r="E87" s="75">
        <v>1</v>
      </c>
      <c r="F87" s="75"/>
      <c r="G87" s="144">
        <f>I87+K87+M87+O87</f>
        <v>194134</v>
      </c>
      <c r="H87" s="147">
        <f>J87+L87+N87+P87</f>
        <v>0</v>
      </c>
      <c r="I87" s="144">
        <v>194134</v>
      </c>
      <c r="J87" s="147"/>
      <c r="K87" s="138"/>
      <c r="L87" s="136"/>
      <c r="M87" s="138"/>
      <c r="N87" s="136"/>
      <c r="O87" s="138"/>
      <c r="P87" s="136"/>
      <c r="Q87" s="141"/>
    </row>
    <row r="88" spans="2:17" s="58" customFormat="1" ht="38.25" thickBot="1" x14ac:dyDescent="0.35">
      <c r="B88" s="7" t="s">
        <v>15</v>
      </c>
      <c r="C88" s="80" t="s">
        <v>115</v>
      </c>
      <c r="D88" s="81" t="s">
        <v>7</v>
      </c>
      <c r="E88" s="81">
        <v>1</v>
      </c>
      <c r="F88" s="81"/>
      <c r="G88" s="146"/>
      <c r="H88" s="146"/>
      <c r="I88" s="149"/>
      <c r="J88" s="146"/>
      <c r="K88" s="150"/>
      <c r="L88" s="140"/>
      <c r="M88" s="150"/>
      <c r="N88" s="140"/>
      <c r="O88" s="150"/>
      <c r="P88" s="140"/>
      <c r="Q88" s="143"/>
    </row>
    <row r="89" spans="2:17" s="58" customFormat="1" ht="25.5" customHeight="1" thickBot="1" x14ac:dyDescent="0.35">
      <c r="B89" s="95">
        <v>29</v>
      </c>
      <c r="C89" s="96" t="s">
        <v>116</v>
      </c>
      <c r="D89" s="97" t="s">
        <v>9</v>
      </c>
      <c r="E89" s="97">
        <v>1</v>
      </c>
      <c r="F89" s="97"/>
      <c r="G89" s="98">
        <f t="shared" ref="G89:H105" si="6">I89+K89+M89+O89</f>
        <v>156663</v>
      </c>
      <c r="H89" s="98">
        <f t="shared" si="6"/>
        <v>0</v>
      </c>
      <c r="I89" s="98">
        <v>156663</v>
      </c>
      <c r="J89" s="98"/>
      <c r="K89" s="99"/>
      <c r="L89" s="99"/>
      <c r="M89" s="99"/>
      <c r="N89" s="99"/>
      <c r="O89" s="99"/>
      <c r="P89" s="99"/>
      <c r="Q89" s="100"/>
    </row>
    <row r="90" spans="2:17" s="58" customFormat="1" ht="46.5" customHeight="1" thickBot="1" x14ac:dyDescent="0.35">
      <c r="B90" s="92">
        <v>30</v>
      </c>
      <c r="C90" s="85" t="s">
        <v>117</v>
      </c>
      <c r="D90" s="104" t="s">
        <v>9</v>
      </c>
      <c r="E90" s="104">
        <v>1</v>
      </c>
      <c r="F90" s="104"/>
      <c r="G90" s="67">
        <f t="shared" si="6"/>
        <v>20000</v>
      </c>
      <c r="H90" s="67">
        <f t="shared" si="6"/>
        <v>0</v>
      </c>
      <c r="I90" s="67">
        <v>20000</v>
      </c>
      <c r="J90" s="67"/>
      <c r="K90" s="66"/>
      <c r="L90" s="66"/>
      <c r="M90" s="66"/>
      <c r="N90" s="66"/>
      <c r="O90" s="66"/>
      <c r="P90" s="66"/>
      <c r="Q90" s="93"/>
    </row>
    <row r="91" spans="2:17" s="58" customFormat="1" ht="30" customHeight="1" x14ac:dyDescent="0.3">
      <c r="B91" s="55">
        <v>31</v>
      </c>
      <c r="C91" s="73" t="s">
        <v>118</v>
      </c>
      <c r="D91" s="75" t="s">
        <v>119</v>
      </c>
      <c r="E91" s="75">
        <v>1</v>
      </c>
      <c r="F91" s="75"/>
      <c r="G91" s="152">
        <f t="shared" ref="G91" si="7">I91+K91+M91+O91</f>
        <v>300000</v>
      </c>
      <c r="H91" s="144">
        <f t="shared" ref="H91" si="8">J91+L91+N91+P91</f>
        <v>0</v>
      </c>
      <c r="I91" s="152">
        <v>300000</v>
      </c>
      <c r="J91" s="144"/>
      <c r="K91" s="138"/>
      <c r="L91" s="136"/>
      <c r="M91" s="138"/>
      <c r="N91" s="136"/>
      <c r="O91" s="138"/>
      <c r="P91" s="136"/>
      <c r="Q91" s="141"/>
    </row>
    <row r="92" spans="2:17" s="58" customFormat="1" x14ac:dyDescent="0.3">
      <c r="B92" s="6" t="s">
        <v>31</v>
      </c>
      <c r="C92" s="45" t="s">
        <v>120</v>
      </c>
      <c r="D92" s="10" t="s">
        <v>7</v>
      </c>
      <c r="E92" s="10">
        <v>1</v>
      </c>
      <c r="F92" s="10"/>
      <c r="G92" s="153"/>
      <c r="H92" s="148"/>
      <c r="I92" s="153"/>
      <c r="J92" s="148"/>
      <c r="K92" s="139"/>
      <c r="L92" s="137"/>
      <c r="M92" s="139"/>
      <c r="N92" s="137"/>
      <c r="O92" s="139"/>
      <c r="P92" s="137"/>
      <c r="Q92" s="142"/>
    </row>
    <row r="93" spans="2:17" s="58" customFormat="1" ht="19.5" thickBot="1" x14ac:dyDescent="0.35">
      <c r="B93" s="105" t="s">
        <v>32</v>
      </c>
      <c r="C93" s="47" t="s">
        <v>121</v>
      </c>
      <c r="D93" s="48" t="s">
        <v>7</v>
      </c>
      <c r="E93" s="48">
        <v>1</v>
      </c>
      <c r="F93" s="48"/>
      <c r="G93" s="165"/>
      <c r="H93" s="148"/>
      <c r="I93" s="165"/>
      <c r="J93" s="148"/>
      <c r="K93" s="163"/>
      <c r="L93" s="137"/>
      <c r="M93" s="163"/>
      <c r="N93" s="137"/>
      <c r="O93" s="163"/>
      <c r="P93" s="137"/>
      <c r="Q93" s="185"/>
    </row>
    <row r="94" spans="2:17" s="58" customFormat="1" ht="61.5" customHeight="1" x14ac:dyDescent="0.3">
      <c r="B94" s="55">
        <v>32</v>
      </c>
      <c r="C94" s="73" t="s">
        <v>213</v>
      </c>
      <c r="D94" s="75"/>
      <c r="E94" s="75"/>
      <c r="F94" s="75"/>
      <c r="G94" s="144">
        <f>I94+K94+M94+O94</f>
        <v>0</v>
      </c>
      <c r="H94" s="144">
        <f t="shared" ref="H94" si="9">J94+L94+N94+P94</f>
        <v>326432.05528999999</v>
      </c>
      <c r="I94" s="144"/>
      <c r="J94" s="144">
        <v>326432.05528999999</v>
      </c>
      <c r="K94" s="136"/>
      <c r="L94" s="136"/>
      <c r="M94" s="136"/>
      <c r="N94" s="136"/>
      <c r="O94" s="136"/>
      <c r="P94" s="136"/>
      <c r="Q94" s="219"/>
    </row>
    <row r="95" spans="2:17" s="58" customFormat="1" x14ac:dyDescent="0.3">
      <c r="B95" s="5" t="s">
        <v>229</v>
      </c>
      <c r="C95" s="45" t="s">
        <v>219</v>
      </c>
      <c r="D95" s="10" t="s">
        <v>7</v>
      </c>
      <c r="E95" s="10"/>
      <c r="F95" s="10">
        <v>4</v>
      </c>
      <c r="G95" s="148"/>
      <c r="H95" s="148"/>
      <c r="I95" s="148"/>
      <c r="J95" s="148"/>
      <c r="K95" s="137"/>
      <c r="L95" s="137"/>
      <c r="M95" s="137"/>
      <c r="N95" s="137"/>
      <c r="O95" s="137"/>
      <c r="P95" s="137"/>
      <c r="Q95" s="220"/>
    </row>
    <row r="96" spans="2:17" s="58" customFormat="1" x14ac:dyDescent="0.3">
      <c r="B96" s="106" t="s">
        <v>230</v>
      </c>
      <c r="C96" s="45" t="s">
        <v>220</v>
      </c>
      <c r="D96" s="10" t="s">
        <v>222</v>
      </c>
      <c r="E96" s="10"/>
      <c r="F96" s="10">
        <v>4</v>
      </c>
      <c r="G96" s="148"/>
      <c r="H96" s="148"/>
      <c r="I96" s="148"/>
      <c r="J96" s="148"/>
      <c r="K96" s="137"/>
      <c r="L96" s="137"/>
      <c r="M96" s="137"/>
      <c r="N96" s="137"/>
      <c r="O96" s="137"/>
      <c r="P96" s="137"/>
      <c r="Q96" s="220"/>
    </row>
    <row r="97" spans="2:17" s="58" customFormat="1" ht="19.5" thickBot="1" x14ac:dyDescent="0.35">
      <c r="B97" s="107" t="s">
        <v>231</v>
      </c>
      <c r="C97" s="80" t="s">
        <v>221</v>
      </c>
      <c r="D97" s="81" t="s">
        <v>6</v>
      </c>
      <c r="E97" s="81"/>
      <c r="F97" s="81">
        <v>7.0469999999999997</v>
      </c>
      <c r="G97" s="149"/>
      <c r="H97" s="149"/>
      <c r="I97" s="149"/>
      <c r="J97" s="149"/>
      <c r="K97" s="140"/>
      <c r="L97" s="140"/>
      <c r="M97" s="140"/>
      <c r="N97" s="140"/>
      <c r="O97" s="140"/>
      <c r="P97" s="140"/>
      <c r="Q97" s="221"/>
    </row>
    <row r="98" spans="2:17" s="58" customFormat="1" ht="61.5" customHeight="1" x14ac:dyDescent="0.3">
      <c r="B98" s="72">
        <v>33</v>
      </c>
      <c r="C98" s="82" t="s">
        <v>214</v>
      </c>
      <c r="D98" s="76"/>
      <c r="E98" s="76"/>
      <c r="F98" s="76"/>
      <c r="G98" s="206">
        <f>I98+K98+M98+O98</f>
        <v>0</v>
      </c>
      <c r="H98" s="148">
        <f t="shared" ref="H98" si="10">J98+L98+N98+P98</f>
        <v>17818.117259999999</v>
      </c>
      <c r="I98" s="206"/>
      <c r="J98" s="148">
        <v>17818.117259999999</v>
      </c>
      <c r="K98" s="151"/>
      <c r="L98" s="137"/>
      <c r="M98" s="151"/>
      <c r="N98" s="137"/>
      <c r="O98" s="151"/>
      <c r="P98" s="137"/>
      <c r="Q98" s="186"/>
    </row>
    <row r="99" spans="2:17" s="58" customFormat="1" ht="19.5" thickBot="1" x14ac:dyDescent="0.35">
      <c r="B99" s="6" t="s">
        <v>33</v>
      </c>
      <c r="C99" s="45" t="s">
        <v>9</v>
      </c>
      <c r="D99" s="10" t="s">
        <v>7</v>
      </c>
      <c r="E99" s="10"/>
      <c r="F99" s="10">
        <v>1</v>
      </c>
      <c r="G99" s="153"/>
      <c r="H99" s="148"/>
      <c r="I99" s="153"/>
      <c r="J99" s="148"/>
      <c r="K99" s="139"/>
      <c r="L99" s="137"/>
      <c r="M99" s="139"/>
      <c r="N99" s="137"/>
      <c r="O99" s="139"/>
      <c r="P99" s="137"/>
      <c r="Q99" s="142"/>
    </row>
    <row r="100" spans="2:17" s="58" customFormat="1" ht="61.5" customHeight="1" x14ac:dyDescent="0.3">
      <c r="B100" s="55">
        <v>34</v>
      </c>
      <c r="C100" s="73" t="s">
        <v>215</v>
      </c>
      <c r="D100" s="75"/>
      <c r="E100" s="75"/>
      <c r="F100" s="75"/>
      <c r="G100" s="152">
        <f>I100+K100+M100+O100</f>
        <v>0</v>
      </c>
      <c r="H100" s="144">
        <f t="shared" ref="H100" si="11">J100+L100+N100+P100</f>
        <v>252907.38058</v>
      </c>
      <c r="I100" s="152"/>
      <c r="J100" s="144">
        <v>252907.38058</v>
      </c>
      <c r="K100" s="138"/>
      <c r="L100" s="136"/>
      <c r="M100" s="138"/>
      <c r="N100" s="136"/>
      <c r="O100" s="138"/>
      <c r="P100" s="136"/>
      <c r="Q100" s="141"/>
    </row>
    <row r="101" spans="2:17" s="58" customFormat="1" x14ac:dyDescent="0.3">
      <c r="B101" s="6" t="s">
        <v>34</v>
      </c>
      <c r="C101" s="45" t="s">
        <v>223</v>
      </c>
      <c r="D101" s="10" t="s">
        <v>6</v>
      </c>
      <c r="E101" s="10"/>
      <c r="F101" s="108">
        <v>3.5199458059999995</v>
      </c>
      <c r="G101" s="153"/>
      <c r="H101" s="148"/>
      <c r="I101" s="153"/>
      <c r="J101" s="148"/>
      <c r="K101" s="139"/>
      <c r="L101" s="137"/>
      <c r="M101" s="139"/>
      <c r="N101" s="137"/>
      <c r="O101" s="139"/>
      <c r="P101" s="137"/>
      <c r="Q101" s="142"/>
    </row>
    <row r="102" spans="2:17" s="58" customFormat="1" ht="19.5" thickBot="1" x14ac:dyDescent="0.35">
      <c r="B102" s="107" t="s">
        <v>35</v>
      </c>
      <c r="C102" s="80" t="s">
        <v>224</v>
      </c>
      <c r="D102" s="81" t="s">
        <v>6</v>
      </c>
      <c r="E102" s="81"/>
      <c r="F102" s="109">
        <v>0.67</v>
      </c>
      <c r="G102" s="154"/>
      <c r="H102" s="149"/>
      <c r="I102" s="154"/>
      <c r="J102" s="149"/>
      <c r="K102" s="150"/>
      <c r="L102" s="140"/>
      <c r="M102" s="150"/>
      <c r="N102" s="140"/>
      <c r="O102" s="150"/>
      <c r="P102" s="140"/>
      <c r="Q102" s="143"/>
    </row>
    <row r="103" spans="2:17" s="58" customFormat="1" ht="61.5" customHeight="1" x14ac:dyDescent="0.3">
      <c r="B103" s="55">
        <v>35</v>
      </c>
      <c r="C103" s="73" t="s">
        <v>216</v>
      </c>
      <c r="D103" s="75"/>
      <c r="E103" s="75"/>
      <c r="F103" s="75"/>
      <c r="G103" s="152">
        <f>I103+K103+M103+O103</f>
        <v>0</v>
      </c>
      <c r="H103" s="144">
        <f t="shared" ref="H103" si="12">J103+L103+N103+P103</f>
        <v>318966.86857999995</v>
      </c>
      <c r="I103" s="152"/>
      <c r="J103" s="144">
        <v>318966.86857999995</v>
      </c>
      <c r="K103" s="138"/>
      <c r="L103" s="136"/>
      <c r="M103" s="138"/>
      <c r="N103" s="136"/>
      <c r="O103" s="138"/>
      <c r="P103" s="136"/>
      <c r="Q103" s="141"/>
    </row>
    <row r="104" spans="2:17" s="58" customFormat="1" ht="19.5" thickBot="1" x14ac:dyDescent="0.35">
      <c r="B104" s="6" t="s">
        <v>232</v>
      </c>
      <c r="C104" s="45" t="s">
        <v>225</v>
      </c>
      <c r="D104" s="10"/>
      <c r="E104" s="10"/>
      <c r="F104" s="10">
        <v>5.4649999999999999</v>
      </c>
      <c r="G104" s="153"/>
      <c r="H104" s="148"/>
      <c r="I104" s="153"/>
      <c r="J104" s="148"/>
      <c r="K104" s="139"/>
      <c r="L104" s="137"/>
      <c r="M104" s="139"/>
      <c r="N104" s="137"/>
      <c r="O104" s="139"/>
      <c r="P104" s="137"/>
      <c r="Q104" s="142"/>
    </row>
    <row r="105" spans="2:17" s="58" customFormat="1" ht="61.5" customHeight="1" x14ac:dyDescent="0.3">
      <c r="B105" s="55">
        <v>36</v>
      </c>
      <c r="C105" s="73" t="s">
        <v>217</v>
      </c>
      <c r="D105" s="75"/>
      <c r="E105" s="75"/>
      <c r="F105" s="75"/>
      <c r="G105" s="152">
        <f>I105+K105+M105+O105</f>
        <v>0</v>
      </c>
      <c r="H105" s="144">
        <f t="shared" si="6"/>
        <v>499390.50527999998</v>
      </c>
      <c r="I105" s="152"/>
      <c r="J105" s="144">
        <v>499390.50527999998</v>
      </c>
      <c r="K105" s="138"/>
      <c r="L105" s="136"/>
      <c r="M105" s="138"/>
      <c r="N105" s="136"/>
      <c r="O105" s="138"/>
      <c r="P105" s="136"/>
      <c r="Q105" s="141"/>
    </row>
    <row r="106" spans="2:17" s="58" customFormat="1" ht="19.5" thickBot="1" x14ac:dyDescent="0.35">
      <c r="B106" s="6" t="s">
        <v>129</v>
      </c>
      <c r="C106" s="45" t="s">
        <v>225</v>
      </c>
      <c r="D106" s="10"/>
      <c r="E106" s="10"/>
      <c r="F106" s="108">
        <v>8.5362377190000007</v>
      </c>
      <c r="G106" s="153"/>
      <c r="H106" s="148"/>
      <c r="I106" s="153"/>
      <c r="J106" s="148"/>
      <c r="K106" s="139"/>
      <c r="L106" s="137"/>
      <c r="M106" s="139"/>
      <c r="N106" s="137"/>
      <c r="O106" s="139"/>
      <c r="P106" s="137"/>
      <c r="Q106" s="142"/>
    </row>
    <row r="107" spans="2:17" ht="19.5" thickBot="1" x14ac:dyDescent="0.35">
      <c r="B107" s="31"/>
      <c r="C107" s="25" t="s">
        <v>8</v>
      </c>
      <c r="D107" s="26"/>
      <c r="E107" s="26"/>
      <c r="F107" s="26"/>
      <c r="G107" s="27">
        <f>I107+K107+M107+O107</f>
        <v>6007116</v>
      </c>
      <c r="H107" s="27">
        <f t="shared" ref="G107:H109" si="13">J107+L107+N107+P107</f>
        <v>114785.20801</v>
      </c>
      <c r="I107" s="27">
        <f t="shared" ref="I107:Q107" si="14">SUM(I108:I142)</f>
        <v>6007116</v>
      </c>
      <c r="J107" s="27">
        <f t="shared" si="14"/>
        <v>114785.20801</v>
      </c>
      <c r="K107" s="27">
        <f t="shared" si="14"/>
        <v>0</v>
      </c>
      <c r="L107" s="27">
        <f t="shared" si="14"/>
        <v>0</v>
      </c>
      <c r="M107" s="27">
        <f t="shared" si="14"/>
        <v>0</v>
      </c>
      <c r="N107" s="27">
        <f t="shared" si="14"/>
        <v>0</v>
      </c>
      <c r="O107" s="27">
        <f t="shared" si="14"/>
        <v>0</v>
      </c>
      <c r="P107" s="27">
        <f t="shared" si="14"/>
        <v>0</v>
      </c>
      <c r="Q107" s="28">
        <f t="shared" si="14"/>
        <v>0</v>
      </c>
    </row>
    <row r="108" spans="2:17" s="58" customFormat="1" ht="19.5" thickBot="1" x14ac:dyDescent="0.35">
      <c r="B108" s="92">
        <v>37</v>
      </c>
      <c r="C108" s="110" t="s">
        <v>122</v>
      </c>
      <c r="D108" s="65" t="s">
        <v>9</v>
      </c>
      <c r="E108" s="65">
        <v>1</v>
      </c>
      <c r="F108" s="65"/>
      <c r="G108" s="71">
        <f t="shared" si="13"/>
        <v>150000</v>
      </c>
      <c r="H108" s="71">
        <f t="shared" si="13"/>
        <v>0</v>
      </c>
      <c r="I108" s="71">
        <v>150000</v>
      </c>
      <c r="J108" s="71"/>
      <c r="K108" s="66"/>
      <c r="L108" s="66"/>
      <c r="M108" s="66"/>
      <c r="N108" s="66"/>
      <c r="O108" s="66"/>
      <c r="P108" s="66"/>
      <c r="Q108" s="93"/>
    </row>
    <row r="109" spans="2:17" s="58" customFormat="1" ht="65.25" customHeight="1" x14ac:dyDescent="0.3">
      <c r="B109" s="55">
        <v>38</v>
      </c>
      <c r="C109" s="111" t="s">
        <v>123</v>
      </c>
      <c r="D109" s="43" t="s">
        <v>56</v>
      </c>
      <c r="E109" s="44">
        <v>1</v>
      </c>
      <c r="F109" s="44"/>
      <c r="G109" s="144">
        <f t="shared" si="13"/>
        <v>321369</v>
      </c>
      <c r="H109" s="147">
        <f>J109+L109+N109+P109</f>
        <v>0</v>
      </c>
      <c r="I109" s="144">
        <v>321369</v>
      </c>
      <c r="J109" s="147"/>
      <c r="K109" s="138"/>
      <c r="L109" s="136"/>
      <c r="M109" s="138"/>
      <c r="N109" s="136"/>
      <c r="O109" s="138"/>
      <c r="P109" s="136"/>
      <c r="Q109" s="141"/>
    </row>
    <row r="110" spans="2:17" s="58" customFormat="1" ht="19.5" thickBot="1" x14ac:dyDescent="0.35">
      <c r="B110" s="107" t="s">
        <v>134</v>
      </c>
      <c r="C110" s="88" t="s">
        <v>124</v>
      </c>
      <c r="D110" s="81" t="s">
        <v>7</v>
      </c>
      <c r="E110" s="84">
        <v>2</v>
      </c>
      <c r="F110" s="84"/>
      <c r="G110" s="146"/>
      <c r="H110" s="146"/>
      <c r="I110" s="149"/>
      <c r="J110" s="146"/>
      <c r="K110" s="150"/>
      <c r="L110" s="140"/>
      <c r="M110" s="150"/>
      <c r="N110" s="140"/>
      <c r="O110" s="150"/>
      <c r="P110" s="140"/>
      <c r="Q110" s="143"/>
    </row>
    <row r="111" spans="2:17" s="58" customFormat="1" ht="64.5" customHeight="1" x14ac:dyDescent="0.3">
      <c r="B111" s="72">
        <v>39</v>
      </c>
      <c r="C111" s="112" t="s">
        <v>125</v>
      </c>
      <c r="D111" s="83" t="s">
        <v>56</v>
      </c>
      <c r="E111" s="113">
        <v>1</v>
      </c>
      <c r="F111" s="113"/>
      <c r="G111" s="205">
        <f>I111+K111+M111+O111</f>
        <v>1000000</v>
      </c>
      <c r="H111" s="155">
        <f>J111+L111+N111+P111</f>
        <v>0</v>
      </c>
      <c r="I111" s="205">
        <v>1000000</v>
      </c>
      <c r="J111" s="155"/>
      <c r="K111" s="151"/>
      <c r="L111" s="136"/>
      <c r="M111" s="151"/>
      <c r="N111" s="136"/>
      <c r="O111" s="151"/>
      <c r="P111" s="136"/>
      <c r="Q111" s="186"/>
    </row>
    <row r="112" spans="2:17" s="58" customFormat="1" x14ac:dyDescent="0.3">
      <c r="B112" s="106" t="s">
        <v>138</v>
      </c>
      <c r="C112" s="87" t="s">
        <v>126</v>
      </c>
      <c r="D112" s="10" t="s">
        <v>6</v>
      </c>
      <c r="E112" s="46">
        <v>8.0280000000000005</v>
      </c>
      <c r="F112" s="46"/>
      <c r="G112" s="171"/>
      <c r="H112" s="170"/>
      <c r="I112" s="171"/>
      <c r="J112" s="170"/>
      <c r="K112" s="139"/>
      <c r="L112" s="137"/>
      <c r="M112" s="139"/>
      <c r="N112" s="137"/>
      <c r="O112" s="139"/>
      <c r="P112" s="137"/>
      <c r="Q112" s="142"/>
    </row>
    <row r="113" spans="2:17" s="58" customFormat="1" ht="19.5" thickBot="1" x14ac:dyDescent="0.35">
      <c r="B113" s="105" t="s">
        <v>233</v>
      </c>
      <c r="C113" s="94" t="s">
        <v>127</v>
      </c>
      <c r="D113" s="48" t="s">
        <v>6</v>
      </c>
      <c r="E113" s="49">
        <v>8.0280000000000005</v>
      </c>
      <c r="F113" s="49"/>
      <c r="G113" s="172"/>
      <c r="H113" s="156"/>
      <c r="I113" s="172"/>
      <c r="J113" s="156"/>
      <c r="K113" s="163"/>
      <c r="L113" s="140"/>
      <c r="M113" s="163"/>
      <c r="N113" s="140"/>
      <c r="O113" s="163"/>
      <c r="P113" s="140"/>
      <c r="Q113" s="185"/>
    </row>
    <row r="114" spans="2:17" s="58" customFormat="1" ht="46.5" customHeight="1" thickBot="1" x14ac:dyDescent="0.35">
      <c r="B114" s="95">
        <v>40</v>
      </c>
      <c r="C114" s="114" t="s">
        <v>128</v>
      </c>
      <c r="D114" s="115" t="s">
        <v>9</v>
      </c>
      <c r="E114" s="116">
        <v>1</v>
      </c>
      <c r="F114" s="116"/>
      <c r="G114" s="117">
        <f>I114+K114+M114+O114</f>
        <v>130000</v>
      </c>
      <c r="H114" s="117">
        <f>J114+L114+N114+P114</f>
        <v>0</v>
      </c>
      <c r="I114" s="117">
        <v>130000</v>
      </c>
      <c r="J114" s="117"/>
      <c r="K114" s="99"/>
      <c r="L114" s="99"/>
      <c r="M114" s="99"/>
      <c r="N114" s="99"/>
      <c r="O114" s="99"/>
      <c r="P114" s="99"/>
      <c r="Q114" s="100"/>
    </row>
    <row r="115" spans="2:17" s="58" customFormat="1" ht="42.75" customHeight="1" x14ac:dyDescent="0.3">
      <c r="B115" s="72">
        <v>41</v>
      </c>
      <c r="C115" s="112" t="s">
        <v>22</v>
      </c>
      <c r="D115" s="83" t="s">
        <v>56</v>
      </c>
      <c r="E115" s="113">
        <v>1</v>
      </c>
      <c r="F115" s="113"/>
      <c r="G115" s="197">
        <f>I115+K115+M115+O115</f>
        <v>1690563</v>
      </c>
      <c r="H115" s="205">
        <f>J115+L115+N115+P115</f>
        <v>0</v>
      </c>
      <c r="I115" s="197">
        <v>1690563</v>
      </c>
      <c r="J115" s="205"/>
      <c r="K115" s="151"/>
      <c r="L115" s="136"/>
      <c r="M115" s="151"/>
      <c r="N115" s="136"/>
      <c r="O115" s="151"/>
      <c r="P115" s="136"/>
      <c r="Q115" s="186"/>
    </row>
    <row r="116" spans="2:17" s="58" customFormat="1" ht="31.5" customHeight="1" x14ac:dyDescent="0.3">
      <c r="B116" s="106" t="s">
        <v>142</v>
      </c>
      <c r="C116" s="87" t="s">
        <v>130</v>
      </c>
      <c r="D116" s="10" t="s">
        <v>7</v>
      </c>
      <c r="E116" s="46">
        <v>1</v>
      </c>
      <c r="F116" s="46"/>
      <c r="G116" s="198"/>
      <c r="H116" s="171"/>
      <c r="I116" s="198"/>
      <c r="J116" s="171"/>
      <c r="K116" s="139"/>
      <c r="L116" s="137"/>
      <c r="M116" s="139"/>
      <c r="N116" s="137"/>
      <c r="O116" s="139"/>
      <c r="P116" s="137"/>
      <c r="Q116" s="142"/>
    </row>
    <row r="117" spans="2:17" s="58" customFormat="1" ht="19.5" thickBot="1" x14ac:dyDescent="0.35">
      <c r="B117" s="105" t="s">
        <v>144</v>
      </c>
      <c r="C117" s="94" t="s">
        <v>131</v>
      </c>
      <c r="D117" s="48" t="s">
        <v>7</v>
      </c>
      <c r="E117" s="49">
        <v>1</v>
      </c>
      <c r="F117" s="49"/>
      <c r="G117" s="199"/>
      <c r="H117" s="172"/>
      <c r="I117" s="199"/>
      <c r="J117" s="172"/>
      <c r="K117" s="163"/>
      <c r="L117" s="140"/>
      <c r="M117" s="163"/>
      <c r="N117" s="140"/>
      <c r="O117" s="163"/>
      <c r="P117" s="140"/>
      <c r="Q117" s="185"/>
    </row>
    <row r="118" spans="2:17" s="58" customFormat="1" ht="42" customHeight="1" thickBot="1" x14ac:dyDescent="0.35">
      <c r="B118" s="95">
        <v>42</v>
      </c>
      <c r="C118" s="114" t="s">
        <v>132</v>
      </c>
      <c r="D118" s="115" t="s">
        <v>9</v>
      </c>
      <c r="E118" s="116">
        <v>1</v>
      </c>
      <c r="F118" s="116"/>
      <c r="G118" s="117">
        <f>I118+K118+M118+O118</f>
        <v>20000</v>
      </c>
      <c r="H118" s="117">
        <f>J118+L118+N118+P118</f>
        <v>0</v>
      </c>
      <c r="I118" s="117">
        <v>20000</v>
      </c>
      <c r="J118" s="117"/>
      <c r="K118" s="99"/>
      <c r="L118" s="99"/>
      <c r="M118" s="99"/>
      <c r="N118" s="99"/>
      <c r="O118" s="99"/>
      <c r="P118" s="99"/>
      <c r="Q118" s="100"/>
    </row>
    <row r="119" spans="2:17" s="58" customFormat="1" ht="39" customHeight="1" x14ac:dyDescent="0.3">
      <c r="B119" s="72">
        <v>43</v>
      </c>
      <c r="C119" s="112" t="s">
        <v>133</v>
      </c>
      <c r="D119" s="83" t="s">
        <v>56</v>
      </c>
      <c r="E119" s="118">
        <v>1</v>
      </c>
      <c r="F119" s="118"/>
      <c r="G119" s="197">
        <f>I119+K119+M119+O119</f>
        <v>504861</v>
      </c>
      <c r="H119" s="205">
        <f>J119+L119+N119+P119</f>
        <v>0</v>
      </c>
      <c r="I119" s="197">
        <v>504861</v>
      </c>
      <c r="J119" s="205"/>
      <c r="K119" s="151"/>
      <c r="L119" s="136"/>
      <c r="M119" s="151"/>
      <c r="N119" s="136"/>
      <c r="O119" s="151"/>
      <c r="P119" s="136"/>
      <c r="Q119" s="186"/>
    </row>
    <row r="120" spans="2:17" s="58" customFormat="1" x14ac:dyDescent="0.3">
      <c r="B120" s="106" t="s">
        <v>234</v>
      </c>
      <c r="C120" s="87" t="s">
        <v>135</v>
      </c>
      <c r="D120" s="10" t="s">
        <v>6</v>
      </c>
      <c r="E120" s="46">
        <v>19.899999999999999</v>
      </c>
      <c r="F120" s="46"/>
      <c r="G120" s="198"/>
      <c r="H120" s="171"/>
      <c r="I120" s="198"/>
      <c r="J120" s="171"/>
      <c r="K120" s="139"/>
      <c r="L120" s="137"/>
      <c r="M120" s="139"/>
      <c r="N120" s="137"/>
      <c r="O120" s="139"/>
      <c r="P120" s="137"/>
      <c r="Q120" s="142"/>
    </row>
    <row r="121" spans="2:17" s="58" customFormat="1" ht="19.5" thickBot="1" x14ac:dyDescent="0.35">
      <c r="B121" s="106" t="s">
        <v>235</v>
      </c>
      <c r="C121" s="94" t="s">
        <v>136</v>
      </c>
      <c r="D121" s="48" t="s">
        <v>6</v>
      </c>
      <c r="E121" s="49">
        <v>3.98</v>
      </c>
      <c r="F121" s="49"/>
      <c r="G121" s="199"/>
      <c r="H121" s="172"/>
      <c r="I121" s="199"/>
      <c r="J121" s="172"/>
      <c r="K121" s="163"/>
      <c r="L121" s="140"/>
      <c r="M121" s="163"/>
      <c r="N121" s="140"/>
      <c r="O121" s="163"/>
      <c r="P121" s="140"/>
      <c r="Q121" s="185"/>
    </row>
    <row r="122" spans="2:17" s="58" customFormat="1" ht="37.5" x14ac:dyDescent="0.3">
      <c r="B122" s="55">
        <v>44</v>
      </c>
      <c r="C122" s="73" t="s">
        <v>137</v>
      </c>
      <c r="D122" s="43" t="s">
        <v>56</v>
      </c>
      <c r="E122" s="43">
        <v>1</v>
      </c>
      <c r="F122" s="43"/>
      <c r="G122" s="205">
        <f>I122+K122+M122+O122</f>
        <v>472313</v>
      </c>
      <c r="H122" s="155">
        <f>J122+L122+N122+P122</f>
        <v>0</v>
      </c>
      <c r="I122" s="205">
        <v>472313</v>
      </c>
      <c r="J122" s="155"/>
      <c r="K122" s="138"/>
      <c r="L122" s="136"/>
      <c r="M122" s="138"/>
      <c r="N122" s="136"/>
      <c r="O122" s="138"/>
      <c r="P122" s="136"/>
      <c r="Q122" s="141"/>
    </row>
    <row r="123" spans="2:17" s="58" customFormat="1" ht="19.5" thickBot="1" x14ac:dyDescent="0.35">
      <c r="B123" s="107" t="s">
        <v>48</v>
      </c>
      <c r="C123" s="80" t="s">
        <v>139</v>
      </c>
      <c r="D123" s="81" t="s">
        <v>6</v>
      </c>
      <c r="E123" s="81">
        <v>16</v>
      </c>
      <c r="F123" s="81"/>
      <c r="G123" s="156"/>
      <c r="H123" s="156"/>
      <c r="I123" s="172"/>
      <c r="J123" s="156"/>
      <c r="K123" s="150"/>
      <c r="L123" s="140"/>
      <c r="M123" s="150"/>
      <c r="N123" s="140"/>
      <c r="O123" s="150"/>
      <c r="P123" s="140"/>
      <c r="Q123" s="143"/>
    </row>
    <row r="124" spans="2:17" s="58" customFormat="1" x14ac:dyDescent="0.3">
      <c r="B124" s="72">
        <v>45</v>
      </c>
      <c r="C124" s="112" t="s">
        <v>140</v>
      </c>
      <c r="D124" s="83" t="s">
        <v>56</v>
      </c>
      <c r="E124" s="113">
        <v>1</v>
      </c>
      <c r="F124" s="113"/>
      <c r="G124" s="144">
        <f>I124+K124+M124+O124</f>
        <v>521429</v>
      </c>
      <c r="H124" s="147">
        <f>J124+L124+N124+P124</f>
        <v>0</v>
      </c>
      <c r="I124" s="144">
        <v>521429</v>
      </c>
      <c r="J124" s="147"/>
      <c r="K124" s="151"/>
      <c r="L124" s="136"/>
      <c r="M124" s="151"/>
      <c r="N124" s="136"/>
      <c r="O124" s="151"/>
      <c r="P124" s="136"/>
      <c r="Q124" s="186"/>
    </row>
    <row r="125" spans="2:17" s="58" customFormat="1" x14ac:dyDescent="0.3">
      <c r="B125" s="106" t="s">
        <v>236</v>
      </c>
      <c r="C125" s="87" t="s">
        <v>135</v>
      </c>
      <c r="D125" s="10" t="s">
        <v>6</v>
      </c>
      <c r="E125" s="46">
        <v>17.8</v>
      </c>
      <c r="F125" s="46"/>
      <c r="G125" s="145"/>
      <c r="H125" s="145"/>
      <c r="I125" s="148"/>
      <c r="J125" s="145"/>
      <c r="K125" s="139"/>
      <c r="L125" s="137"/>
      <c r="M125" s="139"/>
      <c r="N125" s="137"/>
      <c r="O125" s="139"/>
      <c r="P125" s="137"/>
      <c r="Q125" s="142"/>
    </row>
    <row r="126" spans="2:17" s="58" customFormat="1" x14ac:dyDescent="0.3">
      <c r="B126" s="106" t="s">
        <v>237</v>
      </c>
      <c r="C126" s="87" t="s">
        <v>139</v>
      </c>
      <c r="D126" s="10" t="s">
        <v>6</v>
      </c>
      <c r="E126" s="46">
        <v>7.8</v>
      </c>
      <c r="F126" s="46"/>
      <c r="G126" s="145"/>
      <c r="H126" s="145"/>
      <c r="I126" s="148"/>
      <c r="J126" s="145"/>
      <c r="K126" s="139"/>
      <c r="L126" s="137"/>
      <c r="M126" s="139"/>
      <c r="N126" s="137"/>
      <c r="O126" s="139"/>
      <c r="P126" s="137"/>
      <c r="Q126" s="142"/>
    </row>
    <row r="127" spans="2:17" s="58" customFormat="1" ht="19.5" thickBot="1" x14ac:dyDescent="0.35">
      <c r="B127" s="105" t="s">
        <v>238</v>
      </c>
      <c r="C127" s="94" t="s">
        <v>136</v>
      </c>
      <c r="D127" s="48" t="s">
        <v>6</v>
      </c>
      <c r="E127" s="49">
        <v>1.7</v>
      </c>
      <c r="F127" s="49"/>
      <c r="G127" s="146"/>
      <c r="H127" s="146"/>
      <c r="I127" s="149"/>
      <c r="J127" s="146"/>
      <c r="K127" s="163"/>
      <c r="L127" s="140"/>
      <c r="M127" s="163"/>
      <c r="N127" s="140"/>
      <c r="O127" s="163"/>
      <c r="P127" s="140"/>
      <c r="Q127" s="185"/>
    </row>
    <row r="128" spans="2:17" s="58" customFormat="1" ht="37.5" x14ac:dyDescent="0.3">
      <c r="B128" s="55">
        <v>46</v>
      </c>
      <c r="C128" s="111" t="s">
        <v>141</v>
      </c>
      <c r="D128" s="43" t="s">
        <v>56</v>
      </c>
      <c r="E128" s="68"/>
      <c r="F128" s="68"/>
      <c r="G128" s="144">
        <f>I128+K128+M128+O128</f>
        <v>600000</v>
      </c>
      <c r="H128" s="147">
        <f>J128+L128+N128+P128</f>
        <v>0</v>
      </c>
      <c r="I128" s="144">
        <v>600000</v>
      </c>
      <c r="J128" s="147"/>
      <c r="K128" s="138"/>
      <c r="L128" s="136"/>
      <c r="M128" s="138"/>
      <c r="N128" s="136"/>
      <c r="O128" s="138"/>
      <c r="P128" s="136"/>
      <c r="Q128" s="141"/>
    </row>
    <row r="129" spans="2:17" s="58" customFormat="1" x14ac:dyDescent="0.3">
      <c r="B129" s="106" t="s">
        <v>239</v>
      </c>
      <c r="C129" s="87" t="s">
        <v>143</v>
      </c>
      <c r="D129" s="10" t="s">
        <v>6</v>
      </c>
      <c r="E129" s="46">
        <v>3</v>
      </c>
      <c r="F129" s="46"/>
      <c r="G129" s="145"/>
      <c r="H129" s="145"/>
      <c r="I129" s="148"/>
      <c r="J129" s="145"/>
      <c r="K129" s="139"/>
      <c r="L129" s="137"/>
      <c r="M129" s="139"/>
      <c r="N129" s="137"/>
      <c r="O129" s="139"/>
      <c r="P129" s="137"/>
      <c r="Q129" s="142"/>
    </row>
    <row r="130" spans="2:17" s="58" customFormat="1" x14ac:dyDescent="0.3">
      <c r="B130" s="106" t="s">
        <v>240</v>
      </c>
      <c r="C130" s="87" t="s">
        <v>145</v>
      </c>
      <c r="D130" s="10" t="s">
        <v>7</v>
      </c>
      <c r="E130" s="46">
        <v>2</v>
      </c>
      <c r="F130" s="46"/>
      <c r="G130" s="145"/>
      <c r="H130" s="145"/>
      <c r="I130" s="148"/>
      <c r="J130" s="145"/>
      <c r="K130" s="139"/>
      <c r="L130" s="137"/>
      <c r="M130" s="139"/>
      <c r="N130" s="137"/>
      <c r="O130" s="139"/>
      <c r="P130" s="137"/>
      <c r="Q130" s="142"/>
    </row>
    <row r="131" spans="2:17" s="58" customFormat="1" x14ac:dyDescent="0.3">
      <c r="B131" s="106" t="s">
        <v>241</v>
      </c>
      <c r="C131" s="87" t="s">
        <v>146</v>
      </c>
      <c r="D131" s="10" t="s">
        <v>147</v>
      </c>
      <c r="E131" s="46">
        <v>1</v>
      </c>
      <c r="F131" s="46"/>
      <c r="G131" s="145"/>
      <c r="H131" s="145"/>
      <c r="I131" s="148"/>
      <c r="J131" s="145"/>
      <c r="K131" s="139"/>
      <c r="L131" s="137"/>
      <c r="M131" s="139"/>
      <c r="N131" s="137"/>
      <c r="O131" s="139"/>
      <c r="P131" s="137"/>
      <c r="Q131" s="142"/>
    </row>
    <row r="132" spans="2:17" s="58" customFormat="1" x14ac:dyDescent="0.3">
      <c r="B132" s="106" t="s">
        <v>242</v>
      </c>
      <c r="C132" s="87" t="s">
        <v>148</v>
      </c>
      <c r="D132" s="10" t="s">
        <v>147</v>
      </c>
      <c r="E132" s="46">
        <v>1</v>
      </c>
      <c r="F132" s="46"/>
      <c r="G132" s="145"/>
      <c r="H132" s="145"/>
      <c r="I132" s="148"/>
      <c r="J132" s="145"/>
      <c r="K132" s="139"/>
      <c r="L132" s="137"/>
      <c r="M132" s="139"/>
      <c r="N132" s="137"/>
      <c r="O132" s="139"/>
      <c r="P132" s="137"/>
      <c r="Q132" s="142"/>
    </row>
    <row r="133" spans="2:17" s="58" customFormat="1" ht="19.5" thickBot="1" x14ac:dyDescent="0.35">
      <c r="B133" s="107" t="s">
        <v>243</v>
      </c>
      <c r="C133" s="88" t="s">
        <v>149</v>
      </c>
      <c r="D133" s="81" t="s">
        <v>147</v>
      </c>
      <c r="E133" s="84">
        <v>1</v>
      </c>
      <c r="F133" s="84"/>
      <c r="G133" s="146"/>
      <c r="H133" s="146"/>
      <c r="I133" s="149"/>
      <c r="J133" s="146"/>
      <c r="K133" s="150"/>
      <c r="L133" s="140"/>
      <c r="M133" s="150"/>
      <c r="N133" s="140"/>
      <c r="O133" s="150"/>
      <c r="P133" s="140"/>
      <c r="Q133" s="143"/>
    </row>
    <row r="134" spans="2:17" s="58" customFormat="1" ht="37.5" x14ac:dyDescent="0.3">
      <c r="B134" s="55">
        <v>47</v>
      </c>
      <c r="C134" s="111" t="s">
        <v>218</v>
      </c>
      <c r="D134" s="43"/>
      <c r="E134" s="68"/>
      <c r="F134" s="68"/>
      <c r="G134" s="144">
        <f>I134+K134+M134+O134</f>
        <v>0</v>
      </c>
      <c r="H134" s="144">
        <f>J134+L134+N134+P134</f>
        <v>114785.20801</v>
      </c>
      <c r="I134" s="144"/>
      <c r="J134" s="144">
        <v>114785.20801</v>
      </c>
      <c r="K134" s="138"/>
      <c r="L134" s="136"/>
      <c r="M134" s="138"/>
      <c r="N134" s="136"/>
      <c r="O134" s="138"/>
      <c r="P134" s="136"/>
      <c r="Q134" s="141"/>
    </row>
    <row r="135" spans="2:17" s="58" customFormat="1" x14ac:dyDescent="0.3">
      <c r="B135" s="106" t="s">
        <v>244</v>
      </c>
      <c r="C135" s="87" t="s">
        <v>226</v>
      </c>
      <c r="D135" s="10" t="s">
        <v>7</v>
      </c>
      <c r="E135" s="46"/>
      <c r="F135" s="46">
        <v>1</v>
      </c>
      <c r="G135" s="145"/>
      <c r="H135" s="145"/>
      <c r="I135" s="148"/>
      <c r="J135" s="145"/>
      <c r="K135" s="139"/>
      <c r="L135" s="137"/>
      <c r="M135" s="139"/>
      <c r="N135" s="137"/>
      <c r="O135" s="139"/>
      <c r="P135" s="137"/>
      <c r="Q135" s="142"/>
    </row>
    <row r="136" spans="2:17" s="58" customFormat="1" x14ac:dyDescent="0.3">
      <c r="B136" s="106" t="s">
        <v>245</v>
      </c>
      <c r="C136" s="87" t="s">
        <v>227</v>
      </c>
      <c r="D136" s="10" t="s">
        <v>6</v>
      </c>
      <c r="E136" s="46"/>
      <c r="F136" s="46">
        <v>9.3572999999999986</v>
      </c>
      <c r="G136" s="145"/>
      <c r="H136" s="145"/>
      <c r="I136" s="148"/>
      <c r="J136" s="145"/>
      <c r="K136" s="139"/>
      <c r="L136" s="137"/>
      <c r="M136" s="139"/>
      <c r="N136" s="137"/>
      <c r="O136" s="139"/>
      <c r="P136" s="137"/>
      <c r="Q136" s="142"/>
    </row>
    <row r="137" spans="2:17" s="58" customFormat="1" ht="19.5" thickBot="1" x14ac:dyDescent="0.35">
      <c r="B137" s="105" t="s">
        <v>246</v>
      </c>
      <c r="C137" s="94" t="s">
        <v>228</v>
      </c>
      <c r="D137" s="48" t="s">
        <v>222</v>
      </c>
      <c r="E137" s="49"/>
      <c r="F137" s="49">
        <v>1</v>
      </c>
      <c r="G137" s="145"/>
      <c r="H137" s="145"/>
      <c r="I137" s="148"/>
      <c r="J137" s="145"/>
      <c r="K137" s="163"/>
      <c r="L137" s="137"/>
      <c r="M137" s="163"/>
      <c r="N137" s="137"/>
      <c r="O137" s="163"/>
      <c r="P137" s="137"/>
      <c r="Q137" s="185"/>
    </row>
    <row r="138" spans="2:17" s="58" customFormat="1" x14ac:dyDescent="0.3">
      <c r="B138" s="158">
        <v>48</v>
      </c>
      <c r="C138" s="208" t="s">
        <v>150</v>
      </c>
      <c r="D138" s="162" t="s">
        <v>9</v>
      </c>
      <c r="E138" s="204">
        <v>1</v>
      </c>
      <c r="F138" s="155"/>
      <c r="G138" s="144">
        <f>I138+K138+M138+O138</f>
        <v>40000</v>
      </c>
      <c r="H138" s="147">
        <f>J138+L138+N138+P138</f>
        <v>0</v>
      </c>
      <c r="I138" s="144">
        <v>40000</v>
      </c>
      <c r="J138" s="147"/>
      <c r="K138" s="138"/>
      <c r="L138" s="136"/>
      <c r="M138" s="138"/>
      <c r="N138" s="136"/>
      <c r="O138" s="138"/>
      <c r="P138" s="136"/>
      <c r="Q138" s="141"/>
    </row>
    <row r="139" spans="2:17" s="58" customFormat="1" ht="24.75" customHeight="1" thickBot="1" x14ac:dyDescent="0.35">
      <c r="B139" s="207"/>
      <c r="C139" s="209"/>
      <c r="D139" s="189"/>
      <c r="E139" s="210"/>
      <c r="F139" s="156"/>
      <c r="G139" s="146"/>
      <c r="H139" s="146"/>
      <c r="I139" s="149"/>
      <c r="J139" s="146"/>
      <c r="K139" s="150"/>
      <c r="L139" s="140"/>
      <c r="M139" s="150"/>
      <c r="N139" s="140"/>
      <c r="O139" s="150"/>
      <c r="P139" s="140"/>
      <c r="Q139" s="143"/>
    </row>
    <row r="140" spans="2:17" s="58" customFormat="1" ht="45" customHeight="1" thickBot="1" x14ac:dyDescent="0.35">
      <c r="B140" s="95">
        <v>49</v>
      </c>
      <c r="C140" s="114" t="s">
        <v>151</v>
      </c>
      <c r="D140" s="115" t="s">
        <v>9</v>
      </c>
      <c r="E140" s="116">
        <v>1</v>
      </c>
      <c r="F140" s="116"/>
      <c r="G140" s="117">
        <f>I140+K140+M140+O140</f>
        <v>15000</v>
      </c>
      <c r="H140" s="117">
        <f>J140+L140+N140+P140</f>
        <v>0</v>
      </c>
      <c r="I140" s="117">
        <v>15000</v>
      </c>
      <c r="J140" s="117"/>
      <c r="K140" s="99"/>
      <c r="L140" s="99"/>
      <c r="M140" s="99"/>
      <c r="N140" s="99"/>
      <c r="O140" s="99"/>
      <c r="P140" s="99"/>
      <c r="Q140" s="100"/>
    </row>
    <row r="141" spans="2:17" s="58" customFormat="1" ht="78.75" customHeight="1" x14ac:dyDescent="0.3">
      <c r="B141" s="72">
        <v>50</v>
      </c>
      <c r="C141" s="112" t="s">
        <v>152</v>
      </c>
      <c r="D141" s="83" t="s">
        <v>56</v>
      </c>
      <c r="E141" s="113">
        <v>1</v>
      </c>
      <c r="F141" s="113"/>
      <c r="G141" s="197">
        <f>I141+K141+M141+O141</f>
        <v>541581</v>
      </c>
      <c r="H141" s="205">
        <f>J141+L141+N141+P141</f>
        <v>0</v>
      </c>
      <c r="I141" s="197">
        <v>541581</v>
      </c>
      <c r="J141" s="205"/>
      <c r="K141" s="151"/>
      <c r="L141" s="136"/>
      <c r="M141" s="151"/>
      <c r="N141" s="136"/>
      <c r="O141" s="151"/>
      <c r="P141" s="136"/>
      <c r="Q141" s="186"/>
    </row>
    <row r="142" spans="2:17" s="58" customFormat="1" ht="40.5" customHeight="1" thickBot="1" x14ac:dyDescent="0.35">
      <c r="B142" s="105" t="s">
        <v>36</v>
      </c>
      <c r="C142" s="94" t="s">
        <v>153</v>
      </c>
      <c r="D142" s="48" t="s">
        <v>7</v>
      </c>
      <c r="E142" s="49">
        <v>19</v>
      </c>
      <c r="F142" s="49"/>
      <c r="G142" s="199"/>
      <c r="H142" s="171"/>
      <c r="I142" s="199"/>
      <c r="J142" s="171"/>
      <c r="K142" s="163"/>
      <c r="L142" s="137"/>
      <c r="M142" s="163"/>
      <c r="N142" s="137"/>
      <c r="O142" s="163"/>
      <c r="P142" s="137"/>
      <c r="Q142" s="185"/>
    </row>
    <row r="143" spans="2:17" s="58" customFormat="1" ht="37.5" x14ac:dyDescent="0.3">
      <c r="B143" s="119" t="s">
        <v>154</v>
      </c>
      <c r="C143" s="73" t="s">
        <v>155</v>
      </c>
      <c r="D143" s="120" t="s">
        <v>156</v>
      </c>
      <c r="E143" s="75"/>
      <c r="F143" s="75"/>
      <c r="G143" s="62">
        <f>I143+K143+M143+O143</f>
        <v>2433756</v>
      </c>
      <c r="H143" s="62">
        <f>J143+L143+N143+P143</f>
        <v>694734.92345</v>
      </c>
      <c r="I143" s="62">
        <f>I144+I145</f>
        <v>2433756</v>
      </c>
      <c r="J143" s="62">
        <f t="shared" ref="J143:Q143" si="15">J144+J145</f>
        <v>694734.92345</v>
      </c>
      <c r="K143" s="62">
        <f t="shared" si="15"/>
        <v>0</v>
      </c>
      <c r="L143" s="62">
        <f t="shared" si="15"/>
        <v>0</v>
      </c>
      <c r="M143" s="62">
        <f t="shared" si="15"/>
        <v>0</v>
      </c>
      <c r="N143" s="62">
        <f t="shared" si="15"/>
        <v>0</v>
      </c>
      <c r="O143" s="62">
        <f t="shared" si="15"/>
        <v>0</v>
      </c>
      <c r="P143" s="62">
        <f t="shared" si="15"/>
        <v>0</v>
      </c>
      <c r="Q143" s="77">
        <f t="shared" si="15"/>
        <v>0</v>
      </c>
    </row>
    <row r="144" spans="2:17" s="58" customFormat="1" x14ac:dyDescent="0.3">
      <c r="B144" s="121">
        <v>51</v>
      </c>
      <c r="C144" s="74" t="s">
        <v>157</v>
      </c>
      <c r="D144" s="64"/>
      <c r="E144" s="64"/>
      <c r="F144" s="64"/>
      <c r="G144" s="63">
        <f>I144+K144+M144+O144</f>
        <v>1173120</v>
      </c>
      <c r="H144" s="63">
        <f t="shared" ref="H144:H152" si="16">J144+L144+N144+P144</f>
        <v>694734.92345</v>
      </c>
      <c r="I144" s="63">
        <v>1173120</v>
      </c>
      <c r="J144" s="63">
        <v>694734.92345</v>
      </c>
      <c r="K144" s="69"/>
      <c r="L144" s="69"/>
      <c r="M144" s="69"/>
      <c r="N144" s="69"/>
      <c r="O144" s="69"/>
      <c r="P144" s="69"/>
      <c r="Q144" s="122"/>
    </row>
    <row r="145" spans="2:17" s="58" customFormat="1" ht="19.5" thickBot="1" x14ac:dyDescent="0.35">
      <c r="B145" s="123"/>
      <c r="C145" s="124" t="s">
        <v>158</v>
      </c>
      <c r="D145" s="125"/>
      <c r="E145" s="125"/>
      <c r="F145" s="125"/>
      <c r="G145" s="32">
        <f>I145+K145+M145+O145</f>
        <v>1260636</v>
      </c>
      <c r="H145" s="32">
        <f t="shared" si="16"/>
        <v>0</v>
      </c>
      <c r="I145" s="32">
        <v>1260636</v>
      </c>
      <c r="J145" s="32"/>
      <c r="K145" s="125"/>
      <c r="L145" s="125"/>
      <c r="M145" s="125"/>
      <c r="N145" s="125"/>
      <c r="O145" s="125"/>
      <c r="P145" s="125"/>
      <c r="Q145" s="126"/>
    </row>
    <row r="146" spans="2:17" s="58" customFormat="1" x14ac:dyDescent="0.3">
      <c r="B146" s="103" t="s">
        <v>159</v>
      </c>
      <c r="C146" s="82" t="s">
        <v>160</v>
      </c>
      <c r="D146" s="127" t="s">
        <v>156</v>
      </c>
      <c r="E146" s="76"/>
      <c r="F146" s="76"/>
      <c r="G146" s="33">
        <f t="shared" ref="G146:G152" si="17">I146+K146+M146+O146</f>
        <v>4911190</v>
      </c>
      <c r="H146" s="33">
        <f t="shared" si="16"/>
        <v>87900.914999999994</v>
      </c>
      <c r="I146" s="33">
        <f>I147+I148</f>
        <v>4911190</v>
      </c>
      <c r="J146" s="33">
        <f t="shared" ref="J146:Q146" si="18">J147+J148</f>
        <v>87900.914999999994</v>
      </c>
      <c r="K146" s="33">
        <f t="shared" si="18"/>
        <v>0</v>
      </c>
      <c r="L146" s="33">
        <f t="shared" si="18"/>
        <v>0</v>
      </c>
      <c r="M146" s="33">
        <f t="shared" si="18"/>
        <v>0</v>
      </c>
      <c r="N146" s="33">
        <f t="shared" si="18"/>
        <v>0</v>
      </c>
      <c r="O146" s="33">
        <f t="shared" si="18"/>
        <v>0</v>
      </c>
      <c r="P146" s="33">
        <f t="shared" si="18"/>
        <v>0</v>
      </c>
      <c r="Q146" s="128">
        <f t="shared" si="18"/>
        <v>0</v>
      </c>
    </row>
    <row r="147" spans="2:17" s="58" customFormat="1" x14ac:dyDescent="0.3">
      <c r="B147" s="121">
        <v>52</v>
      </c>
      <c r="C147" s="74" t="s">
        <v>157</v>
      </c>
      <c r="D147" s="64"/>
      <c r="E147" s="64"/>
      <c r="F147" s="64"/>
      <c r="G147" s="63">
        <f t="shared" si="17"/>
        <v>2425874</v>
      </c>
      <c r="H147" s="63">
        <f t="shared" si="16"/>
        <v>87900.914999999994</v>
      </c>
      <c r="I147" s="63">
        <v>2425874</v>
      </c>
      <c r="J147" s="63">
        <v>87900.914999999994</v>
      </c>
      <c r="K147" s="69"/>
      <c r="L147" s="69"/>
      <c r="M147" s="69"/>
      <c r="N147" s="69"/>
      <c r="O147" s="69"/>
      <c r="P147" s="69"/>
      <c r="Q147" s="122"/>
    </row>
    <row r="148" spans="2:17" s="58" customFormat="1" ht="19.5" thickBot="1" x14ac:dyDescent="0.35">
      <c r="B148" s="129"/>
      <c r="C148" s="130" t="s">
        <v>158</v>
      </c>
      <c r="D148" s="70"/>
      <c r="E148" s="70"/>
      <c r="F148" s="70"/>
      <c r="G148" s="34">
        <f t="shared" si="17"/>
        <v>2485316</v>
      </c>
      <c r="H148" s="34">
        <f t="shared" si="16"/>
        <v>0</v>
      </c>
      <c r="I148" s="34">
        <v>2485316</v>
      </c>
      <c r="J148" s="34"/>
      <c r="K148" s="70"/>
      <c r="L148" s="70"/>
      <c r="M148" s="70"/>
      <c r="N148" s="70"/>
      <c r="O148" s="70"/>
      <c r="P148" s="70"/>
      <c r="Q148" s="131"/>
    </row>
    <row r="149" spans="2:17" ht="19.5" thickBot="1" x14ac:dyDescent="0.35">
      <c r="B149" s="214" t="s">
        <v>195</v>
      </c>
      <c r="C149" s="215"/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6"/>
    </row>
    <row r="150" spans="2:17" ht="19.5" thickBot="1" x14ac:dyDescent="0.35">
      <c r="B150" s="35" t="s">
        <v>161</v>
      </c>
      <c r="C150" s="36" t="s">
        <v>162</v>
      </c>
      <c r="D150" s="37"/>
      <c r="E150" s="37"/>
      <c r="F150" s="37"/>
      <c r="G150" s="38">
        <f>I150+K150+M150+O150</f>
        <v>2100053</v>
      </c>
      <c r="H150" s="38">
        <f t="shared" si="16"/>
        <v>0</v>
      </c>
      <c r="I150" s="38">
        <f>SUM(I151:I171)</f>
        <v>2100053</v>
      </c>
      <c r="J150" s="38">
        <f t="shared" ref="J150:Q150" si="19">SUM(J151:J171)</f>
        <v>0</v>
      </c>
      <c r="K150" s="38">
        <f t="shared" si="19"/>
        <v>0</v>
      </c>
      <c r="L150" s="38">
        <f t="shared" si="19"/>
        <v>0</v>
      </c>
      <c r="M150" s="38">
        <f t="shared" si="19"/>
        <v>0</v>
      </c>
      <c r="N150" s="38">
        <f t="shared" si="19"/>
        <v>0</v>
      </c>
      <c r="O150" s="38">
        <f t="shared" si="19"/>
        <v>0</v>
      </c>
      <c r="P150" s="38">
        <f t="shared" si="19"/>
        <v>0</v>
      </c>
      <c r="Q150" s="39">
        <f t="shared" si="19"/>
        <v>0</v>
      </c>
    </row>
    <row r="151" spans="2:17" s="58" customFormat="1" ht="38.25" thickBot="1" x14ac:dyDescent="0.35">
      <c r="B151" s="92">
        <v>53</v>
      </c>
      <c r="C151" s="85" t="s">
        <v>196</v>
      </c>
      <c r="D151" s="65" t="s">
        <v>21</v>
      </c>
      <c r="E151" s="65">
        <v>1</v>
      </c>
      <c r="F151" s="65"/>
      <c r="G151" s="67">
        <f t="shared" si="17"/>
        <v>68557</v>
      </c>
      <c r="H151" s="67">
        <f t="shared" si="16"/>
        <v>0</v>
      </c>
      <c r="I151" s="67">
        <v>68557</v>
      </c>
      <c r="J151" s="67"/>
      <c r="K151" s="66"/>
      <c r="L151" s="66"/>
      <c r="M151" s="66"/>
      <c r="N151" s="66"/>
      <c r="O151" s="66"/>
      <c r="P151" s="66"/>
      <c r="Q151" s="93"/>
    </row>
    <row r="152" spans="2:17" s="58" customFormat="1" ht="24" customHeight="1" x14ac:dyDescent="0.3">
      <c r="B152" s="158">
        <v>54</v>
      </c>
      <c r="C152" s="160" t="s">
        <v>197</v>
      </c>
      <c r="D152" s="147"/>
      <c r="E152" s="162"/>
      <c r="F152" s="147"/>
      <c r="G152" s="152">
        <f t="shared" si="17"/>
        <v>398314</v>
      </c>
      <c r="H152" s="144">
        <f t="shared" si="16"/>
        <v>0</v>
      </c>
      <c r="I152" s="152">
        <v>398314</v>
      </c>
      <c r="J152" s="144"/>
      <c r="K152" s="138"/>
      <c r="L152" s="136"/>
      <c r="M152" s="138"/>
      <c r="N152" s="136"/>
      <c r="O152" s="138"/>
      <c r="P152" s="136"/>
      <c r="Q152" s="141"/>
    </row>
    <row r="153" spans="2:17" s="58" customFormat="1" ht="24.75" customHeight="1" x14ac:dyDescent="0.3">
      <c r="B153" s="159"/>
      <c r="C153" s="161"/>
      <c r="D153" s="169"/>
      <c r="E153" s="157"/>
      <c r="F153" s="169"/>
      <c r="G153" s="153"/>
      <c r="H153" s="148"/>
      <c r="I153" s="153"/>
      <c r="J153" s="148"/>
      <c r="K153" s="139"/>
      <c r="L153" s="137"/>
      <c r="M153" s="139"/>
      <c r="N153" s="137"/>
      <c r="O153" s="139"/>
      <c r="P153" s="137"/>
      <c r="Q153" s="142"/>
    </row>
    <row r="154" spans="2:17" s="58" customFormat="1" ht="19.5" thickBot="1" x14ac:dyDescent="0.35">
      <c r="B154" s="107" t="s">
        <v>247</v>
      </c>
      <c r="C154" s="80" t="s">
        <v>49</v>
      </c>
      <c r="D154" s="81" t="s">
        <v>58</v>
      </c>
      <c r="E154" s="81">
        <v>2</v>
      </c>
      <c r="F154" s="81"/>
      <c r="G154" s="154"/>
      <c r="H154" s="149"/>
      <c r="I154" s="154"/>
      <c r="J154" s="149"/>
      <c r="K154" s="150"/>
      <c r="L154" s="140"/>
      <c r="M154" s="150"/>
      <c r="N154" s="140"/>
      <c r="O154" s="150"/>
      <c r="P154" s="140"/>
      <c r="Q154" s="143"/>
    </row>
    <row r="155" spans="2:17" s="58" customFormat="1" ht="56.25" x14ac:dyDescent="0.3">
      <c r="B155" s="72">
        <v>55</v>
      </c>
      <c r="C155" s="82" t="s">
        <v>198</v>
      </c>
      <c r="D155" s="169" t="s">
        <v>6</v>
      </c>
      <c r="E155" s="83">
        <v>12.662000000000001</v>
      </c>
      <c r="F155" s="83"/>
      <c r="G155" s="206">
        <f>I155+K155+M155+O155</f>
        <v>70200</v>
      </c>
      <c r="H155" s="144">
        <f>J155+L155+N155+P155</f>
        <v>0</v>
      </c>
      <c r="I155" s="206">
        <v>70200</v>
      </c>
      <c r="J155" s="144"/>
      <c r="K155" s="151"/>
      <c r="L155" s="136"/>
      <c r="M155" s="151"/>
      <c r="N155" s="136"/>
      <c r="O155" s="151"/>
      <c r="P155" s="136"/>
      <c r="Q155" s="186"/>
    </row>
    <row r="156" spans="2:17" s="58" customFormat="1" x14ac:dyDescent="0.3">
      <c r="B156" s="106" t="s">
        <v>248</v>
      </c>
      <c r="C156" s="45" t="s">
        <v>163</v>
      </c>
      <c r="D156" s="157"/>
      <c r="E156" s="10">
        <v>12.234999999999999</v>
      </c>
      <c r="F156" s="10"/>
      <c r="G156" s="153"/>
      <c r="H156" s="148"/>
      <c r="I156" s="153"/>
      <c r="J156" s="148"/>
      <c r="K156" s="139"/>
      <c r="L156" s="137"/>
      <c r="M156" s="139"/>
      <c r="N156" s="137"/>
      <c r="O156" s="139"/>
      <c r="P156" s="137"/>
      <c r="Q156" s="142"/>
    </row>
    <row r="157" spans="2:17" s="58" customFormat="1" ht="19.5" thickBot="1" x14ac:dyDescent="0.35">
      <c r="B157" s="105" t="s">
        <v>249</v>
      </c>
      <c r="C157" s="47" t="s">
        <v>164</v>
      </c>
      <c r="D157" s="164"/>
      <c r="E157" s="48">
        <v>0.42699999999999999</v>
      </c>
      <c r="F157" s="48"/>
      <c r="G157" s="165"/>
      <c r="H157" s="149"/>
      <c r="I157" s="165"/>
      <c r="J157" s="149"/>
      <c r="K157" s="163"/>
      <c r="L157" s="140"/>
      <c r="M157" s="163"/>
      <c r="N157" s="140"/>
      <c r="O157" s="163"/>
      <c r="P157" s="140"/>
      <c r="Q157" s="185"/>
    </row>
    <row r="158" spans="2:17" s="58" customFormat="1" ht="66.75" customHeight="1" x14ac:dyDescent="0.3">
      <c r="B158" s="55">
        <v>56</v>
      </c>
      <c r="C158" s="73" t="s">
        <v>199</v>
      </c>
      <c r="D158" s="162" t="s">
        <v>6</v>
      </c>
      <c r="E158" s="43">
        <v>17.3</v>
      </c>
      <c r="F158" s="43"/>
      <c r="G158" s="152">
        <f>I158+K158+M158+O158</f>
        <v>39803</v>
      </c>
      <c r="H158" s="144">
        <f>J158+L158+N158+P158</f>
        <v>0</v>
      </c>
      <c r="I158" s="152">
        <v>39803</v>
      </c>
      <c r="J158" s="144"/>
      <c r="K158" s="138"/>
      <c r="L158" s="136"/>
      <c r="M158" s="138"/>
      <c r="N158" s="136"/>
      <c r="O158" s="138"/>
      <c r="P158" s="136"/>
      <c r="Q158" s="141"/>
    </row>
    <row r="159" spans="2:17" s="58" customFormat="1" x14ac:dyDescent="0.3">
      <c r="B159" s="106" t="s">
        <v>250</v>
      </c>
      <c r="C159" s="45" t="s">
        <v>165</v>
      </c>
      <c r="D159" s="157"/>
      <c r="E159" s="10">
        <v>16.968</v>
      </c>
      <c r="F159" s="10"/>
      <c r="G159" s="153"/>
      <c r="H159" s="148"/>
      <c r="I159" s="153"/>
      <c r="J159" s="148"/>
      <c r="K159" s="139"/>
      <c r="L159" s="137"/>
      <c r="M159" s="139"/>
      <c r="N159" s="137"/>
      <c r="O159" s="139"/>
      <c r="P159" s="137"/>
      <c r="Q159" s="142"/>
    </row>
    <row r="160" spans="2:17" s="58" customFormat="1" x14ac:dyDescent="0.3">
      <c r="B160" s="106" t="s">
        <v>251</v>
      </c>
      <c r="C160" s="45" t="s">
        <v>20</v>
      </c>
      <c r="D160" s="157"/>
      <c r="E160" s="10">
        <v>0.06</v>
      </c>
      <c r="F160" s="10"/>
      <c r="G160" s="153"/>
      <c r="H160" s="148"/>
      <c r="I160" s="153"/>
      <c r="J160" s="148"/>
      <c r="K160" s="139"/>
      <c r="L160" s="137"/>
      <c r="M160" s="139"/>
      <c r="N160" s="137"/>
      <c r="O160" s="139"/>
      <c r="P160" s="137"/>
      <c r="Q160" s="142"/>
    </row>
    <row r="161" spans="1:17" s="58" customFormat="1" x14ac:dyDescent="0.3">
      <c r="B161" s="106" t="s">
        <v>252</v>
      </c>
      <c r="C161" s="45" t="s">
        <v>166</v>
      </c>
      <c r="D161" s="157"/>
      <c r="E161" s="10">
        <v>0.06</v>
      </c>
      <c r="F161" s="10"/>
      <c r="G161" s="153"/>
      <c r="H161" s="148"/>
      <c r="I161" s="153"/>
      <c r="J161" s="148"/>
      <c r="K161" s="139"/>
      <c r="L161" s="137"/>
      <c r="M161" s="139"/>
      <c r="N161" s="137"/>
      <c r="O161" s="139"/>
      <c r="P161" s="137"/>
      <c r="Q161" s="142"/>
    </row>
    <row r="162" spans="1:17" s="58" customFormat="1" ht="19.5" thickBot="1" x14ac:dyDescent="0.35">
      <c r="B162" s="105" t="s">
        <v>253</v>
      </c>
      <c r="C162" s="47" t="s">
        <v>167</v>
      </c>
      <c r="D162" s="164"/>
      <c r="E162" s="48">
        <v>0.22700000000000001</v>
      </c>
      <c r="F162" s="48"/>
      <c r="G162" s="165"/>
      <c r="H162" s="148"/>
      <c r="I162" s="165"/>
      <c r="J162" s="148"/>
      <c r="K162" s="163"/>
      <c r="L162" s="137"/>
      <c r="M162" s="163"/>
      <c r="N162" s="137"/>
      <c r="O162" s="163"/>
      <c r="P162" s="137"/>
      <c r="Q162" s="185"/>
    </row>
    <row r="163" spans="1:17" s="58" customFormat="1" ht="56.25" x14ac:dyDescent="0.3">
      <c r="B163" s="55">
        <v>57</v>
      </c>
      <c r="C163" s="73" t="s">
        <v>209</v>
      </c>
      <c r="D163" s="43" t="s">
        <v>168</v>
      </c>
      <c r="E163" s="43" t="s">
        <v>168</v>
      </c>
      <c r="F163" s="43"/>
      <c r="G163" s="152">
        <f>I163+K163+M163+O163</f>
        <v>1499443</v>
      </c>
      <c r="H163" s="162">
        <f>J163+L163+N163+P163</f>
        <v>0</v>
      </c>
      <c r="I163" s="152">
        <v>1499443</v>
      </c>
      <c r="J163" s="162"/>
      <c r="K163" s="138"/>
      <c r="L163" s="138"/>
      <c r="M163" s="138"/>
      <c r="N163" s="138"/>
      <c r="O163" s="138"/>
      <c r="P163" s="138"/>
      <c r="Q163" s="141"/>
    </row>
    <row r="164" spans="1:17" s="58" customFormat="1" ht="24" customHeight="1" x14ac:dyDescent="0.3">
      <c r="B164" s="106" t="s">
        <v>254</v>
      </c>
      <c r="C164" s="45" t="s">
        <v>23</v>
      </c>
      <c r="D164" s="10" t="s">
        <v>147</v>
      </c>
      <c r="E164" s="10">
        <v>5</v>
      </c>
      <c r="F164" s="10"/>
      <c r="G164" s="153"/>
      <c r="H164" s="157"/>
      <c r="I164" s="153"/>
      <c r="J164" s="157"/>
      <c r="K164" s="139"/>
      <c r="L164" s="139"/>
      <c r="M164" s="139"/>
      <c r="N164" s="139"/>
      <c r="O164" s="139"/>
      <c r="P164" s="139"/>
      <c r="Q164" s="142"/>
    </row>
    <row r="165" spans="1:17" s="58" customFormat="1" ht="22.5" customHeight="1" x14ac:dyDescent="0.3">
      <c r="B165" s="106" t="s">
        <v>255</v>
      </c>
      <c r="C165" s="45" t="s">
        <v>24</v>
      </c>
      <c r="D165" s="10" t="s">
        <v>147</v>
      </c>
      <c r="E165" s="10">
        <v>18</v>
      </c>
      <c r="F165" s="10"/>
      <c r="G165" s="153"/>
      <c r="H165" s="157"/>
      <c r="I165" s="153"/>
      <c r="J165" s="157"/>
      <c r="K165" s="139"/>
      <c r="L165" s="139"/>
      <c r="M165" s="139"/>
      <c r="N165" s="139"/>
      <c r="O165" s="139"/>
      <c r="P165" s="139"/>
      <c r="Q165" s="142"/>
    </row>
    <row r="166" spans="1:17" s="58" customFormat="1" ht="45" customHeight="1" x14ac:dyDescent="0.3">
      <c r="B166" s="106" t="s">
        <v>256</v>
      </c>
      <c r="C166" s="45" t="s">
        <v>25</v>
      </c>
      <c r="D166" s="10" t="s">
        <v>147</v>
      </c>
      <c r="E166" s="10">
        <v>12</v>
      </c>
      <c r="F166" s="10"/>
      <c r="G166" s="153"/>
      <c r="H166" s="157"/>
      <c r="I166" s="153"/>
      <c r="J166" s="157"/>
      <c r="K166" s="139"/>
      <c r="L166" s="139"/>
      <c r="M166" s="139"/>
      <c r="N166" s="139"/>
      <c r="O166" s="139"/>
      <c r="P166" s="139"/>
      <c r="Q166" s="142"/>
    </row>
    <row r="167" spans="1:17" s="58" customFormat="1" ht="26.25" customHeight="1" x14ac:dyDescent="0.3">
      <c r="B167" s="106" t="s">
        <v>257</v>
      </c>
      <c r="C167" s="45" t="s">
        <v>26</v>
      </c>
      <c r="D167" s="10" t="s">
        <v>147</v>
      </c>
      <c r="E167" s="10">
        <v>5</v>
      </c>
      <c r="F167" s="10"/>
      <c r="G167" s="153"/>
      <c r="H167" s="157"/>
      <c r="I167" s="153"/>
      <c r="J167" s="157"/>
      <c r="K167" s="139"/>
      <c r="L167" s="139"/>
      <c r="M167" s="139"/>
      <c r="N167" s="139"/>
      <c r="O167" s="139"/>
      <c r="P167" s="139"/>
      <c r="Q167" s="142"/>
    </row>
    <row r="168" spans="1:17" s="58" customFormat="1" ht="26.25" customHeight="1" x14ac:dyDescent="0.3">
      <c r="B168" s="106" t="s">
        <v>258</v>
      </c>
      <c r="C168" s="45" t="s">
        <v>27</v>
      </c>
      <c r="D168" s="10" t="s">
        <v>147</v>
      </c>
      <c r="E168" s="10">
        <v>12</v>
      </c>
      <c r="F168" s="10"/>
      <c r="G168" s="153"/>
      <c r="H168" s="157"/>
      <c r="I168" s="153"/>
      <c r="J168" s="157"/>
      <c r="K168" s="139"/>
      <c r="L168" s="139"/>
      <c r="M168" s="139"/>
      <c r="N168" s="139"/>
      <c r="O168" s="139"/>
      <c r="P168" s="139"/>
      <c r="Q168" s="142"/>
    </row>
    <row r="169" spans="1:17" s="58" customFormat="1" ht="26.25" customHeight="1" thickBot="1" x14ac:dyDescent="0.35">
      <c r="A169" s="132"/>
      <c r="B169" s="105" t="s">
        <v>259</v>
      </c>
      <c r="C169" s="47" t="s">
        <v>28</v>
      </c>
      <c r="D169" s="48" t="s">
        <v>147</v>
      </c>
      <c r="E169" s="48">
        <v>2</v>
      </c>
      <c r="F169" s="48"/>
      <c r="G169" s="165"/>
      <c r="H169" s="164"/>
      <c r="I169" s="165"/>
      <c r="J169" s="164"/>
      <c r="K169" s="163"/>
      <c r="L169" s="163"/>
      <c r="M169" s="163"/>
      <c r="N169" s="163"/>
      <c r="O169" s="163"/>
      <c r="P169" s="163"/>
      <c r="Q169" s="185"/>
    </row>
    <row r="170" spans="1:17" s="132" customFormat="1" x14ac:dyDescent="0.3">
      <c r="B170" s="211">
        <v>58</v>
      </c>
      <c r="C170" s="193" t="s">
        <v>200</v>
      </c>
      <c r="D170" s="187"/>
      <c r="E170" s="187"/>
      <c r="F170" s="173"/>
      <c r="G170" s="166">
        <f>I170+K170+M170+O170</f>
        <v>23736</v>
      </c>
      <c r="H170" s="166">
        <f>J170+L170+N170+P170</f>
        <v>0</v>
      </c>
      <c r="I170" s="166">
        <f>SUM(I172:I190)</f>
        <v>23736</v>
      </c>
      <c r="J170" s="166">
        <f t="shared" ref="J170:Q170" si="20">SUM(J172:J190)</f>
        <v>0</v>
      </c>
      <c r="K170" s="166">
        <f t="shared" si="20"/>
        <v>0</v>
      </c>
      <c r="L170" s="166">
        <f t="shared" si="20"/>
        <v>0</v>
      </c>
      <c r="M170" s="166">
        <f t="shared" si="20"/>
        <v>0</v>
      </c>
      <c r="N170" s="166">
        <f t="shared" si="20"/>
        <v>0</v>
      </c>
      <c r="O170" s="166">
        <f t="shared" si="20"/>
        <v>0</v>
      </c>
      <c r="P170" s="166">
        <f t="shared" si="20"/>
        <v>0</v>
      </c>
      <c r="Q170" s="222">
        <f t="shared" si="20"/>
        <v>0</v>
      </c>
    </row>
    <row r="171" spans="1:17" s="132" customFormat="1" ht="24.75" customHeight="1" x14ac:dyDescent="0.3">
      <c r="B171" s="195"/>
      <c r="C171" s="194"/>
      <c r="D171" s="168"/>
      <c r="E171" s="168"/>
      <c r="F171" s="196"/>
      <c r="G171" s="168"/>
      <c r="H171" s="168"/>
      <c r="I171" s="167"/>
      <c r="J171" s="167"/>
      <c r="K171" s="167"/>
      <c r="L171" s="167"/>
      <c r="M171" s="167"/>
      <c r="N171" s="167"/>
      <c r="O171" s="167"/>
      <c r="P171" s="167"/>
      <c r="Q171" s="223"/>
    </row>
    <row r="172" spans="1:17" s="132" customFormat="1" ht="32.25" customHeight="1" x14ac:dyDescent="0.3">
      <c r="B172" s="212" t="s">
        <v>260</v>
      </c>
      <c r="C172" s="161" t="s">
        <v>201</v>
      </c>
      <c r="D172" s="157" t="s">
        <v>169</v>
      </c>
      <c r="E172" s="157">
        <v>5</v>
      </c>
      <c r="F172" s="164"/>
      <c r="G172" s="153">
        <f>I172+K172+M172+O172</f>
        <v>2241</v>
      </c>
      <c r="H172" s="157">
        <f>J172+L172+N172+P172</f>
        <v>0</v>
      </c>
      <c r="I172" s="153">
        <v>2241</v>
      </c>
      <c r="J172" s="157"/>
      <c r="K172" s="139"/>
      <c r="L172" s="139"/>
      <c r="M172" s="139"/>
      <c r="N172" s="139"/>
      <c r="O172" s="139"/>
      <c r="P172" s="139"/>
      <c r="Q172" s="142"/>
    </row>
    <row r="173" spans="1:17" s="132" customFormat="1" ht="24.75" customHeight="1" x14ac:dyDescent="0.3">
      <c r="B173" s="212"/>
      <c r="C173" s="161"/>
      <c r="D173" s="157"/>
      <c r="E173" s="157"/>
      <c r="F173" s="169"/>
      <c r="G173" s="157"/>
      <c r="H173" s="157"/>
      <c r="I173" s="153"/>
      <c r="J173" s="157"/>
      <c r="K173" s="139"/>
      <c r="L173" s="139"/>
      <c r="M173" s="139"/>
      <c r="N173" s="139"/>
      <c r="O173" s="139"/>
      <c r="P173" s="139"/>
      <c r="Q173" s="142"/>
    </row>
    <row r="174" spans="1:17" s="132" customFormat="1" ht="26.25" customHeight="1" x14ac:dyDescent="0.3">
      <c r="B174" s="212" t="s">
        <v>261</v>
      </c>
      <c r="C174" s="161" t="s">
        <v>210</v>
      </c>
      <c r="D174" s="157" t="s">
        <v>170</v>
      </c>
      <c r="E174" s="157">
        <v>11</v>
      </c>
      <c r="F174" s="164"/>
      <c r="G174" s="153">
        <f>I174+K174+M174+O174</f>
        <v>3858</v>
      </c>
      <c r="H174" s="157">
        <f>J174+L174+N174+P174</f>
        <v>0</v>
      </c>
      <c r="I174" s="153">
        <v>3858</v>
      </c>
      <c r="J174" s="157"/>
      <c r="K174" s="139"/>
      <c r="L174" s="139"/>
      <c r="M174" s="139"/>
      <c r="N174" s="139"/>
      <c r="O174" s="139"/>
      <c r="P174" s="139"/>
      <c r="Q174" s="142"/>
    </row>
    <row r="175" spans="1:17" s="132" customFormat="1" ht="26.25" customHeight="1" x14ac:dyDescent="0.3">
      <c r="B175" s="212"/>
      <c r="C175" s="161"/>
      <c r="D175" s="157"/>
      <c r="E175" s="157"/>
      <c r="F175" s="169"/>
      <c r="G175" s="157"/>
      <c r="H175" s="157"/>
      <c r="I175" s="153"/>
      <c r="J175" s="157"/>
      <c r="K175" s="139"/>
      <c r="L175" s="139"/>
      <c r="M175" s="139"/>
      <c r="N175" s="139"/>
      <c r="O175" s="139"/>
      <c r="P175" s="139"/>
      <c r="Q175" s="142"/>
    </row>
    <row r="176" spans="1:17" s="132" customFormat="1" x14ac:dyDescent="0.3">
      <c r="B176" s="212" t="s">
        <v>262</v>
      </c>
      <c r="C176" s="161" t="s">
        <v>211</v>
      </c>
      <c r="D176" s="157" t="s">
        <v>170</v>
      </c>
      <c r="E176" s="157">
        <v>2</v>
      </c>
      <c r="F176" s="164"/>
      <c r="G176" s="157">
        <f>I176+K176+M176+O176</f>
        <v>968</v>
      </c>
      <c r="H176" s="157">
        <f>J176+L176+N176+P176</f>
        <v>0</v>
      </c>
      <c r="I176" s="157">
        <v>968</v>
      </c>
      <c r="J176" s="157"/>
      <c r="K176" s="139"/>
      <c r="L176" s="139"/>
      <c r="M176" s="139"/>
      <c r="N176" s="139"/>
      <c r="O176" s="139"/>
      <c r="P176" s="139"/>
      <c r="Q176" s="142"/>
    </row>
    <row r="177" spans="2:22" s="132" customFormat="1" ht="44.25" customHeight="1" x14ac:dyDescent="0.3">
      <c r="B177" s="212"/>
      <c r="C177" s="161"/>
      <c r="D177" s="157"/>
      <c r="E177" s="157"/>
      <c r="F177" s="169"/>
      <c r="G177" s="157"/>
      <c r="H177" s="157"/>
      <c r="I177" s="157"/>
      <c r="J177" s="157"/>
      <c r="K177" s="139"/>
      <c r="L177" s="139"/>
      <c r="M177" s="139"/>
      <c r="N177" s="139"/>
      <c r="O177" s="139"/>
      <c r="P177" s="139"/>
      <c r="Q177" s="142"/>
    </row>
    <row r="178" spans="2:22" s="132" customFormat="1" x14ac:dyDescent="0.3">
      <c r="B178" s="212" t="s">
        <v>263</v>
      </c>
      <c r="C178" s="161" t="s">
        <v>202</v>
      </c>
      <c r="D178" s="157" t="s">
        <v>170</v>
      </c>
      <c r="E178" s="157">
        <v>2</v>
      </c>
      <c r="F178" s="164"/>
      <c r="G178" s="153">
        <f>I178+K178+M178+O178</f>
        <v>1152</v>
      </c>
      <c r="H178" s="157">
        <f>J178+L178+N178+P178</f>
        <v>0</v>
      </c>
      <c r="I178" s="153">
        <v>1152</v>
      </c>
      <c r="J178" s="157"/>
      <c r="K178" s="139"/>
      <c r="L178" s="139"/>
      <c r="M178" s="139"/>
      <c r="N178" s="139"/>
      <c r="O178" s="139"/>
      <c r="P178" s="139"/>
      <c r="Q178" s="142"/>
    </row>
    <row r="179" spans="2:22" s="132" customFormat="1" x14ac:dyDescent="0.3">
      <c r="B179" s="212"/>
      <c r="C179" s="161"/>
      <c r="D179" s="157"/>
      <c r="E179" s="157"/>
      <c r="F179" s="145"/>
      <c r="G179" s="157"/>
      <c r="H179" s="157"/>
      <c r="I179" s="153"/>
      <c r="J179" s="157"/>
      <c r="K179" s="139"/>
      <c r="L179" s="139"/>
      <c r="M179" s="139"/>
      <c r="N179" s="139"/>
      <c r="O179" s="139"/>
      <c r="P179" s="139"/>
      <c r="Q179" s="142"/>
    </row>
    <row r="180" spans="2:22" s="132" customFormat="1" x14ac:dyDescent="0.3">
      <c r="B180" s="212"/>
      <c r="C180" s="161"/>
      <c r="D180" s="157"/>
      <c r="E180" s="157"/>
      <c r="F180" s="145"/>
      <c r="G180" s="157"/>
      <c r="H180" s="157"/>
      <c r="I180" s="153"/>
      <c r="J180" s="157"/>
      <c r="K180" s="139"/>
      <c r="L180" s="139"/>
      <c r="M180" s="139"/>
      <c r="N180" s="139"/>
      <c r="O180" s="139"/>
      <c r="P180" s="139"/>
      <c r="Q180" s="142"/>
    </row>
    <row r="181" spans="2:22" s="132" customFormat="1" x14ac:dyDescent="0.3">
      <c r="B181" s="212"/>
      <c r="C181" s="161"/>
      <c r="D181" s="157"/>
      <c r="E181" s="157"/>
      <c r="F181" s="145"/>
      <c r="G181" s="157"/>
      <c r="H181" s="157"/>
      <c r="I181" s="153"/>
      <c r="J181" s="157"/>
      <c r="K181" s="139"/>
      <c r="L181" s="139"/>
      <c r="M181" s="139"/>
      <c r="N181" s="139"/>
      <c r="O181" s="139"/>
      <c r="P181" s="139"/>
      <c r="Q181" s="142"/>
    </row>
    <row r="182" spans="2:22" s="132" customFormat="1" x14ac:dyDescent="0.3">
      <c r="B182" s="212"/>
      <c r="C182" s="161"/>
      <c r="D182" s="157"/>
      <c r="E182" s="157"/>
      <c r="F182" s="145"/>
      <c r="G182" s="157"/>
      <c r="H182" s="157"/>
      <c r="I182" s="153"/>
      <c r="J182" s="157"/>
      <c r="K182" s="139"/>
      <c r="L182" s="139"/>
      <c r="M182" s="139"/>
      <c r="N182" s="139"/>
      <c r="O182" s="139"/>
      <c r="P182" s="139"/>
      <c r="Q182" s="142"/>
    </row>
    <row r="183" spans="2:22" s="132" customFormat="1" x14ac:dyDescent="0.3">
      <c r="B183" s="212"/>
      <c r="C183" s="161"/>
      <c r="D183" s="157"/>
      <c r="E183" s="157"/>
      <c r="F183" s="169"/>
      <c r="G183" s="157"/>
      <c r="H183" s="157"/>
      <c r="I183" s="153"/>
      <c r="J183" s="157"/>
      <c r="K183" s="139"/>
      <c r="L183" s="139"/>
      <c r="M183" s="139"/>
      <c r="N183" s="139"/>
      <c r="O183" s="139"/>
      <c r="P183" s="139"/>
      <c r="Q183" s="142"/>
    </row>
    <row r="184" spans="2:22" s="132" customFormat="1" x14ac:dyDescent="0.3">
      <c r="B184" s="212" t="s">
        <v>264</v>
      </c>
      <c r="C184" s="161" t="s">
        <v>203</v>
      </c>
      <c r="D184" s="157" t="s">
        <v>170</v>
      </c>
      <c r="E184" s="157">
        <v>4</v>
      </c>
      <c r="F184" s="164"/>
      <c r="G184" s="153">
        <f>I184+K184+M184+O184</f>
        <v>13821</v>
      </c>
      <c r="H184" s="157">
        <f>J184+L184+N184+P184</f>
        <v>0</v>
      </c>
      <c r="I184" s="153">
        <v>13821</v>
      </c>
      <c r="J184" s="157"/>
      <c r="K184" s="139"/>
      <c r="L184" s="139"/>
      <c r="M184" s="139"/>
      <c r="N184" s="139"/>
      <c r="O184" s="139"/>
      <c r="P184" s="139"/>
      <c r="Q184" s="142"/>
    </row>
    <row r="185" spans="2:22" s="132" customFormat="1" x14ac:dyDescent="0.3">
      <c r="B185" s="212"/>
      <c r="C185" s="161"/>
      <c r="D185" s="157"/>
      <c r="E185" s="157"/>
      <c r="F185" s="169"/>
      <c r="G185" s="157"/>
      <c r="H185" s="157"/>
      <c r="I185" s="153"/>
      <c r="J185" s="157"/>
      <c r="K185" s="139"/>
      <c r="L185" s="139"/>
      <c r="M185" s="139"/>
      <c r="N185" s="139"/>
      <c r="O185" s="139"/>
      <c r="P185" s="139"/>
      <c r="Q185" s="142"/>
    </row>
    <row r="186" spans="2:22" s="132" customFormat="1" x14ac:dyDescent="0.3">
      <c r="B186" s="212" t="s">
        <v>265</v>
      </c>
      <c r="C186" s="161" t="s">
        <v>204</v>
      </c>
      <c r="D186" s="157" t="s">
        <v>170</v>
      </c>
      <c r="E186" s="157">
        <v>1</v>
      </c>
      <c r="F186" s="164"/>
      <c r="G186" s="153">
        <f>I186+K186+M186+O186</f>
        <v>1480</v>
      </c>
      <c r="H186" s="157">
        <f>J186+L186+N186+P186</f>
        <v>0</v>
      </c>
      <c r="I186" s="153">
        <v>1480</v>
      </c>
      <c r="J186" s="157"/>
      <c r="K186" s="139"/>
      <c r="L186" s="139"/>
      <c r="M186" s="139"/>
      <c r="N186" s="139"/>
      <c r="O186" s="139"/>
      <c r="P186" s="139"/>
      <c r="Q186" s="142"/>
    </row>
    <row r="187" spans="2:22" s="132" customFormat="1" x14ac:dyDescent="0.3">
      <c r="B187" s="212"/>
      <c r="C187" s="161"/>
      <c r="D187" s="157"/>
      <c r="E187" s="157"/>
      <c r="F187" s="145"/>
      <c r="G187" s="157"/>
      <c r="H187" s="157"/>
      <c r="I187" s="153"/>
      <c r="J187" s="157"/>
      <c r="K187" s="139"/>
      <c r="L187" s="139"/>
      <c r="M187" s="139"/>
      <c r="N187" s="139"/>
      <c r="O187" s="139"/>
      <c r="P187" s="139"/>
      <c r="Q187" s="142"/>
    </row>
    <row r="188" spans="2:22" s="132" customFormat="1" ht="43.5" customHeight="1" x14ac:dyDescent="0.3">
      <c r="B188" s="212"/>
      <c r="C188" s="161"/>
      <c r="D188" s="157"/>
      <c r="E188" s="157"/>
      <c r="F188" s="169"/>
      <c r="G188" s="157"/>
      <c r="H188" s="157"/>
      <c r="I188" s="153"/>
      <c r="J188" s="157"/>
      <c r="K188" s="139"/>
      <c r="L188" s="139"/>
      <c r="M188" s="139"/>
      <c r="N188" s="139"/>
      <c r="O188" s="139"/>
      <c r="P188" s="139"/>
      <c r="Q188" s="142"/>
    </row>
    <row r="189" spans="2:22" s="132" customFormat="1" x14ac:dyDescent="0.3">
      <c r="B189" s="212" t="s">
        <v>266</v>
      </c>
      <c r="C189" s="161" t="s">
        <v>205</v>
      </c>
      <c r="D189" s="157" t="s">
        <v>170</v>
      </c>
      <c r="E189" s="157">
        <v>12</v>
      </c>
      <c r="F189" s="164"/>
      <c r="G189" s="157">
        <f>I189+K189+M189+O189</f>
        <v>216</v>
      </c>
      <c r="H189" s="157">
        <f>J189+L189+N189+P189</f>
        <v>0</v>
      </c>
      <c r="I189" s="157">
        <v>216</v>
      </c>
      <c r="J189" s="157"/>
      <c r="K189" s="139"/>
      <c r="L189" s="139"/>
      <c r="M189" s="139"/>
      <c r="N189" s="139"/>
      <c r="O189" s="139"/>
      <c r="P189" s="139"/>
      <c r="Q189" s="142"/>
    </row>
    <row r="190" spans="2:22" s="132" customFormat="1" ht="42" customHeight="1" thickBot="1" x14ac:dyDescent="0.35">
      <c r="B190" s="217"/>
      <c r="C190" s="218"/>
      <c r="D190" s="189"/>
      <c r="E190" s="189"/>
      <c r="F190" s="146"/>
      <c r="G190" s="189"/>
      <c r="H190" s="189"/>
      <c r="I190" s="189"/>
      <c r="J190" s="189"/>
      <c r="K190" s="150"/>
      <c r="L190" s="150"/>
      <c r="M190" s="150"/>
      <c r="N190" s="150"/>
      <c r="O190" s="150"/>
      <c r="P190" s="150"/>
      <c r="Q190" s="143"/>
      <c r="V190" s="132" t="s">
        <v>275</v>
      </c>
    </row>
    <row r="191" spans="2:22" s="132" customFormat="1" x14ac:dyDescent="0.3">
      <c r="B191" s="133"/>
      <c r="C191" s="134"/>
      <c r="D191" s="133"/>
      <c r="E191" s="133"/>
      <c r="F191" s="133"/>
      <c r="G191" s="133"/>
      <c r="H191" s="133"/>
      <c r="I191" s="133"/>
      <c r="J191" s="133"/>
      <c r="K191" s="135"/>
      <c r="L191" s="135"/>
      <c r="M191" s="135"/>
      <c r="N191" s="135"/>
      <c r="O191" s="135"/>
      <c r="P191" s="135"/>
      <c r="Q191" s="135"/>
    </row>
    <row r="192" spans="2:22" s="40" customFormat="1" x14ac:dyDescent="0.3">
      <c r="B192" s="89"/>
      <c r="C192" s="41"/>
      <c r="D192" s="89"/>
      <c r="E192" s="89"/>
      <c r="F192" s="89"/>
      <c r="G192" s="89"/>
      <c r="H192" s="89"/>
      <c r="I192" s="89"/>
      <c r="J192" s="89"/>
      <c r="K192" s="90"/>
      <c r="L192" s="90"/>
      <c r="M192" s="90"/>
      <c r="N192" s="90"/>
      <c r="O192" s="90"/>
      <c r="P192" s="90"/>
      <c r="Q192" s="90"/>
    </row>
    <row r="193" spans="3:13" s="40" customFormat="1" x14ac:dyDescent="0.3">
      <c r="C193" s="41"/>
      <c r="D193" s="42"/>
    </row>
    <row r="194" spans="3:13" s="40" customFormat="1" x14ac:dyDescent="0.3">
      <c r="C194" s="41"/>
      <c r="D194" s="42"/>
    </row>
    <row r="195" spans="3:13" ht="25.5" x14ac:dyDescent="0.35">
      <c r="C195" s="78" t="s">
        <v>276</v>
      </c>
      <c r="L195" s="78"/>
      <c r="M195" s="78" t="s">
        <v>277</v>
      </c>
    </row>
    <row r="196" spans="3:13" ht="25.5" x14ac:dyDescent="0.35">
      <c r="C196" s="78"/>
      <c r="L196" s="78"/>
      <c r="M196" s="78"/>
    </row>
    <row r="197" spans="3:13" ht="25.5" x14ac:dyDescent="0.35">
      <c r="C197" s="78"/>
      <c r="L197" s="78"/>
      <c r="M197" s="78"/>
    </row>
    <row r="198" spans="3:13" ht="25.5" x14ac:dyDescent="0.35">
      <c r="C198" s="78"/>
      <c r="L198" s="78"/>
      <c r="M198" s="78"/>
    </row>
    <row r="199" spans="3:13" ht="25.5" x14ac:dyDescent="0.35">
      <c r="C199" s="78"/>
      <c r="L199" s="78"/>
      <c r="M199" s="78"/>
    </row>
    <row r="200" spans="3:13" ht="25.5" x14ac:dyDescent="0.35">
      <c r="C200" s="78" t="s">
        <v>267</v>
      </c>
      <c r="L200" s="78"/>
      <c r="M200" s="78"/>
    </row>
    <row r="201" spans="3:13" ht="25.5" x14ac:dyDescent="0.35">
      <c r="C201" s="78" t="s">
        <v>268</v>
      </c>
      <c r="L201" s="78"/>
      <c r="M201" s="78" t="s">
        <v>271</v>
      </c>
    </row>
    <row r="202" spans="3:13" ht="25.5" x14ac:dyDescent="0.35">
      <c r="C202" s="78"/>
      <c r="L202" s="78"/>
      <c r="M202" s="78"/>
    </row>
    <row r="203" spans="3:13" ht="25.5" x14ac:dyDescent="0.35">
      <c r="C203" s="78"/>
      <c r="L203" s="78"/>
      <c r="M203" s="78"/>
    </row>
    <row r="204" spans="3:13" ht="25.5" x14ac:dyDescent="0.35">
      <c r="C204" s="78"/>
      <c r="L204" s="78"/>
      <c r="M204" s="78"/>
    </row>
    <row r="205" spans="3:13" ht="25.5" x14ac:dyDescent="0.35">
      <c r="C205" s="78"/>
      <c r="L205" s="78"/>
      <c r="M205" s="78"/>
    </row>
    <row r="206" spans="3:13" ht="25.5" x14ac:dyDescent="0.35">
      <c r="C206" s="78" t="s">
        <v>269</v>
      </c>
      <c r="L206" s="78"/>
      <c r="M206" s="78" t="s">
        <v>272</v>
      </c>
    </row>
    <row r="207" spans="3:13" ht="22.5" x14ac:dyDescent="0.3">
      <c r="C207" s="79"/>
      <c r="L207" s="79"/>
      <c r="M207" s="79"/>
    </row>
    <row r="208" spans="3:13" ht="22.5" x14ac:dyDescent="0.3">
      <c r="C208" s="79"/>
      <c r="L208" s="79"/>
      <c r="M208" s="79"/>
    </row>
    <row r="209" spans="3:13" ht="22.5" x14ac:dyDescent="0.3">
      <c r="C209" s="79"/>
      <c r="L209" s="79"/>
      <c r="M209" s="79"/>
    </row>
    <row r="210" spans="3:13" ht="22.5" x14ac:dyDescent="0.3">
      <c r="C210" s="79"/>
      <c r="L210" s="79"/>
      <c r="M210" s="79"/>
    </row>
    <row r="211" spans="3:13" ht="25.5" x14ac:dyDescent="0.35">
      <c r="C211" s="78" t="s">
        <v>270</v>
      </c>
      <c r="L211" s="78"/>
      <c r="M211" s="78" t="s">
        <v>273</v>
      </c>
    </row>
    <row r="216" spans="3:13" x14ac:dyDescent="0.3">
      <c r="C216" s="13" t="s">
        <v>278</v>
      </c>
    </row>
    <row r="217" spans="3:13" x14ac:dyDescent="0.3">
      <c r="C217" s="13" t="s">
        <v>279</v>
      </c>
    </row>
  </sheetData>
  <mergeCells count="581">
    <mergeCell ref="J85:J86"/>
    <mergeCell ref="I85:I86"/>
    <mergeCell ref="H85:H86"/>
    <mergeCell ref="G85:G86"/>
    <mergeCell ref="P87:P88"/>
    <mergeCell ref="N87:N88"/>
    <mergeCell ref="L87:L88"/>
    <mergeCell ref="B4:Q4"/>
    <mergeCell ref="B5:Q5"/>
    <mergeCell ref="B6:Q6"/>
    <mergeCell ref="B7:Q7"/>
    <mergeCell ref="B8:Q8"/>
    <mergeCell ref="C62:C66"/>
    <mergeCell ref="F62:F66"/>
    <mergeCell ref="F47:F48"/>
    <mergeCell ref="F40:F41"/>
    <mergeCell ref="G83:G84"/>
    <mergeCell ref="I83:I84"/>
    <mergeCell ref="K83:K84"/>
    <mergeCell ref="M83:M84"/>
    <mergeCell ref="O83:O84"/>
    <mergeCell ref="Q83:Q84"/>
    <mergeCell ref="G79:G80"/>
    <mergeCell ref="J87:J88"/>
    <mergeCell ref="Q174:Q175"/>
    <mergeCell ref="Q170:Q171"/>
    <mergeCell ref="P170:P171"/>
    <mergeCell ref="N170:N171"/>
    <mergeCell ref="O170:O171"/>
    <mergeCell ref="P152:P154"/>
    <mergeCell ref="N152:N154"/>
    <mergeCell ref="L152:L154"/>
    <mergeCell ref="J152:J154"/>
    <mergeCell ref="M152:M154"/>
    <mergeCell ref="O152:O154"/>
    <mergeCell ref="F170:F171"/>
    <mergeCell ref="D152:D153"/>
    <mergeCell ref="F152:F153"/>
    <mergeCell ref="Q94:Q97"/>
    <mergeCell ref="P94:P97"/>
    <mergeCell ref="O94:O97"/>
    <mergeCell ref="N94:N97"/>
    <mergeCell ref="M94:M97"/>
    <mergeCell ref="L94:L97"/>
    <mergeCell ref="K94:K97"/>
    <mergeCell ref="H152:H154"/>
    <mergeCell ref="Q152:Q154"/>
    <mergeCell ref="D155:D157"/>
    <mergeCell ref="G155:G157"/>
    <mergeCell ref="I155:I157"/>
    <mergeCell ref="K155:K157"/>
    <mergeCell ref="M155:M157"/>
    <mergeCell ref="O155:O157"/>
    <mergeCell ref="Q155:Q157"/>
    <mergeCell ref="P155:P157"/>
    <mergeCell ref="N155:N157"/>
    <mergeCell ref="L155:L157"/>
    <mergeCell ref="J155:J157"/>
    <mergeCell ref="H155:H157"/>
    <mergeCell ref="P186:P188"/>
    <mergeCell ref="Q178:Q183"/>
    <mergeCell ref="B184:B185"/>
    <mergeCell ref="C184:C185"/>
    <mergeCell ref="B3:Q3"/>
    <mergeCell ref="B149:Q149"/>
    <mergeCell ref="O186:O188"/>
    <mergeCell ref="Q186:Q188"/>
    <mergeCell ref="B189:B190"/>
    <mergeCell ref="C189:C190"/>
    <mergeCell ref="D189:D190"/>
    <mergeCell ref="E189:E190"/>
    <mergeCell ref="K189:K190"/>
    <mergeCell ref="M189:M190"/>
    <mergeCell ref="O189:O190"/>
    <mergeCell ref="Q189:Q190"/>
    <mergeCell ref="B186:B188"/>
    <mergeCell ref="C186:C188"/>
    <mergeCell ref="D186:D188"/>
    <mergeCell ref="E186:E188"/>
    <mergeCell ref="K186:K188"/>
    <mergeCell ref="M186:M188"/>
    <mergeCell ref="P189:P190"/>
    <mergeCell ref="F186:F188"/>
    <mergeCell ref="N189:N190"/>
    <mergeCell ref="L189:L190"/>
    <mergeCell ref="J189:J190"/>
    <mergeCell ref="I189:I190"/>
    <mergeCell ref="H189:H190"/>
    <mergeCell ref="D184:D185"/>
    <mergeCell ref="E184:E185"/>
    <mergeCell ref="K184:K185"/>
    <mergeCell ref="M184:M185"/>
    <mergeCell ref="N186:N188"/>
    <mergeCell ref="L186:L188"/>
    <mergeCell ref="J186:J188"/>
    <mergeCell ref="I186:I188"/>
    <mergeCell ref="H186:H188"/>
    <mergeCell ref="G186:G188"/>
    <mergeCell ref="G189:G190"/>
    <mergeCell ref="F189:F190"/>
    <mergeCell ref="F184:F185"/>
    <mergeCell ref="O184:O185"/>
    <mergeCell ref="Q184:Q185"/>
    <mergeCell ref="B178:B183"/>
    <mergeCell ref="C178:C183"/>
    <mergeCell ref="D178:D183"/>
    <mergeCell ref="E178:E183"/>
    <mergeCell ref="K178:K183"/>
    <mergeCell ref="M178:M183"/>
    <mergeCell ref="P184:P185"/>
    <mergeCell ref="N184:N185"/>
    <mergeCell ref="L184:L185"/>
    <mergeCell ref="J184:J185"/>
    <mergeCell ref="I184:I185"/>
    <mergeCell ref="H184:H185"/>
    <mergeCell ref="G184:G185"/>
    <mergeCell ref="P178:P183"/>
    <mergeCell ref="N178:N183"/>
    <mergeCell ref="H178:H183"/>
    <mergeCell ref="G178:G183"/>
    <mergeCell ref="O178:O183"/>
    <mergeCell ref="L178:L183"/>
    <mergeCell ref="J178:J183"/>
    <mergeCell ref="I178:I183"/>
    <mergeCell ref="F178:F183"/>
    <mergeCell ref="B176:B177"/>
    <mergeCell ref="C176:C177"/>
    <mergeCell ref="D176:D177"/>
    <mergeCell ref="E176:E177"/>
    <mergeCell ref="K176:K177"/>
    <mergeCell ref="M176:M177"/>
    <mergeCell ref="O176:O177"/>
    <mergeCell ref="Q176:Q177"/>
    <mergeCell ref="B174:B175"/>
    <mergeCell ref="C174:C175"/>
    <mergeCell ref="D174:D175"/>
    <mergeCell ref="E174:E175"/>
    <mergeCell ref="K174:K175"/>
    <mergeCell ref="M174:M175"/>
    <mergeCell ref="P174:P175"/>
    <mergeCell ref="N174:N175"/>
    <mergeCell ref="L174:L175"/>
    <mergeCell ref="J174:J175"/>
    <mergeCell ref="I174:I175"/>
    <mergeCell ref="H174:H175"/>
    <mergeCell ref="G174:G175"/>
    <mergeCell ref="P176:P177"/>
    <mergeCell ref="O174:O175"/>
    <mergeCell ref="F174:F175"/>
    <mergeCell ref="B172:B173"/>
    <mergeCell ref="C172:C173"/>
    <mergeCell ref="D172:D173"/>
    <mergeCell ref="E172:E173"/>
    <mergeCell ref="K172:K173"/>
    <mergeCell ref="M172:M173"/>
    <mergeCell ref="O172:O173"/>
    <mergeCell ref="Q172:Q173"/>
    <mergeCell ref="P172:P173"/>
    <mergeCell ref="N172:N173"/>
    <mergeCell ref="L172:L173"/>
    <mergeCell ref="J172:J173"/>
    <mergeCell ref="I172:I173"/>
    <mergeCell ref="H172:H173"/>
    <mergeCell ref="G172:G173"/>
    <mergeCell ref="F172:F173"/>
    <mergeCell ref="B170:B171"/>
    <mergeCell ref="Q158:Q162"/>
    <mergeCell ref="K163:K169"/>
    <mergeCell ref="M163:M169"/>
    <mergeCell ref="O163:O169"/>
    <mergeCell ref="Q163:Q169"/>
    <mergeCell ref="C170:C171"/>
    <mergeCell ref="D170:D171"/>
    <mergeCell ref="E170:E171"/>
    <mergeCell ref="K170:K171"/>
    <mergeCell ref="M170:M171"/>
    <mergeCell ref="D158:D162"/>
    <mergeCell ref="G158:G162"/>
    <mergeCell ref="I158:I162"/>
    <mergeCell ref="K158:K162"/>
    <mergeCell ref="M158:M162"/>
    <mergeCell ref="O158:O162"/>
    <mergeCell ref="P158:P162"/>
    <mergeCell ref="N158:N162"/>
    <mergeCell ref="J158:J162"/>
    <mergeCell ref="H158:H162"/>
    <mergeCell ref="L158:L162"/>
    <mergeCell ref="P163:P169"/>
    <mergeCell ref="N163:N169"/>
    <mergeCell ref="O138:O139"/>
    <mergeCell ref="Q138:Q139"/>
    <mergeCell ref="G141:G142"/>
    <mergeCell ref="I141:I142"/>
    <mergeCell ref="K141:K142"/>
    <mergeCell ref="M141:M142"/>
    <mergeCell ref="O141:O142"/>
    <mergeCell ref="Q141:Q142"/>
    <mergeCell ref="P141:P142"/>
    <mergeCell ref="N141:N142"/>
    <mergeCell ref="L141:L142"/>
    <mergeCell ref="J141:J142"/>
    <mergeCell ref="H141:H142"/>
    <mergeCell ref="K134:K137"/>
    <mergeCell ref="M134:M137"/>
    <mergeCell ref="O134:O137"/>
    <mergeCell ref="Q134:Q137"/>
    <mergeCell ref="B138:B139"/>
    <mergeCell ref="C138:C139"/>
    <mergeCell ref="D138:D139"/>
    <mergeCell ref="E138:E139"/>
    <mergeCell ref="K138:K139"/>
    <mergeCell ref="M138:M139"/>
    <mergeCell ref="P134:P137"/>
    <mergeCell ref="N134:N137"/>
    <mergeCell ref="L134:L137"/>
    <mergeCell ref="J134:J137"/>
    <mergeCell ref="I134:I137"/>
    <mergeCell ref="H134:H137"/>
    <mergeCell ref="G134:G137"/>
    <mergeCell ref="P138:P139"/>
    <mergeCell ref="N138:N139"/>
    <mergeCell ref="L138:L139"/>
    <mergeCell ref="J138:J139"/>
    <mergeCell ref="I138:I139"/>
    <mergeCell ref="H138:H139"/>
    <mergeCell ref="G138:G139"/>
    <mergeCell ref="Q122:Q123"/>
    <mergeCell ref="K124:K127"/>
    <mergeCell ref="M124:M127"/>
    <mergeCell ref="O124:O127"/>
    <mergeCell ref="Q124:Q127"/>
    <mergeCell ref="G119:G121"/>
    <mergeCell ref="I119:I121"/>
    <mergeCell ref="K119:K121"/>
    <mergeCell ref="M119:M121"/>
    <mergeCell ref="O119:O121"/>
    <mergeCell ref="Q119:Q121"/>
    <mergeCell ref="P122:P123"/>
    <mergeCell ref="N122:N123"/>
    <mergeCell ref="L122:L123"/>
    <mergeCell ref="J122:J123"/>
    <mergeCell ref="I122:I123"/>
    <mergeCell ref="H122:H123"/>
    <mergeCell ref="G122:G123"/>
    <mergeCell ref="P119:P121"/>
    <mergeCell ref="N119:N121"/>
    <mergeCell ref="L119:L121"/>
    <mergeCell ref="J119:J121"/>
    <mergeCell ref="H119:H121"/>
    <mergeCell ref="P124:P127"/>
    <mergeCell ref="N111:N113"/>
    <mergeCell ref="L111:L113"/>
    <mergeCell ref="J111:J113"/>
    <mergeCell ref="H111:H113"/>
    <mergeCell ref="P109:P110"/>
    <mergeCell ref="N109:N110"/>
    <mergeCell ref="L109:L110"/>
    <mergeCell ref="P115:P117"/>
    <mergeCell ref="N115:N117"/>
    <mergeCell ref="L115:L117"/>
    <mergeCell ref="J115:J117"/>
    <mergeCell ref="H115:H117"/>
    <mergeCell ref="I87:I88"/>
    <mergeCell ref="H87:H88"/>
    <mergeCell ref="G87:G88"/>
    <mergeCell ref="J105:J106"/>
    <mergeCell ref="H105:H106"/>
    <mergeCell ref="G105:G106"/>
    <mergeCell ref="I105:I106"/>
    <mergeCell ref="J109:J110"/>
    <mergeCell ref="I109:I110"/>
    <mergeCell ref="H109:H110"/>
    <mergeCell ref="G109:G110"/>
    <mergeCell ref="G91:G93"/>
    <mergeCell ref="H91:H93"/>
    <mergeCell ref="I91:I93"/>
    <mergeCell ref="J91:J93"/>
    <mergeCell ref="G94:G97"/>
    <mergeCell ref="H94:H97"/>
    <mergeCell ref="I94:I97"/>
    <mergeCell ref="J94:J97"/>
    <mergeCell ref="G98:G99"/>
    <mergeCell ref="H98:H99"/>
    <mergeCell ref="I98:I99"/>
    <mergeCell ref="J98:J99"/>
    <mergeCell ref="Q91:Q93"/>
    <mergeCell ref="P98:P99"/>
    <mergeCell ref="Q98:Q99"/>
    <mergeCell ref="K91:K93"/>
    <mergeCell ref="L91:L93"/>
    <mergeCell ref="G115:G117"/>
    <mergeCell ref="I115:I117"/>
    <mergeCell ref="K115:K117"/>
    <mergeCell ref="M115:M117"/>
    <mergeCell ref="O115:O117"/>
    <mergeCell ref="M91:M93"/>
    <mergeCell ref="N91:N93"/>
    <mergeCell ref="O91:O93"/>
    <mergeCell ref="Q115:Q117"/>
    <mergeCell ref="K109:K110"/>
    <mergeCell ref="M109:M110"/>
    <mergeCell ref="O109:O110"/>
    <mergeCell ref="Q109:Q110"/>
    <mergeCell ref="G111:G113"/>
    <mergeCell ref="I111:I113"/>
    <mergeCell ref="K111:K113"/>
    <mergeCell ref="M111:M113"/>
    <mergeCell ref="O111:O113"/>
    <mergeCell ref="Q111:Q113"/>
    <mergeCell ref="Q79:Q80"/>
    <mergeCell ref="P79:P80"/>
    <mergeCell ref="N79:N80"/>
    <mergeCell ref="L79:L80"/>
    <mergeCell ref="J79:J80"/>
    <mergeCell ref="Q105:Q106"/>
    <mergeCell ref="K85:K86"/>
    <mergeCell ref="M85:M86"/>
    <mergeCell ref="O85:O86"/>
    <mergeCell ref="Q85:Q86"/>
    <mergeCell ref="K87:K88"/>
    <mergeCell ref="M87:M88"/>
    <mergeCell ref="O87:O88"/>
    <mergeCell ref="Q87:Q88"/>
    <mergeCell ref="P85:P86"/>
    <mergeCell ref="N85:N86"/>
    <mergeCell ref="L85:L86"/>
    <mergeCell ref="P105:P106"/>
    <mergeCell ref="N105:N106"/>
    <mergeCell ref="L105:L106"/>
    <mergeCell ref="K105:K106"/>
    <mergeCell ref="M105:M106"/>
    <mergeCell ref="O105:O106"/>
    <mergeCell ref="P91:P93"/>
    <mergeCell ref="H79:H80"/>
    <mergeCell ref="P83:P84"/>
    <mergeCell ref="N83:N84"/>
    <mergeCell ref="L83:L84"/>
    <mergeCell ref="J83:J84"/>
    <mergeCell ref="H83:H84"/>
    <mergeCell ref="G70:G78"/>
    <mergeCell ref="I70:I78"/>
    <mergeCell ref="K70:K78"/>
    <mergeCell ref="M70:M78"/>
    <mergeCell ref="O70:O78"/>
    <mergeCell ref="I79:I80"/>
    <mergeCell ref="K79:K80"/>
    <mergeCell ref="M79:M80"/>
    <mergeCell ref="O79:O80"/>
    <mergeCell ref="Q70:Q78"/>
    <mergeCell ref="Q62:Q67"/>
    <mergeCell ref="G68:G69"/>
    <mergeCell ref="I68:I69"/>
    <mergeCell ref="K68:K69"/>
    <mergeCell ref="M68:M69"/>
    <mergeCell ref="O68:O69"/>
    <mergeCell ref="Q68:Q69"/>
    <mergeCell ref="G62:G67"/>
    <mergeCell ref="P70:P78"/>
    <mergeCell ref="N70:N78"/>
    <mergeCell ref="L70:L78"/>
    <mergeCell ref="J70:J78"/>
    <mergeCell ref="H70:H78"/>
    <mergeCell ref="P68:P69"/>
    <mergeCell ref="N68:N69"/>
    <mergeCell ref="L68:L69"/>
    <mergeCell ref="J68:J69"/>
    <mergeCell ref="H68:H69"/>
    <mergeCell ref="B62:B66"/>
    <mergeCell ref="D62:D66"/>
    <mergeCell ref="E62:E66"/>
    <mergeCell ref="K62:K67"/>
    <mergeCell ref="M62:M67"/>
    <mergeCell ref="O62:O67"/>
    <mergeCell ref="O47:O49"/>
    <mergeCell ref="Q47:Q49"/>
    <mergeCell ref="G50:G54"/>
    <mergeCell ref="I50:I54"/>
    <mergeCell ref="K50:K54"/>
    <mergeCell ref="M50:M54"/>
    <mergeCell ref="O50:O54"/>
    <mergeCell ref="Q50:Q54"/>
    <mergeCell ref="B47:B48"/>
    <mergeCell ref="C47:C48"/>
    <mergeCell ref="D47:D48"/>
    <mergeCell ref="E47:E48"/>
    <mergeCell ref="K47:K49"/>
    <mergeCell ref="M47:M49"/>
    <mergeCell ref="P47:P49"/>
    <mergeCell ref="N47:N49"/>
    <mergeCell ref="L47:L49"/>
    <mergeCell ref="J47:J49"/>
    <mergeCell ref="O40:O43"/>
    <mergeCell ref="Q40:Q43"/>
    <mergeCell ref="K44:K46"/>
    <mergeCell ref="M44:M46"/>
    <mergeCell ref="O44:O46"/>
    <mergeCell ref="Q44:Q46"/>
    <mergeCell ref="B40:B41"/>
    <mergeCell ref="C40:C41"/>
    <mergeCell ref="D40:D41"/>
    <mergeCell ref="E40:E41"/>
    <mergeCell ref="K40:K43"/>
    <mergeCell ref="M40:M43"/>
    <mergeCell ref="P40:P43"/>
    <mergeCell ref="N40:N43"/>
    <mergeCell ref="L40:L43"/>
    <mergeCell ref="J40:J43"/>
    <mergeCell ref="I40:I43"/>
    <mergeCell ref="G40:G43"/>
    <mergeCell ref="H40:H43"/>
    <mergeCell ref="G36:G38"/>
    <mergeCell ref="I36:I38"/>
    <mergeCell ref="K36:K38"/>
    <mergeCell ref="M36:M38"/>
    <mergeCell ref="O36:O38"/>
    <mergeCell ref="Q36:Q38"/>
    <mergeCell ref="G32:G35"/>
    <mergeCell ref="I32:I35"/>
    <mergeCell ref="K32:K35"/>
    <mergeCell ref="M32:M35"/>
    <mergeCell ref="O32:O35"/>
    <mergeCell ref="Q32:Q35"/>
    <mergeCell ref="H32:H35"/>
    <mergeCell ref="P36:P38"/>
    <mergeCell ref="N36:N38"/>
    <mergeCell ref="L36:L38"/>
    <mergeCell ref="J36:J38"/>
    <mergeCell ref="H36:H38"/>
    <mergeCell ref="P32:P35"/>
    <mergeCell ref="N32:N35"/>
    <mergeCell ref="L32:L35"/>
    <mergeCell ref="J32:J35"/>
    <mergeCell ref="G27:G31"/>
    <mergeCell ref="I27:I31"/>
    <mergeCell ref="K27:K31"/>
    <mergeCell ref="M27:M31"/>
    <mergeCell ref="O27:O31"/>
    <mergeCell ref="Q27:Q31"/>
    <mergeCell ref="K21:K23"/>
    <mergeCell ref="M21:M23"/>
    <mergeCell ref="O21:O23"/>
    <mergeCell ref="Q21:Q23"/>
    <mergeCell ref="G24:G25"/>
    <mergeCell ref="I24:I25"/>
    <mergeCell ref="K24:K25"/>
    <mergeCell ref="M24:M25"/>
    <mergeCell ref="O24:O25"/>
    <mergeCell ref="Q24:Q25"/>
    <mergeCell ref="P21:P23"/>
    <mergeCell ref="N21:N23"/>
    <mergeCell ref="L21:L23"/>
    <mergeCell ref="J21:J23"/>
    <mergeCell ref="I21:I23"/>
    <mergeCell ref="H21:H23"/>
    <mergeCell ref="G21:G23"/>
    <mergeCell ref="P27:P31"/>
    <mergeCell ref="B11:Q11"/>
    <mergeCell ref="E12:F13"/>
    <mergeCell ref="G12:H13"/>
    <mergeCell ref="I13:J13"/>
    <mergeCell ref="K13:L13"/>
    <mergeCell ref="M13:N13"/>
    <mergeCell ref="O13:P13"/>
    <mergeCell ref="B16:Q16"/>
    <mergeCell ref="P19:P20"/>
    <mergeCell ref="N19:N20"/>
    <mergeCell ref="L19:L20"/>
    <mergeCell ref="J19:J20"/>
    <mergeCell ref="H19:H20"/>
    <mergeCell ref="G19:G20"/>
    <mergeCell ref="I19:I20"/>
    <mergeCell ref="K19:K20"/>
    <mergeCell ref="M19:M20"/>
    <mergeCell ref="O19:O20"/>
    <mergeCell ref="Q19:Q20"/>
    <mergeCell ref="B12:B13"/>
    <mergeCell ref="C12:C13"/>
    <mergeCell ref="D12:D13"/>
    <mergeCell ref="I12:Q12"/>
    <mergeCell ref="N27:N31"/>
    <mergeCell ref="L27:L31"/>
    <mergeCell ref="J27:J31"/>
    <mergeCell ref="H27:H31"/>
    <mergeCell ref="P24:P25"/>
    <mergeCell ref="N24:N25"/>
    <mergeCell ref="L24:L25"/>
    <mergeCell ref="J24:J25"/>
    <mergeCell ref="H24:H25"/>
    <mergeCell ref="I47:I49"/>
    <mergeCell ref="H47:H49"/>
    <mergeCell ref="G47:G49"/>
    <mergeCell ref="P44:P46"/>
    <mergeCell ref="N44:N46"/>
    <mergeCell ref="L44:L46"/>
    <mergeCell ref="J44:J46"/>
    <mergeCell ref="I44:I46"/>
    <mergeCell ref="H44:H46"/>
    <mergeCell ref="G44:G46"/>
    <mergeCell ref="P50:P54"/>
    <mergeCell ref="N50:N54"/>
    <mergeCell ref="L50:L54"/>
    <mergeCell ref="J50:J54"/>
    <mergeCell ref="H50:H54"/>
    <mergeCell ref="P62:P67"/>
    <mergeCell ref="N62:N67"/>
    <mergeCell ref="L62:L67"/>
    <mergeCell ref="J62:J67"/>
    <mergeCell ref="I62:I67"/>
    <mergeCell ref="H62:H67"/>
    <mergeCell ref="F138:F139"/>
    <mergeCell ref="N176:N177"/>
    <mergeCell ref="L176:L177"/>
    <mergeCell ref="J176:J177"/>
    <mergeCell ref="I176:I177"/>
    <mergeCell ref="H176:H177"/>
    <mergeCell ref="G176:G177"/>
    <mergeCell ref="B152:B153"/>
    <mergeCell ref="C152:C153"/>
    <mergeCell ref="E152:E153"/>
    <mergeCell ref="G152:G154"/>
    <mergeCell ref="I152:I154"/>
    <mergeCell ref="K152:K154"/>
    <mergeCell ref="L163:L169"/>
    <mergeCell ref="J163:J169"/>
    <mergeCell ref="I163:I169"/>
    <mergeCell ref="H163:H169"/>
    <mergeCell ref="G163:G169"/>
    <mergeCell ref="L170:L171"/>
    <mergeCell ref="J170:J171"/>
    <mergeCell ref="I170:I171"/>
    <mergeCell ref="H170:H171"/>
    <mergeCell ref="G170:G171"/>
    <mergeCell ref="F176:F177"/>
    <mergeCell ref="K98:K99"/>
    <mergeCell ref="L98:L99"/>
    <mergeCell ref="M98:M99"/>
    <mergeCell ref="N98:N99"/>
    <mergeCell ref="O98:O99"/>
    <mergeCell ref="Q103:Q104"/>
    <mergeCell ref="G100:G102"/>
    <mergeCell ref="H100:H102"/>
    <mergeCell ref="I100:I102"/>
    <mergeCell ref="J100:J102"/>
    <mergeCell ref="K100:K102"/>
    <mergeCell ref="L100:L102"/>
    <mergeCell ref="M100:M102"/>
    <mergeCell ref="N100:N102"/>
    <mergeCell ref="O100:O102"/>
    <mergeCell ref="P100:P102"/>
    <mergeCell ref="Q100:Q102"/>
    <mergeCell ref="G103:G104"/>
    <mergeCell ref="H103:H104"/>
    <mergeCell ref="I103:I104"/>
    <mergeCell ref="J103:J104"/>
    <mergeCell ref="K103:K104"/>
    <mergeCell ref="L103:L104"/>
    <mergeCell ref="M103:M104"/>
    <mergeCell ref="N103:N104"/>
    <mergeCell ref="O103:O104"/>
    <mergeCell ref="P103:P104"/>
    <mergeCell ref="P128:P133"/>
    <mergeCell ref="Q128:Q133"/>
    <mergeCell ref="G128:G133"/>
    <mergeCell ref="H128:H133"/>
    <mergeCell ref="I128:I133"/>
    <mergeCell ref="J128:J133"/>
    <mergeCell ref="K128:K133"/>
    <mergeCell ref="L128:L133"/>
    <mergeCell ref="M128:M133"/>
    <mergeCell ref="N128:N133"/>
    <mergeCell ref="O128:O133"/>
    <mergeCell ref="N124:N127"/>
    <mergeCell ref="L124:L127"/>
    <mergeCell ref="J124:J127"/>
    <mergeCell ref="I124:I127"/>
    <mergeCell ref="H124:H127"/>
    <mergeCell ref="G124:G127"/>
    <mergeCell ref="K122:K123"/>
    <mergeCell ref="M122:M123"/>
    <mergeCell ref="O122:O123"/>
    <mergeCell ref="P111:P113"/>
  </mergeCells>
  <pageMargins left="0.31496062992125984" right="0.27559055118110237" top="0.74803149606299213" bottom="0.47244094488188981" header="0.31496062992125984" footer="0.31496062992125984"/>
  <pageSetup paperSize="9" scale="39" fitToHeight="5" orientation="landscape" r:id="rId1"/>
  <rowBreaks count="4" manualBreakCount="4">
    <brk id="46" max="16383" man="1"/>
    <brk id="80" max="17" man="1"/>
    <brk id="126" max="17" man="1"/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Информация на сайт АО "АЖК"</vt:lpstr>
      <vt:lpstr>'Информация на сайт АО "АЖК"'!Заголовки_для_печати</vt:lpstr>
      <vt:lpstr>'Информация на сайт АО "АЖК"'!Область_печати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Козлова Наталья</dc:creator>
  <cp:lastModifiedBy>Темиржанова Эльмира Бахтолловна</cp:lastModifiedBy>
  <cp:lastPrinted>2026-08-31T08:49:03Z</cp:lastPrinted>
  <dcterms:created xsi:type="dcterms:W3CDTF">2019-10-29T01:57:16Z</dcterms:created>
  <dcterms:modified xsi:type="dcterms:W3CDTF">2026-08-31T09:52:04Z</dcterms:modified>
</cp:coreProperties>
</file>