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hakhmetova\Desktop\"/>
    </mc:Choice>
  </mc:AlternateContent>
  <bookViews>
    <workbookView xWindow="0" yWindow="0" windowWidth="21876" windowHeight="7848"/>
  </bookViews>
  <sheets>
    <sheet name="Приложение 1 рус" sheetId="2" r:id="rId1"/>
  </sheets>
  <externalReferences>
    <externalReference r:id="rId2"/>
  </externalReferences>
  <definedNames>
    <definedName name="_xlnm.Print_Titles" localSheetId="0">'Приложение 1 рус'!$11:$13</definedName>
    <definedName name="_xlnm.Print_Area" localSheetId="0">'Приложение 1 рус'!$A$1:$Z$107</definedName>
  </definedNames>
  <calcPr calcId="152511"/>
</workbook>
</file>

<file path=xl/calcChain.xml><?xml version="1.0" encoding="utf-8"?>
<calcChain xmlns="http://schemas.openxmlformats.org/spreadsheetml/2006/main">
  <c r="K98" i="2" l="1"/>
  <c r="K94" i="2"/>
  <c r="K69" i="2"/>
  <c r="M23" i="2"/>
  <c r="M82" i="2" l="1"/>
  <c r="N97" i="2"/>
  <c r="N107" i="2" s="1"/>
  <c r="O97" i="2"/>
  <c r="P97" i="2"/>
  <c r="K105" i="2" l="1"/>
  <c r="K103" i="2"/>
  <c r="K101" i="2"/>
  <c r="K95" i="2"/>
  <c r="K92" i="2"/>
  <c r="K82" i="2"/>
  <c r="K78" i="2"/>
  <c r="K71" i="2"/>
  <c r="K68" i="2"/>
  <c r="K64" i="2"/>
  <c r="K63" i="2"/>
  <c r="K61" i="2"/>
  <c r="K60" i="2"/>
  <c r="K59" i="2"/>
  <c r="K52" i="2"/>
  <c r="K45" i="2"/>
  <c r="K38" i="2"/>
  <c r="K36" i="2"/>
  <c r="K35" i="2"/>
  <c r="K30" i="2"/>
  <c r="K15" i="2"/>
  <c r="I97" i="2"/>
  <c r="J102" i="2"/>
  <c r="I102" i="2"/>
  <c r="J97" i="2"/>
  <c r="J107" i="2" l="1"/>
  <c r="K102" i="2"/>
  <c r="I107" i="2"/>
  <c r="K97" i="2"/>
  <c r="K107" i="2" l="1"/>
  <c r="M78" i="2"/>
  <c r="O102" i="2" l="1"/>
  <c r="P102" i="2"/>
  <c r="P107" i="2" s="1"/>
  <c r="M102" i="2" l="1"/>
  <c r="D95" i="2"/>
  <c r="M97" i="2"/>
  <c r="M107" i="2" l="1"/>
  <c r="O107" i="2"/>
</calcChain>
</file>

<file path=xl/sharedStrings.xml><?xml version="1.0" encoding="utf-8"?>
<sst xmlns="http://schemas.openxmlformats.org/spreadsheetml/2006/main" count="376" uniqueCount="231">
  <si>
    <t>№п/п</t>
  </si>
  <si>
    <t>заемные</t>
  </si>
  <si>
    <t>Итого по г.Алматы</t>
  </si>
  <si>
    <t>Приобретение основных средств и нематериальных активов</t>
  </si>
  <si>
    <t>Реконструкция электрических сетей 10-6/0,4 кВ по Алматинской области с  заменой проводов на СИП</t>
  </si>
  <si>
    <t xml:space="preserve">Реконструкция ПС-110/35/10кВ №58И "Талгар" </t>
  </si>
  <si>
    <t>Единица измерений</t>
  </si>
  <si>
    <t>Перевод нагрузки ПС-220/110/10кВ №131А «Горный Гигант» на ПС-220/110/10кВ №160А «Ерменсай» по сетям 110кВ с последующим демонтажем ПС-131А</t>
  </si>
  <si>
    <t>Перевод существующих сетей 6 кВ ПС-22А, 50А, 54А, 100А на напряжение 10 кВ от ЛЭП-10 кВ ПС-150А "Алмалы" и от вновь построенных ПС "Медеу" и "Шымбулак"</t>
  </si>
  <si>
    <t>Перевод нагрузки с ПС№19А на вновь построенную ПС "Мамыр"</t>
  </si>
  <si>
    <t>Реконструкция РП и ТП в зоне ПС 3А (168А) и ПС 6А (1 этап)</t>
  </si>
  <si>
    <t>Создание (построение) АСКУЭ</t>
  </si>
  <si>
    <t>Перевод части нагрузок с существующей ПС№4 на вновь построенную ПС 110/10-10 кВ «Алатау»</t>
  </si>
  <si>
    <t>Установка переходных трансформаторов в помещениях реакторных камер ЗРУ-6 кВ на ПС 110/10/6 кВ №3А «Новая»</t>
  </si>
  <si>
    <t>Бюджетные средства</t>
  </si>
  <si>
    <t>Перевод части нагрузок с ПС-37А «Поршень» на ПС-151А «Райымбек»</t>
  </si>
  <si>
    <t>Перевод существующих сетей 6кВ на 10кВ от РП-41</t>
  </si>
  <si>
    <t xml:space="preserve">Перевод существующих сетей 6кВ на 10кВ по РЭС-1 в районе ПС-1А </t>
  </si>
  <si>
    <t>Реконструкция и замена ТП с переводом напряжения 6 кВ на 10 кВ в РЭС-5</t>
  </si>
  <si>
    <t>Строительство полупроходного канала для перевода части нагрузок с существующей  ПС № 5 и  ПС № 17 на вновь построенную ПС 110/10  «Отрар»</t>
  </si>
  <si>
    <t>Реконструкция ВЛ-110 кВ №102А, 105А, 109А, 120АИ с заменой на композитный провод и заход-выходом ВЛ-110 кВ №120АИ на ПС-220 кВ "Бесагаш"</t>
  </si>
  <si>
    <t>Строительно-монтажные работы по установке автоматических систем компенсации емкостных токов на 4-х ПС АО «АЖК» с разработкой ПСД</t>
  </si>
  <si>
    <t>СМР</t>
  </si>
  <si>
    <t>ПСД</t>
  </si>
  <si>
    <t>км</t>
  </si>
  <si>
    <t>Перевод части нагрузок с существующих ПС-5А, ПС-17А и ПС-132А на вновь построенную ПС110/10 "Отрар"</t>
  </si>
  <si>
    <t>шт</t>
  </si>
  <si>
    <t>компл</t>
  </si>
  <si>
    <t xml:space="preserve">Разработка и корректировка ПСД Реконструкция сетей 110-35-10-6/0.4 кВ, а также перевод сетей 6 кВ коммунально-бытовых потребителей на напряжение 10 кВ, Строительство ТП для разгрузки перегруженных ТП и РП, реконструкция существующих ТП  и РП, КЛ и ВЛ с заменой проводов на СИП </t>
  </si>
  <si>
    <t>Проведение комплексной вневедомственной экспертизы по рабочему проекту "Перевод сетей 6 кВ на напряжение 10 кВ на ПС №6А и ПС №3А (ПС №168А) 1-й этап корректировка"</t>
  </si>
  <si>
    <t>экспертиза</t>
  </si>
  <si>
    <t>Проведение комплексной вневедомственной экспертизы по рабочему проекту "Перевод сетей 6 кВ на напряжение 10 кВ на ПС №6А и ПС №3А (ПС №168А) 2-й этап. Корректировка"</t>
  </si>
  <si>
    <t>Проведение комплексной вневедомственной экспертизы по рабочему проекту "Корректировка ПСД "Перевод существующих сетей 6 кВ ПС-22А, 50А, 54А, 100А на напряжение 10 кВ от ЛЭП-10 кВ ПС-150А "Алмалы" и от вновь построенных ПС "Медеу" и "Шымбулак"</t>
  </si>
  <si>
    <t>Проведение комплексной вневедомственной экспертизы по Рабочему проекту "Реконструкция подстанции 220/110/10 кВ №7А "АХБК" в г.Алматы. Корректировка</t>
  </si>
  <si>
    <t>Корректировка ПСД Перевод существующих сетей 6 кВ ПС-22А, 50А, 54А, 100А на напряжение 10 кВ от ЛЭП-10 кВ ПС-150А "Алмалы" и от вновь построенных ПС "Медеу" и "Шымбулак"</t>
  </si>
  <si>
    <t>Разработка проектно-сметной документации по переводу части нагрузок с существующей ПС №4А на вновь построенную ПС-110/10кВ "Алатау"</t>
  </si>
  <si>
    <t>Реконструкция оборудования сетей 6кВ РП-42 и перевод сетей 6кВ РП-42 на повышенное напряжение 10кВ</t>
  </si>
  <si>
    <t>Модернизация системы диспетчерского управления ОДС города и РЭС-3 с внедрением SCADA</t>
  </si>
  <si>
    <t>Итого по Алматинской области:</t>
  </si>
  <si>
    <t>Капитальный ремонт распределительных сетей и оборудования</t>
  </si>
  <si>
    <t>Строительство производственной базы РЭС-3 АО "АЖК" со сносом существующего нежилого помещения</t>
  </si>
  <si>
    <t>здание</t>
  </si>
  <si>
    <t>Наименование регулируемых услуг (товаров, работ) и обслуживаемая территория</t>
  </si>
  <si>
    <t>Наименование мероприятий</t>
  </si>
  <si>
    <t>Количество в натуральных показателях</t>
  </si>
  <si>
    <t>план</t>
  </si>
  <si>
    <t>факт</t>
  </si>
  <si>
    <t>Период предоставления услуги в рамках инвестиционной программы (проекта)</t>
  </si>
  <si>
    <t>Отчет о прибылях и убытках*</t>
  </si>
  <si>
    <t>План</t>
  </si>
  <si>
    <t>Факт</t>
  </si>
  <si>
    <t>отклонение</t>
  </si>
  <si>
    <t>причины отклонения</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</si>
  <si>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</si>
  <si>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</si>
  <si>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</si>
  <si>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Улучшение производственных показателей, объем передачи электроэнергии (тыс.кВтч)</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</si>
  <si>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</si>
  <si>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</si>
  <si>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</si>
  <si>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факт прошлого года</t>
  </si>
  <si>
    <t>факт текущего года</t>
  </si>
  <si>
    <t>Информация о плановых и фактических объемах предоставления регулируемых услуг (товаров, работ)</t>
  </si>
  <si>
    <t>Сумма инвестиционной программы (проекта)</t>
  </si>
  <si>
    <t>собственные средства</t>
  </si>
  <si>
    <t>Амортизация</t>
  </si>
  <si>
    <t>Прибыль</t>
  </si>
  <si>
    <t>Провод композитный АССС Casablanka - 18,716 км</t>
  </si>
  <si>
    <t>Комплектное распределительное устройство 8DN8-5 с элегазовой изоляцией - 1 компл.</t>
  </si>
  <si>
    <t>Трансформатор напряжения, напряжение 110кВ - 2 компл.</t>
  </si>
  <si>
    <t>Кабели силовые с изоляцией из сшитого полиэтилена АПвПу 1х400/95мм2- 10 кВ - 3,09 км</t>
  </si>
  <si>
    <t>Мультиплексор FОХ 615 - 3 компл.</t>
  </si>
  <si>
    <t>Шкаф СМиУ SIСАМ РАS в комплекте с АРМ дежурного персонала и измерительными преобразователями - 1компл.</t>
  </si>
  <si>
    <t>Шкаф СМВКС ПТС-1000 с оборудованием системы температурного мониторинга высоковольтных кабельных сетей - 1 компл.</t>
  </si>
  <si>
    <t>Кабель одножильный силовой с медной герметизированной жилой ПВПу2г - 110,981 км</t>
  </si>
  <si>
    <t>Строительно-монтажные работы</t>
  </si>
  <si>
    <t>Кабели силовые NA2XS(F)2Y - 11,42 км</t>
  </si>
  <si>
    <t>Трансформатор масляный трехфазный - 12 шт</t>
  </si>
  <si>
    <t>Камера серии КСО 366 - 1 шт</t>
  </si>
  <si>
    <t>РП на существующей ПС-37А - 1 компл</t>
  </si>
  <si>
    <t>Кабели на напряжение 6 кВ - 0,55 км</t>
  </si>
  <si>
    <t>Шкаф ТМ УТМ-64М - 12 компл</t>
  </si>
  <si>
    <t>Кабель АСБ 10 кВ - 0,25 км</t>
  </si>
  <si>
    <t>РП-41, в составе: РУ-10кВ из 18 камер КСО2-10 - 1 компл</t>
  </si>
  <si>
    <t>Кабели силовые NA2XS(F)2Y - 9,09 км</t>
  </si>
  <si>
    <t>Кабель АСБ 10 кВ - 3,5 км</t>
  </si>
  <si>
    <t>Трансформатор масляный трехфазный - 30 шт</t>
  </si>
  <si>
    <t>Шкаф ТМ УТМ-64М - 26 компл</t>
  </si>
  <si>
    <t>Многофункциональный измерительный преобразователь ЭНИП-2 - 71 шт</t>
  </si>
  <si>
    <t>Шкаф ТМ УТМ-64М - 21 компл</t>
  </si>
  <si>
    <t>Кабель АСБ 10 кВ - 5,98 км</t>
  </si>
  <si>
    <t>Кабели силовые NA2XS(F)2Y - 7,74 км</t>
  </si>
  <si>
    <t>Кабели силовые АПвПУ2г нг(В)HF-1х630/120-10 - 0,62 км</t>
  </si>
  <si>
    <t>Шкаф ТМ УТМ-64М - 90 компл</t>
  </si>
  <si>
    <t>Шкаф ТМ УТМ-64М - 49 компл</t>
  </si>
  <si>
    <t>Шкаф ТМ УТМ-64М - 15 компл</t>
  </si>
  <si>
    <t>Силовое оборудование - 2 компл</t>
  </si>
  <si>
    <t>Шкаф ТМ - 42 компл</t>
  </si>
  <si>
    <t>Шкаф серверный - 2 компл</t>
  </si>
  <si>
    <t>АРМ диспетчер - 2 компл</t>
  </si>
  <si>
    <t>Шкаф ТМ УТМ-64М - 146 компл</t>
  </si>
  <si>
    <t>Программное обеспечение ATI-SCADA T4/W5/HBS/PS3/WEB - 2 шт</t>
  </si>
  <si>
    <t>Полупроходной канал - 0,4 км</t>
  </si>
  <si>
    <t>Здание РЭС-3 - 1 здание</t>
  </si>
  <si>
    <t>Система видеонаблюдения - 1 компл</t>
  </si>
  <si>
    <t>IP  АТС (цифровая мини АТС) - 1 компл</t>
  </si>
  <si>
    <t>Система автоматической пожарной сигнализации - 1 компл</t>
  </si>
  <si>
    <t>КЛ 0,4 кВ - 0,249 км</t>
  </si>
  <si>
    <t>Трансформатор ТМ - 1 шт</t>
  </si>
  <si>
    <t>Комплектное распределительное устройство 0,4кВ - 1 шт</t>
  </si>
  <si>
    <t>Программное обеспечение ATI-SCADA T4/W5/HBS/PS3/WEB для РЭС-3 - 1 шт</t>
  </si>
  <si>
    <t>Программное обеспечение ATI-SCADA T4/W5/HBS/PS3/WEB для ЦД - 1 шт</t>
  </si>
  <si>
    <t xml:space="preserve">Шкаф серверный 2 шт в составе:шкаф напольный серверный 2000х600х600мм в сборе; сервер в корпусе Tower-2шт.; монитор 17; KVM-переключатель; коммутатор 16 портов 10/100/1000 Mbps; роутер 4G/LTE с БП; многофункциональный контроллер </t>
  </si>
  <si>
    <t>АРМ диспетчера - 4 шт</t>
  </si>
  <si>
    <t>ПУ у потребителей - 42438 шт</t>
  </si>
  <si>
    <t>УСПД у потребителей - 107 шт</t>
  </si>
  <si>
    <t>Лицензий на ПО АСКУЭ и их конфигурация - 77184 шт</t>
  </si>
  <si>
    <t>ПУ на ПС - 227 шт</t>
  </si>
  <si>
    <t>ПУ на РП - 453 шт</t>
  </si>
  <si>
    <t>Разветвитель интерфейса на ПС - 247 шт</t>
  </si>
  <si>
    <t>Разветвитель интерфейса на РП - 409 шт</t>
  </si>
  <si>
    <t>УСПД на ПС - 10 шт</t>
  </si>
  <si>
    <t>УСПД на РП - 34 шт</t>
  </si>
  <si>
    <t>Преобразователи на РП - 428 шт</t>
  </si>
  <si>
    <t>Реактор дугогасящий типа РЗДПОМ-315/6-У1 с системой автоматического управления РКМ-101 и сухим трансформатором нулевой последовательности ТСЗЛ-400/6 - 2 компл</t>
  </si>
  <si>
    <t>Разъединитель РВО10/630УХЛ2 с приводом ПР-11А - 2 шт</t>
  </si>
  <si>
    <t>Строительно-монтажные работы по установке автоматических систем компенсации емкостных токов на 4-х ПС АО «АЖК» с разработкой ПСД - 10 компл</t>
  </si>
  <si>
    <t>Реактор заземляющий дугогасящий - 10 компл</t>
  </si>
  <si>
    <t>Информация о фактических  условиях и размерах финансирования инвестиционной программы (проекта), тыс. тенге</t>
  </si>
  <si>
    <t>оргтехника - 52 шт, 29 компл, мебель - 280 шт, электросчетчики - 82 шт, средства связи - 41 шт, высоковольтное оборудование свыше 1000В - 1 шт, 1 компл, приборы КИПиА - 246 шт, 1 компл, инструменты - 39 набора, 15 шт, электроизмерительные приборы - 16 шт, трансформатор тока - 135 шт, нематериальные активы - 87 шт, 1 компл, комплектующие  материалы к оргтехнике - 4 шт, бытовые приборы - 33 шт, насосное, вентиляционное оборудование, электродвигатели и з/ч к ним - 4 шт, автотехника и спецмеханизмы - 4 шт, прочие товары - 12 метр квадратный, 26 шт, аккумуляторные батареи - 311 шт.</t>
  </si>
  <si>
    <t xml:space="preserve">АО "АЖК" является региональной электросетевой компанией на юге Республики Казахстан по передаче и распределению электрической энергии, эксплуатации электрических сетей и подстанций. 
Приказом Агентства РК по регулированию естественных монополий от 24 января 2005 года № 16-ОД АО "АЖК"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 
Радиус обслуживания АО "АЖК" территориально простирается от берегов озера Балхаш до границ с Китаем. Площадь территории обслуживания - 102 382 кв/км </t>
  </si>
  <si>
    <t>ВСЕГО:</t>
  </si>
  <si>
    <t xml:space="preserve">Ремонт воздушных (ВЛ)  и кабельных линий (КЛ): ВЛ-0,4 кВ–21 ремонт; ВЛ-6-10 кВ–10 ремонт; КЛ-0,4 кВ–8 ремонт; КЛ-6 кВ - 5 ремонт, КЛ-35кВ–2 ремонт, Ремонт оборудования ПС-220/10/10 кВ Ил.РЭС УЭСО - 1 ремонт, Ремонтные работы по выносу из зон подтопления КЛ- 10кВ ф.53-147 ПС-147-РП-193, ф.54-147 ПС-147-РП-193, ф.80-147 ПС-147-РП-132, ф.57-147 ПС-147-РП-132  УРСГ - 1 ремонт, Ремонт железнодорожного тупика № 443 - 1 ремонт, Работы по ремонту оборудования ТП- 5694 РЭС-5 УРСГ - 1 ремонт, Ввод высоковольтный - 7 шт, Выключатель вакуумный - 45 компл, Выключатель вакуумный - 10 шт, Выключатель нагрузки - 55 шт, 17 компл, Ограничитель перенапряжений - 15 шт, Трансформатор напряжения - 5 шт, Трансформатор силовой - 2 шт, Аккумуляторная батарея- 102 шт, латр - 1 шт, Прибор для измерения показателей качества и учета электрической энергии - 16 шт, Устройство защиты и автоматики по току и напряжению - 35 шт, Заградитель высокочастотный - 4 шт, Маршрутизатор - 2 шт, Коммуникационный контроллер - 2 шт, Конденсатор связи - 4 шт, модем - 23 шт, Модуль ввода/вывода - 10 шт, Плата для мультиплексора - 7 шт, Радиомодуль - 2 шт, Источник бесперебойного питания - 10 шт, Термосигнализатор - 21 шт, Амперметр - 64 шт, Вольтметр - 7 шт, Микропроцессорное реле- 10 шт, Реле защиты - 78 шт, Выключатель маслянный - 1 шт, Трансформатор напряжения - 1 шт, Трансформатор тока - 214 шт, Трансформатор силовой - 2 шт, Модуль управления - 1 шт, </t>
  </si>
  <si>
    <t>ремонт
компл.
Шт</t>
  </si>
  <si>
    <t>Приложение 3</t>
  </si>
  <si>
    <t>к Правилам утверждения инвестиционных</t>
  </si>
  <si>
    <t>программ (проектов) субъекта естественной</t>
  </si>
  <si>
    <t>монополии, их корректировки, а также</t>
  </si>
  <si>
    <t>проведения анализа информации об их</t>
  </si>
  <si>
    <t>исполнении</t>
  </si>
  <si>
    <t>Информация субъекта естественной монополии об исполнении инвестиционной программы (проекта) за 2018 год</t>
  </si>
  <si>
    <t>в приложении к настоящему отчету</t>
  </si>
  <si>
    <t>2016-2018</t>
  </si>
  <si>
    <t>2016-2019</t>
  </si>
  <si>
    <t>2016-2020</t>
  </si>
  <si>
    <t>2018-2019</t>
  </si>
  <si>
    <t>2017-2018</t>
  </si>
  <si>
    <t>2017-2020</t>
  </si>
  <si>
    <t>2017-2019</t>
  </si>
  <si>
    <t>2014-2018</t>
  </si>
  <si>
    <t xml:space="preserve">Неисполнение утвержденных показателей составляет 893 тыс.тенге. Неполное освоение в связи с поздним проведением комплексной вневедомственной экспертизы. Проектной организацией нарушены сроки предоставления скорректированной проектно-сметной документации для  прохождения комплексной вневедомственной экспертизы. </t>
  </si>
  <si>
    <t xml:space="preserve">При утвержденной сумме инвестиций в размере 49 138 тыс.тенге освоения не было в связи с поздним проведением тендера. </t>
  </si>
  <si>
    <t>Значительная часть основного и вспомогательного оборудования АО «АЖК» имеет срок службы свыше 30 лет, что сказывается на эффективности работы сетей. 
Созданное по проектам 50-60гг. прошлого века, оборудование сетей АО «АЖК» к настоящему времени состарилось не только физически, но и морально, степень износа составляла в 2017 году 66%. Значительный объем электрических сетей и оборудования требует замены и реконструкцию
В ходе ежегодного проведения текущих и капитальных ремонтов, реконструкций, ввода новых энергетических объектов (строительство новых ПС, перевода сетей, замены силовых трансформаторов и т.д.) степень износа уменьшается и на 2018 год составила 65,5%.</t>
  </si>
  <si>
    <t xml:space="preserve">По сравнению с 2017 годом объемы передачи э/э в 2018 году увеличились на 4,1% или на 268 млн.кВтч. </t>
  </si>
  <si>
    <t xml:space="preserve">В 2017 году фактические потери электроэнергии составляли 977,672 млн.кВт.час или 13,01% от отпуска электроэнергии в сеть 7 516 млн.кВт.час.
В 2018 году фактические потери электроэнергии составляли 1 018,24 млн.кВт.час или 13,01% от отпуска электроэнергии в сеть 7 825,01 млн.кВт.час. Постоянное проведение мероприятий по снижению нормативных и предотвращению сверхнормативных потерь, реализация мероприятий инвестиционной программы а также своевременное проведение ремонтных работ  привело к снижению фактических потерь электроэнергии в сети АО «АЖК».
</t>
  </si>
  <si>
    <t>При утвержденной сумме инвестиций в размере 8 825 тыс.тенге освоения не было в связи с поздним проведением тендера</t>
  </si>
  <si>
    <t>Заключение экспертизы №АС-0010/18 от 18.04.2018 года</t>
  </si>
  <si>
    <t>Заключение экспертизы №АС-0020/18 от 13.07.2018 года</t>
  </si>
  <si>
    <t>Заключение экспертизы №АС-0118/18 от 23.07.2018 года</t>
  </si>
  <si>
    <t>Шкаф ТМ УТМ-64М - 70 компл</t>
  </si>
  <si>
    <t>Кабели силовые NA2XS(F)2Y - 1,904 км</t>
  </si>
  <si>
    <t>Кабель АСБ 10 кВ - 0,10 км</t>
  </si>
  <si>
    <t>Кабель АСБ 10 кВ - 1,66 км</t>
  </si>
  <si>
    <t>Кабель силовой 10 кВ АПвПУ - 3,029 км</t>
  </si>
  <si>
    <t>Кабель АСБ 10 кВ - 5,96 км</t>
  </si>
  <si>
    <t>Кабели силовые NA2XS(F)2Y - 2,787 км</t>
  </si>
  <si>
    <t>Трансформатор масляный трехфазный - 21 шт</t>
  </si>
  <si>
    <t>КТПГ 630-10/0,4 кВ - 1 компл</t>
  </si>
  <si>
    <t>ПУ у потребителей - 44238 шт</t>
  </si>
  <si>
    <t>УСПД на РП - 29 шт</t>
  </si>
  <si>
    <t>Преобразователи на РП - 375 шт</t>
  </si>
  <si>
    <t>ПУ на РП - 435 шт</t>
  </si>
  <si>
    <t>компл.</t>
  </si>
  <si>
    <t>РУ-10 кВ в БМЗ из 30 камер КСО2-10 - 1 компл.</t>
  </si>
  <si>
    <t>Провод СИП 0,4 кВ - 21,42 км</t>
  </si>
  <si>
    <t>Пульт контроля и управления охранно-пожарный - 1 шт</t>
  </si>
  <si>
    <t>Прибор приемно-контрольный охранно-пожарный - 1 шт</t>
  </si>
  <si>
    <t>Видеорегистратор 4-х канальный - 2 шт</t>
  </si>
  <si>
    <t>Шкаф ТМ УТМ-64М - 1 компл</t>
  </si>
  <si>
    <t>Кабель АСБ-10 кВ - 7,532 км</t>
  </si>
  <si>
    <t>Шкаф ТМ - 43 компл</t>
  </si>
  <si>
    <t>СИП 0,4 кВ - 55,16 км</t>
  </si>
  <si>
    <t>Шкаф ТМ УТМ-64М - 23 компл</t>
  </si>
  <si>
    <t>Провод высокотемпературный композитный АССС - 82,095 км</t>
  </si>
  <si>
    <t>Провод СИП 0,4 кВ - 26 км</t>
  </si>
  <si>
    <t>КТПН - 7 компл</t>
  </si>
  <si>
    <t xml:space="preserve">Реконструкция ТП - 8 компл </t>
  </si>
  <si>
    <t>Благоустройство и озеленение территории ПС</t>
  </si>
  <si>
    <t xml:space="preserve">Неполное освоение возникло в части выплаты вознаграждения по заемным средствам. В утвержденной инвестиционной программе на 2018 год предусмотрены затраты в размере 358 502 тыс.тенге, в том числе на реализацию проекта 286 704 тыс.тенге, на выплату капитализированных процентов 71 798  тыс.тенге. По факту заключенных контрактов с подрядчиками и предоставленных актов выполненных работ, капитализированные проценты сложились в размере 70 755 тыс.тенге. </t>
  </si>
  <si>
    <t xml:space="preserve">Неполное освоение возникло в части выплаты вознаграждения по заемным средствам. В утвержденной инвестиционной программе на 2018 год предусмотрены затраты в размере 1 453 818 тыс.тенге, в том числе на реализацию проекта 1 389 466 тыс.тенге, на выплату капитализированных процентов 64 353 тыс.тенге. По факту заключенных контрактов с подрядчиками и предоставленных актов выполненных работ, капитализированные проценты сложились в размере 55 959  тыс.тенге.   </t>
  </si>
  <si>
    <t>В утвержденной Инвестиционной программой затраты на реализацию проекта составляют 192 646 тыс.тенге, в том числе на реализацию проекта 121 959 тыс.тенге, на выплату капитализированных процентов 70 687 тыс.тенге. По факту заключенных контрактов с подрядчиками и предоставленных актов выполненных работ, капитализированные проценты сложились в размере 172 299 тыс.тенге.  Превышение освоения связано с изменением срока ввода объекта по переводу части нагрузок с существующей ПС№4 на вновь построенную ПС 110/10-10 кВ «Алатау» в основные средства.</t>
  </si>
  <si>
    <t xml:space="preserve">Неполное освоение возникло в части выплаты вознаграждения по заемным средствам. В утвержденной инвестиционной программе на 2018 год предусмотрены затраты в размере 667 659 тыс.тенге, в том числе на реализацию проекта 627 900 тыс.тенге, на выплату капитализированных процентов 39 759 тыс.тенге. По факту заключенных контрактов с подрядчиками и предоставленных актов выполненных работ. Выплата капитализированные проценты по проекту Реконструкция ВЛ-0,4кВ  по РЭС-5 сложились в размере 39 332 тыс.тенге.   </t>
  </si>
  <si>
    <t xml:space="preserve">Скорректирована проектно-сметная документация с получением положительного заключения экспертизы № АС-0020/18 от 13.07.2018г. </t>
  </si>
  <si>
    <t>оргтехника - 201 шт, мебель - 279 шт, средства связи - 76 шт, высоковольтное оборудование свыше 1000 В -  32 шт, 1 компл, приборы КИПиА - 240 шт, 2 компл, инструменты - 54 шт, электроизмерительные приборы - 16 шт,  трансформаторы тока - 136 шт, нематериальные активы - 10 шт, 1 компл, Комплектующие материалы к оргтехнике - 42 шт, бытовые приборы - 35 шт, насосное, вентиляционное оборудование, электродвигатели - 4 шт, автотехника и спецмеханизмы - 14 шт, прочие товары - 27 шт, 12м2, аккумуляторные батареи - 300 шт, электросчетчики - 82 шт, газопламенное оборудование - 3 шт, реле - 76 шт, мебель - 10 шт, Устройство прокола и резки кабеля гидравлический - 1 шт, Оборудование учебно-лабораторное - 9шт</t>
  </si>
  <si>
    <t xml:space="preserve">Ремонт воздушных (ВЛ)  и кабельных линий (КЛ): ВЛ-0,4 кВ–21 ремонт; ВЛ-6-10 кВ–12 ремонт; КЛ-0,4 кВ–8 ремонт; КЛ-6 кВ - 5 ремонт, КЛ-35кВ–2 ремонт, Ремонт оборудования ПС-220/10/10 кВ Ил.РЭС УЭСО - 1 ремонт, Ремонтные работы по выносу из зон подтопления КЛ- 10кВ ф.53-147 ПС-147-РП-193, ф.54-147 ПС-147-РП-193, ф.80-147 ПС-147-РП-132, ф.57-147 ПС-147-РП-132  УРСГ - 1 ремонт, Ремонт железнодорожного тупика № 443 - 1 ремонт, Работы по ремонту оборудования ТП- 5694 РЭС-5 УРСГ - 1 ремонт, 
Ввод высоковольтный - 7 шт, Выключатель вакуумный - 52 компл, Выключатель вакуумный - 3 шт, Выключатель нагрузки - 59 шт, 17 компл, Ограничитель перенапряжений - 15 шт, Трансформатор напряжения - 5 шт, Трансформатор силовой - 2 шт, Аккумуляторная батарея- 102 шт, латр - 1 шт, Прибор для измерения показателей качества и учета электрической энергии - 16 шт, Устройство защиты и автоматики по току и напряжению - 0 шт, Заградитель высокочастотный - 4 шт, Маршрутизатор - 2 шт, Коммуникационный контроллер - 2 шт, Конденсатор связи - 4 шт, модем - 17 шт, Модуль ввода/вывода - 10 шт, Плата для мультиплексора - 7 шт, Радиомодуль - 2 шт, Источник бесперебойного питания - 10 шт, Термосигнализатор - 21 шт, Амперметр - 64 шт, Вольтметр - 7 шт, Микропроцессорное реле- 10 шт, Реле защиты - 78 шт, Выключатель маслянный - 1 шт, Трансформатор напряжения - 1 шт, Трансформатор тока - 214 шт, Трансформатор силовой - 2 шт, Модуль управления - 0 шт, </t>
  </si>
  <si>
    <t>2015-2020</t>
  </si>
  <si>
    <t>Видеокамера с ИК подсветкой - 2 шт</t>
  </si>
  <si>
    <t>Разработка ПСД "Модернизация установленного электротехнического оборудования РП,ТП и внедрение системы телемеханики в РЭС-1,2,5 ОДС АО "АЖК"</t>
  </si>
  <si>
    <t>Корректировка проектно-сметной документации</t>
  </si>
  <si>
    <t>Разработка проектно-сметной документации</t>
  </si>
  <si>
    <t>Реконструкция , новое строительство ВЛ-0,4кВ по РЭС-1, РЭС-4, РЭС-5, РЭС-7 с переводом на самонесущий изолированный провод. Строительство и реконструкция существующих ТП для разгрузки перегруженных ТП. Реконструкция не соответствующих эксплуатационным требованиям ТП-6-10/0,4кВ.</t>
  </si>
  <si>
    <t>По проекту заключены договора:
- №2016/0114С от 07.06.2016 г. с ТОО "Корпорация Сайман" (закуп  приборов учета); 
- №2016/0113С от 07.06.2016 г. с ТОО "Кристалл-ММС" (установка и монтаж приборов учета).
Срок реализации работ по договорам 2016-2018гг.   В процессе реализации проекта образовалась экономия.</t>
  </si>
  <si>
    <t xml:space="preserve">Председатель Правления </t>
  </si>
  <si>
    <t>Умбетов М.А.</t>
  </si>
  <si>
    <t>Заместитель Председателя Правления по финансам и экономике</t>
  </si>
  <si>
    <t>Иппергенов Т.С.</t>
  </si>
  <si>
    <t>Управляющий директор по капитальному строительству</t>
  </si>
  <si>
    <t>Начальник Управления капитального строительства</t>
  </si>
  <si>
    <t>Жантасов Б.Р.</t>
  </si>
  <si>
    <t xml:space="preserve">Начальник Управления перспективного развития </t>
  </si>
  <si>
    <t>Жакупбеков Н.Е.</t>
  </si>
  <si>
    <t>И.о. Заместителя Председателя Правления по корпоративному развитию и строительству</t>
  </si>
  <si>
    <t xml:space="preserve"> Хайруллин Б.С.</t>
  </si>
  <si>
    <t>Ибраимханов Д.Е.</t>
  </si>
  <si>
    <t>Начальник Производственно-технического управления</t>
  </si>
  <si>
    <t>Первый Заместитель Председателя Правления - Главный инженер</t>
  </si>
  <si>
    <t>Алмешов А.А.</t>
  </si>
  <si>
    <t>Сағындықов Б.Қ.</t>
  </si>
  <si>
    <r>
      <t>компл.
Шт.
м</t>
    </r>
    <r>
      <rPr>
        <vertAlign val="superscript"/>
        <sz val="18"/>
        <rFont val="Times New Roman"/>
        <family val="1"/>
        <charset val="204"/>
      </rPr>
      <t xml:space="preserve">2
</t>
    </r>
    <r>
      <rPr>
        <sz val="18"/>
        <rFont val="Times New Roman"/>
        <family val="1"/>
        <charset val="204"/>
      </rPr>
      <t>набор</t>
    </r>
  </si>
  <si>
    <r>
      <t xml:space="preserve">
По работам отклонения составляет</t>
    </r>
    <r>
      <rPr>
        <b/>
        <sz val="18"/>
        <rFont val="Times New Roman"/>
        <family val="1"/>
        <charset val="204"/>
      </rPr>
      <t xml:space="preserve"> 1 009 960 </t>
    </r>
    <r>
      <rPr>
        <sz val="18"/>
        <rFont val="Times New Roman"/>
        <family val="1"/>
        <charset val="204"/>
      </rPr>
      <t xml:space="preserve">тенге, что является экономией с процедуры закупа работ.
По приобретению ТМЦ и оборудованию отклонение составляет </t>
    </r>
    <r>
      <rPr>
        <b/>
        <sz val="18"/>
        <rFont val="Times New Roman"/>
        <family val="1"/>
        <charset val="204"/>
      </rPr>
      <t xml:space="preserve">19 483 327,35 </t>
    </r>
    <r>
      <rPr>
        <sz val="18"/>
        <rFont val="Times New Roman"/>
        <family val="1"/>
        <charset val="204"/>
      </rPr>
      <t xml:space="preserve">тенге:
1.Устройство защиты и автоматики по току и напряжению 35 шт. на сумму 14 875 000 договор заключен, не освоение, в связи с поздней поставкой на склад в феврале 2019 года;
2. Дополнительно приобретено оборудование не вошедшее в корректировку ТС: Выключатель нагрузки с заземляющими ножами (нижн. располож.), ВНР-10/400 1 шт. на сумму 337 855 тенге, выключатель нагрузки ВНР-10/630-10зУ3 3 шт. на сумму 1 226 325 тенге,  в связи с необходимостью доукомплектации установленной ячейки КСО ТТП-5013;
3. Блок  управления TER CM 162(220-2) для ваккумного выключателя ВВ/ТЕЛ-10 до 2000А не закуплен на сумму 328 060,37 тенге, не состоялся тендер.
4.Модем УПСТМ 0,2 (в корпусе) 6 шт. не закуплен на сумму 1 165 200 тенге, не состоялся тендер.
5. На сумму 3 115 066,98 тенге возникла экономия с закупа ТМЦ.
 </t>
    </r>
  </si>
  <si>
    <t>Общая стоимость работ в соответствии с заключенным договором составляет 470 000 тыс.тенге, договор №2016/0248С от 13.09.2016г. Эксплуатационными подразделениями для не допущения аварийных ситуаций принято решение о дальнейшем (резервном) использовании имеющихся УДГР на 4-х ПС, в связи с чем новые УДГР установлены на ранее существующих металлоконструкциях, соответственно новые опоры под оборудование не монтировались и были исключены из объемов работ. Заключены дополнительные соглашения об уменьшении сумм договоров.</t>
  </si>
  <si>
    <t xml:space="preserve">
1204</t>
  </si>
  <si>
    <t xml:space="preserve">
1190</t>
  </si>
  <si>
    <t xml:space="preserve">
Реализация мероприятий инвестиционной программы а также своевременное проведение ремонтных работ, привело к снижению аварийности и отказам в работе.  В 2018 году аварий и отказов 1 степени в электрических сетях АО "АЖК" не было. Произошло 1 190 отказ 2 степени по сравнению с 1 204 отказами в  2017 году (уменьшение на 1,16%) с аварийным недоотпуском электроэнергии 571,6 тыс.кВт.ч против 585,6 тыс.кВт.ч в 2017 году (уменьшение на 2,4%).</t>
  </si>
  <si>
    <r>
      <t>АО "Алатау Жарық Компаниясы"</t>
    </r>
    <r>
      <rPr>
        <u/>
        <sz val="22"/>
        <color rgb="FF000000"/>
        <rFont val="Times New Roman"/>
        <family val="1"/>
        <charset val="204"/>
      </rPr>
      <t xml:space="preserve"> (наименование субъекта)</t>
    </r>
  </si>
  <si>
    <r>
      <t xml:space="preserve">передача и распределение электрической энергии </t>
    </r>
    <r>
      <rPr>
        <u/>
        <sz val="22"/>
        <color rgb="FF000000"/>
        <rFont val="Times New Roman"/>
        <family val="1"/>
        <charset val="204"/>
      </rPr>
      <t>(вид деятельности)</t>
    </r>
  </si>
  <si>
    <t xml:space="preserve">В  процессе производства работ подрядной организацией сорван календарный план в части строительных и монтажных работ: кабельных заходов и ВОЛС  от КРУЭ-110 кВ на ПС Ерменсай до опоры №1 ЛЭП-110 кВ №№148А,153А, приобретение и монтаж ограничителя перенапряжения 110 кВ, вскрытие и восстановление асфальтобетонных покрытий 1 350 м2, приобретение и монтаж втычных концевых муфт в количестве 12 шт.монтажные работы по прокладке кабеля ВОЛС в количестве 28,310 км, реконструкция ВЛ 220 кВ на напряжение 110 кВ с заменой провода АС  на провод с композитным сердечником АССС Casablanka от опоры №2 до опоры 21 мультиплексора FOX 615-1шт,  синхронизатора Telecom GNSS Clock Equipped -1шт.                                                                                                                                                Так как для реконструкции ВЛ-220 кВ с заменой провода на провод с композитным сердечником и для монтажа концевых муфт на опорах №1 и №21 требуется отключение ВЛ-220 кВ с погашением ПС 131А "Горный Гигант", данный вид работ был приостановлен до завершения работ по переводу нагрузок с ПС №131А на ПС №160А "Ерменсай". В свою очередь, работы по переводу нагрузок были выполнены в ноябре-декабре 2018 года, тогда как графиком производства работ были предусмотрены в 2017 году. Учитывая,что в зимний период отключение ВЛ №148А для замены провода на участке от опоры №1 до опоры №21 не представляется возможным по режимам до окончания ОЗП 2018 года.
</t>
  </si>
  <si>
    <t xml:space="preserve">В процессе выполнения строительно-монтажных работ  выявлены  следующие причины по изменению суммы договора: 1. изоляторы опорные ИО-10 по смете предусмотрено 126 шт. фактически было установлено 114 шт. так как ранее на 4 трансформаторах были установлены кондиционные изоляторы 10 кВ, не требующие замены; 2. патроны токоограничивающие - проектом предусмотрено 66 патронов по смете ошибочно было предусмотрено 126 шт.    3.                                                                               -муфты кабельные - 2 шт и кабель АСБ-10кВ 3х120 - 28 км - данные материалы были предусмотрены для ТП 1235, 1216 и 404, однако до начала реализации данного проекта на этих ТП ранее была произведена замена кабеля и муфт на новые, в связи с чем необходимость в них отпала,                                                                                                                                  -блок фундаментный типа ФБС-9-3-6Т - 4 шт - в процессе выполнения работ обнаружено, что демонтаж части фундаментного основания во внутренней части КТПН влечет повреждение существующих отходящих КЛ-10 кВ и КЛ-0,4кВ. Принято решение части фундаментного основания не демонтировать вследствие чего использовано 2 блока вместо 6, в связи с чем образовалась экономия и заключено дополнительные соглашения об уменьшении суммы Договоров. 
В утвержденной инвестиционной программе на 2018 год предусмотрены затраты в размере 377 502 тыс.тенге, в том числе на реализацию проекта 329 472 тыс.тенге, на выплату капитализированных процентов 46 474 тыс.тенге. Капитализированные проценты сложились в размере 45 561 тыс.тенге.   </t>
  </si>
  <si>
    <t>Работы выполнены в полном объеме. В процессе реалиации проекта были внесены изменения в проектные решения. В связи со стесненными условиями пересогласованы углы трасс полупроходного канала, что привело к экономии. Имеются письма от Подрядчика о необходимости пересмотра проектных решении и от авторского надзора о согласовании  изменении в проекте. Заключены Дополнительные соглашения об уменьшении сумм Договоров.</t>
  </si>
  <si>
    <r>
      <t>В связи с временным размещением стационарного бетонного насоса на территории ПС №168 "Есентай" ТОО "Есентай строй", в связи со стесненными условиями площадки строительства МЖК "Престиж" смонтированное подрядчиком сетчатое ограждение вокруг ПС было демонтировано и соответственно не было смонтировано предусмотренное ПСД охранно-периметровая сигнализация, в связи с чем</t>
    </r>
    <r>
      <rPr>
        <sz val="18"/>
        <color theme="1"/>
        <rFont val="Times New Roman"/>
        <family val="1"/>
        <charset val="204"/>
      </rPr>
      <t xml:space="preserve"> было принято решение об исключении объема работ по монтажу периметровой охранной сигнализации до завершения строительства ЖК</t>
    </r>
    <r>
      <rPr>
        <sz val="18"/>
        <rFont val="Times New Roman"/>
        <family val="1"/>
        <charset val="204"/>
      </rPr>
      <t>. По восстановлению ограждения имеется гарантийное письмо ТОО "Есентай Строй". Работы по монтажу периметровой охранной сигнализации будут выполнены хоз способом после завершения строительства ЖК Престиж. Заключены дополнительные соглашения об уменьшении сумм договоров.</t>
    </r>
  </si>
  <si>
    <t>Увеличение фактического показателя от планового по приобретению основных средств связано с приобретением основных средств за счет экономии по статье «Технические потери» и «Ремонт», в соответствии с пунктом 1-3) статьи 26 Закона РК «О естественных монополиях».
В 2018 году, в рамках реализации инвестиционной программы, за счет экономии по статье «Технические потери» были приобретены основные средства на общую сумму 440 056 тыс.тенге, за счет экономии по статье «Услуги по организации балансирования производства-потребления электрической энергии» приобретены мебель и бытовая техника для укомплектования ЦДП ЦДС ОДУ на общую сумму 112,3 тыс.тенге. 
За счет экономии по статье «Ремонт» закуплен программно-аппаратный комплекс Microsoft на сумму 20 470 тыс.тенге.
С учетом рекомендации по заключению аудиторов, "Комплект лабораторного оборудования...." учтен в инвестиционном бюджете как основные средства в соответствии с МСФО.
Также, в соответствии с МСФО устройство прокола и резки кабеля гидравлический учтено в инвестиционном бюджете как основные средства.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</si>
</sst>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0_р_._-;\-* #,##0.00_р_._-;_-* &quot;-&quot;??_р_._-;_-@_-"/>
    <numFmt numFmtId="166" formatCode="_-* #,##0_р_._-;\-* #,##0_р_._-;_-* &quot;-&quot;??_р_._-;_-@_-"/>
    <numFmt numFmtId="167" formatCode="_-* #,##0\ _₽_-;\-* #,##0\ _₽_-;_-* &quot;-&quot;??\ _₽_-;_-@_-"/>
    <numFmt numFmtId="168" formatCode="#,##0.00000"/>
    <numFmt numFmtId="169" formatCode="#,##0.0000"/>
    <numFmt numFmtId="170" formatCode="0.0000000%"/>
    <numFmt numFmtId="171" formatCode="_-* #,##0.0_р_._-;\-* #,##0.0_р_._-;_-* &quot;-&quot;??_р_._-;_-@_-"/>
  </numFmts>
  <fonts count="29" x14ac:knownFonts="1">
    <font>
      <sz val="11"/>
      <color theme="1"/>
      <name val="Calibri"/>
      <family val="2"/>
      <charset val="204"/>
      <scheme val="minor"/>
    </font>
    <font>
      <sz val="10"/>
      <color theme="1"/>
      <name val="Arial Cyr"/>
      <family val="2"/>
      <charset val="204"/>
    </font>
    <font>
      <sz val="11"/>
      <color theme="1"/>
      <name val="Calibri"/>
      <family val="2"/>
      <charset val="204"/>
      <scheme val="minor"/>
    </font>
    <font>
      <sz val="10"/>
      <name val="Arial"/>
      <family val="2"/>
      <charset val="204"/>
    </font>
    <font>
      <sz val="8"/>
      <color rgb="FF000000"/>
      <name val="Arial"/>
      <family val="2"/>
      <charset val="204"/>
    </font>
    <font>
      <sz val="11"/>
      <color indexed="8"/>
      <name val="Calibri"/>
      <family val="2"/>
      <charset val="204"/>
    </font>
    <font>
      <sz val="12"/>
      <name val="Times New Roman"/>
      <family val="1"/>
      <charset val="204"/>
    </font>
    <font>
      <sz val="10"/>
      <name val="Arial Cyr"/>
      <family val="2"/>
      <charset val="204"/>
    </font>
    <font>
      <sz val="10"/>
      <name val="Arial Cyr"/>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u/>
      <sz val="11"/>
      <color theme="10"/>
      <name val="Calibri"/>
      <family val="2"/>
      <charset val="204"/>
      <scheme val="minor"/>
    </font>
    <font>
      <u/>
      <sz val="12"/>
      <color theme="10"/>
      <name val="Times New Roman"/>
      <family val="1"/>
      <charset val="204"/>
    </font>
    <font>
      <sz val="20"/>
      <color theme="1"/>
      <name val="Times New Roman"/>
      <family val="1"/>
      <charset val="204"/>
    </font>
    <font>
      <b/>
      <sz val="20"/>
      <color theme="1"/>
      <name val="Times New Roman"/>
      <family val="1"/>
      <charset val="204"/>
    </font>
    <font>
      <sz val="18"/>
      <name val="Times New Roman"/>
      <family val="1"/>
      <charset val="204"/>
    </font>
    <font>
      <sz val="18"/>
      <color rgb="FF000000"/>
      <name val="Times New Roman"/>
      <family val="1"/>
      <charset val="204"/>
    </font>
    <font>
      <sz val="18"/>
      <color theme="1"/>
      <name val="Times New Roman"/>
      <family val="1"/>
      <charset val="204"/>
    </font>
    <font>
      <b/>
      <sz val="18"/>
      <name val="Times New Roman"/>
      <family val="1"/>
      <charset val="204"/>
    </font>
    <font>
      <sz val="18"/>
      <color theme="1"/>
      <name val="Calibri"/>
      <family val="2"/>
      <charset val="204"/>
      <scheme val="minor"/>
    </font>
    <font>
      <b/>
      <sz val="18"/>
      <color theme="1"/>
      <name val="Times New Roman"/>
      <family val="1"/>
      <charset val="204"/>
    </font>
    <font>
      <b/>
      <sz val="18"/>
      <name val="Times New Roman"/>
      <family val="1"/>
    </font>
    <font>
      <vertAlign val="superscript"/>
      <sz val="18"/>
      <name val="Times New Roman"/>
      <family val="1"/>
      <charset val="204"/>
    </font>
    <font>
      <b/>
      <sz val="22"/>
      <color rgb="FF000000"/>
      <name val="Times New Roman"/>
      <family val="1"/>
      <charset val="204"/>
    </font>
    <font>
      <b/>
      <u/>
      <sz val="22"/>
      <color rgb="FF000000"/>
      <name val="Times New Roman"/>
      <family val="1"/>
      <charset val="204"/>
    </font>
    <font>
      <u/>
      <sz val="22"/>
      <color rgb="FF000000"/>
      <name val="Times New Roman"/>
      <family val="1"/>
      <charset val="204"/>
    </font>
    <font>
      <sz val="30"/>
      <color theme="1"/>
      <name val="Times New Roman"/>
      <family val="1"/>
      <charset val="204"/>
    </font>
    <font>
      <b/>
      <sz val="30"/>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7">
    <xf numFmtId="0" fontId="0" fillId="0" borderId="0"/>
    <xf numFmtId="0" fontId="1" fillId="0" borderId="0"/>
    <xf numFmtId="0" fontId="3" fillId="0" borderId="0"/>
    <xf numFmtId="0" fontId="4" fillId="0" borderId="0">
      <alignment horizontal="left" vertical="top"/>
    </xf>
    <xf numFmtId="165" fontId="5" fillId="0" borderId="0" applyFont="0" applyFill="0" applyBorder="0" applyAlignment="0" applyProtection="0"/>
    <xf numFmtId="0" fontId="5" fillId="0" borderId="0"/>
    <xf numFmtId="0" fontId="7" fillId="0" borderId="0"/>
    <xf numFmtId="0" fontId="8" fillId="0" borderId="0"/>
    <xf numFmtId="0" fontId="7" fillId="0" borderId="0"/>
    <xf numFmtId="0" fontId="2" fillId="0" borderId="0"/>
    <xf numFmtId="165" fontId="8"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169">
    <xf numFmtId="0" fontId="0" fillId="0" borderId="0" xfId="0"/>
    <xf numFmtId="0" fontId="6" fillId="2" borderId="0" xfId="0" applyFont="1" applyFill="1" applyAlignment="1"/>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10" fillId="2" borderId="0" xfId="0" applyFont="1" applyFill="1" applyAlignment="1">
      <alignment horizontal="right" vertical="center"/>
    </xf>
    <xf numFmtId="0" fontId="9" fillId="2" borderId="0" xfId="0" applyFont="1" applyFill="1" applyAlignment="1">
      <alignmen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9" fillId="2" borderId="0" xfId="0" applyFont="1" applyFill="1"/>
    <xf numFmtId="0" fontId="13" fillId="2" borderId="0" xfId="13" applyFont="1" applyFill="1" applyAlignment="1">
      <alignment horizontal="right" vertical="center"/>
    </xf>
    <xf numFmtId="0" fontId="13" fillId="2" borderId="0" xfId="13" applyFont="1" applyFill="1" applyAlignment="1">
      <alignment horizontal="center" vertical="center"/>
    </xf>
    <xf numFmtId="168" fontId="9" fillId="2" borderId="0" xfId="0" applyNumberFormat="1" applyFont="1" applyFill="1" applyAlignment="1">
      <alignment vertical="center"/>
    </xf>
    <xf numFmtId="169" fontId="9" fillId="2" borderId="0" xfId="0" applyNumberFormat="1"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wrapText="1"/>
    </xf>
    <xf numFmtId="167" fontId="6" fillId="2" borderId="0" xfId="0" applyNumberFormat="1" applyFont="1" applyFill="1" applyAlignment="1"/>
    <xf numFmtId="0" fontId="6" fillId="2" borderId="0" xfId="0" applyFont="1" applyFill="1" applyAlignment="1">
      <alignment horizontal="left" vertical="center"/>
    </xf>
    <xf numFmtId="0" fontId="14" fillId="0" borderId="0" xfId="0" applyFont="1" applyAlignment="1">
      <alignment vertical="center"/>
    </xf>
    <xf numFmtId="0" fontId="15" fillId="0" borderId="0" xfId="0" applyFont="1" applyFill="1" applyAlignment="1">
      <alignment horizontal="left" vertical="center"/>
    </xf>
    <xf numFmtId="0" fontId="14" fillId="0" borderId="0" xfId="0" applyFont="1" applyAlignment="1"/>
    <xf numFmtId="0" fontId="15" fillId="0" borderId="0" xfId="0" applyFont="1" applyFill="1" applyAlignment="1">
      <alignment horizontal="center" vertical="center"/>
    </xf>
    <xf numFmtId="171" fontId="15" fillId="0" borderId="0" xfId="14" applyNumberFormat="1" applyFont="1" applyFill="1" applyAlignment="1">
      <alignment horizontal="left" vertical="center"/>
    </xf>
    <xf numFmtId="167" fontId="15" fillId="0" borderId="0" xfId="14" applyNumberFormat="1" applyFont="1" applyFill="1" applyAlignment="1">
      <alignment horizontal="left" vertical="center"/>
    </xf>
    <xf numFmtId="167" fontId="14" fillId="0" borderId="0" xfId="14" applyNumberFormat="1" applyFont="1" applyFill="1" applyAlignment="1">
      <alignment horizontal="center" vertical="center"/>
    </xf>
    <xf numFmtId="167" fontId="15" fillId="0" borderId="0" xfId="14" applyNumberFormat="1" applyFont="1" applyFill="1" applyAlignment="1">
      <alignment horizontal="center" vertical="center"/>
    </xf>
    <xf numFmtId="166" fontId="14" fillId="0" borderId="0" xfId="14" applyNumberFormat="1" applyFont="1" applyFill="1" applyAlignment="1">
      <alignment horizontal="center" vertical="center"/>
    </xf>
    <xf numFmtId="167" fontId="14" fillId="0" borderId="0" xfId="14" applyNumberFormat="1" applyFont="1" applyAlignment="1">
      <alignment vertical="center"/>
    </xf>
    <xf numFmtId="167" fontId="14" fillId="0" borderId="0" xfId="14" applyNumberFormat="1" applyFont="1" applyAlignment="1"/>
    <xf numFmtId="0" fontId="14" fillId="0" borderId="0" xfId="0" applyFont="1" applyAlignment="1">
      <alignment wrapText="1"/>
    </xf>
    <xf numFmtId="171" fontId="15" fillId="0" borderId="0" xfId="14" applyNumberFormat="1" applyFont="1" applyFill="1" applyAlignment="1">
      <alignment horizontal="center" vertical="center"/>
    </xf>
    <xf numFmtId="0" fontId="16" fillId="2" borderId="0" xfId="0" applyFont="1" applyFill="1" applyAlignment="1"/>
    <xf numFmtId="0" fontId="16" fillId="2" borderId="1" xfId="0" applyFont="1" applyFill="1" applyBorder="1" applyAlignment="1">
      <alignment horizontal="center" vertical="center"/>
    </xf>
    <xf numFmtId="167" fontId="17" fillId="2" borderId="1" xfId="12"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vertical="center"/>
    </xf>
    <xf numFmtId="0" fontId="16" fillId="2" borderId="5" xfId="0" applyFont="1" applyFill="1" applyBorder="1" applyAlignment="1"/>
    <xf numFmtId="0" fontId="16" fillId="2" borderId="5" xfId="0" applyFont="1" applyFill="1" applyBorder="1" applyAlignment="1">
      <alignment vertical="center"/>
    </xf>
    <xf numFmtId="0" fontId="18" fillId="2" borderId="5" xfId="0" applyFont="1" applyFill="1" applyBorder="1" applyAlignment="1">
      <alignment horizontal="center" vertical="center" wrapText="1"/>
    </xf>
    <xf numFmtId="167" fontId="16" fillId="2" borderId="0" xfId="0" applyNumberFormat="1" applyFont="1" applyFill="1" applyAlignment="1"/>
    <xf numFmtId="0" fontId="16" fillId="2" borderId="11" xfId="0" applyFont="1" applyFill="1" applyBorder="1" applyAlignment="1">
      <alignment vertical="center"/>
    </xf>
    <xf numFmtId="0" fontId="16" fillId="2" borderId="7" xfId="0" applyFont="1" applyFill="1" applyBorder="1" applyAlignment="1">
      <alignment vertical="center"/>
    </xf>
    <xf numFmtId="170" fontId="16" fillId="2" borderId="0" xfId="16" applyNumberFormat="1" applyFont="1" applyFill="1" applyAlignment="1"/>
    <xf numFmtId="9" fontId="16" fillId="2" borderId="0" xfId="16" applyFont="1" applyFill="1" applyAlignment="1"/>
    <xf numFmtId="0" fontId="16" fillId="2" borderId="5" xfId="0" applyFont="1" applyFill="1" applyBorder="1" applyAlignment="1">
      <alignment horizontal="center" vertical="center"/>
    </xf>
    <xf numFmtId="0" fontId="18" fillId="2" borderId="1" xfId="0" applyFont="1" applyFill="1" applyBorder="1" applyAlignment="1">
      <alignment horizontal="left" vertical="center" wrapText="1"/>
    </xf>
    <xf numFmtId="3" fontId="16" fillId="2" borderId="7" xfId="0" applyNumberFormat="1" applyFont="1" applyFill="1" applyBorder="1" applyAlignment="1">
      <alignment vertical="center"/>
    </xf>
    <xf numFmtId="0" fontId="16" fillId="2" borderId="5" xfId="0" applyFont="1" applyFill="1" applyBorder="1" applyAlignment="1">
      <alignment horizontal="center" vertical="center" wrapText="1"/>
    </xf>
    <xf numFmtId="3" fontId="16" fillId="2" borderId="6" xfId="0" applyNumberFormat="1" applyFont="1" applyFill="1" applyBorder="1" applyAlignment="1">
      <alignment vertical="center"/>
    </xf>
    <xf numFmtId="0" fontId="18"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6" fillId="2" borderId="11" xfId="0" applyFont="1" applyFill="1" applyBorder="1" applyAlignment="1"/>
    <xf numFmtId="0" fontId="16" fillId="2" borderId="7" xfId="0" applyFont="1" applyFill="1" applyBorder="1" applyAlignment="1"/>
    <xf numFmtId="3" fontId="16" fillId="2" borderId="1" xfId="0" applyNumberFormat="1" applyFont="1" applyFill="1" applyBorder="1" applyAlignment="1">
      <alignment horizontal="center" vertical="center"/>
    </xf>
    <xf numFmtId="166" fontId="16" fillId="2" borderId="1" xfId="1" applyNumberFormat="1" applyFont="1" applyFill="1" applyBorder="1" applyAlignment="1" applyProtection="1">
      <alignment vertical="center" wrapText="1"/>
    </xf>
    <xf numFmtId="3" fontId="16" fillId="2" borderId="1" xfId="0" applyNumberFormat="1" applyFont="1" applyFill="1" applyBorder="1" applyAlignment="1">
      <alignment vertical="center"/>
    </xf>
    <xf numFmtId="166" fontId="16" fillId="2" borderId="2" xfId="1" applyNumberFormat="1" applyFont="1" applyFill="1" applyBorder="1" applyAlignment="1" applyProtection="1">
      <alignment horizontal="center"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vertical="center" wrapText="1"/>
    </xf>
    <xf numFmtId="3" fontId="16" fillId="2" borderId="5" xfId="0" applyNumberFormat="1" applyFont="1" applyFill="1" applyBorder="1" applyAlignment="1">
      <alignment horizontal="center" vertical="center"/>
    </xf>
    <xf numFmtId="3" fontId="16" fillId="2" borderId="6" xfId="0" applyNumberFormat="1" applyFont="1" applyFill="1" applyBorder="1" applyAlignment="1">
      <alignment horizontal="center" vertical="center"/>
    </xf>
    <xf numFmtId="0" fontId="16" fillId="2" borderId="6" xfId="0" applyFont="1" applyFill="1" applyBorder="1" applyAlignment="1">
      <alignment horizontal="center" vertical="center"/>
    </xf>
    <xf numFmtId="166" fontId="16" fillId="2" borderId="5" xfId="1" applyNumberFormat="1" applyFont="1" applyFill="1" applyBorder="1" applyAlignment="1" applyProtection="1">
      <alignment vertical="center" wrapText="1"/>
    </xf>
    <xf numFmtId="166" fontId="16" fillId="2" borderId="6" xfId="1" applyNumberFormat="1" applyFont="1" applyFill="1" applyBorder="1" applyAlignment="1" applyProtection="1">
      <alignment horizontal="center" vertical="center" wrapText="1"/>
    </xf>
    <xf numFmtId="0" fontId="19" fillId="2" borderId="0" xfId="0" applyFont="1" applyFill="1" applyAlignment="1"/>
    <xf numFmtId="10" fontId="16" fillId="2" borderId="0" xfId="16" applyNumberFormat="1" applyFont="1" applyFill="1" applyAlignment="1"/>
    <xf numFmtId="10" fontId="16" fillId="2" borderId="0" xfId="0" applyNumberFormat="1" applyFont="1" applyFill="1" applyAlignment="1"/>
    <xf numFmtId="0" fontId="18" fillId="2" borderId="7" xfId="0" applyFont="1" applyFill="1" applyBorder="1" applyAlignment="1">
      <alignment vertical="center" wrapText="1"/>
    </xf>
    <xf numFmtId="0" fontId="16" fillId="2" borderId="6" xfId="0" applyFont="1" applyFill="1" applyBorder="1" applyAlignment="1">
      <alignment vertical="center" wrapText="1"/>
    </xf>
    <xf numFmtId="166" fontId="16" fillId="2" borderId="1" xfId="1" applyNumberFormat="1" applyFont="1" applyFill="1" applyBorder="1" applyAlignment="1" applyProtection="1">
      <alignment horizontal="center" vertical="center" wrapText="1"/>
    </xf>
    <xf numFmtId="3" fontId="16" fillId="2" borderId="2" xfId="0" applyNumberFormat="1" applyFont="1" applyFill="1" applyBorder="1" applyAlignment="1">
      <alignment vertical="center"/>
    </xf>
    <xf numFmtId="0" fontId="18" fillId="2" borderId="1" xfId="0" applyFont="1" applyFill="1" applyBorder="1" applyAlignment="1">
      <alignment horizontal="center" vertical="center" wrapText="1"/>
    </xf>
    <xf numFmtId="0" fontId="16" fillId="2" borderId="10" xfId="0" applyFont="1" applyFill="1" applyBorder="1" applyAlignment="1">
      <alignment vertical="center"/>
    </xf>
    <xf numFmtId="4" fontId="16" fillId="2" borderId="1" xfId="0" applyNumberFormat="1" applyFont="1" applyFill="1" applyBorder="1" applyAlignment="1">
      <alignment horizontal="left" vertical="center" wrapText="1"/>
    </xf>
    <xf numFmtId="3" fontId="16" fillId="2" borderId="5" xfId="0" applyNumberFormat="1" applyFont="1" applyFill="1" applyBorder="1" applyAlignment="1">
      <alignment vertical="center"/>
    </xf>
    <xf numFmtId="0" fontId="19"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3" fontId="19" fillId="2" borderId="1" xfId="0" applyNumberFormat="1" applyFont="1" applyFill="1" applyBorder="1" applyAlignment="1">
      <alignment horizontal="center" vertical="center"/>
    </xf>
    <xf numFmtId="166" fontId="22" fillId="2" borderId="1" xfId="1" applyNumberFormat="1" applyFont="1" applyFill="1" applyBorder="1" applyAlignment="1" applyProtection="1">
      <alignment vertical="center" wrapText="1"/>
    </xf>
    <xf numFmtId="166" fontId="19" fillId="2" borderId="1" xfId="1" applyNumberFormat="1" applyFont="1" applyFill="1" applyBorder="1" applyAlignment="1" applyProtection="1">
      <alignment vertical="center" wrapText="1"/>
    </xf>
    <xf numFmtId="166" fontId="19" fillId="2" borderId="1" xfId="1" applyNumberFormat="1" applyFont="1" applyFill="1" applyBorder="1" applyAlignment="1" applyProtection="1">
      <alignment horizontal="center" vertical="center" wrapText="1"/>
    </xf>
    <xf numFmtId="166" fontId="19" fillId="2" borderId="2" xfId="1" applyNumberFormat="1" applyFont="1" applyFill="1" applyBorder="1" applyAlignment="1" applyProtection="1">
      <alignment horizontal="center" vertical="center" wrapText="1"/>
    </xf>
    <xf numFmtId="0" fontId="21" fillId="2" borderId="1" xfId="0" applyFont="1" applyFill="1" applyBorder="1" applyAlignment="1">
      <alignment horizontal="left" vertical="center" wrapText="1"/>
    </xf>
    <xf numFmtId="0" fontId="16" fillId="2" borderId="12" xfId="0" applyFont="1" applyFill="1" applyBorder="1" applyAlignment="1"/>
    <xf numFmtId="0" fontId="16" fillId="2" borderId="6" xfId="0" applyFont="1" applyFill="1" applyBorder="1" applyAlignment="1"/>
    <xf numFmtId="0" fontId="16" fillId="2" borderId="6" xfId="0" applyFont="1" applyFill="1" applyBorder="1" applyAlignment="1">
      <alignment vertic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7" fillId="0" borderId="0" xfId="0" applyFont="1" applyAlignment="1">
      <alignment vertical="center"/>
    </xf>
    <xf numFmtId="0" fontId="28" fillId="0" borderId="0" xfId="0" applyFont="1" applyFill="1" applyAlignment="1">
      <alignment horizontal="left" vertical="center"/>
    </xf>
    <xf numFmtId="0" fontId="27" fillId="0" borderId="0" xfId="0" applyFont="1" applyAlignment="1"/>
    <xf numFmtId="0" fontId="28" fillId="0" borderId="0" xfId="0" applyFont="1" applyFill="1" applyAlignment="1">
      <alignment horizontal="center" vertical="center"/>
    </xf>
    <xf numFmtId="171" fontId="28" fillId="0" borderId="0" xfId="14" applyNumberFormat="1" applyFont="1" applyFill="1" applyAlignment="1">
      <alignment horizontal="left" vertical="center"/>
    </xf>
    <xf numFmtId="167" fontId="28" fillId="0" borderId="0" xfId="14" applyNumberFormat="1" applyFont="1" applyFill="1" applyAlignment="1">
      <alignment horizontal="left" vertical="center"/>
    </xf>
    <xf numFmtId="167" fontId="27" fillId="0" borderId="0" xfId="14" applyNumberFormat="1" applyFont="1" applyFill="1" applyAlignment="1">
      <alignment horizontal="center" vertical="center"/>
    </xf>
    <xf numFmtId="167" fontId="28" fillId="0" borderId="0" xfId="14" applyNumberFormat="1" applyFont="1" applyFill="1" applyAlignment="1">
      <alignment horizontal="center" vertical="center"/>
    </xf>
    <xf numFmtId="166" fontId="27" fillId="0" borderId="0" xfId="14" applyNumberFormat="1" applyFont="1" applyFill="1" applyAlignment="1">
      <alignment horizontal="center" vertical="center"/>
    </xf>
    <xf numFmtId="167" fontId="27" fillId="0" borderId="0" xfId="14" applyNumberFormat="1" applyFont="1" applyAlignment="1">
      <alignment vertical="center"/>
    </xf>
    <xf numFmtId="167" fontId="27" fillId="0" borderId="0" xfId="14" applyNumberFormat="1" applyFont="1" applyAlignment="1"/>
    <xf numFmtId="0" fontId="27" fillId="0" borderId="0" xfId="0" applyFont="1" applyAlignment="1">
      <alignment wrapText="1"/>
    </xf>
    <xf numFmtId="0" fontId="16" fillId="2" borderId="7" xfId="0" applyFont="1" applyFill="1" applyBorder="1" applyAlignment="1">
      <alignment horizontal="center" vertical="center"/>
    </xf>
    <xf numFmtId="9" fontId="15" fillId="0" borderId="0" xfId="16" applyFont="1" applyFill="1" applyAlignment="1">
      <alignment horizontal="left" vertical="center"/>
    </xf>
    <xf numFmtId="167" fontId="16" fillId="2" borderId="1" xfId="14" applyNumberFormat="1" applyFont="1" applyFill="1" applyBorder="1" applyAlignment="1">
      <alignment vertical="center"/>
    </xf>
    <xf numFmtId="0" fontId="16" fillId="2" borderId="1" xfId="0" applyFont="1" applyFill="1" applyBorder="1" applyAlignment="1"/>
    <xf numFmtId="0" fontId="16" fillId="2" borderId="9" xfId="0" applyFont="1" applyFill="1" applyBorder="1" applyAlignment="1">
      <alignment vertical="center"/>
    </xf>
    <xf numFmtId="0" fontId="16" fillId="2" borderId="12" xfId="0" applyFont="1" applyFill="1" applyBorder="1" applyAlignment="1">
      <alignment vertical="center"/>
    </xf>
    <xf numFmtId="3" fontId="16" fillId="2" borderId="5" xfId="0" applyNumberFormat="1" applyFont="1" applyFill="1" applyBorder="1" applyAlignment="1">
      <alignment horizontal="center" vertical="center"/>
    </xf>
    <xf numFmtId="0" fontId="20" fillId="0" borderId="6" xfId="0" applyFont="1" applyBorder="1" applyAlignment="1">
      <alignment horizontal="center" vertical="center"/>
    </xf>
    <xf numFmtId="0" fontId="16"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20" fillId="0" borderId="6"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center" vertical="center"/>
    </xf>
    <xf numFmtId="166" fontId="16" fillId="2" borderId="5" xfId="1" applyNumberFormat="1" applyFont="1" applyFill="1" applyBorder="1" applyAlignment="1" applyProtection="1">
      <alignment horizontal="center" vertical="center" wrapText="1"/>
    </xf>
    <xf numFmtId="166" fontId="16" fillId="2" borderId="7" xfId="1" applyNumberFormat="1" applyFont="1" applyFill="1" applyBorder="1" applyAlignment="1" applyProtection="1">
      <alignment horizontal="center" vertical="center" wrapText="1"/>
    </xf>
    <xf numFmtId="166" fontId="16" fillId="2" borderId="6" xfId="1" applyNumberFormat="1" applyFont="1" applyFill="1" applyBorder="1" applyAlignment="1" applyProtection="1">
      <alignment horizontal="center" vertical="center" wrapText="1"/>
    </xf>
    <xf numFmtId="0" fontId="16" fillId="0" borderId="5" xfId="0" applyFont="1" applyFill="1" applyBorder="1" applyAlignment="1">
      <alignment horizontal="center" vertical="center" wrapText="1"/>
    </xf>
    <xf numFmtId="3" fontId="16" fillId="2" borderId="6"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6"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5"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6" xfId="0" applyFont="1" applyFill="1" applyBorder="1" applyAlignment="1">
      <alignment horizontal="left" vertical="center" wrapText="1"/>
    </xf>
    <xf numFmtId="3" fontId="16" fillId="2" borderId="7" xfId="0" applyNumberFormat="1" applyFont="1" applyFill="1" applyBorder="1" applyAlignment="1">
      <alignment horizontal="center" vertical="center"/>
    </xf>
    <xf numFmtId="4" fontId="16" fillId="2" borderId="5" xfId="0" applyNumberFormat="1" applyFont="1" applyFill="1" applyBorder="1" applyAlignment="1">
      <alignment horizontal="center" vertical="center"/>
    </xf>
    <xf numFmtId="4" fontId="16" fillId="2" borderId="7"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3" fontId="16" fillId="2" borderId="5" xfId="0" applyNumberFormat="1" applyFont="1" applyFill="1" applyBorder="1" applyAlignment="1">
      <alignment horizontal="center" vertical="center" wrapText="1"/>
    </xf>
    <xf numFmtId="166" fontId="16" fillId="2" borderId="5" xfId="1" applyNumberFormat="1" applyFont="1" applyFill="1" applyBorder="1" applyAlignment="1" applyProtection="1">
      <alignment vertical="center" wrapText="1"/>
    </xf>
    <xf numFmtId="166" fontId="16" fillId="2" borderId="7" xfId="1" applyNumberFormat="1" applyFont="1" applyFill="1" applyBorder="1" applyAlignment="1" applyProtection="1">
      <alignment vertical="center" wrapText="1"/>
    </xf>
    <xf numFmtId="166" fontId="16" fillId="2" borderId="6" xfId="1" applyNumberFormat="1" applyFont="1" applyFill="1" applyBorder="1" applyAlignment="1" applyProtection="1">
      <alignment vertical="center" wrapText="1"/>
    </xf>
    <xf numFmtId="4" fontId="16" fillId="2" borderId="5"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7" fontId="17" fillId="2" borderId="8" xfId="12" applyNumberFormat="1" applyFont="1" applyFill="1" applyBorder="1" applyAlignment="1">
      <alignment horizontal="center" vertical="center" wrapText="1"/>
    </xf>
    <xf numFmtId="167" fontId="17" fillId="2" borderId="9" xfId="12" applyNumberFormat="1"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167" fontId="17" fillId="2" borderId="5" xfId="12" applyNumberFormat="1" applyFont="1" applyFill="1" applyBorder="1" applyAlignment="1">
      <alignment horizontal="center" vertical="center" wrapText="1"/>
    </xf>
    <xf numFmtId="167" fontId="17" fillId="2" borderId="6" xfId="12"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1" fillId="2" borderId="0" xfId="0" applyFont="1" applyFill="1" applyAlignment="1">
      <alignment horizontal="left" vertical="center" wrapText="1"/>
    </xf>
    <xf numFmtId="167" fontId="17" fillId="2" borderId="2" xfId="12" applyNumberFormat="1" applyFont="1" applyFill="1" applyBorder="1" applyAlignment="1">
      <alignment horizontal="center" vertical="center" wrapText="1"/>
    </xf>
    <xf numFmtId="167" fontId="17" fillId="2" borderId="3" xfId="12" applyNumberFormat="1" applyFont="1" applyFill="1" applyBorder="1" applyAlignment="1">
      <alignment horizontal="center" vertical="center" wrapText="1"/>
    </xf>
    <xf numFmtId="167" fontId="17" fillId="2" borderId="4" xfId="12" applyNumberFormat="1" applyFont="1" applyFill="1" applyBorder="1" applyAlignment="1">
      <alignment horizontal="center" vertical="center" wrapText="1"/>
    </xf>
    <xf numFmtId="0" fontId="20" fillId="2" borderId="6" xfId="0" applyFont="1" applyFill="1" applyBorder="1" applyAlignment="1">
      <alignment horizontal="center" wrapText="1"/>
    </xf>
    <xf numFmtId="0" fontId="20" fillId="2" borderId="1" xfId="0" applyFont="1" applyFill="1" applyBorder="1" applyAlignment="1">
      <alignment horizontal="center" wrapText="1"/>
    </xf>
    <xf numFmtId="167" fontId="16" fillId="2" borderId="7" xfId="14" applyNumberFormat="1" applyFont="1" applyFill="1" applyBorder="1" applyAlignment="1">
      <alignment horizontal="center" vertical="center"/>
    </xf>
    <xf numFmtId="167" fontId="16" fillId="2" borderId="6" xfId="14" applyNumberFormat="1" applyFont="1" applyFill="1" applyBorder="1" applyAlignment="1">
      <alignment horizontal="center" vertical="center"/>
    </xf>
  </cellXfs>
  <cellStyles count="17">
    <cellStyle name="S4" xfId="3"/>
    <cellStyle name="Гиперссылка" xfId="13" builtinId="8"/>
    <cellStyle name="Обычный" xfId="0" builtinId="0"/>
    <cellStyle name="Обычный 2" xfId="7"/>
    <cellStyle name="Обычный 2 10" xfId="8"/>
    <cellStyle name="Обычный 3" xfId="2"/>
    <cellStyle name="Обычный 3 2" xfId="1"/>
    <cellStyle name="Обычный 3 2 2 2 2" xfId="5"/>
    <cellStyle name="Обычный 3 2 2 5" xfId="15"/>
    <cellStyle name="Обычный 4" xfId="6"/>
    <cellStyle name="Обычный 4 2" xfId="9"/>
    <cellStyle name="Процентный" xfId="16" builtinId="5"/>
    <cellStyle name="Финансовый" xfId="14" builtinId="3"/>
    <cellStyle name="Финансовый 158" xfId="12"/>
    <cellStyle name="Финансовый 2" xfId="4"/>
    <cellStyle name="Финансовый 2 2" xfId="11"/>
    <cellStyle name="Финансовый 3" xfId="10"/>
  </cellStyles>
  <dxfs count="0"/>
  <tableStyles count="0" defaultTableStyle="TableStyleMedium2" defaultPivotStyle="PivotStyleLight16"/>
  <colors>
    <mruColors>
      <color rgb="FF66FF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taueshbayeva/AppData/Local/Microsoft/Windows/Temporary%20Internet%20Files/Content.Outlook/WJX68HRZ/&#1047;&#1072;&#1103;&#1074;&#1082;&#1072;%20&#1082;%20&#1082;&#1086;&#1088;&#1088;&#1077;&#1082;&#1090;&#1080;&#1088;&#1086;&#1074;&#1082;&#1077;%20&#1048;&#1055;%202018%2018.09.18&#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2021"/>
      <sheetName val="Лист1"/>
      <sheetName val="Лист2"/>
      <sheetName val="Лист3"/>
      <sheetName val="Лист4"/>
      <sheetName val="Лист5"/>
      <sheetName val="Лист6"/>
      <sheetName val="2015 (2)"/>
      <sheetName val="2015 (3)"/>
      <sheetName val="для жантасова"/>
      <sheetName val="Лист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G15">
            <v>356893.16791203653</v>
          </cell>
        </row>
        <row r="28">
          <cell r="G28">
            <v>490155.78571000003</v>
          </cell>
        </row>
      </sheetData>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l:39695703.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41892"/>
  <sheetViews>
    <sheetView tabSelected="1" view="pageBreakPreview" zoomScale="50" zoomScaleNormal="60" zoomScaleSheetLayoutView="50" zoomScalePageLayoutView="70" workbookViewId="0">
      <selection activeCell="F19" sqref="F19"/>
    </sheetView>
  </sheetViews>
  <sheetFormatPr defaultColWidth="9.109375" defaultRowHeight="15.6" outlineLevelRow="1" x14ac:dyDescent="0.3"/>
  <cols>
    <col min="1" max="1" width="8.44140625" style="3" customWidth="1"/>
    <col min="2" max="2" width="26.44140625" style="3" customWidth="1"/>
    <col min="3" max="3" width="48.88671875" style="4" customWidth="1"/>
    <col min="4" max="4" width="16.33203125" style="3" customWidth="1"/>
    <col min="5" max="5" width="96" style="3" customWidth="1"/>
    <col min="6" max="6" width="157.6640625" style="3" customWidth="1"/>
    <col min="7" max="7" width="21.33203125" style="3" customWidth="1"/>
    <col min="8" max="8" width="22.33203125" style="3" customWidth="1"/>
    <col min="9" max="9" width="18.6640625" style="1" customWidth="1"/>
    <col min="10" max="11" width="18.6640625" style="3" customWidth="1"/>
    <col min="12" max="12" width="101.109375" style="3" customWidth="1"/>
    <col min="13" max="14" width="22.44140625" style="1" customWidth="1"/>
    <col min="15" max="16" width="20.5546875" style="1" customWidth="1"/>
    <col min="17" max="18" width="23.33203125" style="1" customWidth="1"/>
    <col min="19" max="24" width="20.33203125" style="1" customWidth="1"/>
    <col min="25" max="25" width="19.109375" style="1" customWidth="1"/>
    <col min="26" max="26" width="195.109375" style="15" customWidth="1"/>
    <col min="27" max="27" width="21.5546875" style="1" customWidth="1"/>
    <col min="28" max="16384" width="9.109375" style="1"/>
  </cols>
  <sheetData>
    <row r="1" spans="1:27" outlineLevel="1" x14ac:dyDescent="0.3">
      <c r="I1" s="3"/>
      <c r="M1" s="161"/>
      <c r="N1" s="161"/>
      <c r="O1" s="161"/>
      <c r="P1" s="161"/>
      <c r="Z1" s="5" t="s">
        <v>134</v>
      </c>
    </row>
    <row r="2" spans="1:27" s="9" customFormat="1" ht="15.75" customHeight="1" outlineLevel="1" x14ac:dyDescent="0.3">
      <c r="A2" s="6"/>
      <c r="B2" s="6"/>
      <c r="C2" s="7"/>
      <c r="D2" s="8"/>
      <c r="E2" s="7"/>
      <c r="F2" s="6"/>
      <c r="G2" s="6"/>
      <c r="H2" s="6"/>
      <c r="I2" s="6"/>
      <c r="J2" s="6"/>
      <c r="K2" s="6"/>
      <c r="L2" s="6"/>
      <c r="M2" s="6"/>
      <c r="N2" s="6"/>
      <c r="O2" s="6"/>
      <c r="P2" s="6"/>
      <c r="Z2" s="10" t="s">
        <v>135</v>
      </c>
    </row>
    <row r="3" spans="1:27" s="9" customFormat="1" ht="15.75" customHeight="1" outlineLevel="1" x14ac:dyDescent="0.3">
      <c r="A3" s="6"/>
      <c r="B3" s="6"/>
      <c r="C3" s="7"/>
      <c r="D3" s="11"/>
      <c r="E3" s="7"/>
      <c r="F3" s="6"/>
      <c r="G3" s="6"/>
      <c r="H3" s="6"/>
      <c r="I3" s="6"/>
      <c r="J3" s="6"/>
      <c r="K3" s="6"/>
      <c r="L3" s="6"/>
      <c r="M3" s="6"/>
      <c r="N3" s="6"/>
      <c r="O3" s="6"/>
      <c r="P3" s="6"/>
      <c r="Z3" s="5" t="s">
        <v>136</v>
      </c>
    </row>
    <row r="4" spans="1:27" s="9" customFormat="1" ht="15.75" customHeight="1" outlineLevel="1" x14ac:dyDescent="0.3">
      <c r="A4" s="6"/>
      <c r="B4" s="6"/>
      <c r="C4" s="7"/>
      <c r="D4" s="8"/>
      <c r="E4" s="7"/>
      <c r="F4" s="6"/>
      <c r="G4" s="6"/>
      <c r="H4" s="6"/>
      <c r="I4" s="6"/>
      <c r="J4" s="6"/>
      <c r="K4" s="6"/>
      <c r="L4" s="12"/>
      <c r="M4" s="6"/>
      <c r="N4" s="6"/>
      <c r="O4" s="6"/>
      <c r="P4" s="6"/>
      <c r="Z4" s="5" t="s">
        <v>137</v>
      </c>
    </row>
    <row r="5" spans="1:27" s="9" customFormat="1" ht="15.75" customHeight="1" outlineLevel="1" x14ac:dyDescent="0.3">
      <c r="A5" s="6"/>
      <c r="B5" s="6"/>
      <c r="C5" s="7"/>
      <c r="D5" s="8"/>
      <c r="E5" s="7"/>
      <c r="F5" s="6"/>
      <c r="G5" s="6"/>
      <c r="H5" s="6"/>
      <c r="I5" s="6"/>
      <c r="J5" s="6"/>
      <c r="K5" s="6"/>
      <c r="L5" s="13"/>
      <c r="M5" s="6"/>
      <c r="N5" s="6"/>
      <c r="O5" s="6"/>
      <c r="P5" s="6"/>
      <c r="Z5" s="5" t="s">
        <v>138</v>
      </c>
    </row>
    <row r="6" spans="1:27" s="9" customFormat="1" ht="15.75" customHeight="1" outlineLevel="1" x14ac:dyDescent="0.3">
      <c r="A6" s="6"/>
      <c r="B6" s="6"/>
      <c r="C6" s="7"/>
      <c r="D6" s="8"/>
      <c r="E6" s="7"/>
      <c r="F6" s="6"/>
      <c r="G6" s="6"/>
      <c r="H6" s="6"/>
      <c r="I6" s="6"/>
      <c r="J6" s="6"/>
      <c r="K6" s="6"/>
      <c r="L6" s="6"/>
      <c r="M6" s="6"/>
      <c r="N6" s="6"/>
      <c r="O6" s="6"/>
      <c r="P6" s="6"/>
      <c r="Z6" s="5" t="s">
        <v>139</v>
      </c>
    </row>
    <row r="7" spans="1:27" s="9" customFormat="1" ht="15.75" customHeight="1" outlineLevel="1" x14ac:dyDescent="0.3">
      <c r="A7" s="6"/>
      <c r="B7" s="6"/>
      <c r="C7" s="7"/>
      <c r="D7" s="8"/>
      <c r="E7" s="7"/>
      <c r="F7" s="6"/>
      <c r="G7" s="6"/>
      <c r="H7" s="6"/>
      <c r="I7" s="6"/>
      <c r="J7" s="6"/>
      <c r="K7" s="6"/>
      <c r="L7" s="6"/>
      <c r="M7" s="6"/>
      <c r="N7" s="6"/>
      <c r="O7" s="6"/>
      <c r="P7" s="6"/>
    </row>
    <row r="8" spans="1:27" s="9" customFormat="1" ht="25.5" customHeight="1" outlineLevel="1" x14ac:dyDescent="0.3">
      <c r="A8" s="6"/>
      <c r="B8" s="6"/>
      <c r="C8" s="7"/>
      <c r="D8" s="8"/>
      <c r="E8" s="7"/>
      <c r="F8" s="6"/>
      <c r="G8" s="6"/>
      <c r="H8" s="6"/>
      <c r="I8" s="6"/>
      <c r="J8" s="6"/>
      <c r="K8" s="6"/>
      <c r="L8" s="89" t="s">
        <v>140</v>
      </c>
      <c r="M8" s="6"/>
      <c r="N8" s="6"/>
      <c r="O8" s="6"/>
      <c r="P8" s="6"/>
    </row>
    <row r="9" spans="1:27" s="9" customFormat="1" ht="25.5" customHeight="1" outlineLevel="1" x14ac:dyDescent="0.3">
      <c r="A9" s="6"/>
      <c r="B9" s="6"/>
      <c r="C9" s="7"/>
      <c r="D9" s="8"/>
      <c r="E9" s="7"/>
      <c r="F9" s="6"/>
      <c r="G9" s="6"/>
      <c r="H9" s="6"/>
      <c r="I9" s="6"/>
      <c r="J9" s="6"/>
      <c r="K9" s="6"/>
      <c r="L9" s="90" t="s">
        <v>224</v>
      </c>
      <c r="M9" s="6"/>
      <c r="N9" s="6"/>
      <c r="O9" s="6"/>
      <c r="P9" s="6"/>
    </row>
    <row r="10" spans="1:27" s="9" customFormat="1" ht="25.5" customHeight="1" outlineLevel="1" x14ac:dyDescent="0.3">
      <c r="A10" s="6"/>
      <c r="B10" s="6"/>
      <c r="C10" s="7"/>
      <c r="D10" s="14"/>
      <c r="E10" s="7"/>
      <c r="F10" s="6"/>
      <c r="G10" s="6"/>
      <c r="H10" s="6"/>
      <c r="I10" s="6"/>
      <c r="J10" s="6"/>
      <c r="K10" s="6"/>
      <c r="L10" s="90" t="s">
        <v>225</v>
      </c>
      <c r="M10" s="6"/>
      <c r="N10" s="6"/>
      <c r="O10" s="6"/>
      <c r="P10" s="6"/>
    </row>
    <row r="11" spans="1:27" s="31" customFormat="1" ht="67.2" customHeight="1" x14ac:dyDescent="0.4">
      <c r="A11" s="152" t="s">
        <v>0</v>
      </c>
      <c r="B11" s="151" t="s">
        <v>62</v>
      </c>
      <c r="C11" s="151"/>
      <c r="D11" s="151"/>
      <c r="E11" s="151"/>
      <c r="F11" s="151"/>
      <c r="G11" s="151"/>
      <c r="H11" s="144" t="s">
        <v>48</v>
      </c>
      <c r="I11" s="141" t="s">
        <v>63</v>
      </c>
      <c r="J11" s="142"/>
      <c r="K11" s="142"/>
      <c r="L11" s="143"/>
      <c r="M11" s="162" t="s">
        <v>128</v>
      </c>
      <c r="N11" s="163"/>
      <c r="O11" s="163"/>
      <c r="P11" s="164"/>
      <c r="Q11" s="141" t="s">
        <v>53</v>
      </c>
      <c r="R11" s="142"/>
      <c r="S11" s="142"/>
      <c r="T11" s="142"/>
      <c r="U11" s="142"/>
      <c r="V11" s="142"/>
      <c r="W11" s="142"/>
      <c r="X11" s="143"/>
      <c r="Y11" s="144" t="s">
        <v>54</v>
      </c>
      <c r="Z11" s="144" t="s">
        <v>55</v>
      </c>
    </row>
    <row r="12" spans="1:27" s="31" customFormat="1" ht="193.2" customHeight="1" x14ac:dyDescent="0.4">
      <c r="A12" s="152"/>
      <c r="B12" s="114" t="s">
        <v>42</v>
      </c>
      <c r="C12" s="114" t="s">
        <v>43</v>
      </c>
      <c r="D12" s="114" t="s">
        <v>6</v>
      </c>
      <c r="E12" s="153" t="s">
        <v>44</v>
      </c>
      <c r="F12" s="154"/>
      <c r="G12" s="114" t="s">
        <v>47</v>
      </c>
      <c r="H12" s="145"/>
      <c r="I12" s="114" t="s">
        <v>49</v>
      </c>
      <c r="J12" s="155" t="s">
        <v>50</v>
      </c>
      <c r="K12" s="155" t="s">
        <v>51</v>
      </c>
      <c r="L12" s="157" t="s">
        <v>52</v>
      </c>
      <c r="M12" s="159" t="s">
        <v>64</v>
      </c>
      <c r="N12" s="160"/>
      <c r="O12" s="114" t="s">
        <v>1</v>
      </c>
      <c r="P12" s="114" t="s">
        <v>14</v>
      </c>
      <c r="Q12" s="147" t="s">
        <v>56</v>
      </c>
      <c r="R12" s="148"/>
      <c r="S12" s="149" t="s">
        <v>57</v>
      </c>
      <c r="T12" s="150"/>
      <c r="U12" s="149" t="s">
        <v>58</v>
      </c>
      <c r="V12" s="150"/>
      <c r="W12" s="149" t="s">
        <v>59</v>
      </c>
      <c r="X12" s="150"/>
      <c r="Y12" s="145"/>
      <c r="Z12" s="145"/>
    </row>
    <row r="13" spans="1:27" s="31" customFormat="1" ht="68.400000000000006" x14ac:dyDescent="0.4">
      <c r="A13" s="152"/>
      <c r="B13" s="124"/>
      <c r="C13" s="124"/>
      <c r="D13" s="124"/>
      <c r="E13" s="32" t="s">
        <v>45</v>
      </c>
      <c r="F13" s="32" t="s">
        <v>46</v>
      </c>
      <c r="G13" s="124"/>
      <c r="H13" s="146"/>
      <c r="I13" s="124"/>
      <c r="J13" s="156"/>
      <c r="K13" s="156"/>
      <c r="L13" s="158"/>
      <c r="M13" s="33" t="s">
        <v>65</v>
      </c>
      <c r="N13" s="33" t="s">
        <v>66</v>
      </c>
      <c r="O13" s="124"/>
      <c r="P13" s="124"/>
      <c r="Q13" s="33" t="s">
        <v>60</v>
      </c>
      <c r="R13" s="33" t="s">
        <v>61</v>
      </c>
      <c r="S13" s="34" t="s">
        <v>60</v>
      </c>
      <c r="T13" s="34" t="s">
        <v>61</v>
      </c>
      <c r="U13" s="34" t="s">
        <v>45</v>
      </c>
      <c r="V13" s="34" t="s">
        <v>46</v>
      </c>
      <c r="W13" s="34" t="s">
        <v>60</v>
      </c>
      <c r="X13" s="34" t="s">
        <v>61</v>
      </c>
      <c r="Y13" s="146"/>
      <c r="Z13" s="146"/>
    </row>
    <row r="14" spans="1:27" s="31" customFormat="1" ht="22.8" x14ac:dyDescent="0.4">
      <c r="A14" s="32">
        <v>1</v>
      </c>
      <c r="B14" s="32">
        <v>2</v>
      </c>
      <c r="C14" s="32">
        <v>3</v>
      </c>
      <c r="D14" s="32">
        <v>4</v>
      </c>
      <c r="E14" s="32">
        <v>5</v>
      </c>
      <c r="F14" s="32">
        <v>6</v>
      </c>
      <c r="G14" s="32">
        <v>7</v>
      </c>
      <c r="H14" s="32">
        <v>8</v>
      </c>
      <c r="I14" s="32">
        <v>9</v>
      </c>
      <c r="J14" s="32">
        <v>10</v>
      </c>
      <c r="K14" s="32">
        <v>11</v>
      </c>
      <c r="L14" s="32">
        <v>12</v>
      </c>
      <c r="M14" s="32">
        <v>13</v>
      </c>
      <c r="N14" s="32">
        <v>14</v>
      </c>
      <c r="O14" s="32">
        <v>15</v>
      </c>
      <c r="P14" s="32">
        <v>16</v>
      </c>
      <c r="Q14" s="32">
        <v>17</v>
      </c>
      <c r="R14" s="32">
        <v>18</v>
      </c>
      <c r="S14" s="32">
        <v>19</v>
      </c>
      <c r="T14" s="32">
        <v>20</v>
      </c>
      <c r="U14" s="32">
        <v>21</v>
      </c>
      <c r="V14" s="32">
        <v>22</v>
      </c>
      <c r="W14" s="32">
        <v>23</v>
      </c>
      <c r="X14" s="32">
        <v>24</v>
      </c>
      <c r="Y14" s="32">
        <v>25</v>
      </c>
      <c r="Z14" s="35">
        <v>26</v>
      </c>
    </row>
    <row r="15" spans="1:27" s="31" customFormat="1" ht="75" customHeight="1" outlineLevel="1" x14ac:dyDescent="0.4">
      <c r="A15" s="126">
        <v>1</v>
      </c>
      <c r="B15" s="114" t="s">
        <v>130</v>
      </c>
      <c r="C15" s="112" t="s">
        <v>7</v>
      </c>
      <c r="D15" s="32" t="s">
        <v>24</v>
      </c>
      <c r="E15" s="36" t="s">
        <v>67</v>
      </c>
      <c r="F15" s="37"/>
      <c r="G15" s="111" t="s">
        <v>143</v>
      </c>
      <c r="H15" s="114" t="s">
        <v>141</v>
      </c>
      <c r="I15" s="109">
        <v>528948.93654714001</v>
      </c>
      <c r="J15" s="109">
        <v>136558.04196</v>
      </c>
      <c r="K15" s="109">
        <f>J15-I15</f>
        <v>-392390.89458714001</v>
      </c>
      <c r="L15" s="114" t="s">
        <v>226</v>
      </c>
      <c r="M15" s="137"/>
      <c r="N15" s="137"/>
      <c r="O15" s="109"/>
      <c r="P15" s="119">
        <v>136558.04196</v>
      </c>
      <c r="Q15" s="105">
        <v>6527924.9040000001</v>
      </c>
      <c r="R15" s="105">
        <v>6795970.4299999997</v>
      </c>
      <c r="S15" s="106"/>
      <c r="T15" s="106"/>
      <c r="U15" s="37"/>
      <c r="V15" s="37"/>
      <c r="W15" s="37"/>
      <c r="X15" s="37"/>
      <c r="Y15" s="106"/>
      <c r="Z15" s="74" t="s">
        <v>153</v>
      </c>
      <c r="AA15" s="41"/>
    </row>
    <row r="16" spans="1:27" s="31" customFormat="1" ht="75" customHeight="1" outlineLevel="1" x14ac:dyDescent="0.4">
      <c r="A16" s="126"/>
      <c r="B16" s="115"/>
      <c r="C16" s="128"/>
      <c r="D16" s="32" t="s">
        <v>27</v>
      </c>
      <c r="E16" s="36" t="s">
        <v>68</v>
      </c>
      <c r="F16" s="36" t="s">
        <v>68</v>
      </c>
      <c r="G16" s="126"/>
      <c r="H16" s="115"/>
      <c r="I16" s="132"/>
      <c r="J16" s="132"/>
      <c r="K16" s="126"/>
      <c r="L16" s="126"/>
      <c r="M16" s="138"/>
      <c r="N16" s="138"/>
      <c r="O16" s="132"/>
      <c r="P16" s="120"/>
      <c r="Q16" s="167"/>
      <c r="R16" s="167"/>
      <c r="S16" s="111">
        <v>66</v>
      </c>
      <c r="T16" s="111">
        <v>65.5</v>
      </c>
      <c r="U16" s="107"/>
      <c r="V16" s="39"/>
      <c r="W16" s="39"/>
      <c r="X16" s="39"/>
      <c r="Y16" s="38"/>
      <c r="Z16" s="112" t="s">
        <v>152</v>
      </c>
    </row>
    <row r="17" spans="1:27" s="31" customFormat="1" ht="75" customHeight="1" outlineLevel="1" x14ac:dyDescent="0.4">
      <c r="A17" s="126"/>
      <c r="B17" s="115"/>
      <c r="C17" s="128"/>
      <c r="D17" s="32" t="s">
        <v>27</v>
      </c>
      <c r="E17" s="36" t="s">
        <v>69</v>
      </c>
      <c r="F17" s="36" t="s">
        <v>69</v>
      </c>
      <c r="G17" s="126"/>
      <c r="H17" s="115"/>
      <c r="I17" s="132"/>
      <c r="J17" s="132"/>
      <c r="K17" s="126"/>
      <c r="L17" s="126"/>
      <c r="M17" s="138"/>
      <c r="N17" s="138"/>
      <c r="O17" s="132"/>
      <c r="P17" s="120"/>
      <c r="Q17" s="167"/>
      <c r="R17" s="167"/>
      <c r="S17" s="126"/>
      <c r="T17" s="126"/>
      <c r="U17" s="42"/>
      <c r="V17" s="43"/>
      <c r="W17" s="43"/>
      <c r="X17" s="43"/>
      <c r="Y17" s="55"/>
      <c r="Z17" s="128"/>
    </row>
    <row r="18" spans="1:27" s="31" customFormat="1" ht="75" customHeight="1" outlineLevel="1" x14ac:dyDescent="0.4">
      <c r="A18" s="126"/>
      <c r="B18" s="115"/>
      <c r="C18" s="128"/>
      <c r="D18" s="32" t="s">
        <v>24</v>
      </c>
      <c r="E18" s="36" t="s">
        <v>70</v>
      </c>
      <c r="F18" s="36" t="s">
        <v>70</v>
      </c>
      <c r="G18" s="126"/>
      <c r="H18" s="115"/>
      <c r="I18" s="132"/>
      <c r="J18" s="132"/>
      <c r="K18" s="126"/>
      <c r="L18" s="126"/>
      <c r="M18" s="138"/>
      <c r="N18" s="138"/>
      <c r="O18" s="132"/>
      <c r="P18" s="120"/>
      <c r="Q18" s="167"/>
      <c r="R18" s="167"/>
      <c r="S18" s="126"/>
      <c r="T18" s="126"/>
      <c r="U18" s="42"/>
      <c r="V18" s="43"/>
      <c r="W18" s="43"/>
      <c r="X18" s="43"/>
      <c r="Y18" s="55"/>
      <c r="Z18" s="128"/>
      <c r="AA18" s="44"/>
    </row>
    <row r="19" spans="1:27" s="31" customFormat="1" ht="75" customHeight="1" outlineLevel="1" x14ac:dyDescent="0.4">
      <c r="A19" s="126"/>
      <c r="B19" s="115"/>
      <c r="C19" s="128"/>
      <c r="D19" s="32" t="s">
        <v>27</v>
      </c>
      <c r="E19" s="36" t="s">
        <v>71</v>
      </c>
      <c r="F19" s="36" t="s">
        <v>71</v>
      </c>
      <c r="G19" s="126"/>
      <c r="H19" s="115"/>
      <c r="I19" s="132"/>
      <c r="J19" s="132"/>
      <c r="K19" s="126"/>
      <c r="L19" s="126"/>
      <c r="M19" s="138"/>
      <c r="N19" s="138"/>
      <c r="O19" s="132"/>
      <c r="P19" s="120"/>
      <c r="Q19" s="167"/>
      <c r="R19" s="167"/>
      <c r="S19" s="126"/>
      <c r="T19" s="126"/>
      <c r="U19" s="42"/>
      <c r="V19" s="43"/>
      <c r="W19" s="43"/>
      <c r="X19" s="43"/>
      <c r="Y19" s="55"/>
      <c r="Z19" s="128"/>
    </row>
    <row r="20" spans="1:27" s="31" customFormat="1" ht="75" customHeight="1" outlineLevel="1" x14ac:dyDescent="0.4">
      <c r="A20" s="126"/>
      <c r="B20" s="115"/>
      <c r="C20" s="128"/>
      <c r="D20" s="32" t="s">
        <v>27</v>
      </c>
      <c r="E20" s="36" t="s">
        <v>72</v>
      </c>
      <c r="F20" s="36" t="s">
        <v>72</v>
      </c>
      <c r="G20" s="126"/>
      <c r="H20" s="115"/>
      <c r="I20" s="132"/>
      <c r="J20" s="132"/>
      <c r="K20" s="126"/>
      <c r="L20" s="126"/>
      <c r="M20" s="138"/>
      <c r="N20" s="138"/>
      <c r="O20" s="132"/>
      <c r="P20" s="120"/>
      <c r="Q20" s="167"/>
      <c r="R20" s="167"/>
      <c r="S20" s="126"/>
      <c r="T20" s="126"/>
      <c r="U20" s="42"/>
      <c r="V20" s="43"/>
      <c r="W20" s="43"/>
      <c r="X20" s="43"/>
      <c r="Y20" s="55"/>
      <c r="Z20" s="128"/>
      <c r="AA20" s="45"/>
    </row>
    <row r="21" spans="1:27" s="31" customFormat="1" ht="75" customHeight="1" outlineLevel="1" x14ac:dyDescent="0.4">
      <c r="A21" s="126"/>
      <c r="B21" s="115"/>
      <c r="C21" s="128"/>
      <c r="D21" s="32" t="s">
        <v>27</v>
      </c>
      <c r="E21" s="36" t="s">
        <v>73</v>
      </c>
      <c r="F21" s="36" t="s">
        <v>73</v>
      </c>
      <c r="G21" s="126"/>
      <c r="H21" s="115"/>
      <c r="I21" s="132"/>
      <c r="J21" s="132"/>
      <c r="K21" s="126"/>
      <c r="L21" s="126"/>
      <c r="M21" s="138"/>
      <c r="N21" s="138"/>
      <c r="O21" s="132"/>
      <c r="P21" s="120"/>
      <c r="Q21" s="167"/>
      <c r="R21" s="167"/>
      <c r="S21" s="126"/>
      <c r="T21" s="126"/>
      <c r="U21" s="42"/>
      <c r="V21" s="43"/>
      <c r="W21" s="43"/>
      <c r="X21" s="43"/>
      <c r="Y21" s="55"/>
      <c r="Z21" s="128"/>
    </row>
    <row r="22" spans="1:27" s="31" customFormat="1" ht="75" customHeight="1" outlineLevel="1" x14ac:dyDescent="0.4">
      <c r="A22" s="127"/>
      <c r="B22" s="115"/>
      <c r="C22" s="125"/>
      <c r="D22" s="32" t="s">
        <v>24</v>
      </c>
      <c r="E22" s="36" t="s">
        <v>74</v>
      </c>
      <c r="F22" s="36" t="s">
        <v>74</v>
      </c>
      <c r="G22" s="127"/>
      <c r="H22" s="115"/>
      <c r="I22" s="123"/>
      <c r="J22" s="123"/>
      <c r="K22" s="127"/>
      <c r="L22" s="127"/>
      <c r="M22" s="139"/>
      <c r="N22" s="139"/>
      <c r="O22" s="123"/>
      <c r="P22" s="121"/>
      <c r="Q22" s="167"/>
      <c r="R22" s="167"/>
      <c r="S22" s="126"/>
      <c r="T22" s="126"/>
      <c r="U22" s="42"/>
      <c r="V22" s="43"/>
      <c r="W22" s="43"/>
      <c r="X22" s="43"/>
      <c r="Y22" s="55"/>
      <c r="Z22" s="128"/>
    </row>
    <row r="23" spans="1:27" s="31" customFormat="1" ht="22.8" x14ac:dyDescent="0.4">
      <c r="A23" s="111">
        <v>2</v>
      </c>
      <c r="B23" s="115"/>
      <c r="C23" s="112" t="s">
        <v>8</v>
      </c>
      <c r="D23" s="46" t="s">
        <v>24</v>
      </c>
      <c r="E23" s="112" t="s">
        <v>75</v>
      </c>
      <c r="F23" s="47" t="s">
        <v>174</v>
      </c>
      <c r="G23" s="126" t="s">
        <v>144</v>
      </c>
      <c r="H23" s="115"/>
      <c r="I23" s="109">
        <v>356893.167912037</v>
      </c>
      <c r="J23" s="109">
        <v>356893.16</v>
      </c>
      <c r="K23" s="48"/>
      <c r="L23" s="126"/>
      <c r="M23" s="119">
        <f>SUM('[1]для жантасова'!$G$15)</f>
        <v>356893.16791203653</v>
      </c>
      <c r="N23" s="120"/>
      <c r="O23" s="132"/>
      <c r="P23" s="120"/>
      <c r="Q23" s="167"/>
      <c r="R23" s="167"/>
      <c r="S23" s="126"/>
      <c r="T23" s="126"/>
      <c r="U23" s="42"/>
      <c r="V23" s="43"/>
      <c r="W23" s="43"/>
      <c r="X23" s="43"/>
      <c r="Y23" s="55"/>
      <c r="Z23" s="128"/>
    </row>
    <row r="24" spans="1:27" s="31" customFormat="1" ht="22.8" x14ac:dyDescent="0.4">
      <c r="A24" s="126"/>
      <c r="B24" s="115"/>
      <c r="C24" s="128"/>
      <c r="D24" s="49" t="s">
        <v>172</v>
      </c>
      <c r="E24" s="128"/>
      <c r="F24" s="47" t="s">
        <v>173</v>
      </c>
      <c r="G24" s="126"/>
      <c r="H24" s="115"/>
      <c r="I24" s="132"/>
      <c r="J24" s="132"/>
      <c r="K24" s="48"/>
      <c r="L24" s="126"/>
      <c r="M24" s="120"/>
      <c r="N24" s="120"/>
      <c r="O24" s="132"/>
      <c r="P24" s="120"/>
      <c r="Q24" s="167"/>
      <c r="R24" s="167"/>
      <c r="S24" s="126"/>
      <c r="T24" s="126"/>
      <c r="U24" s="42"/>
      <c r="V24" s="43"/>
      <c r="W24" s="43"/>
      <c r="X24" s="43"/>
      <c r="Y24" s="55"/>
      <c r="Z24" s="128"/>
    </row>
    <row r="25" spans="1:27" s="31" customFormat="1" ht="22.8" x14ac:dyDescent="0.4">
      <c r="A25" s="126"/>
      <c r="B25" s="115"/>
      <c r="C25" s="128"/>
      <c r="D25" s="46" t="s">
        <v>26</v>
      </c>
      <c r="E25" s="128"/>
      <c r="F25" s="47" t="s">
        <v>175</v>
      </c>
      <c r="G25" s="126"/>
      <c r="H25" s="115"/>
      <c r="I25" s="132"/>
      <c r="J25" s="132"/>
      <c r="K25" s="48"/>
      <c r="L25" s="126"/>
      <c r="M25" s="120"/>
      <c r="N25" s="120"/>
      <c r="O25" s="132"/>
      <c r="P25" s="120"/>
      <c r="Q25" s="167"/>
      <c r="R25" s="167"/>
      <c r="S25" s="126"/>
      <c r="T25" s="126"/>
      <c r="U25" s="42"/>
      <c r="V25" s="43"/>
      <c r="W25" s="43"/>
      <c r="X25" s="43"/>
      <c r="Y25" s="55"/>
      <c r="Z25" s="128"/>
    </row>
    <row r="26" spans="1:27" s="31" customFormat="1" ht="22.8" x14ac:dyDescent="0.4">
      <c r="A26" s="126"/>
      <c r="B26" s="115"/>
      <c r="C26" s="128"/>
      <c r="D26" s="46" t="s">
        <v>26</v>
      </c>
      <c r="E26" s="128"/>
      <c r="F26" s="47" t="s">
        <v>176</v>
      </c>
      <c r="G26" s="126"/>
      <c r="H26" s="115"/>
      <c r="I26" s="132"/>
      <c r="J26" s="132"/>
      <c r="K26" s="48"/>
      <c r="L26" s="126"/>
      <c r="M26" s="120"/>
      <c r="N26" s="120"/>
      <c r="O26" s="132"/>
      <c r="P26" s="120"/>
      <c r="Q26" s="167"/>
      <c r="R26" s="167"/>
      <c r="S26" s="126"/>
      <c r="T26" s="126"/>
      <c r="U26" s="42"/>
      <c r="V26" s="43"/>
      <c r="W26" s="43"/>
      <c r="X26" s="43"/>
      <c r="Y26" s="55"/>
      <c r="Z26" s="128"/>
    </row>
    <row r="27" spans="1:27" s="31" customFormat="1" ht="22.8" x14ac:dyDescent="0.4">
      <c r="A27" s="126"/>
      <c r="B27" s="115"/>
      <c r="C27" s="128"/>
      <c r="D27" s="46" t="s">
        <v>26</v>
      </c>
      <c r="E27" s="128"/>
      <c r="F27" s="47" t="s">
        <v>196</v>
      </c>
      <c r="G27" s="126"/>
      <c r="H27" s="115"/>
      <c r="I27" s="132"/>
      <c r="J27" s="132"/>
      <c r="K27" s="48"/>
      <c r="L27" s="126"/>
      <c r="M27" s="120"/>
      <c r="N27" s="120"/>
      <c r="O27" s="132"/>
      <c r="P27" s="120"/>
      <c r="Q27" s="167"/>
      <c r="R27" s="167"/>
      <c r="S27" s="126"/>
      <c r="T27" s="126"/>
      <c r="U27" s="42"/>
      <c r="V27" s="43"/>
      <c r="W27" s="43"/>
      <c r="X27" s="43"/>
      <c r="Y27" s="55"/>
      <c r="Z27" s="128"/>
    </row>
    <row r="28" spans="1:27" s="31" customFormat="1" ht="22.8" x14ac:dyDescent="0.4">
      <c r="A28" s="126"/>
      <c r="B28" s="115"/>
      <c r="C28" s="128"/>
      <c r="D28" s="46" t="s">
        <v>26</v>
      </c>
      <c r="E28" s="128"/>
      <c r="F28" s="47" t="s">
        <v>177</v>
      </c>
      <c r="G28" s="126"/>
      <c r="H28" s="115"/>
      <c r="I28" s="132"/>
      <c r="J28" s="132"/>
      <c r="K28" s="48"/>
      <c r="L28" s="126"/>
      <c r="M28" s="120"/>
      <c r="N28" s="120"/>
      <c r="O28" s="132"/>
      <c r="P28" s="120"/>
      <c r="Q28" s="167"/>
      <c r="R28" s="167"/>
      <c r="S28" s="126"/>
      <c r="T28" s="126"/>
      <c r="U28" s="42"/>
      <c r="V28" s="43"/>
      <c r="W28" s="43"/>
      <c r="X28" s="43"/>
      <c r="Y28" s="55"/>
      <c r="Z28" s="128"/>
    </row>
    <row r="29" spans="1:27" s="31" customFormat="1" ht="22.8" x14ac:dyDescent="0.4">
      <c r="A29" s="127"/>
      <c r="B29" s="115"/>
      <c r="C29" s="125"/>
      <c r="D29" s="46" t="s">
        <v>27</v>
      </c>
      <c r="E29" s="125"/>
      <c r="F29" s="47" t="s">
        <v>178</v>
      </c>
      <c r="G29" s="127"/>
      <c r="H29" s="115"/>
      <c r="I29" s="123"/>
      <c r="J29" s="123"/>
      <c r="K29" s="50"/>
      <c r="L29" s="127"/>
      <c r="M29" s="121"/>
      <c r="N29" s="121"/>
      <c r="O29" s="123"/>
      <c r="P29" s="121"/>
      <c r="Q29" s="167"/>
      <c r="R29" s="167"/>
      <c r="S29" s="126"/>
      <c r="T29" s="126"/>
      <c r="U29" s="42"/>
      <c r="V29" s="43"/>
      <c r="W29" s="43"/>
      <c r="X29" s="43"/>
      <c r="Y29" s="55"/>
      <c r="Z29" s="128"/>
    </row>
    <row r="30" spans="1:27" s="31" customFormat="1" ht="68.400000000000006" x14ac:dyDescent="0.4">
      <c r="A30" s="126">
        <v>3</v>
      </c>
      <c r="B30" s="115"/>
      <c r="C30" s="112" t="s">
        <v>28</v>
      </c>
      <c r="D30" s="49" t="s">
        <v>23</v>
      </c>
      <c r="E30" s="51" t="s">
        <v>197</v>
      </c>
      <c r="F30" s="52"/>
      <c r="G30" s="53"/>
      <c r="H30" s="115"/>
      <c r="I30" s="109">
        <v>56246.469876993397</v>
      </c>
      <c r="J30" s="109">
        <v>6215.4931299999998</v>
      </c>
      <c r="K30" s="136">
        <f>J30-I30</f>
        <v>-50030.976746993394</v>
      </c>
      <c r="L30" s="53" t="s">
        <v>151</v>
      </c>
      <c r="M30" s="137">
        <v>6215.4931299999998</v>
      </c>
      <c r="N30" s="137"/>
      <c r="O30" s="109"/>
      <c r="P30" s="119"/>
      <c r="Q30" s="167"/>
      <c r="R30" s="167"/>
      <c r="S30" s="126"/>
      <c r="T30" s="126"/>
      <c r="U30" s="42"/>
      <c r="V30" s="43"/>
      <c r="W30" s="43"/>
      <c r="X30" s="43"/>
      <c r="Y30" s="55"/>
      <c r="Z30" s="128"/>
    </row>
    <row r="31" spans="1:27" s="31" customFormat="1" ht="136.80000000000001" outlineLevel="1" x14ac:dyDescent="0.4">
      <c r="A31" s="126"/>
      <c r="B31" s="115"/>
      <c r="C31" s="128"/>
      <c r="D31" s="111" t="s">
        <v>30</v>
      </c>
      <c r="E31" s="51" t="s">
        <v>29</v>
      </c>
      <c r="F31" s="51"/>
      <c r="G31" s="52">
        <v>2018</v>
      </c>
      <c r="H31" s="115"/>
      <c r="I31" s="132"/>
      <c r="J31" s="132"/>
      <c r="K31" s="115"/>
      <c r="L31" s="51" t="s">
        <v>150</v>
      </c>
      <c r="M31" s="138"/>
      <c r="N31" s="138"/>
      <c r="O31" s="132"/>
      <c r="P31" s="120"/>
      <c r="Q31" s="167"/>
      <c r="R31" s="167"/>
      <c r="S31" s="126"/>
      <c r="T31" s="126"/>
      <c r="U31" s="42"/>
      <c r="V31" s="43"/>
      <c r="W31" s="43"/>
      <c r="X31" s="43"/>
      <c r="Y31" s="55"/>
      <c r="Z31" s="128"/>
    </row>
    <row r="32" spans="1:27" s="31" customFormat="1" ht="68.400000000000006" outlineLevel="1" x14ac:dyDescent="0.4">
      <c r="A32" s="126"/>
      <c r="B32" s="115"/>
      <c r="C32" s="128"/>
      <c r="D32" s="126"/>
      <c r="E32" s="51" t="s">
        <v>31</v>
      </c>
      <c r="F32" s="51" t="s">
        <v>156</v>
      </c>
      <c r="G32" s="52">
        <v>2018</v>
      </c>
      <c r="H32" s="115"/>
      <c r="I32" s="132"/>
      <c r="J32" s="132"/>
      <c r="K32" s="115"/>
      <c r="L32" s="114"/>
      <c r="M32" s="138"/>
      <c r="N32" s="138"/>
      <c r="O32" s="132"/>
      <c r="P32" s="120"/>
      <c r="Q32" s="167"/>
      <c r="R32" s="167"/>
      <c r="S32" s="127"/>
      <c r="T32" s="127"/>
      <c r="U32" s="108"/>
      <c r="V32" s="88"/>
      <c r="W32" s="88"/>
      <c r="X32" s="88"/>
      <c r="Y32" s="87"/>
      <c r="Z32" s="125"/>
    </row>
    <row r="33" spans="1:27" s="31" customFormat="1" ht="114" outlineLevel="1" x14ac:dyDescent="0.4">
      <c r="A33" s="126"/>
      <c r="B33" s="115"/>
      <c r="C33" s="128"/>
      <c r="D33" s="126"/>
      <c r="E33" s="51" t="s">
        <v>32</v>
      </c>
      <c r="F33" s="51" t="s">
        <v>157</v>
      </c>
      <c r="G33" s="52">
        <v>2018</v>
      </c>
      <c r="H33" s="115"/>
      <c r="I33" s="132"/>
      <c r="J33" s="132"/>
      <c r="K33" s="115"/>
      <c r="L33" s="115"/>
      <c r="M33" s="138"/>
      <c r="N33" s="138"/>
      <c r="O33" s="132"/>
      <c r="P33" s="120"/>
      <c r="Q33" s="167"/>
      <c r="R33" s="167"/>
      <c r="S33" s="54"/>
      <c r="T33" s="55"/>
      <c r="U33" s="111">
        <v>14.67</v>
      </c>
      <c r="V33" s="111">
        <v>13.01</v>
      </c>
      <c r="W33" s="39"/>
      <c r="X33" s="39"/>
      <c r="Y33" s="39"/>
      <c r="Z33" s="112" t="s">
        <v>154</v>
      </c>
    </row>
    <row r="34" spans="1:27" s="31" customFormat="1" ht="68.400000000000006" outlineLevel="1" x14ac:dyDescent="0.4">
      <c r="A34" s="127"/>
      <c r="B34" s="115"/>
      <c r="C34" s="125"/>
      <c r="D34" s="127"/>
      <c r="E34" s="51" t="s">
        <v>33</v>
      </c>
      <c r="F34" s="51" t="s">
        <v>158</v>
      </c>
      <c r="G34" s="52">
        <v>2018</v>
      </c>
      <c r="H34" s="115"/>
      <c r="I34" s="123"/>
      <c r="J34" s="123"/>
      <c r="K34" s="124"/>
      <c r="L34" s="124"/>
      <c r="M34" s="139"/>
      <c r="N34" s="139"/>
      <c r="O34" s="123"/>
      <c r="P34" s="121"/>
      <c r="Q34" s="167"/>
      <c r="R34" s="167"/>
      <c r="S34" s="54"/>
      <c r="T34" s="55"/>
      <c r="U34" s="126"/>
      <c r="V34" s="126"/>
      <c r="W34" s="43"/>
      <c r="X34" s="43"/>
      <c r="Y34" s="43"/>
      <c r="Z34" s="128"/>
    </row>
    <row r="35" spans="1:27" s="31" customFormat="1" ht="159.6" x14ac:dyDescent="0.4">
      <c r="A35" s="32">
        <v>4</v>
      </c>
      <c r="B35" s="115"/>
      <c r="C35" s="52" t="s">
        <v>34</v>
      </c>
      <c r="D35" s="32" t="s">
        <v>23</v>
      </c>
      <c r="E35" s="51" t="s">
        <v>198</v>
      </c>
      <c r="F35" s="51" t="s">
        <v>192</v>
      </c>
      <c r="G35" s="32">
        <v>2018</v>
      </c>
      <c r="H35" s="115"/>
      <c r="I35" s="56">
        <v>892.85699999999997</v>
      </c>
      <c r="J35" s="56">
        <v>892.85699999999997</v>
      </c>
      <c r="K35" s="56">
        <f>J35-I35</f>
        <v>0</v>
      </c>
      <c r="L35" s="32"/>
      <c r="M35" s="57">
        <v>892.85699999999997</v>
      </c>
      <c r="N35" s="57"/>
      <c r="O35" s="58"/>
      <c r="P35" s="59"/>
      <c r="Q35" s="167"/>
      <c r="R35" s="167"/>
      <c r="S35" s="54"/>
      <c r="T35" s="55"/>
      <c r="U35" s="126"/>
      <c r="V35" s="126"/>
      <c r="W35" s="43"/>
      <c r="X35" s="43"/>
      <c r="Y35" s="43"/>
      <c r="Z35" s="128"/>
    </row>
    <row r="36" spans="1:27" s="31" customFormat="1" ht="114" x14ac:dyDescent="0.4">
      <c r="A36" s="32">
        <v>5</v>
      </c>
      <c r="B36" s="115"/>
      <c r="C36" s="52" t="s">
        <v>35</v>
      </c>
      <c r="D36" s="32" t="s">
        <v>23</v>
      </c>
      <c r="E36" s="51" t="s">
        <v>199</v>
      </c>
      <c r="F36" s="32"/>
      <c r="G36" s="32" t="s">
        <v>145</v>
      </c>
      <c r="H36" s="115"/>
      <c r="I36" s="56">
        <v>8825.456813154</v>
      </c>
      <c r="J36" s="32"/>
      <c r="K36" s="56">
        <f>J36-I36</f>
        <v>-8825.456813154</v>
      </c>
      <c r="L36" s="52" t="s">
        <v>155</v>
      </c>
      <c r="M36" s="57"/>
      <c r="N36" s="57"/>
      <c r="O36" s="58"/>
      <c r="P36" s="59"/>
      <c r="Q36" s="167"/>
      <c r="R36" s="167"/>
      <c r="S36" s="54"/>
      <c r="T36" s="55"/>
      <c r="U36" s="126"/>
      <c r="V36" s="126"/>
      <c r="W36" s="43"/>
      <c r="X36" s="43"/>
      <c r="Y36" s="43"/>
      <c r="Z36" s="128"/>
    </row>
    <row r="37" spans="1:27" s="67" customFormat="1" ht="68.400000000000006" x14ac:dyDescent="0.4">
      <c r="A37" s="32">
        <v>6</v>
      </c>
      <c r="B37" s="115"/>
      <c r="C37" s="40" t="s">
        <v>9</v>
      </c>
      <c r="D37" s="32" t="s">
        <v>24</v>
      </c>
      <c r="E37" s="60" t="s">
        <v>75</v>
      </c>
      <c r="F37" s="61" t="s">
        <v>179</v>
      </c>
      <c r="G37" s="46" t="s">
        <v>144</v>
      </c>
      <c r="H37" s="115"/>
      <c r="I37" s="62">
        <v>42483.03989</v>
      </c>
      <c r="J37" s="62">
        <v>42483.03989</v>
      </c>
      <c r="K37" s="63"/>
      <c r="L37" s="64"/>
      <c r="M37" s="65">
        <v>42483.03989</v>
      </c>
      <c r="N37" s="66"/>
      <c r="O37" s="63"/>
      <c r="P37" s="66"/>
      <c r="Q37" s="167"/>
      <c r="R37" s="167"/>
      <c r="S37" s="54"/>
      <c r="T37" s="55"/>
      <c r="U37" s="126"/>
      <c r="V37" s="126"/>
      <c r="W37" s="43"/>
      <c r="X37" s="43"/>
      <c r="Y37" s="43"/>
      <c r="Z37" s="128"/>
    </row>
    <row r="38" spans="1:27" s="31" customFormat="1" ht="34.950000000000003" customHeight="1" outlineLevel="1" x14ac:dyDescent="0.4">
      <c r="A38" s="126">
        <v>7</v>
      </c>
      <c r="B38" s="115"/>
      <c r="C38" s="112" t="s">
        <v>15</v>
      </c>
      <c r="D38" s="32" t="s">
        <v>24</v>
      </c>
      <c r="E38" s="36" t="s">
        <v>76</v>
      </c>
      <c r="F38" s="36" t="s">
        <v>160</v>
      </c>
      <c r="G38" s="111" t="s">
        <v>146</v>
      </c>
      <c r="H38" s="115"/>
      <c r="I38" s="109">
        <v>413295.12199570797</v>
      </c>
      <c r="J38" s="109">
        <v>413295.12199999997</v>
      </c>
      <c r="K38" s="109">
        <f>J38-I38</f>
        <v>4.2920000851154327E-6</v>
      </c>
      <c r="L38" s="111"/>
      <c r="M38" s="137">
        <v>413295.12199570803</v>
      </c>
      <c r="N38" s="137"/>
      <c r="O38" s="109"/>
      <c r="P38" s="119"/>
      <c r="Q38" s="167"/>
      <c r="R38" s="167"/>
      <c r="S38" s="54"/>
      <c r="T38" s="55"/>
      <c r="U38" s="126"/>
      <c r="V38" s="126"/>
      <c r="W38" s="43"/>
      <c r="X38" s="43"/>
      <c r="Y38" s="43"/>
      <c r="Z38" s="128"/>
    </row>
    <row r="39" spans="1:27" s="31" customFormat="1" ht="34.950000000000003" customHeight="1" outlineLevel="1" x14ac:dyDescent="0.4">
      <c r="A39" s="126"/>
      <c r="B39" s="115"/>
      <c r="C39" s="128"/>
      <c r="D39" s="32" t="s">
        <v>26</v>
      </c>
      <c r="E39" s="36" t="s">
        <v>77</v>
      </c>
      <c r="F39" s="36" t="s">
        <v>77</v>
      </c>
      <c r="G39" s="126"/>
      <c r="H39" s="115"/>
      <c r="I39" s="132"/>
      <c r="J39" s="132"/>
      <c r="K39" s="126"/>
      <c r="L39" s="126"/>
      <c r="M39" s="138"/>
      <c r="N39" s="138"/>
      <c r="O39" s="132"/>
      <c r="P39" s="120"/>
      <c r="Q39" s="167"/>
      <c r="R39" s="167"/>
      <c r="S39" s="54"/>
      <c r="T39" s="55"/>
      <c r="U39" s="126"/>
      <c r="V39" s="126"/>
      <c r="W39" s="43"/>
      <c r="X39" s="43"/>
      <c r="Y39" s="43"/>
      <c r="Z39" s="128"/>
    </row>
    <row r="40" spans="1:27" s="31" customFormat="1" ht="34.950000000000003" customHeight="1" outlineLevel="1" x14ac:dyDescent="0.4">
      <c r="A40" s="126"/>
      <c r="B40" s="115"/>
      <c r="C40" s="128"/>
      <c r="D40" s="32" t="s">
        <v>26</v>
      </c>
      <c r="E40" s="36" t="s">
        <v>78</v>
      </c>
      <c r="F40" s="36" t="s">
        <v>78</v>
      </c>
      <c r="G40" s="126"/>
      <c r="H40" s="115"/>
      <c r="I40" s="132"/>
      <c r="J40" s="132"/>
      <c r="K40" s="126"/>
      <c r="L40" s="126"/>
      <c r="M40" s="138"/>
      <c r="N40" s="138"/>
      <c r="O40" s="132"/>
      <c r="P40" s="120"/>
      <c r="Q40" s="167"/>
      <c r="R40" s="167"/>
      <c r="S40" s="54"/>
      <c r="T40" s="55"/>
      <c r="U40" s="126"/>
      <c r="V40" s="126"/>
      <c r="W40" s="43"/>
      <c r="X40" s="43"/>
      <c r="Y40" s="43"/>
      <c r="Z40" s="128"/>
    </row>
    <row r="41" spans="1:27" s="31" customFormat="1" ht="34.950000000000003" customHeight="1" outlineLevel="1" x14ac:dyDescent="0.4">
      <c r="A41" s="126"/>
      <c r="B41" s="115"/>
      <c r="C41" s="128"/>
      <c r="D41" s="32" t="s">
        <v>27</v>
      </c>
      <c r="E41" s="36" t="s">
        <v>79</v>
      </c>
      <c r="F41" s="36" t="s">
        <v>79</v>
      </c>
      <c r="G41" s="126"/>
      <c r="H41" s="115"/>
      <c r="I41" s="132"/>
      <c r="J41" s="132"/>
      <c r="K41" s="126"/>
      <c r="L41" s="126"/>
      <c r="M41" s="138"/>
      <c r="N41" s="138"/>
      <c r="O41" s="132"/>
      <c r="P41" s="120"/>
      <c r="Q41" s="167"/>
      <c r="R41" s="167"/>
      <c r="S41" s="54"/>
      <c r="T41" s="55"/>
      <c r="U41" s="126"/>
      <c r="V41" s="126"/>
      <c r="W41" s="43"/>
      <c r="X41" s="43"/>
      <c r="Y41" s="43"/>
      <c r="Z41" s="128"/>
    </row>
    <row r="42" spans="1:27" s="31" customFormat="1" ht="34.950000000000003" customHeight="1" outlineLevel="1" x14ac:dyDescent="0.4">
      <c r="A42" s="126"/>
      <c r="B42" s="115"/>
      <c r="C42" s="128"/>
      <c r="D42" s="32" t="s">
        <v>24</v>
      </c>
      <c r="E42" s="36" t="s">
        <v>80</v>
      </c>
      <c r="F42" s="36"/>
      <c r="G42" s="126"/>
      <c r="H42" s="115"/>
      <c r="I42" s="132"/>
      <c r="J42" s="132"/>
      <c r="K42" s="126"/>
      <c r="L42" s="126"/>
      <c r="M42" s="138"/>
      <c r="N42" s="138"/>
      <c r="O42" s="132"/>
      <c r="P42" s="120"/>
      <c r="Q42" s="167"/>
      <c r="R42" s="167"/>
      <c r="S42" s="54"/>
      <c r="T42" s="55"/>
      <c r="U42" s="126"/>
      <c r="V42" s="126"/>
      <c r="W42" s="43"/>
      <c r="X42" s="43"/>
      <c r="Y42" s="43"/>
      <c r="Z42" s="128"/>
    </row>
    <row r="43" spans="1:27" s="31" customFormat="1" ht="34.950000000000003" customHeight="1" outlineLevel="1" x14ac:dyDescent="0.4">
      <c r="A43" s="126"/>
      <c r="B43" s="115"/>
      <c r="C43" s="128"/>
      <c r="D43" s="32" t="s">
        <v>27</v>
      </c>
      <c r="E43" s="36" t="s">
        <v>81</v>
      </c>
      <c r="F43" s="36" t="s">
        <v>81</v>
      </c>
      <c r="G43" s="126"/>
      <c r="H43" s="115"/>
      <c r="I43" s="132"/>
      <c r="J43" s="132"/>
      <c r="K43" s="126"/>
      <c r="L43" s="126"/>
      <c r="M43" s="138"/>
      <c r="N43" s="138"/>
      <c r="O43" s="132"/>
      <c r="P43" s="120"/>
      <c r="Q43" s="167"/>
      <c r="R43" s="167"/>
      <c r="S43" s="54"/>
      <c r="T43" s="55"/>
      <c r="U43" s="126"/>
      <c r="V43" s="126"/>
      <c r="W43" s="43"/>
      <c r="X43" s="43"/>
      <c r="Y43" s="43"/>
      <c r="Z43" s="128"/>
      <c r="AA43" s="68"/>
    </row>
    <row r="44" spans="1:27" s="31" customFormat="1" ht="34.950000000000003" customHeight="1" outlineLevel="1" x14ac:dyDescent="0.4">
      <c r="A44" s="127"/>
      <c r="B44" s="115"/>
      <c r="C44" s="125"/>
      <c r="D44" s="32" t="s">
        <v>24</v>
      </c>
      <c r="E44" s="36" t="s">
        <v>82</v>
      </c>
      <c r="F44" s="36" t="s">
        <v>161</v>
      </c>
      <c r="G44" s="127"/>
      <c r="H44" s="115"/>
      <c r="I44" s="123"/>
      <c r="J44" s="123"/>
      <c r="K44" s="127"/>
      <c r="L44" s="127"/>
      <c r="M44" s="139"/>
      <c r="N44" s="139"/>
      <c r="O44" s="123"/>
      <c r="P44" s="121"/>
      <c r="Q44" s="167"/>
      <c r="R44" s="167"/>
      <c r="S44" s="54"/>
      <c r="T44" s="55"/>
      <c r="U44" s="126"/>
      <c r="V44" s="126"/>
      <c r="W44" s="43"/>
      <c r="X44" s="43"/>
      <c r="Y44" s="43"/>
      <c r="Z44" s="128"/>
      <c r="AA44" s="69"/>
    </row>
    <row r="45" spans="1:27" s="31" customFormat="1" ht="42.6" customHeight="1" outlineLevel="1" x14ac:dyDescent="0.4">
      <c r="A45" s="126">
        <v>8</v>
      </c>
      <c r="B45" s="115"/>
      <c r="C45" s="112" t="s">
        <v>16</v>
      </c>
      <c r="D45" s="32" t="s">
        <v>27</v>
      </c>
      <c r="E45" s="36" t="s">
        <v>83</v>
      </c>
      <c r="F45" s="36" t="s">
        <v>83</v>
      </c>
      <c r="G45" s="111" t="s">
        <v>146</v>
      </c>
      <c r="H45" s="115"/>
      <c r="I45" s="109">
        <v>358502.25442826329</v>
      </c>
      <c r="J45" s="109">
        <v>357459.43859000003</v>
      </c>
      <c r="K45" s="109">
        <f>J45-I45</f>
        <v>-1042.8158382632537</v>
      </c>
      <c r="L45" s="114" t="s">
        <v>188</v>
      </c>
      <c r="M45" s="137"/>
      <c r="N45" s="137">
        <v>70755.494150000013</v>
      </c>
      <c r="O45" s="119">
        <v>286703.94443999999</v>
      </c>
      <c r="P45" s="119"/>
      <c r="Q45" s="167"/>
      <c r="R45" s="167"/>
      <c r="S45" s="54"/>
      <c r="T45" s="55"/>
      <c r="U45" s="126"/>
      <c r="V45" s="126"/>
      <c r="W45" s="43"/>
      <c r="X45" s="43"/>
      <c r="Y45" s="43"/>
      <c r="Z45" s="128"/>
    </row>
    <row r="46" spans="1:27" s="31" customFormat="1" ht="42.6" customHeight="1" outlineLevel="1" x14ac:dyDescent="0.4">
      <c r="A46" s="126"/>
      <c r="B46" s="115"/>
      <c r="C46" s="128"/>
      <c r="D46" s="32" t="s">
        <v>24</v>
      </c>
      <c r="E46" s="36" t="s">
        <v>84</v>
      </c>
      <c r="F46" s="36" t="s">
        <v>163</v>
      </c>
      <c r="G46" s="126"/>
      <c r="H46" s="115"/>
      <c r="I46" s="132"/>
      <c r="J46" s="132"/>
      <c r="K46" s="126"/>
      <c r="L46" s="115"/>
      <c r="M46" s="138"/>
      <c r="N46" s="138"/>
      <c r="O46" s="120"/>
      <c r="P46" s="120"/>
      <c r="Q46" s="167"/>
      <c r="R46" s="167"/>
      <c r="S46" s="54"/>
      <c r="T46" s="55"/>
      <c r="U46" s="43"/>
      <c r="V46" s="43"/>
      <c r="W46" s="43"/>
      <c r="X46" s="43"/>
      <c r="Y46" s="43"/>
      <c r="Z46" s="128"/>
    </row>
    <row r="47" spans="1:27" s="31" customFormat="1" ht="42.6" customHeight="1" outlineLevel="1" x14ac:dyDescent="0.4">
      <c r="A47" s="126"/>
      <c r="B47" s="115"/>
      <c r="C47" s="128"/>
      <c r="D47" s="32" t="s">
        <v>24</v>
      </c>
      <c r="E47" s="36" t="s">
        <v>85</v>
      </c>
      <c r="F47" s="36" t="s">
        <v>162</v>
      </c>
      <c r="G47" s="126"/>
      <c r="H47" s="115"/>
      <c r="I47" s="132"/>
      <c r="J47" s="132"/>
      <c r="K47" s="126"/>
      <c r="L47" s="115"/>
      <c r="M47" s="138"/>
      <c r="N47" s="138"/>
      <c r="O47" s="120"/>
      <c r="P47" s="120"/>
      <c r="Q47" s="167"/>
      <c r="R47" s="167"/>
      <c r="S47" s="54"/>
      <c r="T47" s="55"/>
      <c r="U47" s="88"/>
      <c r="V47" s="88"/>
      <c r="W47" s="88"/>
      <c r="X47" s="88"/>
      <c r="Y47" s="88"/>
      <c r="Z47" s="125"/>
    </row>
    <row r="48" spans="1:27" s="31" customFormat="1" ht="42.6" customHeight="1" outlineLevel="1" x14ac:dyDescent="0.4">
      <c r="A48" s="126"/>
      <c r="B48" s="115"/>
      <c r="C48" s="128"/>
      <c r="D48" s="32" t="s">
        <v>26</v>
      </c>
      <c r="E48" s="36" t="s">
        <v>86</v>
      </c>
      <c r="F48" s="36" t="s">
        <v>86</v>
      </c>
      <c r="G48" s="126"/>
      <c r="H48" s="115"/>
      <c r="I48" s="132"/>
      <c r="J48" s="132"/>
      <c r="K48" s="126"/>
      <c r="L48" s="115"/>
      <c r="M48" s="138"/>
      <c r="N48" s="138"/>
      <c r="O48" s="120"/>
      <c r="P48" s="120"/>
      <c r="Q48" s="167"/>
      <c r="R48" s="167"/>
      <c r="S48" s="54"/>
      <c r="T48" s="55"/>
      <c r="U48" s="43"/>
      <c r="V48" s="43"/>
      <c r="W48" s="103"/>
      <c r="X48" s="103"/>
      <c r="Y48" s="55"/>
      <c r="Z48" s="70"/>
    </row>
    <row r="49" spans="1:26" s="31" customFormat="1" ht="42.6" customHeight="1" outlineLevel="1" x14ac:dyDescent="0.4">
      <c r="A49" s="126"/>
      <c r="B49" s="115"/>
      <c r="C49" s="128"/>
      <c r="D49" s="32" t="s">
        <v>26</v>
      </c>
      <c r="E49" s="36" t="s">
        <v>78</v>
      </c>
      <c r="F49" s="36" t="s">
        <v>78</v>
      </c>
      <c r="G49" s="126"/>
      <c r="H49" s="115"/>
      <c r="I49" s="132"/>
      <c r="J49" s="132"/>
      <c r="K49" s="126"/>
      <c r="L49" s="115"/>
      <c r="M49" s="138"/>
      <c r="N49" s="138"/>
      <c r="O49" s="120"/>
      <c r="P49" s="120"/>
      <c r="Q49" s="167"/>
      <c r="R49" s="167"/>
      <c r="S49" s="54"/>
      <c r="T49" s="55"/>
      <c r="U49" s="43"/>
      <c r="V49" s="43"/>
      <c r="W49" s="115" t="s">
        <v>221</v>
      </c>
      <c r="X49" s="115" t="s">
        <v>222</v>
      </c>
      <c r="Y49" s="55"/>
      <c r="Z49" s="128" t="s">
        <v>223</v>
      </c>
    </row>
    <row r="50" spans="1:26" s="31" customFormat="1" ht="42.6" customHeight="1" outlineLevel="1" x14ac:dyDescent="0.4">
      <c r="A50" s="126"/>
      <c r="B50" s="115"/>
      <c r="C50" s="128"/>
      <c r="D50" s="32" t="s">
        <v>27</v>
      </c>
      <c r="E50" s="36" t="s">
        <v>87</v>
      </c>
      <c r="F50" s="36" t="s">
        <v>87</v>
      </c>
      <c r="G50" s="126"/>
      <c r="H50" s="115"/>
      <c r="I50" s="132"/>
      <c r="J50" s="132"/>
      <c r="K50" s="126"/>
      <c r="L50" s="115"/>
      <c r="M50" s="138"/>
      <c r="N50" s="138"/>
      <c r="O50" s="120"/>
      <c r="P50" s="120"/>
      <c r="Q50" s="167"/>
      <c r="R50" s="167"/>
      <c r="S50" s="54"/>
      <c r="T50" s="55"/>
      <c r="U50" s="43"/>
      <c r="V50" s="43"/>
      <c r="W50" s="126"/>
      <c r="X50" s="126"/>
      <c r="Y50" s="55"/>
      <c r="Z50" s="128"/>
    </row>
    <row r="51" spans="1:26" s="31" customFormat="1" ht="54.6" customHeight="1" outlineLevel="1" x14ac:dyDescent="0.4">
      <c r="A51" s="127"/>
      <c r="B51" s="115"/>
      <c r="C51" s="125"/>
      <c r="D51" s="32" t="s">
        <v>26</v>
      </c>
      <c r="E51" s="36" t="s">
        <v>88</v>
      </c>
      <c r="F51" s="36" t="s">
        <v>88</v>
      </c>
      <c r="G51" s="127"/>
      <c r="H51" s="115"/>
      <c r="I51" s="123"/>
      <c r="J51" s="123"/>
      <c r="K51" s="127"/>
      <c r="L51" s="124"/>
      <c r="M51" s="139"/>
      <c r="N51" s="139"/>
      <c r="O51" s="121"/>
      <c r="P51" s="121"/>
      <c r="Q51" s="167"/>
      <c r="R51" s="167"/>
      <c r="S51" s="54"/>
      <c r="T51" s="55"/>
      <c r="U51" s="43"/>
      <c r="V51" s="43"/>
      <c r="W51" s="126"/>
      <c r="X51" s="126"/>
      <c r="Y51" s="55"/>
      <c r="Z51" s="128"/>
    </row>
    <row r="52" spans="1:26" s="31" customFormat="1" ht="90" customHeight="1" outlineLevel="1" x14ac:dyDescent="0.4">
      <c r="A52" s="111">
        <v>9</v>
      </c>
      <c r="B52" s="115"/>
      <c r="C52" s="112" t="s">
        <v>17</v>
      </c>
      <c r="D52" s="32" t="s">
        <v>27</v>
      </c>
      <c r="E52" s="36" t="s">
        <v>89</v>
      </c>
      <c r="F52" s="36" t="s">
        <v>89</v>
      </c>
      <c r="G52" s="111" t="s">
        <v>146</v>
      </c>
      <c r="H52" s="115"/>
      <c r="I52" s="109">
        <v>377501.61679754168</v>
      </c>
      <c r="J52" s="109">
        <v>375033.37319000001</v>
      </c>
      <c r="K52" s="109">
        <f>J52-I52</f>
        <v>-2468.2436075416626</v>
      </c>
      <c r="L52" s="114" t="s">
        <v>227</v>
      </c>
      <c r="M52" s="119"/>
      <c r="N52" s="119">
        <v>45561.40193</v>
      </c>
      <c r="O52" s="119">
        <v>329471.97126000002</v>
      </c>
      <c r="P52" s="119"/>
      <c r="Q52" s="167"/>
      <c r="R52" s="167"/>
      <c r="S52" s="54"/>
      <c r="T52" s="55"/>
      <c r="U52" s="43"/>
      <c r="V52" s="43"/>
      <c r="W52" s="126"/>
      <c r="X52" s="126"/>
      <c r="Y52" s="55"/>
      <c r="Z52" s="128"/>
    </row>
    <row r="53" spans="1:26" s="31" customFormat="1" ht="90" customHeight="1" outlineLevel="1" x14ac:dyDescent="0.4">
      <c r="A53" s="126"/>
      <c r="B53" s="115"/>
      <c r="C53" s="128"/>
      <c r="D53" s="32" t="s">
        <v>24</v>
      </c>
      <c r="E53" s="36" t="s">
        <v>90</v>
      </c>
      <c r="F53" s="36" t="s">
        <v>164</v>
      </c>
      <c r="G53" s="126"/>
      <c r="H53" s="115"/>
      <c r="I53" s="132"/>
      <c r="J53" s="132"/>
      <c r="K53" s="132"/>
      <c r="L53" s="115"/>
      <c r="M53" s="120"/>
      <c r="N53" s="120"/>
      <c r="O53" s="120"/>
      <c r="P53" s="120"/>
      <c r="Q53" s="167"/>
      <c r="R53" s="167"/>
      <c r="S53" s="54"/>
      <c r="T53" s="55"/>
      <c r="U53" s="43"/>
      <c r="V53" s="43"/>
      <c r="W53" s="126"/>
      <c r="X53" s="126"/>
      <c r="Y53" s="55"/>
      <c r="Z53" s="128"/>
    </row>
    <row r="54" spans="1:26" s="31" customFormat="1" ht="90" customHeight="1" outlineLevel="1" x14ac:dyDescent="0.4">
      <c r="A54" s="126"/>
      <c r="B54" s="115"/>
      <c r="C54" s="128"/>
      <c r="D54" s="32" t="s">
        <v>24</v>
      </c>
      <c r="E54" s="36" t="s">
        <v>91</v>
      </c>
      <c r="F54" s="53" t="s">
        <v>165</v>
      </c>
      <c r="G54" s="126"/>
      <c r="H54" s="115"/>
      <c r="I54" s="132"/>
      <c r="J54" s="132"/>
      <c r="K54" s="132"/>
      <c r="L54" s="115"/>
      <c r="M54" s="120"/>
      <c r="N54" s="120"/>
      <c r="O54" s="120"/>
      <c r="P54" s="120"/>
      <c r="Q54" s="167"/>
      <c r="R54" s="167"/>
      <c r="S54" s="54"/>
      <c r="T54" s="55"/>
      <c r="U54" s="43"/>
      <c r="V54" s="43"/>
      <c r="W54" s="126"/>
      <c r="X54" s="126"/>
      <c r="Y54" s="55"/>
      <c r="Z54" s="128"/>
    </row>
    <row r="55" spans="1:26" s="31" customFormat="1" ht="90" customHeight="1" outlineLevel="1" x14ac:dyDescent="0.4">
      <c r="A55" s="126"/>
      <c r="B55" s="115"/>
      <c r="C55" s="128"/>
      <c r="D55" s="32" t="s">
        <v>24</v>
      </c>
      <c r="E55" s="36" t="s">
        <v>92</v>
      </c>
      <c r="F55" s="71"/>
      <c r="G55" s="126"/>
      <c r="H55" s="115"/>
      <c r="I55" s="132"/>
      <c r="J55" s="132"/>
      <c r="K55" s="132"/>
      <c r="L55" s="115"/>
      <c r="M55" s="120"/>
      <c r="N55" s="120"/>
      <c r="O55" s="120"/>
      <c r="P55" s="120"/>
      <c r="Q55" s="167"/>
      <c r="R55" s="167"/>
      <c r="S55" s="54"/>
      <c r="T55" s="55"/>
      <c r="U55" s="43"/>
      <c r="V55" s="43"/>
      <c r="W55" s="126"/>
      <c r="X55" s="126"/>
      <c r="Y55" s="55"/>
      <c r="Z55" s="128"/>
    </row>
    <row r="56" spans="1:26" s="31" customFormat="1" ht="90" customHeight="1" outlineLevel="1" x14ac:dyDescent="0.4">
      <c r="A56" s="126"/>
      <c r="B56" s="115"/>
      <c r="C56" s="128"/>
      <c r="D56" s="32" t="s">
        <v>26</v>
      </c>
      <c r="E56" s="36" t="s">
        <v>78</v>
      </c>
      <c r="F56" s="36" t="s">
        <v>78</v>
      </c>
      <c r="G56" s="126"/>
      <c r="H56" s="115"/>
      <c r="I56" s="132"/>
      <c r="J56" s="132"/>
      <c r="K56" s="132"/>
      <c r="L56" s="115"/>
      <c r="M56" s="120"/>
      <c r="N56" s="120"/>
      <c r="O56" s="120"/>
      <c r="P56" s="120"/>
      <c r="Q56" s="167"/>
      <c r="R56" s="167"/>
      <c r="S56" s="54"/>
      <c r="T56" s="55"/>
      <c r="U56" s="43"/>
      <c r="V56" s="43"/>
      <c r="W56" s="126"/>
      <c r="X56" s="126"/>
      <c r="Y56" s="55"/>
      <c r="Z56" s="128"/>
    </row>
    <row r="57" spans="1:26" s="31" customFormat="1" ht="90" customHeight="1" outlineLevel="1" x14ac:dyDescent="0.4">
      <c r="A57" s="126"/>
      <c r="B57" s="115"/>
      <c r="C57" s="128"/>
      <c r="D57" s="32" t="s">
        <v>26</v>
      </c>
      <c r="E57" s="36"/>
      <c r="F57" s="36" t="s">
        <v>166</v>
      </c>
      <c r="G57" s="126"/>
      <c r="H57" s="115"/>
      <c r="I57" s="132"/>
      <c r="J57" s="132"/>
      <c r="K57" s="132"/>
      <c r="L57" s="115"/>
      <c r="M57" s="120"/>
      <c r="N57" s="120"/>
      <c r="O57" s="120"/>
      <c r="P57" s="120"/>
      <c r="Q57" s="167"/>
      <c r="R57" s="167"/>
      <c r="S57" s="54"/>
      <c r="T57" s="55"/>
      <c r="U57" s="43"/>
      <c r="V57" s="43"/>
      <c r="W57" s="126"/>
      <c r="X57" s="126"/>
      <c r="Y57" s="55"/>
      <c r="Z57" s="128"/>
    </row>
    <row r="58" spans="1:26" s="31" customFormat="1" ht="90" customHeight="1" outlineLevel="1" x14ac:dyDescent="0.4">
      <c r="A58" s="127"/>
      <c r="B58" s="115"/>
      <c r="C58" s="125"/>
      <c r="D58" s="32" t="s">
        <v>27</v>
      </c>
      <c r="E58" s="36"/>
      <c r="F58" s="36" t="s">
        <v>167</v>
      </c>
      <c r="G58" s="127"/>
      <c r="H58" s="115"/>
      <c r="I58" s="123"/>
      <c r="J58" s="123"/>
      <c r="K58" s="123"/>
      <c r="L58" s="124"/>
      <c r="M58" s="121"/>
      <c r="N58" s="121"/>
      <c r="O58" s="121"/>
      <c r="P58" s="121"/>
      <c r="Q58" s="167"/>
      <c r="R58" s="167"/>
      <c r="S58" s="54"/>
      <c r="T58" s="55"/>
      <c r="U58" s="43"/>
      <c r="V58" s="43"/>
      <c r="W58" s="126"/>
      <c r="X58" s="126"/>
      <c r="Y58" s="55"/>
      <c r="Z58" s="128"/>
    </row>
    <row r="59" spans="1:26" s="31" customFormat="1" ht="182.4" x14ac:dyDescent="0.4">
      <c r="A59" s="32">
        <v>10</v>
      </c>
      <c r="B59" s="115"/>
      <c r="C59" s="40" t="s">
        <v>25</v>
      </c>
      <c r="D59" s="32" t="s">
        <v>27</v>
      </c>
      <c r="E59" s="36" t="s">
        <v>93</v>
      </c>
      <c r="F59" s="36" t="s">
        <v>159</v>
      </c>
      <c r="G59" s="32" t="s">
        <v>147</v>
      </c>
      <c r="H59" s="115"/>
      <c r="I59" s="56">
        <v>1453818.35766304</v>
      </c>
      <c r="J59" s="56">
        <v>1445425.2049200002</v>
      </c>
      <c r="K59" s="56">
        <f>J59-I59</f>
        <v>-8393.1527430398855</v>
      </c>
      <c r="L59" s="52" t="s">
        <v>189</v>
      </c>
      <c r="M59" s="57"/>
      <c r="N59" s="57">
        <v>55959.376280000004</v>
      </c>
      <c r="O59" s="72">
        <v>1389465.8401130401</v>
      </c>
      <c r="P59" s="73"/>
      <c r="Q59" s="167"/>
      <c r="R59" s="167"/>
      <c r="S59" s="54"/>
      <c r="T59" s="55"/>
      <c r="U59" s="43"/>
      <c r="V59" s="43"/>
      <c r="W59" s="126"/>
      <c r="X59" s="126"/>
      <c r="Y59" s="55"/>
      <c r="Z59" s="128"/>
    </row>
    <row r="60" spans="1:26" s="31" customFormat="1" ht="45.6" x14ac:dyDescent="0.4">
      <c r="A60" s="32">
        <v>11</v>
      </c>
      <c r="B60" s="115"/>
      <c r="C60" s="74" t="s">
        <v>10</v>
      </c>
      <c r="D60" s="32" t="s">
        <v>27</v>
      </c>
      <c r="E60" s="36" t="s">
        <v>94</v>
      </c>
      <c r="F60" s="36" t="s">
        <v>94</v>
      </c>
      <c r="G60" s="32" t="s">
        <v>142</v>
      </c>
      <c r="H60" s="115"/>
      <c r="I60" s="56">
        <v>1127383.5137716699</v>
      </c>
      <c r="J60" s="56">
        <v>1127384.16518</v>
      </c>
      <c r="K60" s="56">
        <f>J60-I60</f>
        <v>0.6514083300717175</v>
      </c>
      <c r="L60" s="32"/>
      <c r="M60" s="57">
        <v>1127383.513771672</v>
      </c>
      <c r="N60" s="57"/>
      <c r="O60" s="58"/>
      <c r="P60" s="73"/>
      <c r="Q60" s="167"/>
      <c r="R60" s="167"/>
      <c r="S60" s="54"/>
      <c r="T60" s="55"/>
      <c r="U60" s="43"/>
      <c r="V60" s="43"/>
      <c r="W60" s="126"/>
      <c r="X60" s="126"/>
      <c r="Y60" s="55"/>
      <c r="Z60" s="128"/>
    </row>
    <row r="61" spans="1:26" s="31" customFormat="1" ht="43.5" customHeight="1" outlineLevel="1" x14ac:dyDescent="0.4">
      <c r="A61" s="126">
        <v>12</v>
      </c>
      <c r="B61" s="115"/>
      <c r="C61" s="112" t="s">
        <v>18</v>
      </c>
      <c r="D61" s="32" t="s">
        <v>27</v>
      </c>
      <c r="E61" s="36" t="s">
        <v>95</v>
      </c>
      <c r="F61" s="36" t="s">
        <v>95</v>
      </c>
      <c r="G61" s="111" t="s">
        <v>146</v>
      </c>
      <c r="H61" s="115"/>
      <c r="I61" s="109">
        <v>338387.03999901097</v>
      </c>
      <c r="J61" s="109">
        <v>338387.04</v>
      </c>
      <c r="K61" s="109">
        <f>J61-I61</f>
        <v>9.8900636658072472E-7</v>
      </c>
      <c r="L61" s="111"/>
      <c r="M61" s="137">
        <v>338387.03999901132</v>
      </c>
      <c r="N61" s="137"/>
      <c r="O61" s="109"/>
      <c r="P61" s="109"/>
      <c r="Q61" s="167"/>
      <c r="R61" s="167"/>
      <c r="S61" s="54"/>
      <c r="T61" s="55"/>
      <c r="U61" s="43"/>
      <c r="V61" s="43"/>
      <c r="W61" s="126"/>
      <c r="X61" s="126"/>
      <c r="Y61" s="55"/>
      <c r="Z61" s="128"/>
    </row>
    <row r="62" spans="1:26" s="31" customFormat="1" ht="43.5" customHeight="1" outlineLevel="1" x14ac:dyDescent="0.4">
      <c r="A62" s="127"/>
      <c r="B62" s="115"/>
      <c r="C62" s="125"/>
      <c r="D62" s="32" t="s">
        <v>27</v>
      </c>
      <c r="E62" s="36" t="s">
        <v>96</v>
      </c>
      <c r="F62" s="36" t="s">
        <v>96</v>
      </c>
      <c r="G62" s="127"/>
      <c r="H62" s="115"/>
      <c r="I62" s="123"/>
      <c r="J62" s="123"/>
      <c r="K62" s="127"/>
      <c r="L62" s="127"/>
      <c r="M62" s="139"/>
      <c r="N62" s="139"/>
      <c r="O62" s="123"/>
      <c r="P62" s="123"/>
      <c r="Q62" s="167"/>
      <c r="R62" s="167"/>
      <c r="S62" s="54"/>
      <c r="T62" s="55"/>
      <c r="U62" s="43"/>
      <c r="V62" s="75"/>
      <c r="W62" s="126"/>
      <c r="X62" s="126"/>
      <c r="Y62" s="55"/>
      <c r="Z62" s="128"/>
    </row>
    <row r="63" spans="1:26" s="67" customFormat="1" ht="119.25" customHeight="1" x14ac:dyDescent="0.4">
      <c r="A63" s="32">
        <v>13</v>
      </c>
      <c r="B63" s="115"/>
      <c r="C63" s="74" t="s">
        <v>36</v>
      </c>
      <c r="D63" s="32" t="s">
        <v>27</v>
      </c>
      <c r="E63" s="36" t="s">
        <v>97</v>
      </c>
      <c r="F63" s="36" t="s">
        <v>180</v>
      </c>
      <c r="G63" s="32" t="s">
        <v>148</v>
      </c>
      <c r="H63" s="115"/>
      <c r="I63" s="56">
        <v>527394.67929999996</v>
      </c>
      <c r="J63" s="56">
        <v>527394.67929999996</v>
      </c>
      <c r="K63" s="56">
        <f>J63-I63</f>
        <v>0</v>
      </c>
      <c r="L63" s="32"/>
      <c r="M63" s="57">
        <v>527394.67929999996</v>
      </c>
      <c r="N63" s="57"/>
      <c r="O63" s="58"/>
      <c r="P63" s="73"/>
      <c r="Q63" s="167"/>
      <c r="R63" s="167"/>
      <c r="S63" s="54"/>
      <c r="T63" s="55"/>
      <c r="U63" s="43"/>
      <c r="V63" s="75"/>
      <c r="W63" s="126"/>
      <c r="X63" s="126"/>
      <c r="Y63" s="55"/>
      <c r="Z63" s="128"/>
    </row>
    <row r="64" spans="1:26" s="31" customFormat="1" ht="60.6" customHeight="1" outlineLevel="1" x14ac:dyDescent="0.4">
      <c r="A64" s="126">
        <v>14</v>
      </c>
      <c r="B64" s="115"/>
      <c r="C64" s="112" t="s">
        <v>12</v>
      </c>
      <c r="D64" s="32" t="s">
        <v>27</v>
      </c>
      <c r="E64" s="36" t="s">
        <v>98</v>
      </c>
      <c r="F64" s="36" t="s">
        <v>98</v>
      </c>
      <c r="G64" s="111" t="s">
        <v>142</v>
      </c>
      <c r="H64" s="115"/>
      <c r="I64" s="109">
        <v>192645.84358147701</v>
      </c>
      <c r="J64" s="109">
        <v>294258.15577000001</v>
      </c>
      <c r="K64" s="109">
        <f>J64-I64</f>
        <v>101612.31218852301</v>
      </c>
      <c r="L64" s="114" t="s">
        <v>190</v>
      </c>
      <c r="M64" s="137"/>
      <c r="N64" s="137">
        <v>172299.12966999999</v>
      </c>
      <c r="O64" s="119">
        <v>121959.0261</v>
      </c>
      <c r="P64" s="109"/>
      <c r="Q64" s="167"/>
      <c r="R64" s="167"/>
      <c r="S64" s="54"/>
      <c r="T64" s="55"/>
      <c r="U64" s="43"/>
      <c r="V64" s="75"/>
      <c r="W64" s="127"/>
      <c r="X64" s="127"/>
      <c r="Y64" s="87"/>
      <c r="Z64" s="125"/>
    </row>
    <row r="65" spans="1:26" s="31" customFormat="1" ht="60.6" customHeight="1" outlineLevel="1" x14ac:dyDescent="0.4">
      <c r="A65" s="126"/>
      <c r="B65" s="115"/>
      <c r="C65" s="128"/>
      <c r="D65" s="32" t="s">
        <v>26</v>
      </c>
      <c r="E65" s="36" t="s">
        <v>101</v>
      </c>
      <c r="F65" s="36" t="s">
        <v>101</v>
      </c>
      <c r="G65" s="126"/>
      <c r="H65" s="115"/>
      <c r="I65" s="132"/>
      <c r="J65" s="132"/>
      <c r="K65" s="126"/>
      <c r="L65" s="115"/>
      <c r="M65" s="138"/>
      <c r="N65" s="138"/>
      <c r="O65" s="120"/>
      <c r="P65" s="132"/>
      <c r="Q65" s="167"/>
      <c r="R65" s="167"/>
      <c r="S65" s="54"/>
      <c r="T65" s="55"/>
      <c r="U65" s="43"/>
      <c r="V65" s="75"/>
      <c r="W65" s="43"/>
      <c r="X65" s="43"/>
      <c r="Y65" s="55"/>
      <c r="Z65" s="70"/>
    </row>
    <row r="66" spans="1:26" s="31" customFormat="1" ht="60.6" customHeight="1" outlineLevel="1" x14ac:dyDescent="0.4">
      <c r="A66" s="126"/>
      <c r="B66" s="115"/>
      <c r="C66" s="128"/>
      <c r="D66" s="32" t="s">
        <v>27</v>
      </c>
      <c r="E66" s="36" t="s">
        <v>99</v>
      </c>
      <c r="F66" s="36" t="s">
        <v>99</v>
      </c>
      <c r="G66" s="126"/>
      <c r="H66" s="115"/>
      <c r="I66" s="132"/>
      <c r="J66" s="132"/>
      <c r="K66" s="126"/>
      <c r="L66" s="115"/>
      <c r="M66" s="138"/>
      <c r="N66" s="138"/>
      <c r="O66" s="120"/>
      <c r="P66" s="132"/>
      <c r="Q66" s="167"/>
      <c r="R66" s="167"/>
      <c r="S66" s="54"/>
      <c r="T66" s="55"/>
      <c r="U66" s="43"/>
      <c r="V66" s="75"/>
      <c r="W66" s="43"/>
      <c r="X66" s="43"/>
      <c r="Y66" s="55"/>
      <c r="Z66" s="70"/>
    </row>
    <row r="67" spans="1:26" s="31" customFormat="1" ht="60.6" customHeight="1" outlineLevel="1" x14ac:dyDescent="0.4">
      <c r="A67" s="127"/>
      <c r="B67" s="115"/>
      <c r="C67" s="125"/>
      <c r="D67" s="32" t="s">
        <v>27</v>
      </c>
      <c r="E67" s="36" t="s">
        <v>100</v>
      </c>
      <c r="F67" s="36" t="s">
        <v>100</v>
      </c>
      <c r="G67" s="127"/>
      <c r="H67" s="115"/>
      <c r="I67" s="123"/>
      <c r="J67" s="123"/>
      <c r="K67" s="127"/>
      <c r="L67" s="124"/>
      <c r="M67" s="139"/>
      <c r="N67" s="139"/>
      <c r="O67" s="121"/>
      <c r="P67" s="123"/>
      <c r="Q67" s="167"/>
      <c r="R67" s="167"/>
      <c r="S67" s="54"/>
      <c r="T67" s="55"/>
      <c r="U67" s="43"/>
      <c r="V67" s="75"/>
      <c r="W67" s="43"/>
      <c r="X67" s="43"/>
      <c r="Y67" s="55"/>
      <c r="Z67" s="70"/>
    </row>
    <row r="68" spans="1:26" s="67" customFormat="1" ht="182.4" x14ac:dyDescent="0.4">
      <c r="A68" s="32">
        <v>15</v>
      </c>
      <c r="B68" s="115"/>
      <c r="C68" s="74" t="s">
        <v>19</v>
      </c>
      <c r="D68" s="32" t="s">
        <v>24</v>
      </c>
      <c r="E68" s="36" t="s">
        <v>102</v>
      </c>
      <c r="F68" s="36" t="s">
        <v>102</v>
      </c>
      <c r="G68" s="32" t="s">
        <v>146</v>
      </c>
      <c r="H68" s="115"/>
      <c r="I68" s="56">
        <v>40721.504469642903</v>
      </c>
      <c r="J68" s="56">
        <v>39435.953370000003</v>
      </c>
      <c r="K68" s="56">
        <f>J68-I68</f>
        <v>-1285.5510996429002</v>
      </c>
      <c r="L68" s="52" t="s">
        <v>228</v>
      </c>
      <c r="M68" s="72">
        <v>39435.953370000003</v>
      </c>
      <c r="N68" s="57"/>
      <c r="O68" s="58"/>
      <c r="P68" s="73"/>
      <c r="Q68" s="167"/>
      <c r="R68" s="167"/>
      <c r="S68" s="54"/>
      <c r="T68" s="55"/>
      <c r="U68" s="43"/>
      <c r="V68" s="75"/>
      <c r="W68" s="43"/>
      <c r="X68" s="43"/>
      <c r="Y68" s="55"/>
      <c r="Z68" s="70"/>
    </row>
    <row r="69" spans="1:26" s="67" customFormat="1" ht="142.5" customHeight="1" x14ac:dyDescent="0.4">
      <c r="A69" s="111">
        <v>16</v>
      </c>
      <c r="B69" s="115"/>
      <c r="C69" s="112" t="s">
        <v>200</v>
      </c>
      <c r="D69" s="32" t="s">
        <v>24</v>
      </c>
      <c r="E69" s="129" t="s">
        <v>75</v>
      </c>
      <c r="F69" s="60" t="s">
        <v>181</v>
      </c>
      <c r="G69" s="111" t="s">
        <v>195</v>
      </c>
      <c r="H69" s="115"/>
      <c r="I69" s="109">
        <v>667658.83480634994</v>
      </c>
      <c r="J69" s="109">
        <v>667231.47538000008</v>
      </c>
      <c r="K69" s="109">
        <f>J69-I69</f>
        <v>-427.35942634986714</v>
      </c>
      <c r="L69" s="114" t="s">
        <v>191</v>
      </c>
      <c r="M69" s="119">
        <v>667231.47538000008</v>
      </c>
      <c r="N69" s="120"/>
      <c r="O69" s="132"/>
      <c r="P69" s="132"/>
      <c r="Q69" s="167"/>
      <c r="R69" s="167"/>
      <c r="S69" s="54"/>
      <c r="T69" s="55"/>
      <c r="U69" s="43"/>
      <c r="V69" s="75"/>
      <c r="W69" s="43"/>
      <c r="X69" s="43"/>
      <c r="Y69" s="55"/>
      <c r="Z69" s="70"/>
    </row>
    <row r="70" spans="1:26" s="67" customFormat="1" ht="142.5" customHeight="1" x14ac:dyDescent="0.4">
      <c r="A70" s="127"/>
      <c r="B70" s="115"/>
      <c r="C70" s="125"/>
      <c r="D70" s="32" t="s">
        <v>27</v>
      </c>
      <c r="E70" s="131"/>
      <c r="F70" s="60" t="s">
        <v>182</v>
      </c>
      <c r="G70" s="127"/>
      <c r="H70" s="115"/>
      <c r="I70" s="123"/>
      <c r="J70" s="123"/>
      <c r="K70" s="123"/>
      <c r="L70" s="124"/>
      <c r="M70" s="121"/>
      <c r="N70" s="121"/>
      <c r="O70" s="123"/>
      <c r="P70" s="123"/>
      <c r="Q70" s="167"/>
      <c r="R70" s="167"/>
      <c r="S70" s="54"/>
      <c r="T70" s="55"/>
      <c r="U70" s="43"/>
      <c r="V70" s="75"/>
      <c r="W70" s="43"/>
      <c r="X70" s="43"/>
      <c r="Y70" s="55"/>
      <c r="Z70" s="70"/>
    </row>
    <row r="71" spans="1:26" s="31" customFormat="1" ht="30.6" customHeight="1" outlineLevel="1" x14ac:dyDescent="0.4">
      <c r="A71" s="126">
        <v>17</v>
      </c>
      <c r="B71" s="115"/>
      <c r="C71" s="112" t="s">
        <v>40</v>
      </c>
      <c r="D71" s="32" t="s">
        <v>41</v>
      </c>
      <c r="E71" s="36" t="s">
        <v>103</v>
      </c>
      <c r="F71" s="36" t="s">
        <v>103</v>
      </c>
      <c r="G71" s="111" t="s">
        <v>146</v>
      </c>
      <c r="H71" s="115"/>
      <c r="I71" s="109">
        <v>47818.139000000003</v>
      </c>
      <c r="J71" s="109">
        <v>47818.135479999997</v>
      </c>
      <c r="K71" s="109">
        <f>J71-I71</f>
        <v>-3.5200000056647696E-3</v>
      </c>
      <c r="L71" s="111"/>
      <c r="M71" s="137">
        <v>47818.135480000004</v>
      </c>
      <c r="N71" s="137"/>
      <c r="O71" s="109"/>
      <c r="P71" s="109"/>
      <c r="Q71" s="167"/>
      <c r="R71" s="167"/>
      <c r="S71" s="54"/>
      <c r="T71" s="55"/>
      <c r="U71" s="43"/>
      <c r="V71" s="75"/>
      <c r="W71" s="43"/>
      <c r="X71" s="43"/>
      <c r="Y71" s="55"/>
      <c r="Z71" s="70"/>
    </row>
    <row r="72" spans="1:26" s="31" customFormat="1" ht="30.6" customHeight="1" outlineLevel="1" x14ac:dyDescent="0.4">
      <c r="A72" s="126"/>
      <c r="B72" s="115"/>
      <c r="C72" s="128"/>
      <c r="D72" s="32" t="s">
        <v>27</v>
      </c>
      <c r="E72" s="36" t="s">
        <v>104</v>
      </c>
      <c r="F72" s="36" t="s">
        <v>104</v>
      </c>
      <c r="G72" s="126"/>
      <c r="H72" s="115"/>
      <c r="I72" s="132"/>
      <c r="J72" s="132"/>
      <c r="K72" s="126"/>
      <c r="L72" s="126"/>
      <c r="M72" s="138"/>
      <c r="N72" s="138"/>
      <c r="O72" s="132"/>
      <c r="P72" s="132"/>
      <c r="Q72" s="167"/>
      <c r="R72" s="167"/>
      <c r="S72" s="54"/>
      <c r="T72" s="55"/>
      <c r="U72" s="43"/>
      <c r="V72" s="43"/>
      <c r="W72" s="43"/>
      <c r="X72" s="43"/>
      <c r="Y72" s="55"/>
      <c r="Z72" s="165"/>
    </row>
    <row r="73" spans="1:26" s="31" customFormat="1" ht="30.6" customHeight="1" outlineLevel="1" x14ac:dyDescent="0.4">
      <c r="A73" s="126"/>
      <c r="B73" s="115"/>
      <c r="C73" s="128"/>
      <c r="D73" s="32" t="s">
        <v>27</v>
      </c>
      <c r="E73" s="36" t="s">
        <v>105</v>
      </c>
      <c r="F73" s="36" t="s">
        <v>105</v>
      </c>
      <c r="G73" s="126"/>
      <c r="H73" s="115"/>
      <c r="I73" s="132"/>
      <c r="J73" s="132"/>
      <c r="K73" s="126"/>
      <c r="L73" s="126"/>
      <c r="M73" s="138"/>
      <c r="N73" s="138"/>
      <c r="O73" s="132"/>
      <c r="P73" s="132"/>
      <c r="Q73" s="167"/>
      <c r="R73" s="167"/>
      <c r="S73" s="54"/>
      <c r="T73" s="55"/>
      <c r="U73" s="43"/>
      <c r="V73" s="43"/>
      <c r="W73" s="43"/>
      <c r="X73" s="43"/>
      <c r="Y73" s="55"/>
      <c r="Z73" s="166"/>
    </row>
    <row r="74" spans="1:26" s="31" customFormat="1" ht="30.6" customHeight="1" outlineLevel="1" x14ac:dyDescent="0.4">
      <c r="A74" s="126"/>
      <c r="B74" s="115"/>
      <c r="C74" s="128"/>
      <c r="D74" s="32" t="s">
        <v>27</v>
      </c>
      <c r="E74" s="36" t="s">
        <v>106</v>
      </c>
      <c r="F74" s="36" t="s">
        <v>106</v>
      </c>
      <c r="G74" s="126"/>
      <c r="H74" s="115"/>
      <c r="I74" s="132"/>
      <c r="J74" s="132"/>
      <c r="K74" s="126"/>
      <c r="L74" s="126"/>
      <c r="M74" s="138"/>
      <c r="N74" s="138"/>
      <c r="O74" s="132"/>
      <c r="P74" s="132"/>
      <c r="Q74" s="167"/>
      <c r="R74" s="167"/>
      <c r="S74" s="54"/>
      <c r="T74" s="55"/>
      <c r="U74" s="43"/>
      <c r="V74" s="43"/>
      <c r="W74" s="43"/>
      <c r="X74" s="43"/>
      <c r="Y74" s="55"/>
      <c r="Z74" s="166"/>
    </row>
    <row r="75" spans="1:26" s="31" customFormat="1" ht="30.6" customHeight="1" outlineLevel="1" x14ac:dyDescent="0.4">
      <c r="A75" s="126"/>
      <c r="B75" s="115"/>
      <c r="C75" s="128"/>
      <c r="D75" s="32" t="s">
        <v>24</v>
      </c>
      <c r="E75" s="36" t="s">
        <v>107</v>
      </c>
      <c r="F75" s="36" t="s">
        <v>107</v>
      </c>
      <c r="G75" s="126"/>
      <c r="H75" s="115"/>
      <c r="I75" s="132"/>
      <c r="J75" s="132"/>
      <c r="K75" s="126"/>
      <c r="L75" s="126"/>
      <c r="M75" s="138"/>
      <c r="N75" s="138"/>
      <c r="O75" s="132"/>
      <c r="P75" s="132"/>
      <c r="Q75" s="167"/>
      <c r="R75" s="167"/>
      <c r="S75" s="54"/>
      <c r="T75" s="55"/>
      <c r="U75" s="43"/>
      <c r="V75" s="43"/>
      <c r="W75" s="43"/>
      <c r="X75" s="43"/>
      <c r="Y75" s="55"/>
      <c r="Z75" s="166"/>
    </row>
    <row r="76" spans="1:26" s="31" customFormat="1" ht="30.6" customHeight="1" outlineLevel="1" x14ac:dyDescent="0.4">
      <c r="A76" s="126"/>
      <c r="B76" s="115"/>
      <c r="C76" s="128"/>
      <c r="D76" s="32" t="s">
        <v>26</v>
      </c>
      <c r="E76" s="36" t="s">
        <v>108</v>
      </c>
      <c r="F76" s="36" t="s">
        <v>108</v>
      </c>
      <c r="G76" s="126"/>
      <c r="H76" s="115"/>
      <c r="I76" s="132"/>
      <c r="J76" s="132"/>
      <c r="K76" s="126"/>
      <c r="L76" s="126"/>
      <c r="M76" s="138"/>
      <c r="N76" s="138"/>
      <c r="O76" s="132"/>
      <c r="P76" s="132"/>
      <c r="Q76" s="167"/>
      <c r="R76" s="167"/>
      <c r="S76" s="54"/>
      <c r="T76" s="55"/>
      <c r="U76" s="43"/>
      <c r="V76" s="43"/>
      <c r="W76" s="43"/>
      <c r="X76" s="43"/>
      <c r="Y76" s="55"/>
      <c r="Z76" s="166"/>
    </row>
    <row r="77" spans="1:26" s="31" customFormat="1" ht="30.6" customHeight="1" outlineLevel="1" x14ac:dyDescent="0.4">
      <c r="A77" s="127"/>
      <c r="B77" s="115"/>
      <c r="C77" s="125"/>
      <c r="D77" s="32" t="s">
        <v>26</v>
      </c>
      <c r="E77" s="36" t="s">
        <v>109</v>
      </c>
      <c r="F77" s="36" t="s">
        <v>109</v>
      </c>
      <c r="G77" s="127"/>
      <c r="H77" s="115"/>
      <c r="I77" s="123"/>
      <c r="J77" s="123"/>
      <c r="K77" s="127"/>
      <c r="L77" s="127"/>
      <c r="M77" s="139"/>
      <c r="N77" s="139"/>
      <c r="O77" s="123"/>
      <c r="P77" s="123"/>
      <c r="Q77" s="167"/>
      <c r="R77" s="167"/>
      <c r="S77" s="54"/>
      <c r="T77" s="55"/>
      <c r="U77" s="43"/>
      <c r="V77" s="43"/>
      <c r="W77" s="43"/>
      <c r="X77" s="43"/>
      <c r="Y77" s="55"/>
      <c r="Z77" s="166"/>
    </row>
    <row r="78" spans="1:26" s="31" customFormat="1" ht="45.6" outlineLevel="1" x14ac:dyDescent="0.4">
      <c r="A78" s="126">
        <v>18</v>
      </c>
      <c r="B78" s="115"/>
      <c r="C78" s="112" t="s">
        <v>37</v>
      </c>
      <c r="D78" s="32" t="s">
        <v>26</v>
      </c>
      <c r="E78" s="36" t="s">
        <v>110</v>
      </c>
      <c r="F78" s="36" t="s">
        <v>110</v>
      </c>
      <c r="G78" s="111">
        <v>2018</v>
      </c>
      <c r="H78" s="115"/>
      <c r="I78" s="109">
        <v>490155.78571000003</v>
      </c>
      <c r="J78" s="109">
        <v>490155.78571000003</v>
      </c>
      <c r="K78" s="109">
        <f>J78-I78</f>
        <v>0</v>
      </c>
      <c r="L78" s="111"/>
      <c r="M78" s="137">
        <f>SUM('[1]для жантасова'!$G$28)</f>
        <v>490155.78571000003</v>
      </c>
      <c r="N78" s="137"/>
      <c r="O78" s="109"/>
      <c r="P78" s="109"/>
      <c r="Q78" s="167"/>
      <c r="R78" s="167"/>
      <c r="S78" s="54"/>
      <c r="T78" s="55"/>
      <c r="U78" s="43"/>
      <c r="V78" s="43"/>
      <c r="W78" s="43"/>
      <c r="X78" s="43"/>
      <c r="Y78" s="55"/>
      <c r="Z78" s="166"/>
    </row>
    <row r="79" spans="1:26" s="31" customFormat="1" ht="45.6" outlineLevel="1" x14ac:dyDescent="0.4">
      <c r="A79" s="126"/>
      <c r="B79" s="115"/>
      <c r="C79" s="128"/>
      <c r="D79" s="32" t="s">
        <v>26</v>
      </c>
      <c r="E79" s="36" t="s">
        <v>111</v>
      </c>
      <c r="F79" s="36" t="s">
        <v>111</v>
      </c>
      <c r="G79" s="126"/>
      <c r="H79" s="115"/>
      <c r="I79" s="132"/>
      <c r="J79" s="132"/>
      <c r="K79" s="126"/>
      <c r="L79" s="126"/>
      <c r="M79" s="138"/>
      <c r="N79" s="138"/>
      <c r="O79" s="132"/>
      <c r="P79" s="132"/>
      <c r="Q79" s="167"/>
      <c r="R79" s="167"/>
      <c r="S79" s="54"/>
      <c r="T79" s="55"/>
      <c r="U79" s="43"/>
      <c r="V79" s="43"/>
      <c r="W79" s="43"/>
      <c r="X79" s="43"/>
      <c r="Y79" s="55"/>
      <c r="Z79" s="166"/>
    </row>
    <row r="80" spans="1:26" s="31" customFormat="1" ht="114" outlineLevel="1" x14ac:dyDescent="0.4">
      <c r="A80" s="126"/>
      <c r="B80" s="115"/>
      <c r="C80" s="128"/>
      <c r="D80" s="32" t="s">
        <v>26</v>
      </c>
      <c r="E80" s="36" t="s">
        <v>112</v>
      </c>
      <c r="F80" s="36" t="s">
        <v>112</v>
      </c>
      <c r="G80" s="126"/>
      <c r="H80" s="115"/>
      <c r="I80" s="132"/>
      <c r="J80" s="132"/>
      <c r="K80" s="126"/>
      <c r="L80" s="126"/>
      <c r="M80" s="138"/>
      <c r="N80" s="138"/>
      <c r="O80" s="132"/>
      <c r="P80" s="132"/>
      <c r="Q80" s="167"/>
      <c r="R80" s="167"/>
      <c r="S80" s="54"/>
      <c r="T80" s="55"/>
      <c r="U80" s="43"/>
      <c r="V80" s="43"/>
      <c r="W80" s="43"/>
      <c r="X80" s="43"/>
      <c r="Y80" s="55"/>
      <c r="Z80" s="166"/>
    </row>
    <row r="81" spans="1:26" s="31" customFormat="1" ht="22.8" outlineLevel="1" x14ac:dyDescent="0.4">
      <c r="A81" s="127"/>
      <c r="B81" s="115"/>
      <c r="C81" s="125"/>
      <c r="D81" s="32" t="s">
        <v>26</v>
      </c>
      <c r="E81" s="36" t="s">
        <v>113</v>
      </c>
      <c r="F81" s="36" t="s">
        <v>113</v>
      </c>
      <c r="G81" s="127"/>
      <c r="H81" s="115"/>
      <c r="I81" s="123"/>
      <c r="J81" s="123"/>
      <c r="K81" s="127"/>
      <c r="L81" s="127"/>
      <c r="M81" s="139"/>
      <c r="N81" s="139"/>
      <c r="O81" s="123"/>
      <c r="P81" s="123"/>
      <c r="Q81" s="167"/>
      <c r="R81" s="167"/>
      <c r="S81" s="54"/>
      <c r="T81" s="55"/>
      <c r="U81" s="43"/>
      <c r="V81" s="43"/>
      <c r="W81" s="43"/>
      <c r="X81" s="43"/>
      <c r="Y81" s="55"/>
      <c r="Z81" s="166"/>
    </row>
    <row r="82" spans="1:26" s="31" customFormat="1" ht="22.8" outlineLevel="1" x14ac:dyDescent="0.4">
      <c r="A82" s="126">
        <v>19</v>
      </c>
      <c r="B82" s="115"/>
      <c r="C82" s="112" t="s">
        <v>11</v>
      </c>
      <c r="D82" s="32" t="s">
        <v>26</v>
      </c>
      <c r="E82" s="76" t="s">
        <v>114</v>
      </c>
      <c r="F82" s="76" t="s">
        <v>168</v>
      </c>
      <c r="G82" s="133" t="s">
        <v>143</v>
      </c>
      <c r="H82" s="115"/>
      <c r="I82" s="109">
        <v>2184216.2547232099</v>
      </c>
      <c r="J82" s="109">
        <v>2183021.9391700001</v>
      </c>
      <c r="K82" s="133">
        <f>J82-I82</f>
        <v>-1194.3155532097444</v>
      </c>
      <c r="L82" s="140" t="s">
        <v>201</v>
      </c>
      <c r="M82" s="137">
        <f>2183021.93917-1547717.21645784</f>
        <v>635304.72271216009</v>
      </c>
      <c r="N82" s="137">
        <v>1547717.2164578401</v>
      </c>
      <c r="O82" s="109"/>
      <c r="P82" s="109"/>
      <c r="Q82" s="167"/>
      <c r="R82" s="167"/>
      <c r="S82" s="54"/>
      <c r="T82" s="55"/>
      <c r="U82" s="43"/>
      <c r="V82" s="43"/>
      <c r="W82" s="43"/>
      <c r="X82" s="43"/>
      <c r="Y82" s="55"/>
      <c r="Z82" s="166"/>
    </row>
    <row r="83" spans="1:26" s="31" customFormat="1" ht="22.8" outlineLevel="1" x14ac:dyDescent="0.4">
      <c r="A83" s="126"/>
      <c r="B83" s="115"/>
      <c r="C83" s="128"/>
      <c r="D83" s="32" t="s">
        <v>26</v>
      </c>
      <c r="E83" s="76" t="s">
        <v>115</v>
      </c>
      <c r="F83" s="76" t="s">
        <v>115</v>
      </c>
      <c r="G83" s="134"/>
      <c r="H83" s="115"/>
      <c r="I83" s="132"/>
      <c r="J83" s="132"/>
      <c r="K83" s="134"/>
      <c r="L83" s="134"/>
      <c r="M83" s="138"/>
      <c r="N83" s="138"/>
      <c r="O83" s="132"/>
      <c r="P83" s="132"/>
      <c r="Q83" s="167"/>
      <c r="R83" s="167"/>
      <c r="S83" s="54"/>
      <c r="T83" s="55"/>
      <c r="U83" s="43"/>
      <c r="V83" s="43"/>
      <c r="W83" s="43"/>
      <c r="X83" s="43"/>
      <c r="Y83" s="55"/>
      <c r="Z83" s="166"/>
    </row>
    <row r="84" spans="1:26" s="31" customFormat="1" ht="22.8" outlineLevel="1" x14ac:dyDescent="0.4">
      <c r="A84" s="126"/>
      <c r="B84" s="115"/>
      <c r="C84" s="128"/>
      <c r="D84" s="32" t="s">
        <v>26</v>
      </c>
      <c r="E84" s="76" t="s">
        <v>116</v>
      </c>
      <c r="F84" s="76" t="s">
        <v>116</v>
      </c>
      <c r="G84" s="134"/>
      <c r="H84" s="115"/>
      <c r="I84" s="132"/>
      <c r="J84" s="132"/>
      <c r="K84" s="134"/>
      <c r="L84" s="134"/>
      <c r="M84" s="138"/>
      <c r="N84" s="138"/>
      <c r="O84" s="132"/>
      <c r="P84" s="132"/>
      <c r="Q84" s="167"/>
      <c r="R84" s="167"/>
      <c r="S84" s="54"/>
      <c r="T84" s="55"/>
      <c r="U84" s="43"/>
      <c r="V84" s="43"/>
      <c r="W84" s="43"/>
      <c r="X84" s="43"/>
      <c r="Y84" s="55"/>
      <c r="Z84" s="166"/>
    </row>
    <row r="85" spans="1:26" s="31" customFormat="1" ht="22.8" outlineLevel="1" x14ac:dyDescent="0.4">
      <c r="A85" s="126"/>
      <c r="B85" s="115"/>
      <c r="C85" s="128"/>
      <c r="D85" s="32" t="s">
        <v>26</v>
      </c>
      <c r="E85" s="76" t="s">
        <v>117</v>
      </c>
      <c r="F85" s="76" t="s">
        <v>117</v>
      </c>
      <c r="G85" s="134"/>
      <c r="H85" s="115"/>
      <c r="I85" s="132"/>
      <c r="J85" s="132"/>
      <c r="K85" s="134"/>
      <c r="L85" s="134"/>
      <c r="M85" s="138"/>
      <c r="N85" s="138"/>
      <c r="O85" s="132"/>
      <c r="P85" s="132"/>
      <c r="Q85" s="167"/>
      <c r="R85" s="167"/>
      <c r="S85" s="54"/>
      <c r="T85" s="55"/>
      <c r="U85" s="43"/>
      <c r="V85" s="43"/>
      <c r="W85" s="43"/>
      <c r="X85" s="43"/>
      <c r="Y85" s="55"/>
      <c r="Z85" s="166"/>
    </row>
    <row r="86" spans="1:26" s="31" customFormat="1" ht="22.8" outlineLevel="1" x14ac:dyDescent="0.4">
      <c r="A86" s="126"/>
      <c r="B86" s="115"/>
      <c r="C86" s="128"/>
      <c r="D86" s="32" t="s">
        <v>26</v>
      </c>
      <c r="E86" s="76" t="s">
        <v>118</v>
      </c>
      <c r="F86" s="76" t="s">
        <v>171</v>
      </c>
      <c r="G86" s="134"/>
      <c r="H86" s="115"/>
      <c r="I86" s="132"/>
      <c r="J86" s="132"/>
      <c r="K86" s="134"/>
      <c r="L86" s="134"/>
      <c r="M86" s="138"/>
      <c r="N86" s="138"/>
      <c r="O86" s="132"/>
      <c r="P86" s="132"/>
      <c r="Q86" s="167"/>
      <c r="R86" s="167"/>
      <c r="S86" s="54"/>
      <c r="T86" s="55"/>
      <c r="U86" s="43"/>
      <c r="V86" s="43"/>
      <c r="W86" s="43"/>
      <c r="X86" s="43"/>
      <c r="Y86" s="55"/>
      <c r="Z86" s="166"/>
    </row>
    <row r="87" spans="1:26" s="31" customFormat="1" ht="22.8" outlineLevel="1" x14ac:dyDescent="0.4">
      <c r="A87" s="126"/>
      <c r="B87" s="115"/>
      <c r="C87" s="128"/>
      <c r="D87" s="32" t="s">
        <v>26</v>
      </c>
      <c r="E87" s="76" t="s">
        <v>119</v>
      </c>
      <c r="F87" s="76" t="s">
        <v>119</v>
      </c>
      <c r="G87" s="134"/>
      <c r="H87" s="115"/>
      <c r="I87" s="132"/>
      <c r="J87" s="132"/>
      <c r="K87" s="134"/>
      <c r="L87" s="134"/>
      <c r="M87" s="138"/>
      <c r="N87" s="138"/>
      <c r="O87" s="132"/>
      <c r="P87" s="132"/>
      <c r="Q87" s="167"/>
      <c r="R87" s="167"/>
      <c r="S87" s="54"/>
      <c r="T87" s="55"/>
      <c r="U87" s="43"/>
      <c r="V87" s="43"/>
      <c r="W87" s="43"/>
      <c r="X87" s="43"/>
      <c r="Y87" s="55"/>
      <c r="Z87" s="166"/>
    </row>
    <row r="88" spans="1:26" s="31" customFormat="1" ht="22.8" outlineLevel="1" x14ac:dyDescent="0.4">
      <c r="A88" s="126"/>
      <c r="B88" s="115"/>
      <c r="C88" s="128"/>
      <c r="D88" s="32" t="s">
        <v>26</v>
      </c>
      <c r="E88" s="76" t="s">
        <v>120</v>
      </c>
      <c r="F88" s="76" t="s">
        <v>120</v>
      </c>
      <c r="G88" s="134"/>
      <c r="H88" s="115"/>
      <c r="I88" s="132"/>
      <c r="J88" s="132"/>
      <c r="K88" s="134"/>
      <c r="L88" s="134"/>
      <c r="M88" s="138"/>
      <c r="N88" s="138"/>
      <c r="O88" s="132"/>
      <c r="P88" s="132"/>
      <c r="Q88" s="167"/>
      <c r="R88" s="167"/>
      <c r="S88" s="54"/>
      <c r="T88" s="55"/>
      <c r="U88" s="43"/>
      <c r="V88" s="43"/>
      <c r="W88" s="43"/>
      <c r="X88" s="43"/>
      <c r="Y88" s="55"/>
      <c r="Z88" s="166"/>
    </row>
    <row r="89" spans="1:26" s="31" customFormat="1" ht="22.8" outlineLevel="1" x14ac:dyDescent="0.4">
      <c r="A89" s="126"/>
      <c r="B89" s="115"/>
      <c r="C89" s="128"/>
      <c r="D89" s="32" t="s">
        <v>26</v>
      </c>
      <c r="E89" s="76" t="s">
        <v>121</v>
      </c>
      <c r="F89" s="76" t="s">
        <v>121</v>
      </c>
      <c r="G89" s="134"/>
      <c r="H89" s="115"/>
      <c r="I89" s="132"/>
      <c r="J89" s="132"/>
      <c r="K89" s="134"/>
      <c r="L89" s="134"/>
      <c r="M89" s="138"/>
      <c r="N89" s="138"/>
      <c r="O89" s="132"/>
      <c r="P89" s="132"/>
      <c r="Q89" s="167"/>
      <c r="R89" s="167"/>
      <c r="S89" s="54"/>
      <c r="T89" s="55"/>
      <c r="U89" s="43"/>
      <c r="V89" s="43"/>
      <c r="W89" s="43"/>
      <c r="X89" s="43"/>
      <c r="Y89" s="55"/>
      <c r="Z89" s="166"/>
    </row>
    <row r="90" spans="1:26" s="31" customFormat="1" ht="22.8" outlineLevel="1" x14ac:dyDescent="0.4">
      <c r="A90" s="126"/>
      <c r="B90" s="115"/>
      <c r="C90" s="128"/>
      <c r="D90" s="32" t="s">
        <v>26</v>
      </c>
      <c r="E90" s="76" t="s">
        <v>122</v>
      </c>
      <c r="F90" s="76" t="s">
        <v>169</v>
      </c>
      <c r="G90" s="134"/>
      <c r="H90" s="115"/>
      <c r="I90" s="132"/>
      <c r="J90" s="132"/>
      <c r="K90" s="134"/>
      <c r="L90" s="134"/>
      <c r="M90" s="138"/>
      <c r="N90" s="138"/>
      <c r="O90" s="132"/>
      <c r="P90" s="132"/>
      <c r="Q90" s="167"/>
      <c r="R90" s="167"/>
      <c r="S90" s="54"/>
      <c r="T90" s="55"/>
      <c r="U90" s="43"/>
      <c r="V90" s="43"/>
      <c r="W90" s="43"/>
      <c r="X90" s="43"/>
      <c r="Y90" s="55"/>
      <c r="Z90" s="166"/>
    </row>
    <row r="91" spans="1:26" s="31" customFormat="1" ht="22.8" outlineLevel="1" x14ac:dyDescent="0.4">
      <c r="A91" s="127"/>
      <c r="B91" s="115"/>
      <c r="C91" s="125"/>
      <c r="D91" s="32" t="s">
        <v>26</v>
      </c>
      <c r="E91" s="76" t="s">
        <v>123</v>
      </c>
      <c r="F91" s="76" t="s">
        <v>170</v>
      </c>
      <c r="G91" s="135"/>
      <c r="H91" s="115"/>
      <c r="I91" s="123"/>
      <c r="J91" s="123"/>
      <c r="K91" s="135"/>
      <c r="L91" s="135"/>
      <c r="M91" s="139"/>
      <c r="N91" s="139"/>
      <c r="O91" s="123"/>
      <c r="P91" s="123"/>
      <c r="Q91" s="167"/>
      <c r="R91" s="167"/>
      <c r="S91" s="54"/>
      <c r="T91" s="55"/>
      <c r="U91" s="43"/>
      <c r="V91" s="43"/>
      <c r="W91" s="43"/>
      <c r="X91" s="43"/>
      <c r="Y91" s="55"/>
      <c r="Z91" s="166"/>
    </row>
    <row r="92" spans="1:26" s="31" customFormat="1" ht="186" customHeight="1" outlineLevel="1" x14ac:dyDescent="0.4">
      <c r="A92" s="126">
        <v>20</v>
      </c>
      <c r="B92" s="115"/>
      <c r="C92" s="112" t="s">
        <v>13</v>
      </c>
      <c r="D92" s="32" t="s">
        <v>27</v>
      </c>
      <c r="E92" s="36" t="s">
        <v>124</v>
      </c>
      <c r="F92" s="36" t="s">
        <v>124</v>
      </c>
      <c r="G92" s="111" t="s">
        <v>146</v>
      </c>
      <c r="H92" s="115"/>
      <c r="I92" s="109">
        <v>183274.62290320199</v>
      </c>
      <c r="J92" s="109">
        <v>144886.6367</v>
      </c>
      <c r="K92" s="109">
        <f>J92-I92</f>
        <v>-38387.986203201988</v>
      </c>
      <c r="L92" s="114" t="s">
        <v>229</v>
      </c>
      <c r="M92" s="119">
        <v>144886.63669999997</v>
      </c>
      <c r="N92" s="119"/>
      <c r="O92" s="109"/>
      <c r="P92" s="109"/>
      <c r="Q92" s="167"/>
      <c r="R92" s="167"/>
      <c r="S92" s="54"/>
      <c r="T92" s="55"/>
      <c r="U92" s="43"/>
      <c r="V92" s="43"/>
      <c r="W92" s="43"/>
      <c r="X92" s="43"/>
      <c r="Y92" s="55"/>
      <c r="Z92" s="166"/>
    </row>
    <row r="93" spans="1:26" s="31" customFormat="1" ht="186" customHeight="1" outlineLevel="1" x14ac:dyDescent="0.4">
      <c r="A93" s="127"/>
      <c r="B93" s="115"/>
      <c r="C93" s="125"/>
      <c r="D93" s="32" t="s">
        <v>26</v>
      </c>
      <c r="E93" s="36" t="s">
        <v>125</v>
      </c>
      <c r="F93" s="36" t="s">
        <v>125</v>
      </c>
      <c r="G93" s="127"/>
      <c r="H93" s="115"/>
      <c r="I93" s="123"/>
      <c r="J93" s="123"/>
      <c r="K93" s="127"/>
      <c r="L93" s="127"/>
      <c r="M93" s="121"/>
      <c r="N93" s="121"/>
      <c r="O93" s="123"/>
      <c r="P93" s="123"/>
      <c r="Q93" s="167"/>
      <c r="R93" s="167"/>
      <c r="S93" s="54"/>
      <c r="T93" s="55"/>
      <c r="U93" s="43"/>
      <c r="V93" s="43"/>
      <c r="W93" s="43"/>
      <c r="X93" s="43"/>
      <c r="Y93" s="55"/>
      <c r="Z93" s="166"/>
    </row>
    <row r="94" spans="1:26" s="67" customFormat="1" ht="143.25" customHeight="1" x14ac:dyDescent="0.4">
      <c r="A94" s="46">
        <v>21</v>
      </c>
      <c r="B94" s="115"/>
      <c r="C94" s="61" t="s">
        <v>20</v>
      </c>
      <c r="D94" s="32" t="s">
        <v>24</v>
      </c>
      <c r="E94" s="61" t="s">
        <v>75</v>
      </c>
      <c r="F94" s="60" t="s">
        <v>183</v>
      </c>
      <c r="G94" s="46" t="s">
        <v>147</v>
      </c>
      <c r="H94" s="115"/>
      <c r="I94" s="77">
        <v>1231786.5658100001</v>
      </c>
      <c r="J94" s="77">
        <v>1231786.5658100001</v>
      </c>
      <c r="K94" s="77">
        <f>J94-I94</f>
        <v>0</v>
      </c>
      <c r="L94" s="64"/>
      <c r="M94" s="65">
        <v>1231786.5658100003</v>
      </c>
      <c r="N94" s="66"/>
      <c r="O94" s="63"/>
      <c r="P94" s="63"/>
      <c r="Q94" s="167"/>
      <c r="R94" s="167"/>
      <c r="S94" s="54"/>
      <c r="T94" s="55"/>
      <c r="U94" s="43"/>
      <c r="V94" s="43"/>
      <c r="W94" s="43"/>
      <c r="X94" s="43"/>
      <c r="Y94" s="55"/>
      <c r="Z94" s="166"/>
    </row>
    <row r="95" spans="1:26" s="67" customFormat="1" ht="115.95" customHeight="1" x14ac:dyDescent="0.4">
      <c r="A95" s="111">
        <v>22</v>
      </c>
      <c r="B95" s="115"/>
      <c r="C95" s="112" t="s">
        <v>21</v>
      </c>
      <c r="D95" s="32" t="str">
        <f>D96</f>
        <v>компл</v>
      </c>
      <c r="E95" s="36" t="s">
        <v>126</v>
      </c>
      <c r="F95" s="114" t="s">
        <v>127</v>
      </c>
      <c r="G95" s="111" t="s">
        <v>142</v>
      </c>
      <c r="H95" s="115"/>
      <c r="I95" s="109">
        <v>104860.835948571</v>
      </c>
      <c r="J95" s="109">
        <v>84565.536319999999</v>
      </c>
      <c r="K95" s="109">
        <f>J95-I95</f>
        <v>-20295.299628570996</v>
      </c>
      <c r="L95" s="114" t="s">
        <v>220</v>
      </c>
      <c r="M95" s="119">
        <v>84565.536319999999</v>
      </c>
      <c r="N95" s="119"/>
      <c r="O95" s="109"/>
      <c r="P95" s="109"/>
      <c r="Q95" s="167"/>
      <c r="R95" s="167"/>
      <c r="S95" s="54"/>
      <c r="T95" s="55"/>
      <c r="U95" s="43"/>
      <c r="V95" s="43"/>
      <c r="W95" s="43"/>
      <c r="X95" s="43"/>
      <c r="Y95" s="55"/>
      <c r="Z95" s="166"/>
    </row>
    <row r="96" spans="1:26" s="31" customFormat="1" ht="115.95" customHeight="1" outlineLevel="1" x14ac:dyDescent="0.4">
      <c r="A96" s="127"/>
      <c r="B96" s="115"/>
      <c r="C96" s="125"/>
      <c r="D96" s="32" t="s">
        <v>27</v>
      </c>
      <c r="E96" s="36" t="s">
        <v>127</v>
      </c>
      <c r="F96" s="124"/>
      <c r="G96" s="127"/>
      <c r="H96" s="115"/>
      <c r="I96" s="123"/>
      <c r="J96" s="123"/>
      <c r="K96" s="127"/>
      <c r="L96" s="124"/>
      <c r="M96" s="121"/>
      <c r="N96" s="121"/>
      <c r="O96" s="123"/>
      <c r="P96" s="123"/>
      <c r="Q96" s="167"/>
      <c r="R96" s="167"/>
      <c r="S96" s="54"/>
      <c r="T96" s="55"/>
      <c r="U96" s="43"/>
      <c r="V96" s="43"/>
      <c r="W96" s="43"/>
      <c r="X96" s="43"/>
      <c r="Y96" s="55"/>
      <c r="Z96" s="166"/>
    </row>
    <row r="97" spans="1:26" s="31" customFormat="1" ht="23.25" customHeight="1" x14ac:dyDescent="0.4">
      <c r="A97" s="78"/>
      <c r="B97" s="115"/>
      <c r="C97" s="79" t="s">
        <v>2</v>
      </c>
      <c r="D97" s="32"/>
      <c r="E97" s="36"/>
      <c r="F97" s="32"/>
      <c r="G97" s="32"/>
      <c r="H97" s="115"/>
      <c r="I97" s="80">
        <f>SUM(I15:I96)</f>
        <v>10733710.898947014</v>
      </c>
      <c r="J97" s="80">
        <f>SUM(J15:J96)</f>
        <v>10310581.798870003</v>
      </c>
      <c r="K97" s="80">
        <f>SUM(K15:K96)</f>
        <v>-423129.09216497361</v>
      </c>
      <c r="L97" s="32"/>
      <c r="M97" s="81">
        <f>SUM(M15:M96)</f>
        <v>6154129.724480588</v>
      </c>
      <c r="N97" s="81">
        <f>SUM(N15:N96)</f>
        <v>1892292.6184878401</v>
      </c>
      <c r="O97" s="81">
        <f>SUM(O15:O96)</f>
        <v>2127600.7819130402</v>
      </c>
      <c r="P97" s="81">
        <f>SUM(P15:P96)</f>
        <v>136558.04196</v>
      </c>
      <c r="Q97" s="167"/>
      <c r="R97" s="167"/>
      <c r="S97" s="54"/>
      <c r="T97" s="55"/>
      <c r="U97" s="43"/>
      <c r="V97" s="43"/>
      <c r="W97" s="43"/>
      <c r="X97" s="43"/>
      <c r="Y97" s="55"/>
      <c r="Z97" s="166"/>
    </row>
    <row r="98" spans="1:26" s="67" customFormat="1" ht="41.25" customHeight="1" x14ac:dyDescent="0.4">
      <c r="A98" s="111">
        <v>23</v>
      </c>
      <c r="B98" s="115"/>
      <c r="C98" s="112" t="s">
        <v>4</v>
      </c>
      <c r="D98" s="32" t="s">
        <v>27</v>
      </c>
      <c r="E98" s="129" t="s">
        <v>75</v>
      </c>
      <c r="F98" s="60" t="s">
        <v>186</v>
      </c>
      <c r="G98" s="111" t="s">
        <v>144</v>
      </c>
      <c r="H98" s="115"/>
      <c r="I98" s="109">
        <v>612350.32317535696</v>
      </c>
      <c r="J98" s="109">
        <v>612350.32342000003</v>
      </c>
      <c r="K98" s="109">
        <f>J98-I98</f>
        <v>2.4464307352900505E-4</v>
      </c>
      <c r="L98" s="111"/>
      <c r="M98" s="119">
        <v>612350.32342000003</v>
      </c>
      <c r="N98" s="119"/>
      <c r="O98" s="119"/>
      <c r="P98" s="119"/>
      <c r="Q98" s="167"/>
      <c r="R98" s="167"/>
      <c r="S98" s="54"/>
      <c r="T98" s="55"/>
      <c r="U98" s="43"/>
      <c r="V98" s="43"/>
      <c r="W98" s="43"/>
      <c r="X98" s="43"/>
      <c r="Y98" s="55"/>
      <c r="Z98" s="166"/>
    </row>
    <row r="99" spans="1:26" s="67" customFormat="1" ht="41.25" customHeight="1" x14ac:dyDescent="0.4">
      <c r="A99" s="126"/>
      <c r="B99" s="115"/>
      <c r="C99" s="128"/>
      <c r="D99" s="32" t="s">
        <v>27</v>
      </c>
      <c r="E99" s="130"/>
      <c r="F99" s="60" t="s">
        <v>185</v>
      </c>
      <c r="G99" s="126"/>
      <c r="H99" s="115"/>
      <c r="I99" s="132"/>
      <c r="J99" s="132"/>
      <c r="K99" s="132"/>
      <c r="L99" s="118"/>
      <c r="M99" s="120"/>
      <c r="N99" s="120"/>
      <c r="O99" s="120"/>
      <c r="P99" s="120"/>
      <c r="Q99" s="167"/>
      <c r="R99" s="167"/>
      <c r="S99" s="54"/>
      <c r="T99" s="55"/>
      <c r="U99" s="43"/>
      <c r="V99" s="43"/>
      <c r="W99" s="43"/>
      <c r="X99" s="43"/>
      <c r="Y99" s="55"/>
      <c r="Z99" s="166"/>
    </row>
    <row r="100" spans="1:26" s="67" customFormat="1" ht="41.25" customHeight="1" x14ac:dyDescent="0.4">
      <c r="A100" s="127"/>
      <c r="B100" s="115"/>
      <c r="C100" s="125"/>
      <c r="D100" s="32" t="s">
        <v>24</v>
      </c>
      <c r="E100" s="131"/>
      <c r="F100" s="60" t="s">
        <v>184</v>
      </c>
      <c r="G100" s="127"/>
      <c r="H100" s="115"/>
      <c r="I100" s="123"/>
      <c r="J100" s="123"/>
      <c r="K100" s="123"/>
      <c r="L100" s="110"/>
      <c r="M100" s="121"/>
      <c r="N100" s="121"/>
      <c r="O100" s="121"/>
      <c r="P100" s="121"/>
      <c r="Q100" s="167"/>
      <c r="R100" s="167"/>
      <c r="S100" s="54"/>
      <c r="T100" s="55"/>
      <c r="U100" s="43"/>
      <c r="V100" s="43"/>
      <c r="W100" s="43"/>
      <c r="X100" s="43"/>
      <c r="Y100" s="55"/>
      <c r="Z100" s="166"/>
    </row>
    <row r="101" spans="1:26" s="67" customFormat="1" ht="45.6" x14ac:dyDescent="0.4">
      <c r="A101" s="32">
        <v>24</v>
      </c>
      <c r="B101" s="115"/>
      <c r="C101" s="74" t="s">
        <v>5</v>
      </c>
      <c r="D101" s="32" t="s">
        <v>22</v>
      </c>
      <c r="E101" s="60" t="s">
        <v>75</v>
      </c>
      <c r="F101" s="60" t="s">
        <v>187</v>
      </c>
      <c r="G101" s="32" t="s">
        <v>149</v>
      </c>
      <c r="H101" s="115"/>
      <c r="I101" s="56">
        <v>18989.243750000001</v>
      </c>
      <c r="J101" s="56">
        <v>18989.243750000001</v>
      </c>
      <c r="K101" s="56">
        <f>J101-I101</f>
        <v>0</v>
      </c>
      <c r="L101" s="32"/>
      <c r="M101" s="57">
        <v>18989.243750000001</v>
      </c>
      <c r="N101" s="57"/>
      <c r="O101" s="58"/>
      <c r="P101" s="73"/>
      <c r="Q101" s="167"/>
      <c r="R101" s="167"/>
      <c r="S101" s="54"/>
      <c r="T101" s="55"/>
      <c r="U101" s="43"/>
      <c r="V101" s="43"/>
      <c r="W101" s="43"/>
      <c r="X101" s="43"/>
      <c r="Y101" s="55"/>
      <c r="Z101" s="166"/>
    </row>
    <row r="102" spans="1:26" s="31" customFormat="1" ht="45.6" x14ac:dyDescent="0.4">
      <c r="A102" s="78"/>
      <c r="B102" s="115"/>
      <c r="C102" s="79" t="s">
        <v>38</v>
      </c>
      <c r="D102" s="32"/>
      <c r="E102" s="36"/>
      <c r="F102" s="32"/>
      <c r="G102" s="32"/>
      <c r="H102" s="115"/>
      <c r="I102" s="80">
        <f>SUM(I98:I101)</f>
        <v>631339.56692535698</v>
      </c>
      <c r="J102" s="80">
        <f>SUM(J98:J101)</f>
        <v>631339.56717000005</v>
      </c>
      <c r="K102" s="80">
        <f>SUM(K98:K101)</f>
        <v>2.4464307352900505E-4</v>
      </c>
      <c r="L102" s="32"/>
      <c r="M102" s="82">
        <f>SUM(M98:M101)</f>
        <v>631339.56717000005</v>
      </c>
      <c r="N102" s="82"/>
      <c r="O102" s="83">
        <f>SUM(O98:O101)</f>
        <v>0</v>
      </c>
      <c r="P102" s="84">
        <f>SUM(P98:P101)</f>
        <v>0</v>
      </c>
      <c r="Q102" s="167"/>
      <c r="R102" s="167"/>
      <c r="S102" s="54"/>
      <c r="T102" s="55"/>
      <c r="U102" s="43"/>
      <c r="V102" s="43"/>
      <c r="W102" s="43"/>
      <c r="X102" s="43"/>
      <c r="Y102" s="55"/>
      <c r="Z102" s="166"/>
    </row>
    <row r="103" spans="1:26" s="67" customFormat="1" ht="245.4" customHeight="1" x14ac:dyDescent="0.4">
      <c r="A103" s="111">
        <v>25</v>
      </c>
      <c r="B103" s="115"/>
      <c r="C103" s="112" t="s">
        <v>3</v>
      </c>
      <c r="D103" s="114" t="s">
        <v>218</v>
      </c>
      <c r="E103" s="116" t="s">
        <v>129</v>
      </c>
      <c r="F103" s="122" t="s">
        <v>193</v>
      </c>
      <c r="G103" s="114">
        <v>2018</v>
      </c>
      <c r="H103" s="115"/>
      <c r="I103" s="109">
        <v>340077</v>
      </c>
      <c r="J103" s="109">
        <v>816760.81254999898</v>
      </c>
      <c r="K103" s="109">
        <f>J103-I103</f>
        <v>476683.81254999898</v>
      </c>
      <c r="L103" s="114" t="s">
        <v>230</v>
      </c>
      <c r="M103" s="109"/>
      <c r="N103" s="109">
        <v>816760.81254999898</v>
      </c>
      <c r="O103" s="109"/>
      <c r="P103" s="109"/>
      <c r="Q103" s="167"/>
      <c r="R103" s="167"/>
      <c r="S103" s="54"/>
      <c r="T103" s="55"/>
      <c r="U103" s="43"/>
      <c r="V103" s="43"/>
      <c r="W103" s="43"/>
      <c r="X103" s="43"/>
      <c r="Y103" s="55"/>
      <c r="Z103" s="166"/>
    </row>
    <row r="104" spans="1:26" s="67" customFormat="1" ht="245.4" customHeight="1" x14ac:dyDescent="0.4">
      <c r="A104" s="110"/>
      <c r="B104" s="115"/>
      <c r="C104" s="113"/>
      <c r="D104" s="113"/>
      <c r="E104" s="117"/>
      <c r="F104" s="113"/>
      <c r="G104" s="113"/>
      <c r="H104" s="115"/>
      <c r="I104" s="110"/>
      <c r="J104" s="110"/>
      <c r="K104" s="110"/>
      <c r="L104" s="113"/>
      <c r="M104" s="110"/>
      <c r="N104" s="110"/>
      <c r="O104" s="110"/>
      <c r="P104" s="110"/>
      <c r="Q104" s="167"/>
      <c r="R104" s="167"/>
      <c r="S104" s="54"/>
      <c r="T104" s="55"/>
      <c r="U104" s="43"/>
      <c r="V104" s="43"/>
      <c r="W104" s="43"/>
      <c r="X104" s="43"/>
      <c r="Y104" s="55"/>
      <c r="Z104" s="166"/>
    </row>
    <row r="105" spans="1:26" s="67" customFormat="1" ht="281.39999999999998" customHeight="1" x14ac:dyDescent="0.4">
      <c r="A105" s="111">
        <v>26</v>
      </c>
      <c r="B105" s="115"/>
      <c r="C105" s="112" t="s">
        <v>39</v>
      </c>
      <c r="D105" s="114" t="s">
        <v>133</v>
      </c>
      <c r="E105" s="116" t="s">
        <v>132</v>
      </c>
      <c r="F105" s="116" t="s">
        <v>194</v>
      </c>
      <c r="G105" s="114">
        <v>2018</v>
      </c>
      <c r="H105" s="115"/>
      <c r="I105" s="109">
        <v>861239.27387000003</v>
      </c>
      <c r="J105" s="109">
        <v>840745.98652000003</v>
      </c>
      <c r="K105" s="109">
        <f>J105-I105</f>
        <v>-20493.287349999999</v>
      </c>
      <c r="L105" s="114" t="s">
        <v>219</v>
      </c>
      <c r="M105" s="109"/>
      <c r="N105" s="109">
        <v>840745.98652000003</v>
      </c>
      <c r="O105" s="109"/>
      <c r="P105" s="109"/>
      <c r="Q105" s="167"/>
      <c r="R105" s="167"/>
      <c r="S105" s="54"/>
      <c r="T105" s="55"/>
      <c r="U105" s="43"/>
      <c r="V105" s="43"/>
      <c r="W105" s="43"/>
      <c r="X105" s="43"/>
      <c r="Y105" s="55"/>
      <c r="Z105" s="166"/>
    </row>
    <row r="106" spans="1:26" s="67" customFormat="1" ht="344.25" customHeight="1" x14ac:dyDescent="0.4">
      <c r="A106" s="110"/>
      <c r="B106" s="113"/>
      <c r="C106" s="113"/>
      <c r="D106" s="113"/>
      <c r="E106" s="117"/>
      <c r="F106" s="117"/>
      <c r="G106" s="113"/>
      <c r="H106" s="113"/>
      <c r="I106" s="110"/>
      <c r="J106" s="110"/>
      <c r="K106" s="110"/>
      <c r="L106" s="113"/>
      <c r="M106" s="110"/>
      <c r="N106" s="110"/>
      <c r="O106" s="110"/>
      <c r="P106" s="110"/>
      <c r="Q106" s="167"/>
      <c r="R106" s="167"/>
      <c r="S106" s="54"/>
      <c r="T106" s="55"/>
      <c r="U106" s="43"/>
      <c r="V106" s="43"/>
      <c r="W106" s="43"/>
      <c r="X106" s="43"/>
      <c r="Y106" s="55"/>
      <c r="Z106" s="166"/>
    </row>
    <row r="107" spans="1:26" s="31" customFormat="1" ht="23.25" customHeight="1" x14ac:dyDescent="0.4">
      <c r="A107" s="32"/>
      <c r="B107" s="32"/>
      <c r="C107" s="85" t="s">
        <v>131</v>
      </c>
      <c r="D107" s="32"/>
      <c r="E107" s="32"/>
      <c r="F107" s="32"/>
      <c r="G107" s="32"/>
      <c r="H107" s="32"/>
      <c r="I107" s="80">
        <f>I97+I102+I103+I105</f>
        <v>12566366.73974237</v>
      </c>
      <c r="J107" s="80">
        <f>J97+J102+J103+J105</f>
        <v>12599428.165110001</v>
      </c>
      <c r="K107" s="80">
        <f>K97+K102+K103+K105</f>
        <v>33061.433279668447</v>
      </c>
      <c r="L107" s="32"/>
      <c r="M107" s="80">
        <f>M97+M102+M103+M105</f>
        <v>6785469.2916505877</v>
      </c>
      <c r="N107" s="80">
        <f>N97+N102+N103+N105</f>
        <v>3549799.4175578393</v>
      </c>
      <c r="O107" s="80">
        <f>O97+O102+O103+O105</f>
        <v>2127600.7819130402</v>
      </c>
      <c r="P107" s="80">
        <f>P97+P102+P103+P105</f>
        <v>136558.04196</v>
      </c>
      <c r="Q107" s="168"/>
      <c r="R107" s="168"/>
      <c r="S107" s="86"/>
      <c r="T107" s="87"/>
      <c r="U107" s="88"/>
      <c r="V107" s="88"/>
      <c r="W107" s="88"/>
      <c r="X107" s="88"/>
      <c r="Y107" s="87"/>
      <c r="Z107" s="166"/>
    </row>
    <row r="108" spans="1:26" x14ac:dyDescent="0.3">
      <c r="M108" s="16"/>
    </row>
    <row r="109" spans="1:26" ht="65.400000000000006" customHeight="1" x14ac:dyDescent="0.3"/>
    <row r="110" spans="1:26" s="93" customFormat="1" ht="37.799999999999997" x14ac:dyDescent="0.65">
      <c r="A110" s="91"/>
      <c r="B110" s="91"/>
      <c r="C110" s="92" t="s">
        <v>202</v>
      </c>
      <c r="D110" s="92"/>
      <c r="F110" s="94"/>
      <c r="G110" s="92"/>
      <c r="H110" s="95"/>
      <c r="I110" s="96"/>
      <c r="J110" s="97"/>
      <c r="K110" s="98"/>
      <c r="L110" s="99"/>
      <c r="M110" s="97"/>
      <c r="N110" s="92" t="s">
        <v>203</v>
      </c>
      <c r="O110" s="96"/>
      <c r="P110" s="100"/>
      <c r="Q110" s="101"/>
      <c r="R110" s="96"/>
      <c r="T110" s="92"/>
      <c r="Z110" s="102"/>
    </row>
    <row r="111" spans="1:26" s="20" customFormat="1" ht="65.400000000000006" customHeight="1" x14ac:dyDescent="0.45">
      <c r="A111" s="18"/>
      <c r="B111" s="18"/>
      <c r="C111" s="19"/>
      <c r="D111" s="19"/>
      <c r="F111" s="21"/>
      <c r="G111" s="19"/>
      <c r="H111" s="22"/>
      <c r="I111" s="104"/>
      <c r="J111" s="24"/>
      <c r="K111" s="25"/>
      <c r="L111" s="26"/>
      <c r="M111" s="24"/>
      <c r="N111" s="19"/>
      <c r="O111" s="23"/>
      <c r="P111" s="27"/>
      <c r="Q111" s="28"/>
      <c r="R111" s="23"/>
      <c r="T111" s="19"/>
      <c r="Z111" s="29"/>
    </row>
    <row r="112" spans="1:26" s="93" customFormat="1" ht="37.799999999999997" x14ac:dyDescent="0.65">
      <c r="A112" s="91"/>
      <c r="B112" s="91"/>
      <c r="C112" s="92" t="s">
        <v>215</v>
      </c>
      <c r="D112" s="92"/>
      <c r="F112" s="94"/>
      <c r="G112" s="92"/>
      <c r="H112" s="95"/>
      <c r="I112" s="96"/>
      <c r="J112" s="97"/>
      <c r="K112" s="98"/>
      <c r="L112" s="99"/>
      <c r="M112" s="97"/>
      <c r="N112" s="92" t="s">
        <v>216</v>
      </c>
      <c r="O112" s="96"/>
      <c r="P112" s="100"/>
      <c r="Q112" s="101"/>
      <c r="R112" s="96"/>
      <c r="T112" s="92"/>
      <c r="Z112" s="102"/>
    </row>
    <row r="113" spans="1:26" s="20" customFormat="1" ht="65.400000000000006" customHeight="1" x14ac:dyDescent="0.45">
      <c r="A113" s="18"/>
      <c r="B113" s="18"/>
      <c r="C113" s="19"/>
      <c r="D113" s="19"/>
      <c r="F113" s="30"/>
      <c r="G113" s="19"/>
      <c r="H113" s="22"/>
      <c r="I113" s="23"/>
      <c r="J113" s="25"/>
      <c r="K113" s="25"/>
      <c r="L113" s="26"/>
      <c r="M113" s="24"/>
      <c r="N113" s="19"/>
      <c r="O113" s="23"/>
      <c r="P113" s="27"/>
      <c r="Q113" s="28"/>
      <c r="R113" s="23"/>
      <c r="T113" s="19"/>
      <c r="Z113" s="29"/>
    </row>
    <row r="114" spans="1:26" s="93" customFormat="1" ht="37.799999999999997" x14ac:dyDescent="0.65">
      <c r="A114" s="91"/>
      <c r="B114" s="91"/>
      <c r="C114" s="92" t="s">
        <v>204</v>
      </c>
      <c r="D114" s="92"/>
      <c r="F114" s="94"/>
      <c r="G114" s="92"/>
      <c r="H114" s="92"/>
      <c r="I114" s="96"/>
      <c r="J114" s="98"/>
      <c r="K114" s="98"/>
      <c r="L114" s="99"/>
      <c r="M114" s="97"/>
      <c r="N114" s="92" t="s">
        <v>205</v>
      </c>
      <c r="O114" s="96"/>
      <c r="P114" s="100"/>
      <c r="Q114" s="101"/>
      <c r="R114" s="96"/>
      <c r="T114" s="92"/>
      <c r="Z114" s="102"/>
    </row>
    <row r="115" spans="1:26" s="20" customFormat="1" ht="65.400000000000006" customHeight="1" x14ac:dyDescent="0.45">
      <c r="A115" s="18"/>
      <c r="B115" s="18"/>
      <c r="C115" s="19"/>
      <c r="D115" s="19"/>
      <c r="F115" s="30"/>
      <c r="G115" s="19"/>
      <c r="H115" s="22"/>
      <c r="I115" s="23"/>
      <c r="J115" s="25"/>
      <c r="K115" s="25"/>
      <c r="L115" s="26"/>
      <c r="M115" s="24"/>
      <c r="N115" s="19"/>
      <c r="O115" s="23"/>
      <c r="P115" s="27"/>
      <c r="Q115" s="28"/>
      <c r="R115" s="23"/>
      <c r="T115" s="19"/>
      <c r="Z115" s="29"/>
    </row>
    <row r="116" spans="1:26" s="93" customFormat="1" ht="37.799999999999997" x14ac:dyDescent="0.65">
      <c r="A116" s="91"/>
      <c r="B116" s="91"/>
      <c r="C116" s="92" t="s">
        <v>211</v>
      </c>
      <c r="D116" s="92"/>
      <c r="F116" s="94"/>
      <c r="G116" s="92"/>
      <c r="H116" s="92"/>
      <c r="I116" s="96"/>
      <c r="J116" s="98"/>
      <c r="K116" s="98"/>
      <c r="L116" s="99"/>
      <c r="M116" s="97"/>
      <c r="N116" s="92" t="s">
        <v>217</v>
      </c>
      <c r="O116" s="96"/>
      <c r="P116" s="100"/>
      <c r="Q116" s="101"/>
      <c r="R116" s="96"/>
      <c r="T116" s="92"/>
      <c r="Z116" s="102"/>
    </row>
    <row r="117" spans="1:26" s="20" customFormat="1" ht="65.400000000000006" customHeight="1" x14ac:dyDescent="0.45">
      <c r="A117" s="18"/>
      <c r="B117" s="18"/>
      <c r="C117" s="19"/>
      <c r="D117" s="19"/>
      <c r="F117" s="30"/>
      <c r="G117" s="19"/>
      <c r="H117" s="22"/>
      <c r="I117" s="23"/>
      <c r="J117" s="25"/>
      <c r="K117" s="25"/>
      <c r="L117" s="26"/>
      <c r="M117" s="24"/>
      <c r="N117" s="19"/>
      <c r="O117" s="23"/>
      <c r="P117" s="27"/>
      <c r="Q117" s="28"/>
      <c r="R117" s="23"/>
      <c r="T117" s="19"/>
      <c r="Z117" s="29"/>
    </row>
    <row r="118" spans="1:26" s="93" customFormat="1" ht="37.799999999999997" x14ac:dyDescent="0.65">
      <c r="A118" s="91"/>
      <c r="B118" s="91"/>
      <c r="C118" s="92" t="s">
        <v>206</v>
      </c>
      <c r="D118" s="92"/>
      <c r="F118" s="94"/>
      <c r="G118" s="92"/>
      <c r="H118" s="95"/>
      <c r="I118" s="96"/>
      <c r="J118" s="98"/>
      <c r="K118" s="98"/>
      <c r="L118" s="99"/>
      <c r="M118" s="97"/>
      <c r="N118" s="92" t="s">
        <v>212</v>
      </c>
      <c r="O118" s="96"/>
      <c r="P118" s="100"/>
      <c r="Q118" s="101"/>
      <c r="R118" s="96"/>
      <c r="T118" s="92"/>
      <c r="Z118" s="102"/>
    </row>
    <row r="119" spans="1:26" s="20" customFormat="1" ht="65.400000000000006" customHeight="1" x14ac:dyDescent="0.45">
      <c r="A119" s="18"/>
      <c r="B119" s="18"/>
      <c r="C119" s="19"/>
      <c r="D119" s="19"/>
      <c r="F119" s="30"/>
      <c r="G119" s="19"/>
      <c r="H119" s="22"/>
      <c r="I119" s="23"/>
      <c r="J119" s="25"/>
      <c r="K119" s="25"/>
      <c r="L119" s="26"/>
      <c r="M119" s="24"/>
      <c r="N119" s="19"/>
      <c r="O119" s="23"/>
      <c r="P119" s="27"/>
      <c r="Q119" s="28"/>
      <c r="R119" s="23"/>
      <c r="T119" s="19"/>
      <c r="Z119" s="29"/>
    </row>
    <row r="120" spans="1:26" s="93" customFormat="1" ht="37.799999999999997" x14ac:dyDescent="0.65">
      <c r="A120" s="91"/>
      <c r="B120" s="91"/>
      <c r="C120" s="92" t="s">
        <v>207</v>
      </c>
      <c r="D120" s="92"/>
      <c r="F120" s="94"/>
      <c r="G120" s="92"/>
      <c r="H120" s="95"/>
      <c r="I120" s="96"/>
      <c r="J120" s="98"/>
      <c r="K120" s="98"/>
      <c r="L120" s="99"/>
      <c r="M120" s="97"/>
      <c r="N120" s="92" t="s">
        <v>213</v>
      </c>
      <c r="O120" s="96"/>
      <c r="P120" s="100"/>
      <c r="Q120" s="101"/>
      <c r="R120" s="96"/>
      <c r="T120" s="92"/>
      <c r="Z120" s="102"/>
    </row>
    <row r="121" spans="1:26" s="20" customFormat="1" ht="65.400000000000006" customHeight="1" x14ac:dyDescent="0.45">
      <c r="A121" s="18"/>
      <c r="B121" s="18"/>
      <c r="C121" s="19"/>
      <c r="D121" s="19"/>
      <c r="F121" s="21"/>
      <c r="G121" s="19"/>
      <c r="H121" s="22"/>
      <c r="I121" s="23"/>
      <c r="J121" s="25"/>
      <c r="K121" s="25"/>
      <c r="L121" s="26"/>
      <c r="M121" s="24"/>
      <c r="N121" s="19"/>
      <c r="O121" s="23"/>
      <c r="P121" s="27"/>
      <c r="Q121" s="28"/>
      <c r="R121" s="23"/>
      <c r="T121" s="19"/>
      <c r="Z121" s="29"/>
    </row>
    <row r="122" spans="1:26" s="93" customFormat="1" ht="37.799999999999997" x14ac:dyDescent="0.65">
      <c r="A122" s="91"/>
      <c r="B122" s="91"/>
      <c r="C122" s="92" t="s">
        <v>214</v>
      </c>
      <c r="D122" s="92"/>
      <c r="F122" s="94"/>
      <c r="G122" s="92"/>
      <c r="H122" s="95"/>
      <c r="I122" s="96"/>
      <c r="J122" s="98"/>
      <c r="K122" s="98"/>
      <c r="L122" s="99"/>
      <c r="M122" s="97"/>
      <c r="N122" s="92" t="s">
        <v>208</v>
      </c>
      <c r="O122" s="96"/>
      <c r="P122" s="100"/>
      <c r="Q122" s="101"/>
      <c r="R122" s="96"/>
      <c r="T122" s="92"/>
      <c r="Z122" s="102"/>
    </row>
    <row r="123" spans="1:26" s="20" customFormat="1" ht="65.400000000000006" customHeight="1" x14ac:dyDescent="0.45">
      <c r="A123" s="18"/>
      <c r="B123" s="18"/>
      <c r="C123" s="19"/>
      <c r="D123" s="19"/>
      <c r="F123" s="30"/>
      <c r="G123" s="19"/>
      <c r="H123" s="22"/>
      <c r="I123" s="23"/>
      <c r="J123" s="25"/>
      <c r="K123" s="25"/>
      <c r="L123" s="26"/>
      <c r="M123" s="24"/>
      <c r="N123" s="22"/>
      <c r="O123" s="23"/>
      <c r="P123" s="27"/>
      <c r="Q123" s="28"/>
      <c r="R123" s="23"/>
      <c r="T123" s="22"/>
      <c r="Z123" s="29"/>
    </row>
    <row r="124" spans="1:26" s="93" customFormat="1" ht="37.799999999999997" x14ac:dyDescent="0.65">
      <c r="A124" s="91"/>
      <c r="B124" s="91"/>
      <c r="C124" s="92" t="s">
        <v>209</v>
      </c>
      <c r="D124" s="92"/>
      <c r="F124" s="94"/>
      <c r="G124" s="92"/>
      <c r="H124" s="95"/>
      <c r="I124" s="96"/>
      <c r="J124" s="98"/>
      <c r="K124" s="98"/>
      <c r="L124" s="99"/>
      <c r="M124" s="97"/>
      <c r="N124" s="92" t="s">
        <v>210</v>
      </c>
      <c r="O124" s="96"/>
      <c r="P124" s="100"/>
      <c r="Q124" s="101"/>
      <c r="R124" s="96"/>
      <c r="T124" s="92"/>
      <c r="Z124" s="102"/>
    </row>
    <row r="125" spans="1:26" x14ac:dyDescent="0.3">
      <c r="D125" s="17"/>
      <c r="E125" s="17"/>
    </row>
    <row r="1041892" spans="4:4" x14ac:dyDescent="0.3">
      <c r="D1041892" s="2"/>
    </row>
  </sheetData>
  <mergeCells count="235">
    <mergeCell ref="A98:A100"/>
    <mergeCell ref="F95:F96"/>
    <mergeCell ref="Z72:Z107"/>
    <mergeCell ref="Q16:Q107"/>
    <mergeCell ref="R16:R107"/>
    <mergeCell ref="Z16:Z32"/>
    <mergeCell ref="N92:N93"/>
    <mergeCell ref="M92:M93"/>
    <mergeCell ref="M95:M96"/>
    <mergeCell ref="N95:N96"/>
    <mergeCell ref="O64:O67"/>
    <mergeCell ref="O82:O91"/>
    <mergeCell ref="M71:M77"/>
    <mergeCell ref="N71:N77"/>
    <mergeCell ref="M78:M81"/>
    <mergeCell ref="N78:N81"/>
    <mergeCell ref="M82:M91"/>
    <mergeCell ref="P82:P91"/>
    <mergeCell ref="O92:O93"/>
    <mergeCell ref="P92:P93"/>
    <mergeCell ref="O95:O96"/>
    <mergeCell ref="J82:J91"/>
    <mergeCell ref="L45:L51"/>
    <mergeCell ref="L61:L62"/>
    <mergeCell ref="K61:K62"/>
    <mergeCell ref="K64:K67"/>
    <mergeCell ref="J61:J62"/>
    <mergeCell ref="J64:J67"/>
    <mergeCell ref="L64:L67"/>
    <mergeCell ref="N82:N91"/>
    <mergeCell ref="P15:P22"/>
    <mergeCell ref="O30:O34"/>
    <mergeCell ref="P30:P34"/>
    <mergeCell ref="O38:O44"/>
    <mergeCell ref="P38:P44"/>
    <mergeCell ref="O15:O22"/>
    <mergeCell ref="O45:O51"/>
    <mergeCell ref="M61:M62"/>
    <mergeCell ref="N61:N62"/>
    <mergeCell ref="P64:P67"/>
    <mergeCell ref="O71:O77"/>
    <mergeCell ref="P71:P77"/>
    <mergeCell ref="O78:O81"/>
    <mergeCell ref="P78:P81"/>
    <mergeCell ref="P45:P51"/>
    <mergeCell ref="M30:M34"/>
    <mergeCell ref="N30:N34"/>
    <mergeCell ref="A95:A96"/>
    <mergeCell ref="I11:L11"/>
    <mergeCell ref="M1:P1"/>
    <mergeCell ref="M11:P11"/>
    <mergeCell ref="H11:H13"/>
    <mergeCell ref="C61:C62"/>
    <mergeCell ref="C64:C67"/>
    <mergeCell ref="C71:C77"/>
    <mergeCell ref="C78:C81"/>
    <mergeCell ref="C82:C91"/>
    <mergeCell ref="C92:C93"/>
    <mergeCell ref="C95:C96"/>
    <mergeCell ref="I15:I22"/>
    <mergeCell ref="J15:J22"/>
    <mergeCell ref="D31:D34"/>
    <mergeCell ref="J30:J34"/>
    <mergeCell ref="L15:L22"/>
    <mergeCell ref="A61:A62"/>
    <mergeCell ref="C30:C34"/>
    <mergeCell ref="I30:I34"/>
    <mergeCell ref="G15:G22"/>
    <mergeCell ref="A92:A93"/>
    <mergeCell ref="P95:P96"/>
    <mergeCell ref="P61:P62"/>
    <mergeCell ref="Q11:X11"/>
    <mergeCell ref="Y11:Y13"/>
    <mergeCell ref="Z11:Z13"/>
    <mergeCell ref="Q12:R12"/>
    <mergeCell ref="S12:T12"/>
    <mergeCell ref="U12:V12"/>
    <mergeCell ref="W12:X12"/>
    <mergeCell ref="B11:G11"/>
    <mergeCell ref="A11:A13"/>
    <mergeCell ref="B12:B13"/>
    <mergeCell ref="C12:C13"/>
    <mergeCell ref="D12:D13"/>
    <mergeCell ref="E12:F12"/>
    <mergeCell ref="G12:G13"/>
    <mergeCell ref="O12:O13"/>
    <mergeCell ref="P12:P13"/>
    <mergeCell ref="I12:I13"/>
    <mergeCell ref="J12:J13"/>
    <mergeCell ref="K12:K13"/>
    <mergeCell ref="L12:L13"/>
    <mergeCell ref="M12:N12"/>
    <mergeCell ref="L71:L77"/>
    <mergeCell ref="L78:L81"/>
    <mergeCell ref="L82:L91"/>
    <mergeCell ref="L92:L93"/>
    <mergeCell ref="L95:L96"/>
    <mergeCell ref="L38:L44"/>
    <mergeCell ref="S16:S32"/>
    <mergeCell ref="L52:L58"/>
    <mergeCell ref="P52:P58"/>
    <mergeCell ref="P69:P70"/>
    <mergeCell ref="N23:N29"/>
    <mergeCell ref="O23:O29"/>
    <mergeCell ref="P23:P29"/>
    <mergeCell ref="O61:O62"/>
    <mergeCell ref="M64:M67"/>
    <mergeCell ref="N64:N67"/>
    <mergeCell ref="M38:M44"/>
    <mergeCell ref="N38:N44"/>
    <mergeCell ref="M45:M51"/>
    <mergeCell ref="N45:N51"/>
    <mergeCell ref="O52:O58"/>
    <mergeCell ref="N69:N70"/>
    <mergeCell ref="O69:O70"/>
    <mergeCell ref="Z33:Z47"/>
    <mergeCell ref="U33:U45"/>
    <mergeCell ref="V33:V45"/>
    <mergeCell ref="Z49:Z64"/>
    <mergeCell ref="W49:W64"/>
    <mergeCell ref="X49:X64"/>
    <mergeCell ref="L32:L34"/>
    <mergeCell ref="M15:M22"/>
    <mergeCell ref="N15:N22"/>
    <mergeCell ref="T16:T32"/>
    <mergeCell ref="A82:A91"/>
    <mergeCell ref="G38:G44"/>
    <mergeCell ref="G45:G51"/>
    <mergeCell ref="G61:G62"/>
    <mergeCell ref="G64:G67"/>
    <mergeCell ref="G71:G77"/>
    <mergeCell ref="G78:G81"/>
    <mergeCell ref="I61:I62"/>
    <mergeCell ref="I64:I67"/>
    <mergeCell ref="I71:I77"/>
    <mergeCell ref="I78:I81"/>
    <mergeCell ref="I38:I44"/>
    <mergeCell ref="I45:I51"/>
    <mergeCell ref="G82:G91"/>
    <mergeCell ref="C52:C58"/>
    <mergeCell ref="A64:A67"/>
    <mergeCell ref="A71:A77"/>
    <mergeCell ref="A78:A81"/>
    <mergeCell ref="C38:C44"/>
    <mergeCell ref="C45:C51"/>
    <mergeCell ref="A52:A58"/>
    <mergeCell ref="A69:A70"/>
    <mergeCell ref="E69:E70"/>
    <mergeCell ref="G69:G70"/>
    <mergeCell ref="A30:A34"/>
    <mergeCell ref="A45:A51"/>
    <mergeCell ref="A38:A44"/>
    <mergeCell ref="K15:K22"/>
    <mergeCell ref="K30:K34"/>
    <mergeCell ref="K38:K44"/>
    <mergeCell ref="K45:K51"/>
    <mergeCell ref="N52:N58"/>
    <mergeCell ref="A15:A22"/>
    <mergeCell ref="C15:C22"/>
    <mergeCell ref="A23:A29"/>
    <mergeCell ref="C23:C29"/>
    <mergeCell ref="E23:E29"/>
    <mergeCell ref="I23:I29"/>
    <mergeCell ref="J23:J29"/>
    <mergeCell ref="M23:M29"/>
    <mergeCell ref="J38:J44"/>
    <mergeCell ref="J45:J51"/>
    <mergeCell ref="L69:L70"/>
    <mergeCell ref="M69:M70"/>
    <mergeCell ref="C69:C70"/>
    <mergeCell ref="G23:G29"/>
    <mergeCell ref="L23:L29"/>
    <mergeCell ref="L103:L104"/>
    <mergeCell ref="M103:M104"/>
    <mergeCell ref="C98:C100"/>
    <mergeCell ref="E98:E100"/>
    <mergeCell ref="G98:G100"/>
    <mergeCell ref="I98:I100"/>
    <mergeCell ref="J98:J100"/>
    <mergeCell ref="K98:K100"/>
    <mergeCell ref="M98:M100"/>
    <mergeCell ref="G52:G58"/>
    <mergeCell ref="I52:I58"/>
    <mergeCell ref="J52:J58"/>
    <mergeCell ref="K52:K58"/>
    <mergeCell ref="M52:M58"/>
    <mergeCell ref="G92:G93"/>
    <mergeCell ref="G95:G96"/>
    <mergeCell ref="J92:J93"/>
    <mergeCell ref="I95:I96"/>
    <mergeCell ref="J95:J96"/>
    <mergeCell ref="C103:C104"/>
    <mergeCell ref="D103:D104"/>
    <mergeCell ref="E103:E104"/>
    <mergeCell ref="F103:F104"/>
    <mergeCell ref="G103:G104"/>
    <mergeCell ref="I103:I104"/>
    <mergeCell ref="J103:J104"/>
    <mergeCell ref="K103:K104"/>
    <mergeCell ref="I69:I70"/>
    <mergeCell ref="J69:J70"/>
    <mergeCell ref="K69:K70"/>
    <mergeCell ref="K71:K77"/>
    <mergeCell ref="K78:K81"/>
    <mergeCell ref="K82:K91"/>
    <mergeCell ref="K92:K93"/>
    <mergeCell ref="K95:K96"/>
    <mergeCell ref="I82:I91"/>
    <mergeCell ref="I92:I93"/>
    <mergeCell ref="J71:J77"/>
    <mergeCell ref="J78:J81"/>
    <mergeCell ref="N103:N104"/>
    <mergeCell ref="O103:O104"/>
    <mergeCell ref="P103:P104"/>
    <mergeCell ref="A105:A106"/>
    <mergeCell ref="C105:C106"/>
    <mergeCell ref="B15:B106"/>
    <mergeCell ref="D105:D106"/>
    <mergeCell ref="E105:E106"/>
    <mergeCell ref="F105:F106"/>
    <mergeCell ref="G105:G106"/>
    <mergeCell ref="H15:H106"/>
    <mergeCell ref="I105:I106"/>
    <mergeCell ref="J105:J106"/>
    <mergeCell ref="K105:K106"/>
    <mergeCell ref="M105:M106"/>
    <mergeCell ref="N105:N106"/>
    <mergeCell ref="O105:O106"/>
    <mergeCell ref="P105:P106"/>
    <mergeCell ref="L105:L106"/>
    <mergeCell ref="L98:L100"/>
    <mergeCell ref="N98:N100"/>
    <mergeCell ref="O98:O100"/>
    <mergeCell ref="P98:P100"/>
    <mergeCell ref="A103:A104"/>
  </mergeCells>
  <hyperlinks>
    <hyperlink ref="Z2" r:id="rId1" display="jl:39695703.100 "/>
  </hyperlinks>
  <printOptions horizontalCentered="1"/>
  <pageMargins left="0.31496062992125984" right="0.31496062992125984" top="0.31496062992125984" bottom="0.35433070866141736" header="0.31496062992125984" footer="0.19685039370078741"/>
  <pageSetup paperSize="8" scale="19" fitToHeight="1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 рус</vt:lpstr>
      <vt:lpstr>'Приложение 1 рус'!Заголовки_для_печати</vt:lpstr>
      <vt:lpstr>'Приложение 1 рус'!Область_печати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nkozlova</dc:creator>
  <cp:lastModifiedBy>Шахметова Асима</cp:lastModifiedBy>
  <cp:lastPrinted>2019-04-10T03:57:28Z</cp:lastPrinted>
  <dcterms:created xsi:type="dcterms:W3CDTF">2015-05-28T08:54:31Z</dcterms:created>
  <dcterms:modified xsi:type="dcterms:W3CDTF">2019-06-27T03:37:19Z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